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0" yWindow="45" windowWidth="17835" windowHeight="11760" tabRatio="675" firstSheet="6" activeTab="6"/>
  </bookViews>
  <sheets>
    <sheet name="Sheet1" sheetId="11" r:id="rId1"/>
    <sheet name="data" sheetId="1" r:id="rId2"/>
    <sheet name="Data Check" sheetId="2" r:id="rId3"/>
    <sheet name="correlation" sheetId="3" r:id="rId4"/>
    <sheet name="regression_intro" sheetId="4" r:id="rId5"/>
    <sheet name="regression data" sheetId="6" r:id="rId6"/>
    <sheet name="regression" sheetId="9" r:id="rId7"/>
    <sheet name="regression_2" sheetId="10" r:id="rId8"/>
  </sheets>
  <definedNames>
    <definedName name="_xlnm._FilterDatabase" localSheetId="1" hidden="1">data!$A$1:$AX$1</definedName>
    <definedName name="_xlnm._FilterDatabase" localSheetId="5" hidden="1">'regression data'!$A$1:$O$416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002" i="11"/>
  <c r="E2002"/>
  <c r="E2003"/>
  <c r="F2002"/>
  <c r="G2002"/>
  <c r="H2002"/>
  <c r="I2002"/>
  <c r="J2002"/>
  <c r="K2002"/>
  <c r="K2006"/>
  <c r="L2002"/>
  <c r="M2002"/>
  <c r="N2002"/>
  <c r="O2002"/>
  <c r="O2003"/>
  <c r="O2004"/>
  <c r="O2008"/>
  <c r="P2002"/>
  <c r="F2003"/>
  <c r="J2003"/>
  <c r="K2003"/>
  <c r="L2003"/>
  <c r="L2004"/>
  <c r="M2003"/>
  <c r="N2003"/>
  <c r="N2004"/>
  <c r="N2009"/>
  <c r="P2003"/>
  <c r="P2004"/>
  <c r="P2009"/>
  <c r="F2004"/>
  <c r="K2004"/>
  <c r="M2004"/>
  <c r="K2005"/>
  <c r="K2007"/>
  <c r="N2008"/>
  <c r="P2008"/>
  <c r="Q2008"/>
  <c r="K2009"/>
  <c r="O2009"/>
  <c r="Q2009"/>
  <c r="N2010"/>
  <c r="P2010"/>
  <c r="Q2010"/>
  <c r="G9" i="3"/>
  <c r="G15"/>
  <c r="I9"/>
  <c r="G23"/>
  <c r="I14"/>
  <c r="I22"/>
  <c r="K2011" i="11"/>
  <c r="K2008"/>
  <c r="K2010"/>
  <c r="K2014"/>
  <c r="K2013"/>
  <c r="J2004"/>
  <c r="J2005"/>
  <c r="E2004"/>
  <c r="E2005"/>
  <c r="G2003"/>
  <c r="K2012"/>
  <c r="O2010"/>
  <c r="K2016"/>
  <c r="I2003"/>
  <c r="K2015"/>
  <c r="H14" i="3"/>
  <c r="H22"/>
  <c r="H16"/>
  <c r="G16"/>
  <c r="I15"/>
  <c r="I2004" i="11"/>
  <c r="G2004"/>
  <c r="H24" i="3"/>
  <c r="G24"/>
  <c r="I23"/>
  <c r="I2005" i="11"/>
  <c r="G2005"/>
  <c r="I2006"/>
  <c r="I2007"/>
  <c r="G2006"/>
  <c r="I2008"/>
  <c r="G2007"/>
  <c r="I2009"/>
  <c r="G2008"/>
  <c r="G2009"/>
  <c r="G2010"/>
  <c r="G2011"/>
  <c r="G2012"/>
  <c r="G2013"/>
  <c r="G2014"/>
  <c r="I2010"/>
  <c r="I2011"/>
  <c r="I2012"/>
  <c r="I2013"/>
</calcChain>
</file>

<file path=xl/sharedStrings.xml><?xml version="1.0" encoding="utf-8"?>
<sst xmlns="http://schemas.openxmlformats.org/spreadsheetml/2006/main" count="108234" uniqueCount="3501">
  <si>
    <t>HouseholdID</t>
  </si>
  <si>
    <t>City</t>
  </si>
  <si>
    <t>State</t>
  </si>
  <si>
    <t>MSACode</t>
  </si>
  <si>
    <t>Gender</t>
  </si>
  <si>
    <t>Age</t>
  </si>
  <si>
    <t>Income</t>
  </si>
  <si>
    <t>WealthScore</t>
  </si>
  <si>
    <t>Occupation</t>
  </si>
  <si>
    <t>MaritalStatus</t>
  </si>
  <si>
    <t>LengthOfResidence</t>
  </si>
  <si>
    <t>PresenceOfChildren</t>
  </si>
  <si>
    <t>NumberOfChildren</t>
  </si>
  <si>
    <t>MailResponder</t>
  </si>
  <si>
    <t>MailBuyer</t>
  </si>
  <si>
    <t>MailDonor</t>
  </si>
  <si>
    <t>OutdoorsDimension</t>
  </si>
  <si>
    <t>AthleticDimension</t>
  </si>
  <si>
    <t>FitnessDimension</t>
  </si>
  <si>
    <t>DomesticDimension</t>
  </si>
  <si>
    <t>GoodLifeDimension</t>
  </si>
  <si>
    <t>NumberOfCars</t>
  </si>
  <si>
    <t>TruckOwnerCode</t>
  </si>
  <si>
    <t>NewVehicleCode</t>
  </si>
  <si>
    <t>StandardRetail</t>
  </si>
  <si>
    <t>LowEndDepartment</t>
  </si>
  <si>
    <t>MainStreetRetail</t>
  </si>
  <si>
    <t>UpscaleRetail</t>
  </si>
  <si>
    <t>CatalogShowroom</t>
  </si>
  <si>
    <t>ComputerElectronic</t>
  </si>
  <si>
    <t>Furniture</t>
  </si>
  <si>
    <t>HomeOfficeSupply</t>
  </si>
  <si>
    <t>HomeImprovement</t>
  </si>
  <si>
    <t>MembershipWarehouse</t>
  </si>
  <si>
    <t>SportingGoods</t>
  </si>
  <si>
    <t>TVMailOrder</t>
  </si>
  <si>
    <t>Ownacat</t>
  </si>
  <si>
    <t>Ownadog</t>
  </si>
  <si>
    <t>DietConcerns</t>
  </si>
  <si>
    <t>VeteraninHousehold</t>
  </si>
  <si>
    <t>OwnCellularphone</t>
  </si>
  <si>
    <t>OwnMotorcycle</t>
  </si>
  <si>
    <t>OwnRV</t>
  </si>
  <si>
    <t>OwnSwimmingpool</t>
  </si>
  <si>
    <t>OnlinePurchaser</t>
  </si>
  <si>
    <t>WealthRating</t>
  </si>
  <si>
    <t>EstimatedMedianFamilyIncome</t>
  </si>
  <si>
    <t>MedianSchoolYears</t>
  </si>
  <si>
    <t>ComputerOwner</t>
  </si>
  <si>
    <t>Region</t>
  </si>
  <si>
    <t>AB100794446</t>
  </si>
  <si>
    <t>Manchester</t>
  </si>
  <si>
    <t>CT</t>
  </si>
  <si>
    <t>F</t>
  </si>
  <si>
    <t>Under $20,000</t>
  </si>
  <si>
    <t>Unknown</t>
  </si>
  <si>
    <t>Single</t>
  </si>
  <si>
    <t>In the 3rd Year</t>
  </si>
  <si>
    <t>U</t>
  </si>
  <si>
    <t/>
  </si>
  <si>
    <t>BL103110217</t>
  </si>
  <si>
    <t>Ankeny</t>
  </si>
  <si>
    <t>IA</t>
  </si>
  <si>
    <t>M</t>
  </si>
  <si>
    <t>$50,000 - $74,999</t>
  </si>
  <si>
    <t>Skilled Trade/Machine/Laborer</t>
  </si>
  <si>
    <t>Y</t>
  </si>
  <si>
    <t>AL100297826</t>
  </si>
  <si>
    <t>Lake Tapps</t>
  </si>
  <si>
    <t>WA</t>
  </si>
  <si>
    <t>$75,000 - $99,999</t>
  </si>
  <si>
    <t>Married</t>
  </si>
  <si>
    <t>15+ Years</t>
  </si>
  <si>
    <t>AK103361183</t>
  </si>
  <si>
    <t>Grand Rapids</t>
  </si>
  <si>
    <t>MI</t>
  </si>
  <si>
    <t>Sales/Marketing</t>
  </si>
  <si>
    <t>AP100808185</t>
  </si>
  <si>
    <t>O Fallon</t>
  </si>
  <si>
    <t>MO</t>
  </si>
  <si>
    <t>In the 7th Year</t>
  </si>
  <si>
    <t>AL102281729</t>
  </si>
  <si>
    <t>Knoxville</t>
  </si>
  <si>
    <t>TN</t>
  </si>
  <si>
    <t>$40,000 - $49,999</t>
  </si>
  <si>
    <t>In the 6th Year</t>
  </si>
  <si>
    <t>AA100557115</t>
  </si>
  <si>
    <t>Cambridge</t>
  </si>
  <si>
    <t>MN</t>
  </si>
  <si>
    <t>$150,000 - $174,999</t>
  </si>
  <si>
    <t>In the 10th Year</t>
  </si>
  <si>
    <t>AU102418311</t>
  </si>
  <si>
    <t>Stoughton</t>
  </si>
  <si>
    <t>MA</t>
  </si>
  <si>
    <t>Retired</t>
  </si>
  <si>
    <t>BS102737313</t>
  </si>
  <si>
    <t>Raymond</t>
  </si>
  <si>
    <t>NH</t>
  </si>
  <si>
    <t>BQ103379666</t>
  </si>
  <si>
    <t>North Mankato</t>
  </si>
  <si>
    <t>Upper Management/Executive</t>
  </si>
  <si>
    <t>AX102690269</t>
  </si>
  <si>
    <t>Los Angeles</t>
  </si>
  <si>
    <t>CA</t>
  </si>
  <si>
    <t>$30,000 - $39,999</t>
  </si>
  <si>
    <t>Executive/Administrator</t>
  </si>
  <si>
    <t>AJ102079864</t>
  </si>
  <si>
    <t>Azle</t>
  </si>
  <si>
    <t>TX</t>
  </si>
  <si>
    <t>BG101542955</t>
  </si>
  <si>
    <t>Easthampton</t>
  </si>
  <si>
    <t>In the 13th Year</t>
  </si>
  <si>
    <t>AM100685288</t>
  </si>
  <si>
    <t>Las Vegas</t>
  </si>
  <si>
    <t>NV</t>
  </si>
  <si>
    <t>$20,000 - $29,999</t>
  </si>
  <si>
    <t>In the 11th Year</t>
  </si>
  <si>
    <t>BF101795019</t>
  </si>
  <si>
    <t>Rossville</t>
  </si>
  <si>
    <t>GA</t>
  </si>
  <si>
    <t>AS101518382</t>
  </si>
  <si>
    <t>Lehigh Acres</t>
  </si>
  <si>
    <t>FL</t>
  </si>
  <si>
    <t>In the 1st Year</t>
  </si>
  <si>
    <t>BT102581146</t>
  </si>
  <si>
    <t>West Columbia</t>
  </si>
  <si>
    <t>SC</t>
  </si>
  <si>
    <t>$250,000+</t>
  </si>
  <si>
    <t>In the 4th Year</t>
  </si>
  <si>
    <t>AE102386836</t>
  </si>
  <si>
    <t>Warner Robins</t>
  </si>
  <si>
    <t>In the 2nd Year</t>
  </si>
  <si>
    <t>BT101916705</t>
  </si>
  <si>
    <t>Akron</t>
  </si>
  <si>
    <t>OH</t>
  </si>
  <si>
    <t>AF101535688</t>
  </si>
  <si>
    <t>Johnston</t>
  </si>
  <si>
    <t>RI</t>
  </si>
  <si>
    <t>BT100905543</t>
  </si>
  <si>
    <t>Mineola</t>
  </si>
  <si>
    <t>AR100318955</t>
  </si>
  <si>
    <t>Grants Pass</t>
  </si>
  <si>
    <t>OR</t>
  </si>
  <si>
    <t>AH100794933</t>
  </si>
  <si>
    <t>Salem</t>
  </si>
  <si>
    <t>In the 12th Year</t>
  </si>
  <si>
    <t>AB101731499</t>
  </si>
  <si>
    <t>Somers Point</t>
  </si>
  <si>
    <t>NJ</t>
  </si>
  <si>
    <t>BS100678069</t>
  </si>
  <si>
    <t>Petaluma</t>
  </si>
  <si>
    <t>BB100821672</t>
  </si>
  <si>
    <t>Moosup</t>
  </si>
  <si>
    <t>In the 9th Year</t>
  </si>
  <si>
    <t>BA102835475</t>
  </si>
  <si>
    <t>Covington</t>
  </si>
  <si>
    <t>In the 15th Year</t>
  </si>
  <si>
    <t>AK100931054</t>
  </si>
  <si>
    <t>Dillon</t>
  </si>
  <si>
    <t>AP102795843</t>
  </si>
  <si>
    <t>Flemington</t>
  </si>
  <si>
    <t>AY102599396</t>
  </si>
  <si>
    <t>Cerritos</t>
  </si>
  <si>
    <t>$125,000 - $149,999</t>
  </si>
  <si>
    <t>BH102034931</t>
  </si>
  <si>
    <t>Columbia</t>
  </si>
  <si>
    <t>BT102671792</t>
  </si>
  <si>
    <t>Walhalla</t>
  </si>
  <si>
    <t>In the 14th Year</t>
  </si>
  <si>
    <t>AP102934858</t>
  </si>
  <si>
    <t>Eden</t>
  </si>
  <si>
    <t>NY</t>
  </si>
  <si>
    <t>AR102810155</t>
  </si>
  <si>
    <t>Corvallis</t>
  </si>
  <si>
    <t>MT</t>
  </si>
  <si>
    <t>AG102694587</t>
  </si>
  <si>
    <t>Salina</t>
  </si>
  <si>
    <t>KS</t>
  </si>
  <si>
    <t>AA100276439</t>
  </si>
  <si>
    <t>Crestview</t>
  </si>
  <si>
    <t>AZ104193154</t>
  </si>
  <si>
    <t>Baltimore</t>
  </si>
  <si>
    <t>MD</t>
  </si>
  <si>
    <t>AL101833829</t>
  </si>
  <si>
    <t>Chicago Hts</t>
  </si>
  <si>
    <t>IL</t>
  </si>
  <si>
    <t>AX100815576</t>
  </si>
  <si>
    <t>VA</t>
  </si>
  <si>
    <t>BT100779542</t>
  </si>
  <si>
    <t>Holly Lake Ra</t>
  </si>
  <si>
    <t>AT103418941</t>
  </si>
  <si>
    <t>Crp Christi</t>
  </si>
  <si>
    <t>AF102360978</t>
  </si>
  <si>
    <t>Queens Vlg</t>
  </si>
  <si>
    <t>AH105381822</t>
  </si>
  <si>
    <t>Dallas</t>
  </si>
  <si>
    <t>Homemaker</t>
  </si>
  <si>
    <t>AT103049290</t>
  </si>
  <si>
    <t>Lititz</t>
  </si>
  <si>
    <t>PA</t>
  </si>
  <si>
    <t>BM102055805</t>
  </si>
  <si>
    <t>Lanett</t>
  </si>
  <si>
    <t>AL</t>
  </si>
  <si>
    <t>AN103221326</t>
  </si>
  <si>
    <t>Mishawaka</t>
  </si>
  <si>
    <t>IN</t>
  </si>
  <si>
    <t>BK102944161</t>
  </si>
  <si>
    <t>Westfield</t>
  </si>
  <si>
    <t>BE102692940</t>
  </si>
  <si>
    <t>Walnut Creek</t>
  </si>
  <si>
    <t>AM107675543</t>
  </si>
  <si>
    <t>Mount Airy</t>
  </si>
  <si>
    <t>NC</t>
  </si>
  <si>
    <t>AD102631952</t>
  </si>
  <si>
    <t>W Lafayette</t>
  </si>
  <si>
    <t>In the 8th Year</t>
  </si>
  <si>
    <t>BL103145929</t>
  </si>
  <si>
    <t>Bono</t>
  </si>
  <si>
    <t>AR</t>
  </si>
  <si>
    <t>BL101632308</t>
  </si>
  <si>
    <t>Lavonia</t>
  </si>
  <si>
    <t>BF102458607</t>
  </si>
  <si>
    <t>Moorefield</t>
  </si>
  <si>
    <t>WV</t>
  </si>
  <si>
    <t>BA102412106</t>
  </si>
  <si>
    <t>El Dorado</t>
  </si>
  <si>
    <t>$100,000 - $124,999</t>
  </si>
  <si>
    <t>AH107223164</t>
  </si>
  <si>
    <t>San Antonio</t>
  </si>
  <si>
    <t>AK100357946</t>
  </si>
  <si>
    <t>Corinth</t>
  </si>
  <si>
    <t>AV101609047</t>
  </si>
  <si>
    <t>Rock Springs</t>
  </si>
  <si>
    <t>WY</t>
  </si>
  <si>
    <t>AF102538917</t>
  </si>
  <si>
    <t>Oro Valley</t>
  </si>
  <si>
    <t>AZ</t>
  </si>
  <si>
    <t>AM100514226</t>
  </si>
  <si>
    <t>AV102445978</t>
  </si>
  <si>
    <t>AA100769642</t>
  </si>
  <si>
    <t>Northfield</t>
  </si>
  <si>
    <t>Self Employed</t>
  </si>
  <si>
    <t>AF102614966</t>
  </si>
  <si>
    <t>Land O Lakes</t>
  </si>
  <si>
    <t>AD101964085</t>
  </si>
  <si>
    <t>Ft Washington</t>
  </si>
  <si>
    <t>$175,000 - $199,999</t>
  </si>
  <si>
    <t>AZ101219912</t>
  </si>
  <si>
    <t>BP103770881</t>
  </si>
  <si>
    <t>Springdale</t>
  </si>
  <si>
    <t>AW101489070</t>
  </si>
  <si>
    <t>Cedar Lake</t>
  </si>
  <si>
    <t>AC103036404</t>
  </si>
  <si>
    <t>Milton</t>
  </si>
  <si>
    <t>BF102101576</t>
  </si>
  <si>
    <t>Wellington</t>
  </si>
  <si>
    <t>In the 5th Year</t>
  </si>
  <si>
    <t>AA100672436</t>
  </si>
  <si>
    <t>Hastings</t>
  </si>
  <si>
    <t>AG102902028</t>
  </si>
  <si>
    <t>Mount Gilead</t>
  </si>
  <si>
    <t>Clerical/Office</t>
  </si>
  <si>
    <t>AC103075969</t>
  </si>
  <si>
    <t>Westland</t>
  </si>
  <si>
    <t>AA103111338</t>
  </si>
  <si>
    <t>Rayne</t>
  </si>
  <si>
    <t>LA</t>
  </si>
  <si>
    <t>BN100801354</t>
  </si>
  <si>
    <t>Virginia Bch</t>
  </si>
  <si>
    <t>BC102673603</t>
  </si>
  <si>
    <t>Sheboygan</t>
  </si>
  <si>
    <t>WI</t>
  </si>
  <si>
    <t>BA100278000</t>
  </si>
  <si>
    <t>Decatur</t>
  </si>
  <si>
    <t>BN102583295</t>
  </si>
  <si>
    <t>BT101169040</t>
  </si>
  <si>
    <t>Williamston</t>
  </si>
  <si>
    <t>AE102603986</t>
  </si>
  <si>
    <t>Morganton</t>
  </si>
  <si>
    <t>BH102376470</t>
  </si>
  <si>
    <t>Irwin</t>
  </si>
  <si>
    <t>AL103091467</t>
  </si>
  <si>
    <t>Shorewood</t>
  </si>
  <si>
    <t>AG102393477</t>
  </si>
  <si>
    <t>Jacksonville</t>
  </si>
  <si>
    <t>AQ101338258</t>
  </si>
  <si>
    <t>Cincinnati</t>
  </si>
  <si>
    <t>BS102679582</t>
  </si>
  <si>
    <t>Saginaw</t>
  </si>
  <si>
    <t>AR100939542</t>
  </si>
  <si>
    <t>Menasha</t>
  </si>
  <si>
    <t>AY102590518</t>
  </si>
  <si>
    <t>Orangeburg</t>
  </si>
  <si>
    <t>BL108525681</t>
  </si>
  <si>
    <t>Kodak</t>
  </si>
  <si>
    <t>BC102968773</t>
  </si>
  <si>
    <t>Franklin</t>
  </si>
  <si>
    <t>BN102285416</t>
  </si>
  <si>
    <t>Woodbridge</t>
  </si>
  <si>
    <t>BL103004438</t>
  </si>
  <si>
    <t>Buford</t>
  </si>
  <si>
    <t>BR102037394</t>
  </si>
  <si>
    <t>Rochester Hil</t>
  </si>
  <si>
    <t>AM100638206</t>
  </si>
  <si>
    <t>Princeton</t>
  </si>
  <si>
    <t>BK103109381</t>
  </si>
  <si>
    <t>Kansas City</t>
  </si>
  <si>
    <t>BN101853156</t>
  </si>
  <si>
    <t>Oceanside</t>
  </si>
  <si>
    <t>AN103304793</t>
  </si>
  <si>
    <t>Wilmington</t>
  </si>
  <si>
    <t>BL102831397</t>
  </si>
  <si>
    <t>Findlay</t>
  </si>
  <si>
    <t>Middle Management</t>
  </si>
  <si>
    <t>BC101775331</t>
  </si>
  <si>
    <t>Hilliard</t>
  </si>
  <si>
    <t>BQ100473323</t>
  </si>
  <si>
    <t>Coatesville</t>
  </si>
  <si>
    <t>AH102858283</t>
  </si>
  <si>
    <t>Pittsburgh</t>
  </si>
  <si>
    <t>AT103256521</t>
  </si>
  <si>
    <t>Plainfield</t>
  </si>
  <si>
    <t>BH102424743</t>
  </si>
  <si>
    <t>Orange</t>
  </si>
  <si>
    <t>BN102078493</t>
  </si>
  <si>
    <t>Gambrills</t>
  </si>
  <si>
    <t>BM102213200</t>
  </si>
  <si>
    <t>Rumford</t>
  </si>
  <si>
    <t>ME</t>
  </si>
  <si>
    <t>AZ101505233</t>
  </si>
  <si>
    <t>Parkville</t>
  </si>
  <si>
    <t>AR102254233</t>
  </si>
  <si>
    <t>Gt Barrington</t>
  </si>
  <si>
    <t>BP101620826</t>
  </si>
  <si>
    <t>Fayetteville</t>
  </si>
  <si>
    <t>BM102264474</t>
  </si>
  <si>
    <t>Wayne</t>
  </si>
  <si>
    <t>AN100885808</t>
  </si>
  <si>
    <t>Nashville</t>
  </si>
  <si>
    <t>BT103333242</t>
  </si>
  <si>
    <t>Anderson</t>
  </si>
  <si>
    <t>BD101332949</t>
  </si>
  <si>
    <t>Laguna Hills</t>
  </si>
  <si>
    <t>AZ101489427</t>
  </si>
  <si>
    <t>Upland</t>
  </si>
  <si>
    <t>AY100792419</t>
  </si>
  <si>
    <t>Kyle</t>
  </si>
  <si>
    <t>AT101706823</t>
  </si>
  <si>
    <t>Townsend</t>
  </si>
  <si>
    <t>DE</t>
  </si>
  <si>
    <t>AE100055101</t>
  </si>
  <si>
    <t>Stafford</t>
  </si>
  <si>
    <t>AX102546238</t>
  </si>
  <si>
    <t>Leonard</t>
  </si>
  <si>
    <t>ND</t>
  </si>
  <si>
    <t>BM102830415</t>
  </si>
  <si>
    <t>Jacksons Gap</t>
  </si>
  <si>
    <t>AH102784743</t>
  </si>
  <si>
    <t>Lovettsville</t>
  </si>
  <si>
    <t>AT101126160</t>
  </si>
  <si>
    <t>Flanders</t>
  </si>
  <si>
    <t>AE101634892</t>
  </si>
  <si>
    <t>Griffin</t>
  </si>
  <si>
    <t>$200,000 - $249,999</t>
  </si>
  <si>
    <t>AM100118934</t>
  </si>
  <si>
    <t>Ivins</t>
  </si>
  <si>
    <t>UT</t>
  </si>
  <si>
    <t>BD101822200</t>
  </si>
  <si>
    <t>Palm Beach Ga</t>
  </si>
  <si>
    <t>AP103442556</t>
  </si>
  <si>
    <t>Canton</t>
  </si>
  <si>
    <t>BG103083025</t>
  </si>
  <si>
    <t>Bordentown</t>
  </si>
  <si>
    <t>BJ101093115</t>
  </si>
  <si>
    <t>Logan</t>
  </si>
  <si>
    <t>BP103121276</t>
  </si>
  <si>
    <t>Cumberland</t>
  </si>
  <si>
    <t>AW105540056</t>
  </si>
  <si>
    <t>Elizabethton</t>
  </si>
  <si>
    <t>BR108184235</t>
  </si>
  <si>
    <t>Austin</t>
  </si>
  <si>
    <t>BE106184189</t>
  </si>
  <si>
    <t>Sacramento</t>
  </si>
  <si>
    <t>AG102489643</t>
  </si>
  <si>
    <t>Tacoma</t>
  </si>
  <si>
    <t>AM102628705</t>
  </si>
  <si>
    <t>Batesville</t>
  </si>
  <si>
    <t>AY103342033</t>
  </si>
  <si>
    <t>Chesterfield</t>
  </si>
  <si>
    <t>AF102547568</t>
  </si>
  <si>
    <t>Mt Pleasant</t>
  </si>
  <si>
    <t>BJ100039888</t>
  </si>
  <si>
    <t>Carlsbad</t>
  </si>
  <si>
    <t>AA100283829</t>
  </si>
  <si>
    <t>Eugene</t>
  </si>
  <si>
    <t>BB101099406</t>
  </si>
  <si>
    <t>Augusta</t>
  </si>
  <si>
    <t>AH102626809</t>
  </si>
  <si>
    <t>AE102833431</t>
  </si>
  <si>
    <t>Lancaster</t>
  </si>
  <si>
    <t>AL102814168</t>
  </si>
  <si>
    <t>El Paso</t>
  </si>
  <si>
    <t>BG102800831</t>
  </si>
  <si>
    <t>Kenosha</t>
  </si>
  <si>
    <t>AA100869631</t>
  </si>
  <si>
    <t>Stacy</t>
  </si>
  <si>
    <t>BP901623289</t>
  </si>
  <si>
    <t>Beale Afb</t>
  </si>
  <si>
    <t>BL103016957</t>
  </si>
  <si>
    <t>Davison</t>
  </si>
  <si>
    <t>AB103131248</t>
  </si>
  <si>
    <t>Belleville</t>
  </si>
  <si>
    <t>BF102401293</t>
  </si>
  <si>
    <t>Edinboro</t>
  </si>
  <si>
    <t>AH102416109</t>
  </si>
  <si>
    <t>AD100369201</t>
  </si>
  <si>
    <t>Denver</t>
  </si>
  <si>
    <t>CO</t>
  </si>
  <si>
    <t>BH101537916</t>
  </si>
  <si>
    <t>Scottsville</t>
  </si>
  <si>
    <t>KY</t>
  </si>
  <si>
    <t>AH100748347</t>
  </si>
  <si>
    <t>Pennsville</t>
  </si>
  <si>
    <t>BL101079354</t>
  </si>
  <si>
    <t>Otter Lake</t>
  </si>
  <si>
    <t>BR102536246</t>
  </si>
  <si>
    <t>Avon</t>
  </si>
  <si>
    <t>BD101236205</t>
  </si>
  <si>
    <t>Lebanon</t>
  </si>
  <si>
    <t>AJ101575308</t>
  </si>
  <si>
    <t>BM102744192</t>
  </si>
  <si>
    <t>San Diego</t>
  </si>
  <si>
    <t>BD102386771</t>
  </si>
  <si>
    <t>Newport</t>
  </si>
  <si>
    <t>AS102241692</t>
  </si>
  <si>
    <t>Detroit</t>
  </si>
  <si>
    <t>AY103163043</t>
  </si>
  <si>
    <t>Chesapeake</t>
  </si>
  <si>
    <t>BS102298773</t>
  </si>
  <si>
    <t>AF101459659</t>
  </si>
  <si>
    <t>Weeki Wachee</t>
  </si>
  <si>
    <t>AR101670935</t>
  </si>
  <si>
    <t>Dalton</t>
  </si>
  <si>
    <t>AG101952567</t>
  </si>
  <si>
    <t>Arab</t>
  </si>
  <si>
    <t>AX102047016</t>
  </si>
  <si>
    <t>Chicago</t>
  </si>
  <si>
    <t>AJ101007612</t>
  </si>
  <si>
    <t>Columbus</t>
  </si>
  <si>
    <t>AX102967928</t>
  </si>
  <si>
    <t>AB101635695</t>
  </si>
  <si>
    <t>AQ101961304</t>
  </si>
  <si>
    <t>Valencia</t>
  </si>
  <si>
    <t>BT101534116</t>
  </si>
  <si>
    <t>Albion</t>
  </si>
  <si>
    <t>AF102774154</t>
  </si>
  <si>
    <t>Minneapolis</t>
  </si>
  <si>
    <t>BJ100899438</t>
  </si>
  <si>
    <t>Rochester</t>
  </si>
  <si>
    <t>AE105817951</t>
  </si>
  <si>
    <t>Prospect</t>
  </si>
  <si>
    <t>AL103225652</t>
  </si>
  <si>
    <t>Lockport</t>
  </si>
  <si>
    <t>AH102617735</t>
  </si>
  <si>
    <t>Voorhees</t>
  </si>
  <si>
    <t>AQ101804329</t>
  </si>
  <si>
    <t>Warwick</t>
  </si>
  <si>
    <t>BG101316598</t>
  </si>
  <si>
    <t>Agawam</t>
  </si>
  <si>
    <t>AS101530489</t>
  </si>
  <si>
    <t>Tempe</t>
  </si>
  <si>
    <t>AF100344417</t>
  </si>
  <si>
    <t>Crescent City</t>
  </si>
  <si>
    <t>AL100238310</t>
  </si>
  <si>
    <t>Indianapolis</t>
  </si>
  <si>
    <t>AA100076969</t>
  </si>
  <si>
    <t>Lindon</t>
  </si>
  <si>
    <t>AE102881809</t>
  </si>
  <si>
    <t>Battle Creek</t>
  </si>
  <si>
    <t>AK102854739</t>
  </si>
  <si>
    <t>BB102183520</t>
  </si>
  <si>
    <t>Brentwood</t>
  </si>
  <si>
    <t>BK102377431</t>
  </si>
  <si>
    <t>Zion</t>
  </si>
  <si>
    <t>BP102089869</t>
  </si>
  <si>
    <t>Spring Valley</t>
  </si>
  <si>
    <t>AB103665743</t>
  </si>
  <si>
    <t>Tariffville</t>
  </si>
  <si>
    <t>AR100186213</t>
  </si>
  <si>
    <t>Lagrange</t>
  </si>
  <si>
    <t>AE102784530</t>
  </si>
  <si>
    <t>Sealy</t>
  </si>
  <si>
    <t>BP103421914</t>
  </si>
  <si>
    <t>Linden</t>
  </si>
  <si>
    <t>AR100173086</t>
  </si>
  <si>
    <t>Wild Rose</t>
  </si>
  <si>
    <t>BL101197088</t>
  </si>
  <si>
    <t>Walnut Ridge</t>
  </si>
  <si>
    <t>BH102717235</t>
  </si>
  <si>
    <t>Smiths Grove</t>
  </si>
  <si>
    <t>BJ102224295</t>
  </si>
  <si>
    <t>Moultrie</t>
  </si>
  <si>
    <t>AX101240626</t>
  </si>
  <si>
    <t>AU101810327</t>
  </si>
  <si>
    <t>Bonita Spgs</t>
  </si>
  <si>
    <t>AK103624110</t>
  </si>
  <si>
    <t>Longs</t>
  </si>
  <si>
    <t>AJ101838415</t>
  </si>
  <si>
    <t>Clinton</t>
  </si>
  <si>
    <t>BP101721489</t>
  </si>
  <si>
    <t>Nixa</t>
  </si>
  <si>
    <t>BH100086916</t>
  </si>
  <si>
    <t>Garden Grove</t>
  </si>
  <si>
    <t>AQ102387302</t>
  </si>
  <si>
    <t>Shelton</t>
  </si>
  <si>
    <t>AK102982651</t>
  </si>
  <si>
    <t>Wyoming</t>
  </si>
  <si>
    <t>AU101808169</t>
  </si>
  <si>
    <t>Bridgewater</t>
  </si>
  <si>
    <t>AT102000802</t>
  </si>
  <si>
    <t>Williamsburg</t>
  </si>
  <si>
    <t>AC102746789</t>
  </si>
  <si>
    <t>Sun City West</t>
  </si>
  <si>
    <t>BB102298149</t>
  </si>
  <si>
    <t>Ronkonkoma</t>
  </si>
  <si>
    <t>BK102612042</t>
  </si>
  <si>
    <t>Manteca</t>
  </si>
  <si>
    <t>AK100645988</t>
  </si>
  <si>
    <t>Omaha</t>
  </si>
  <si>
    <t>NE</t>
  </si>
  <si>
    <t>AD103217182</t>
  </si>
  <si>
    <t>Rapid City</t>
  </si>
  <si>
    <t>SD</t>
  </si>
  <si>
    <t>AL102872255</t>
  </si>
  <si>
    <t>Georgetown</t>
  </si>
  <si>
    <t>BJ103249435</t>
  </si>
  <si>
    <t>BA106413666</t>
  </si>
  <si>
    <t>AT101134198</t>
  </si>
  <si>
    <t>Greenwood</t>
  </si>
  <si>
    <t>BG102425554</t>
  </si>
  <si>
    <t>Hyde Park</t>
  </si>
  <si>
    <t>AN100569349</t>
  </si>
  <si>
    <t>AK102165325</t>
  </si>
  <si>
    <t>Albemarle</t>
  </si>
  <si>
    <t>AQ100374628</t>
  </si>
  <si>
    <t>Porter</t>
  </si>
  <si>
    <t>BK108030307</t>
  </si>
  <si>
    <t>Hemet</t>
  </si>
  <si>
    <t>AA100486805</t>
  </si>
  <si>
    <t>Gulf Breeze</t>
  </si>
  <si>
    <t>AX103167932</t>
  </si>
  <si>
    <t>BF103014037</t>
  </si>
  <si>
    <t>Pontiac</t>
  </si>
  <si>
    <t>AQ102833883</t>
  </si>
  <si>
    <t>San Francisco</t>
  </si>
  <si>
    <t>BR100290936</t>
  </si>
  <si>
    <t>Wolverine Lak</t>
  </si>
  <si>
    <t>AX103054028</t>
  </si>
  <si>
    <t>Niagara Falls</t>
  </si>
  <si>
    <t>BF100429467</t>
  </si>
  <si>
    <t>East Falmouth</t>
  </si>
  <si>
    <t>BG102632593</t>
  </si>
  <si>
    <t>Waukesha</t>
  </si>
  <si>
    <t>BF103075805</t>
  </si>
  <si>
    <t>Tulia</t>
  </si>
  <si>
    <t>BD102236263</t>
  </si>
  <si>
    <t>Escanaba</t>
  </si>
  <si>
    <t>BT102525361</t>
  </si>
  <si>
    <t>Ridge</t>
  </si>
  <si>
    <t>AM101926261</t>
  </si>
  <si>
    <t>Henderson</t>
  </si>
  <si>
    <t>AA102616380</t>
  </si>
  <si>
    <t>Martinsburg</t>
  </si>
  <si>
    <t>AM101250945</t>
  </si>
  <si>
    <t>Foley</t>
  </si>
  <si>
    <t>AH102413529</t>
  </si>
  <si>
    <t>Mullica Hill</t>
  </si>
  <si>
    <t>BR101641835</t>
  </si>
  <si>
    <t>AD103079508</t>
  </si>
  <si>
    <t>Ft Lauderdale</t>
  </si>
  <si>
    <t>AK103198584</t>
  </si>
  <si>
    <t>Winslow</t>
  </si>
  <si>
    <t>AM102550045</t>
  </si>
  <si>
    <t>AF102595499</t>
  </si>
  <si>
    <t>BH100509882</t>
  </si>
  <si>
    <t>South Beloit</t>
  </si>
  <si>
    <t>AW100512707</t>
  </si>
  <si>
    <t>Fort Collins</t>
  </si>
  <si>
    <t>BN102423209</t>
  </si>
  <si>
    <t>Ama</t>
  </si>
  <si>
    <t>BR100963896</t>
  </si>
  <si>
    <t>Avon Lake</t>
  </si>
  <si>
    <t>AA101515468</t>
  </si>
  <si>
    <t>New Iberia</t>
  </si>
  <si>
    <t>AC102762188</t>
  </si>
  <si>
    <t>Oldtown</t>
  </si>
  <si>
    <t>AB103572357</t>
  </si>
  <si>
    <t>Homosassa</t>
  </si>
  <si>
    <t>BG103166396</t>
  </si>
  <si>
    <t>Eau Claire</t>
  </si>
  <si>
    <t>BC100514911</t>
  </si>
  <si>
    <t>Bedford</t>
  </si>
  <si>
    <t>BE102654349</t>
  </si>
  <si>
    <t>Union City</t>
  </si>
  <si>
    <t>BK100096740</t>
  </si>
  <si>
    <t>AW102778378</t>
  </si>
  <si>
    <t>Kingsport</t>
  </si>
  <si>
    <t>AH100320352</t>
  </si>
  <si>
    <t>Blanchard</t>
  </si>
  <si>
    <t>OK</t>
  </si>
  <si>
    <t>AE103173889</t>
  </si>
  <si>
    <t>AE101819894</t>
  </si>
  <si>
    <t>MS</t>
  </si>
  <si>
    <t>AY103228031</t>
  </si>
  <si>
    <t>AL101958531</t>
  </si>
  <si>
    <t>Harker Hts</t>
  </si>
  <si>
    <t>AJ103037795</t>
  </si>
  <si>
    <t>BT103043047</t>
  </si>
  <si>
    <t>Kokomo</t>
  </si>
  <si>
    <t>AM101119098</t>
  </si>
  <si>
    <t>Cherokee Vlg</t>
  </si>
  <si>
    <t>AK101711939</t>
  </si>
  <si>
    <t>Reno</t>
  </si>
  <si>
    <t>BC102330827</t>
  </si>
  <si>
    <t>BF101249600</t>
  </si>
  <si>
    <t>Aylett</t>
  </si>
  <si>
    <t>AZ101593707</t>
  </si>
  <si>
    <t>Rockville</t>
  </si>
  <si>
    <t>AB100095626</t>
  </si>
  <si>
    <t>Byhalia</t>
  </si>
  <si>
    <t>AY102523100</t>
  </si>
  <si>
    <t>Wind Gap</t>
  </si>
  <si>
    <t>BP100753167</t>
  </si>
  <si>
    <t>Pearl River</t>
  </si>
  <si>
    <t>AA100898578</t>
  </si>
  <si>
    <t>Berkeley Spgs</t>
  </si>
  <si>
    <t>BJ100816904</t>
  </si>
  <si>
    <t>Escondido</t>
  </si>
  <si>
    <t>AZ101854514</t>
  </si>
  <si>
    <t>Sparrows Pt</t>
  </si>
  <si>
    <t>AQ102871560</t>
  </si>
  <si>
    <t>Student</t>
  </si>
  <si>
    <t>AZ101367011</t>
  </si>
  <si>
    <t>Curtis Bay</t>
  </si>
  <si>
    <t>AE102176682</t>
  </si>
  <si>
    <t>Milledgeville</t>
  </si>
  <si>
    <t>BG102236389</t>
  </si>
  <si>
    <t>Wrightstown</t>
  </si>
  <si>
    <t>BJ103066235</t>
  </si>
  <si>
    <t>Woodland</t>
  </si>
  <si>
    <t>BJ101882340</t>
  </si>
  <si>
    <t>New Richmond</t>
  </si>
  <si>
    <t>AD102704509</t>
  </si>
  <si>
    <t>Gary</t>
  </si>
  <si>
    <t>BC100837065</t>
  </si>
  <si>
    <t>Madison Hts</t>
  </si>
  <si>
    <t>BP100298128</t>
  </si>
  <si>
    <t>Winlock</t>
  </si>
  <si>
    <t>AS102359690</t>
  </si>
  <si>
    <t>AC901561413</t>
  </si>
  <si>
    <t>Atlanta</t>
  </si>
  <si>
    <t>BF102559244</t>
  </si>
  <si>
    <t>Mc Cook</t>
  </si>
  <si>
    <t>AJ102978893</t>
  </si>
  <si>
    <t>AJ901252029</t>
  </si>
  <si>
    <t>AL101967832</t>
  </si>
  <si>
    <t>Calumet City</t>
  </si>
  <si>
    <t>AQ100138205</t>
  </si>
  <si>
    <t>Thousand Oaks</t>
  </si>
  <si>
    <t>AQ107116447</t>
  </si>
  <si>
    <t>BH102492663</t>
  </si>
  <si>
    <t>Hatboro</t>
  </si>
  <si>
    <t>AL107610404</t>
  </si>
  <si>
    <t>Ocean Grove</t>
  </si>
  <si>
    <t>AP103277930</t>
  </si>
  <si>
    <t>Kirkland</t>
  </si>
  <si>
    <t>AE102717921</t>
  </si>
  <si>
    <t>Sugar Grove</t>
  </si>
  <si>
    <t>AL102845858</t>
  </si>
  <si>
    <t>Fresno</t>
  </si>
  <si>
    <t>AF102586768</t>
  </si>
  <si>
    <t>Ormond Beach</t>
  </si>
  <si>
    <t>BQ100722073</t>
  </si>
  <si>
    <t>AK102418266</t>
  </si>
  <si>
    <t>Annandale</t>
  </si>
  <si>
    <t>AL103545539</t>
  </si>
  <si>
    <t>AQ100465318</t>
  </si>
  <si>
    <t>Ansonia</t>
  </si>
  <si>
    <t>BQ103731078</t>
  </si>
  <si>
    <t>Hopkins</t>
  </si>
  <si>
    <t>AC100622267</t>
  </si>
  <si>
    <t>Allen Park</t>
  </si>
  <si>
    <t>AG100061851</t>
  </si>
  <si>
    <t>Medford</t>
  </si>
  <si>
    <t>AA102788280</t>
  </si>
  <si>
    <t>Niles</t>
  </si>
  <si>
    <t>BC102776660</t>
  </si>
  <si>
    <t>Chula Vista</t>
  </si>
  <si>
    <t>BQ102074941</t>
  </si>
  <si>
    <t>Liberty Twp</t>
  </si>
  <si>
    <t>AW101225515</t>
  </si>
  <si>
    <t>Fairport</t>
  </si>
  <si>
    <t>AC102793279</t>
  </si>
  <si>
    <t>Fresh Meadows</t>
  </si>
  <si>
    <t>AU101013965</t>
  </si>
  <si>
    <t>Arcadia</t>
  </si>
  <si>
    <t>AF102870850</t>
  </si>
  <si>
    <t>Salt Lake Cty</t>
  </si>
  <si>
    <t>AG102797459</t>
  </si>
  <si>
    <t>East Hartford</t>
  </si>
  <si>
    <t>AZ101647193</t>
  </si>
  <si>
    <t>AJ102536393</t>
  </si>
  <si>
    <t>Aledo</t>
  </si>
  <si>
    <t>BG101636507</t>
  </si>
  <si>
    <t>Pleasant Pr</t>
  </si>
  <si>
    <t>AW102419361</t>
  </si>
  <si>
    <t>Whiting</t>
  </si>
  <si>
    <t>AS102133636</t>
  </si>
  <si>
    <t>Hoffman Estat</t>
  </si>
  <si>
    <t>BS102705891</t>
  </si>
  <si>
    <t>Muskegon</t>
  </si>
  <si>
    <t>AH101924483</t>
  </si>
  <si>
    <t>Hammonton</t>
  </si>
  <si>
    <t>AH102839000</t>
  </si>
  <si>
    <t>AC102786518</t>
  </si>
  <si>
    <t>South Lyon</t>
  </si>
  <si>
    <t>AA100811729</t>
  </si>
  <si>
    <t>Orem</t>
  </si>
  <si>
    <t>BH100492074</t>
  </si>
  <si>
    <t>Flat Rock</t>
  </si>
  <si>
    <t>BJ101568126</t>
  </si>
  <si>
    <t>El Cajon</t>
  </si>
  <si>
    <t>BB101345292</t>
  </si>
  <si>
    <t>Murphy</t>
  </si>
  <si>
    <t>BG102783855</t>
  </si>
  <si>
    <t>S Milwaukee</t>
  </si>
  <si>
    <t>AA102691471</t>
  </si>
  <si>
    <t>Philadelphia</t>
  </si>
  <si>
    <t>BL100402626</t>
  </si>
  <si>
    <t>Oklahoma City</t>
  </si>
  <si>
    <t>BK103012676</t>
  </si>
  <si>
    <t>Murrieta</t>
  </si>
  <si>
    <t>AM102727671</t>
  </si>
  <si>
    <t>Valley Vlg</t>
  </si>
  <si>
    <t>AD102767455</t>
  </si>
  <si>
    <t>Haltom City</t>
  </si>
  <si>
    <t>AW102715945</t>
  </si>
  <si>
    <t>Portage</t>
  </si>
  <si>
    <t>AN103662561</t>
  </si>
  <si>
    <t>Lakeville</t>
  </si>
  <si>
    <t>BL100804875</t>
  </si>
  <si>
    <t>Holly</t>
  </si>
  <si>
    <t>AZ101827814</t>
  </si>
  <si>
    <t>AD101005176</t>
  </si>
  <si>
    <t>AB102360070</t>
  </si>
  <si>
    <t>Longview</t>
  </si>
  <si>
    <t>BQ101920238</t>
  </si>
  <si>
    <t>Greensburg</t>
  </si>
  <si>
    <t>AA100174570</t>
  </si>
  <si>
    <t>Clearfield</t>
  </si>
  <si>
    <t>AT103102616</t>
  </si>
  <si>
    <t>Bristol</t>
  </si>
  <si>
    <t>BC102365965</t>
  </si>
  <si>
    <t>Solon</t>
  </si>
  <si>
    <t>AM101150337</t>
  </si>
  <si>
    <t>Talmoon</t>
  </si>
  <si>
    <t>AE101458528</t>
  </si>
  <si>
    <t>Beasley</t>
  </si>
  <si>
    <t>AE103430082</t>
  </si>
  <si>
    <t>BC103764295</t>
  </si>
  <si>
    <t>Monroe</t>
  </si>
  <si>
    <t>AA100305097</t>
  </si>
  <si>
    <t>AQ102741093</t>
  </si>
  <si>
    <t>Middletown</t>
  </si>
  <si>
    <t>AJ101813055</t>
  </si>
  <si>
    <t>Littleton</t>
  </si>
  <si>
    <t>AB101468969</t>
  </si>
  <si>
    <t>BQ103782554</t>
  </si>
  <si>
    <t>Dillsboro</t>
  </si>
  <si>
    <t>AR106386307</t>
  </si>
  <si>
    <t>Las Cruces</t>
  </si>
  <si>
    <t>NM</t>
  </si>
  <si>
    <t>BP102948978</t>
  </si>
  <si>
    <t>Jersey City</t>
  </si>
  <si>
    <t>BS100027091</t>
  </si>
  <si>
    <t>AY100109218</t>
  </si>
  <si>
    <t>Moulton</t>
  </si>
  <si>
    <t>AQ102485278</t>
  </si>
  <si>
    <t>BD102086557</t>
  </si>
  <si>
    <t>AN103231111</t>
  </si>
  <si>
    <t>Royal Oak</t>
  </si>
  <si>
    <t>AB100688090</t>
  </si>
  <si>
    <t>Ludlow</t>
  </si>
  <si>
    <t>AF100963351</t>
  </si>
  <si>
    <t>Palm Coast</t>
  </si>
  <si>
    <t>AD100023155</t>
  </si>
  <si>
    <t>Evansville</t>
  </si>
  <si>
    <t>BJ103688950</t>
  </si>
  <si>
    <t>Cordova</t>
  </si>
  <si>
    <t>BM103075161</t>
  </si>
  <si>
    <t>Saint Louis</t>
  </si>
  <si>
    <t>AQ101462218</t>
  </si>
  <si>
    <t>N Kingstown</t>
  </si>
  <si>
    <t>AP103680786</t>
  </si>
  <si>
    <t>Westbrook</t>
  </si>
  <si>
    <t>AT102176535</t>
  </si>
  <si>
    <t>BT103153958</t>
  </si>
  <si>
    <t>Belton</t>
  </si>
  <si>
    <t>AD103087981</t>
  </si>
  <si>
    <t>Bowie</t>
  </si>
  <si>
    <t>BA901388844</t>
  </si>
  <si>
    <t>Erie</t>
  </si>
  <si>
    <t>AH100004243</t>
  </si>
  <si>
    <t>Mantua</t>
  </si>
  <si>
    <t>BP103298677</t>
  </si>
  <si>
    <t>Burlington</t>
  </si>
  <si>
    <t>VT</t>
  </si>
  <si>
    <t>AR100174580</t>
  </si>
  <si>
    <t>BP103765050</t>
  </si>
  <si>
    <t>Passaic</t>
  </si>
  <si>
    <t>AF102417807</t>
  </si>
  <si>
    <t>Flagler Beach</t>
  </si>
  <si>
    <t>AJ101010852</t>
  </si>
  <si>
    <t>Highland Park</t>
  </si>
  <si>
    <t>AS100010955</t>
  </si>
  <si>
    <t>Wesley Chapel</t>
  </si>
  <si>
    <t>AP107747009</t>
  </si>
  <si>
    <t>Elma</t>
  </si>
  <si>
    <t>BB102042316</t>
  </si>
  <si>
    <t>Tallassee</t>
  </si>
  <si>
    <t>BM100111186</t>
  </si>
  <si>
    <t>Westby</t>
  </si>
  <si>
    <t>AL101585684</t>
  </si>
  <si>
    <t>BB102932254</t>
  </si>
  <si>
    <t>Florence</t>
  </si>
  <si>
    <t>BE101357318</t>
  </si>
  <si>
    <t>Livermore</t>
  </si>
  <si>
    <t>AE103368077</t>
  </si>
  <si>
    <t>AF102188783</t>
  </si>
  <si>
    <t>AF102591611</t>
  </si>
  <si>
    <t>Spring Hill</t>
  </si>
  <si>
    <t>BS102926258</t>
  </si>
  <si>
    <t>Saint Paul</t>
  </si>
  <si>
    <t>BS100155500</t>
  </si>
  <si>
    <t>Whitestown</t>
  </si>
  <si>
    <t>AF100811107</t>
  </si>
  <si>
    <t>Grand Ledge</t>
  </si>
  <si>
    <t>AQ102459971</t>
  </si>
  <si>
    <t>Granada Hills</t>
  </si>
  <si>
    <t>BR102393777</t>
  </si>
  <si>
    <t>AW101529518</t>
  </si>
  <si>
    <t>Chesterton</t>
  </si>
  <si>
    <t>AD102318039</t>
  </si>
  <si>
    <t>BR105779299</t>
  </si>
  <si>
    <t>BH103055093</t>
  </si>
  <si>
    <t>AP102949436</t>
  </si>
  <si>
    <t>Lowman</t>
  </si>
  <si>
    <t>AC100814757</t>
  </si>
  <si>
    <t>San Jose</t>
  </si>
  <si>
    <t>BJ100746574</t>
  </si>
  <si>
    <t>BC100736862</t>
  </si>
  <si>
    <t>Forest</t>
  </si>
  <si>
    <t>BE100897416</t>
  </si>
  <si>
    <t>Tampa</t>
  </si>
  <si>
    <t>AS102173164</t>
  </si>
  <si>
    <t>West Chicago</t>
  </si>
  <si>
    <t>BG101211699</t>
  </si>
  <si>
    <t>Chillicothe</t>
  </si>
  <si>
    <t>AQ102264862</t>
  </si>
  <si>
    <t>Haddam</t>
  </si>
  <si>
    <t>AP101960130</t>
  </si>
  <si>
    <t>Billings</t>
  </si>
  <si>
    <t>AR106150882</t>
  </si>
  <si>
    <t>Missoula</t>
  </si>
  <si>
    <t>AS100535300</t>
  </si>
  <si>
    <t>Elgin</t>
  </si>
  <si>
    <t>BN100733738</t>
  </si>
  <si>
    <t>Revere</t>
  </si>
  <si>
    <t>AQ102485200</t>
  </si>
  <si>
    <t>Dawson</t>
  </si>
  <si>
    <t>BA103065044</t>
  </si>
  <si>
    <t>Berwick</t>
  </si>
  <si>
    <t>BT102632332</t>
  </si>
  <si>
    <t>BH100887629</t>
  </si>
  <si>
    <t>Bardstown</t>
  </si>
  <si>
    <t>AV106854251</t>
  </si>
  <si>
    <t>Vidor</t>
  </si>
  <si>
    <t>BP101958146</t>
  </si>
  <si>
    <t>Camden</t>
  </si>
  <si>
    <t>BD100133583</t>
  </si>
  <si>
    <t>Portland</t>
  </si>
  <si>
    <t>BT100529409</t>
  </si>
  <si>
    <t>New Vernon</t>
  </si>
  <si>
    <t>AG102734259</t>
  </si>
  <si>
    <t>Hampton</t>
  </si>
  <si>
    <t>AU102056622</t>
  </si>
  <si>
    <t>Medway</t>
  </si>
  <si>
    <t>BB102831168</t>
  </si>
  <si>
    <t>Bohemia</t>
  </si>
  <si>
    <t>AY103275702</t>
  </si>
  <si>
    <t>Slatington</t>
  </si>
  <si>
    <t>BH101464601</t>
  </si>
  <si>
    <t>Eagle Pass</t>
  </si>
  <si>
    <t>AB100910581</t>
  </si>
  <si>
    <t>Barberton</t>
  </si>
  <si>
    <t>AH102263809</t>
  </si>
  <si>
    <t>BF102937883</t>
  </si>
  <si>
    <t>Pueblo</t>
  </si>
  <si>
    <t>AL100687527</t>
  </si>
  <si>
    <t>BL102982269</t>
  </si>
  <si>
    <t>Gainesville</t>
  </si>
  <si>
    <t>BH100697399</t>
  </si>
  <si>
    <t>BH100404556</t>
  </si>
  <si>
    <t>Maumee</t>
  </si>
  <si>
    <t>AU101929621</t>
  </si>
  <si>
    <t>Sellersville</t>
  </si>
  <si>
    <t>BA102379924</t>
  </si>
  <si>
    <t>Grand Forks</t>
  </si>
  <si>
    <t>AR102309499</t>
  </si>
  <si>
    <t>Odessa</t>
  </si>
  <si>
    <t>BQ101932675</t>
  </si>
  <si>
    <t>E Wallingford</t>
  </si>
  <si>
    <t>BC102994729</t>
  </si>
  <si>
    <t>Live Oak</t>
  </si>
  <si>
    <t>AP103267958</t>
  </si>
  <si>
    <t>Limerick</t>
  </si>
  <si>
    <t>AV100596134</t>
  </si>
  <si>
    <t>AD102769720</t>
  </si>
  <si>
    <t>Lakewood</t>
  </si>
  <si>
    <t>AT102484531</t>
  </si>
  <si>
    <t>Wakeman</t>
  </si>
  <si>
    <t>AW102475584</t>
  </si>
  <si>
    <t>Longmont</t>
  </si>
  <si>
    <t>AW100862002</t>
  </si>
  <si>
    <t>Jonesborough</t>
  </si>
  <si>
    <t>BB101575433</t>
  </si>
  <si>
    <t>Abilene</t>
  </si>
  <si>
    <t>AH106809890</t>
  </si>
  <si>
    <t>AL100124713</t>
  </si>
  <si>
    <t>Redding</t>
  </si>
  <si>
    <t>AU100072695</t>
  </si>
  <si>
    <t>BE102209849</t>
  </si>
  <si>
    <t>Clearwater</t>
  </si>
  <si>
    <t>AC101255205</t>
  </si>
  <si>
    <t>Trenton</t>
  </si>
  <si>
    <t>BB102373306</t>
  </si>
  <si>
    <t>Massapequa</t>
  </si>
  <si>
    <t>BS100945992</t>
  </si>
  <si>
    <t>W Sacramento</t>
  </si>
  <si>
    <t>AL102849101</t>
  </si>
  <si>
    <t>AV105085526</t>
  </si>
  <si>
    <t>AM102690047</t>
  </si>
  <si>
    <t>Joplin</t>
  </si>
  <si>
    <t>BT103505829</t>
  </si>
  <si>
    <t>Paso Robles</t>
  </si>
  <si>
    <t>AH100879711</t>
  </si>
  <si>
    <t>Independence</t>
  </si>
  <si>
    <t>AM102280421</t>
  </si>
  <si>
    <t>Toluca Lake</t>
  </si>
  <si>
    <t>BG101991360</t>
  </si>
  <si>
    <t>Framingham</t>
  </si>
  <si>
    <t>AS102127996</t>
  </si>
  <si>
    <t>Berkeley</t>
  </si>
  <si>
    <t>BR103186624</t>
  </si>
  <si>
    <t>AA101623093</t>
  </si>
  <si>
    <t>BT103011898</t>
  </si>
  <si>
    <t>Peru</t>
  </si>
  <si>
    <t>AV100000029</t>
  </si>
  <si>
    <t>Miami</t>
  </si>
  <si>
    <t>BR101893623</t>
  </si>
  <si>
    <t>Naperville</t>
  </si>
  <si>
    <t>AA102347978</t>
  </si>
  <si>
    <t>Oregon City</t>
  </si>
  <si>
    <t>AD101232025</t>
  </si>
  <si>
    <t>Crossett</t>
  </si>
  <si>
    <t>AL103846536</t>
  </si>
  <si>
    <t>Buckley</t>
  </si>
  <si>
    <t>AM101140555</t>
  </si>
  <si>
    <t>Jackson</t>
  </si>
  <si>
    <t>BC102310468</t>
  </si>
  <si>
    <t>AL100042666</t>
  </si>
  <si>
    <t>BB103048252</t>
  </si>
  <si>
    <t>Huntsville</t>
  </si>
  <si>
    <t>AR901307140</t>
  </si>
  <si>
    <t>Edgewood</t>
  </si>
  <si>
    <t>BS102878099</t>
  </si>
  <si>
    <t>BM102692563</t>
  </si>
  <si>
    <t>Saint Joseph</t>
  </si>
  <si>
    <t>BD101134295</t>
  </si>
  <si>
    <t>Stroudsburg</t>
  </si>
  <si>
    <t>AT103027163</t>
  </si>
  <si>
    <t>BL101849390</t>
  </si>
  <si>
    <t>Jesup</t>
  </si>
  <si>
    <t>BB100087657</t>
  </si>
  <si>
    <t>Crooks</t>
  </si>
  <si>
    <t>AN101329011</t>
  </si>
  <si>
    <t>Kimball</t>
  </si>
  <si>
    <t>AE106587794</t>
  </si>
  <si>
    <t>Katy</t>
  </si>
  <si>
    <t>AL106010789</t>
  </si>
  <si>
    <t>Staten Island</t>
  </si>
  <si>
    <t>AN102054077</t>
  </si>
  <si>
    <t>Dayton</t>
  </si>
  <si>
    <t>AE100853115</t>
  </si>
  <si>
    <t>Paw Paw</t>
  </si>
  <si>
    <t>BC100234718</t>
  </si>
  <si>
    <t>New Braunfels</t>
  </si>
  <si>
    <t>BC100046001</t>
  </si>
  <si>
    <t>Haines City</t>
  </si>
  <si>
    <t>AR100569835</t>
  </si>
  <si>
    <t>Bend</t>
  </si>
  <si>
    <t>AE101086578</t>
  </si>
  <si>
    <t>Germantown</t>
  </si>
  <si>
    <t>AB103147460</t>
  </si>
  <si>
    <t>AB102965779</t>
  </si>
  <si>
    <t>Kalama</t>
  </si>
  <si>
    <t>BD101909055</t>
  </si>
  <si>
    <t>AW101608032</t>
  </si>
  <si>
    <t>Spring Green</t>
  </si>
  <si>
    <t>AG102990828</t>
  </si>
  <si>
    <t>Reidsville</t>
  </si>
  <si>
    <t>BL102526771</t>
  </si>
  <si>
    <t>Leesburg</t>
  </si>
  <si>
    <t>BJ101089668</t>
  </si>
  <si>
    <t>Vista</t>
  </si>
  <si>
    <t>AC102924943</t>
  </si>
  <si>
    <t>Ypsilanti</t>
  </si>
  <si>
    <t>AT103656254</t>
  </si>
  <si>
    <t>Willard</t>
  </si>
  <si>
    <t>AA102713057</t>
  </si>
  <si>
    <t>Beaverton</t>
  </si>
  <si>
    <t>BA102556435</t>
  </si>
  <si>
    <t>Provo</t>
  </si>
  <si>
    <t>AR101626308</t>
  </si>
  <si>
    <t>Pittsfield</t>
  </si>
  <si>
    <t>AE103218932</t>
  </si>
  <si>
    <t>Dowagiac</t>
  </si>
  <si>
    <t>AQ100300053</t>
  </si>
  <si>
    <t>Spring</t>
  </si>
  <si>
    <t>AE100984165</t>
  </si>
  <si>
    <t>Milwaukee</t>
  </si>
  <si>
    <t>AA103089581</t>
  </si>
  <si>
    <t>Cottage Grove</t>
  </si>
  <si>
    <t>AL101112321</t>
  </si>
  <si>
    <t>Owings Mills</t>
  </si>
  <si>
    <t>AH901176118</t>
  </si>
  <si>
    <t>Hendersonvlle</t>
  </si>
  <si>
    <t>BK102622584</t>
  </si>
  <si>
    <t>Modesto</t>
  </si>
  <si>
    <t>BR108356386</t>
  </si>
  <si>
    <t>Brooklyn</t>
  </si>
  <si>
    <t>AY102901158</t>
  </si>
  <si>
    <t>Havelock</t>
  </si>
  <si>
    <t>AL103429706</t>
  </si>
  <si>
    <t>Oceanport</t>
  </si>
  <si>
    <t>AC107806969</t>
  </si>
  <si>
    <t>AA102753412</t>
  </si>
  <si>
    <t>BL102750002</t>
  </si>
  <si>
    <t>Oak Ridge</t>
  </si>
  <si>
    <t>AE102176011</t>
  </si>
  <si>
    <t>Fort Valley</t>
  </si>
  <si>
    <t>AF100497647</t>
  </si>
  <si>
    <t>Tucson</t>
  </si>
  <si>
    <t>BR102410298</t>
  </si>
  <si>
    <t>AY102707552</t>
  </si>
  <si>
    <t>N Little Rock</t>
  </si>
  <si>
    <t>AG102355666</t>
  </si>
  <si>
    <t>Winter Spgs</t>
  </si>
  <si>
    <t>BL100468404</t>
  </si>
  <si>
    <t>BA101665450</t>
  </si>
  <si>
    <t>Stanford</t>
  </si>
  <si>
    <t>BK103465750</t>
  </si>
  <si>
    <t>Phoenix</t>
  </si>
  <si>
    <t>BN100074841</t>
  </si>
  <si>
    <t>Westbury</t>
  </si>
  <si>
    <t>BK100887267</t>
  </si>
  <si>
    <t>AY101758098</t>
  </si>
  <si>
    <t>High Point</t>
  </si>
  <si>
    <t>AA102345739</t>
  </si>
  <si>
    <t>Pensacola</t>
  </si>
  <si>
    <t>BL102752196</t>
  </si>
  <si>
    <t>AT103798975</t>
  </si>
  <si>
    <t>Zanesville</t>
  </si>
  <si>
    <t>AC101293096</t>
  </si>
  <si>
    <t>AE103078036</t>
  </si>
  <si>
    <t>Peachtree Cty</t>
  </si>
  <si>
    <t>BS100082964</t>
  </si>
  <si>
    <t>Cicero</t>
  </si>
  <si>
    <t>AL100095388</t>
  </si>
  <si>
    <t>BN101458681</t>
  </si>
  <si>
    <t>AR100620333</t>
  </si>
  <si>
    <t>BQ100707038</t>
  </si>
  <si>
    <t>New York</t>
  </si>
  <si>
    <t>AN101812314</t>
  </si>
  <si>
    <t>BK100571066</t>
  </si>
  <si>
    <t>BN102373553</t>
  </si>
  <si>
    <t>East Weymouth</t>
  </si>
  <si>
    <t>AJ105842390</t>
  </si>
  <si>
    <t>AP100626029</t>
  </si>
  <si>
    <t>Saint Charles</t>
  </si>
  <si>
    <t>BB100981166</t>
  </si>
  <si>
    <t>AD105497123</t>
  </si>
  <si>
    <t>Hyattsville</t>
  </si>
  <si>
    <t>AT100406756</t>
  </si>
  <si>
    <t>Montoursville</t>
  </si>
  <si>
    <t>BS102749326</t>
  </si>
  <si>
    <t>Colorado Spgs</t>
  </si>
  <si>
    <t>BG101625556</t>
  </si>
  <si>
    <t>Palmyra</t>
  </si>
  <si>
    <t>AM102626724</t>
  </si>
  <si>
    <t>Sioux Falls</t>
  </si>
  <si>
    <t>BK100117226</t>
  </si>
  <si>
    <t>Pagosa Spgs</t>
  </si>
  <si>
    <t>BH100467932</t>
  </si>
  <si>
    <t>Goodland</t>
  </si>
  <si>
    <t>AG100932557</t>
  </si>
  <si>
    <t>Wausau</t>
  </si>
  <si>
    <t>AG100008808</t>
  </si>
  <si>
    <t>AQ102349585</t>
  </si>
  <si>
    <t>Canyon Cntry</t>
  </si>
  <si>
    <t>BT100185350</t>
  </si>
  <si>
    <t>Basking Ridge</t>
  </si>
  <si>
    <t>BS102819781</t>
  </si>
  <si>
    <t>Ottawa</t>
  </si>
  <si>
    <t>AP103175989</t>
  </si>
  <si>
    <t>Johnstown</t>
  </si>
  <si>
    <t>BL101448855</t>
  </si>
  <si>
    <t>Cumb Gap</t>
  </si>
  <si>
    <t>AT104016927</t>
  </si>
  <si>
    <t>Manheim</t>
  </si>
  <si>
    <t>AK101152600</t>
  </si>
  <si>
    <t>Pepperell</t>
  </si>
  <si>
    <t>AR102092758</t>
  </si>
  <si>
    <t>Troy</t>
  </si>
  <si>
    <t>BC101057182</t>
  </si>
  <si>
    <t>Cabot</t>
  </si>
  <si>
    <t>BT102476148</t>
  </si>
  <si>
    <t>Victoria</t>
  </si>
  <si>
    <t>BT103436687</t>
  </si>
  <si>
    <t>BD100974074</t>
  </si>
  <si>
    <t>Springfield</t>
  </si>
  <si>
    <t>AF102583541</t>
  </si>
  <si>
    <t>BE102741614</t>
  </si>
  <si>
    <t>AF103160639</t>
  </si>
  <si>
    <t>Plaistow</t>
  </si>
  <si>
    <t>AQ100987564</t>
  </si>
  <si>
    <t>Wallingford</t>
  </si>
  <si>
    <t>BH101848764</t>
  </si>
  <si>
    <t>Spokane Valle</t>
  </si>
  <si>
    <t>BC102805531</t>
  </si>
  <si>
    <t>Fairhaven</t>
  </si>
  <si>
    <t>BL103364157</t>
  </si>
  <si>
    <t>Jefferson</t>
  </si>
  <si>
    <t>AT101628395</t>
  </si>
  <si>
    <t>Lawton</t>
  </si>
  <si>
    <t>AK103101538</t>
  </si>
  <si>
    <t>Gastonia</t>
  </si>
  <si>
    <t>BM103371826</t>
  </si>
  <si>
    <t>AL102983293</t>
  </si>
  <si>
    <t>Severn</t>
  </si>
  <si>
    <t>AK103417255</t>
  </si>
  <si>
    <t>Concord</t>
  </si>
  <si>
    <t>AR901195188</t>
  </si>
  <si>
    <t>Albuquerque</t>
  </si>
  <si>
    <t>BJ100182615</t>
  </si>
  <si>
    <t>BM102618521</t>
  </si>
  <si>
    <t>AK103203775</t>
  </si>
  <si>
    <t>Myrtle Beach</t>
  </si>
  <si>
    <t>BJ101543968</t>
  </si>
  <si>
    <t>Lamar</t>
  </si>
  <si>
    <t>AW100055582</t>
  </si>
  <si>
    <t>Valparaiso</t>
  </si>
  <si>
    <t>AB103312759</t>
  </si>
  <si>
    <t>Dennis Port</t>
  </si>
  <si>
    <t>AX102549883</t>
  </si>
  <si>
    <t>Douglasville</t>
  </si>
  <si>
    <t>AF102936670</t>
  </si>
  <si>
    <t>Barrington</t>
  </si>
  <si>
    <t>AT103530562</t>
  </si>
  <si>
    <t>Houston</t>
  </si>
  <si>
    <t>BA102638620</t>
  </si>
  <si>
    <t>Mansfield</t>
  </si>
  <si>
    <t>AZ100048122</t>
  </si>
  <si>
    <t>AD100950479</t>
  </si>
  <si>
    <t>Bloomington</t>
  </si>
  <si>
    <t>AD102727853</t>
  </si>
  <si>
    <t>BK102946941</t>
  </si>
  <si>
    <t>AT103441239</t>
  </si>
  <si>
    <t>BB101667297</t>
  </si>
  <si>
    <t>York</t>
  </si>
  <si>
    <t>BT102918556</t>
  </si>
  <si>
    <t>Middle Island</t>
  </si>
  <si>
    <t>AE103018610</t>
  </si>
  <si>
    <t>Plymouth</t>
  </si>
  <si>
    <t>AB102988340</t>
  </si>
  <si>
    <t>AR101216158</t>
  </si>
  <si>
    <t>Ahoskie</t>
  </si>
  <si>
    <t>AM101743453</t>
  </si>
  <si>
    <t>Mobile</t>
  </si>
  <si>
    <t>AM102781003</t>
  </si>
  <si>
    <t>Gillette</t>
  </si>
  <si>
    <t>AY100485916</t>
  </si>
  <si>
    <t>AL101419587</t>
  </si>
  <si>
    <t>Ashville</t>
  </si>
  <si>
    <t>AK100826507</t>
  </si>
  <si>
    <t>Council Blfs</t>
  </si>
  <si>
    <t>BD101222043</t>
  </si>
  <si>
    <t>Hanover</t>
  </si>
  <si>
    <t>AT100987247</t>
  </si>
  <si>
    <t>Greenfield</t>
  </si>
  <si>
    <t>AY100520469</t>
  </si>
  <si>
    <t>Lawrenceville</t>
  </si>
  <si>
    <t>AU101749970</t>
  </si>
  <si>
    <t>Venice</t>
  </si>
  <si>
    <t>BD101992321</t>
  </si>
  <si>
    <t>Desloge</t>
  </si>
  <si>
    <t>AU100742395</t>
  </si>
  <si>
    <t>Milpitas</t>
  </si>
  <si>
    <t>AY100118666</t>
  </si>
  <si>
    <t>AD102913106</t>
  </si>
  <si>
    <t>Davie</t>
  </si>
  <si>
    <t>AV100527513</t>
  </si>
  <si>
    <t>Montgomery</t>
  </si>
  <si>
    <t>BC103691277</t>
  </si>
  <si>
    <t>Lafayette</t>
  </si>
  <si>
    <t>BK100259299</t>
  </si>
  <si>
    <t>Schenectady</t>
  </si>
  <si>
    <t>BP103310312</t>
  </si>
  <si>
    <t>Brookville</t>
  </si>
  <si>
    <t>AK103146459</t>
  </si>
  <si>
    <t>Bronx</t>
  </si>
  <si>
    <t>BF101406472</t>
  </si>
  <si>
    <t>Riceville</t>
  </si>
  <si>
    <t>BL100513983</t>
  </si>
  <si>
    <t>Ocoee</t>
  </si>
  <si>
    <t>BM102755710</t>
  </si>
  <si>
    <t>Onalaska</t>
  </si>
  <si>
    <t>BT100835691</t>
  </si>
  <si>
    <t>AF102809159</t>
  </si>
  <si>
    <t>BR101097200</t>
  </si>
  <si>
    <t>Lorain</t>
  </si>
  <si>
    <t>AL103360680</t>
  </si>
  <si>
    <t>BC102144542</t>
  </si>
  <si>
    <t>St Augustine</t>
  </si>
  <si>
    <t>AS102430341</t>
  </si>
  <si>
    <t>BM102953615</t>
  </si>
  <si>
    <t>Orlando</t>
  </si>
  <si>
    <t>AU102114461</t>
  </si>
  <si>
    <t>New Hope</t>
  </si>
  <si>
    <t>BT102031125</t>
  </si>
  <si>
    <t>Lansdale</t>
  </si>
  <si>
    <t>AA103225575</t>
  </si>
  <si>
    <t>Kaplan</t>
  </si>
  <si>
    <t>AJ101214847</t>
  </si>
  <si>
    <t>AL102018088</t>
  </si>
  <si>
    <t>Lansing</t>
  </si>
  <si>
    <t>BN100994104</t>
  </si>
  <si>
    <t>Kenly</t>
  </si>
  <si>
    <t>BQ103151896</t>
  </si>
  <si>
    <t>AE101406023</t>
  </si>
  <si>
    <t>AW101003679</t>
  </si>
  <si>
    <t>BR102475819</t>
  </si>
  <si>
    <t>White Lake</t>
  </si>
  <si>
    <t>AD102402431</t>
  </si>
  <si>
    <t>Nottingham</t>
  </si>
  <si>
    <t>BP102879931</t>
  </si>
  <si>
    <t>Rutherford</t>
  </si>
  <si>
    <t>AR100461614</t>
  </si>
  <si>
    <t>Meridian</t>
  </si>
  <si>
    <t>ID</t>
  </si>
  <si>
    <t>AV101291773</t>
  </si>
  <si>
    <t>Green Bay</t>
  </si>
  <si>
    <t>BS102849445</t>
  </si>
  <si>
    <t>Gladwin</t>
  </si>
  <si>
    <t>AJ103153093</t>
  </si>
  <si>
    <t>Eglon</t>
  </si>
  <si>
    <t>AS101606720</t>
  </si>
  <si>
    <t>Cape Coral</t>
  </si>
  <si>
    <t>AB101057369</t>
  </si>
  <si>
    <t>Suffield</t>
  </si>
  <si>
    <t>BT103044228</t>
  </si>
  <si>
    <t>Eastport</t>
  </si>
  <si>
    <t>AR101295160</t>
  </si>
  <si>
    <t>Edenton</t>
  </si>
  <si>
    <t>BE100153458</t>
  </si>
  <si>
    <t>Rockwall</t>
  </si>
  <si>
    <t>AW102194275</t>
  </si>
  <si>
    <t>Bergenfield</t>
  </si>
  <si>
    <t>AE103044584</t>
  </si>
  <si>
    <t>Mcdonough</t>
  </si>
  <si>
    <t>AW102729693</t>
  </si>
  <si>
    <t>Charlotte</t>
  </si>
  <si>
    <t>BS102444158</t>
  </si>
  <si>
    <t>AY102554954</t>
  </si>
  <si>
    <t>Hartselle</t>
  </si>
  <si>
    <t>AE100373557</t>
  </si>
  <si>
    <t>Thurmont</t>
  </si>
  <si>
    <t>BT102033589</t>
  </si>
  <si>
    <t>Saucier</t>
  </si>
  <si>
    <t>BQ101406378</t>
  </si>
  <si>
    <t>Parnell</t>
  </si>
  <si>
    <t>BC100413286</t>
  </si>
  <si>
    <t>Lake Wales</t>
  </si>
  <si>
    <t>AD100260561</t>
  </si>
  <si>
    <t>South Bend</t>
  </si>
  <si>
    <t>AR102180023</t>
  </si>
  <si>
    <t>Oshkosh</t>
  </si>
  <si>
    <t>BK102791315</t>
  </si>
  <si>
    <t>Cocoa</t>
  </si>
  <si>
    <t>AN102881083</t>
  </si>
  <si>
    <t>AE103197160</t>
  </si>
  <si>
    <t>AD100021989</t>
  </si>
  <si>
    <t>BF100473434</t>
  </si>
  <si>
    <t>Sandwich</t>
  </si>
  <si>
    <t>BL107146452</t>
  </si>
  <si>
    <t>BG100368664</t>
  </si>
  <si>
    <t>Kaufman</t>
  </si>
  <si>
    <t>AE101593324</t>
  </si>
  <si>
    <t>AX101285276</t>
  </si>
  <si>
    <t>BE102238474</t>
  </si>
  <si>
    <t>Fairfield</t>
  </si>
  <si>
    <t>AM101875589</t>
  </si>
  <si>
    <t>BJ100649791</t>
  </si>
  <si>
    <t>Robinson</t>
  </si>
  <si>
    <t>BJ102743978</t>
  </si>
  <si>
    <t>BQ101382471</t>
  </si>
  <si>
    <t>Terre Haute</t>
  </si>
  <si>
    <t>AY101385062</t>
  </si>
  <si>
    <t>Sn Bernrdno</t>
  </si>
  <si>
    <t>AB102981115</t>
  </si>
  <si>
    <t>AF103206842</t>
  </si>
  <si>
    <t>Bakersfield</t>
  </si>
  <si>
    <t>BL100149659</t>
  </si>
  <si>
    <t>Chattanooga</t>
  </si>
  <si>
    <t>BG102663175</t>
  </si>
  <si>
    <t>W Springfield</t>
  </si>
  <si>
    <t>BQ103119046</t>
  </si>
  <si>
    <t>BG100193784</t>
  </si>
  <si>
    <t>Picayune</t>
  </si>
  <si>
    <t>AW103051883</t>
  </si>
  <si>
    <t>AA100347463</t>
  </si>
  <si>
    <t>Ft Walton Bch</t>
  </si>
  <si>
    <t>BN102062389</t>
  </si>
  <si>
    <t>Smithfield</t>
  </si>
  <si>
    <t>BL101424552</t>
  </si>
  <si>
    <t>Birmingham</t>
  </si>
  <si>
    <t>BP103717439</t>
  </si>
  <si>
    <t>Sedona</t>
  </si>
  <si>
    <t>AF100783569</t>
  </si>
  <si>
    <t>AW100831190</t>
  </si>
  <si>
    <t>Lexington</t>
  </si>
  <si>
    <t>BD102179648</t>
  </si>
  <si>
    <t>West Palm Bch</t>
  </si>
  <si>
    <t>BM102031709</t>
  </si>
  <si>
    <t>Hebron</t>
  </si>
  <si>
    <t>AB102320387</t>
  </si>
  <si>
    <t>Vancouver</t>
  </si>
  <si>
    <t>AG102708551</t>
  </si>
  <si>
    <t>Fredericksbrg</t>
  </si>
  <si>
    <t>AK103010238</t>
  </si>
  <si>
    <t>Lincoln</t>
  </si>
  <si>
    <t>BM103182819</t>
  </si>
  <si>
    <t>Gold Bar</t>
  </si>
  <si>
    <t>AQ102452869</t>
  </si>
  <si>
    <t>BN102112318</t>
  </si>
  <si>
    <t>Everett</t>
  </si>
  <si>
    <t>AS101341884</t>
  </si>
  <si>
    <t>Scottsdale</t>
  </si>
  <si>
    <t>AW102639426</t>
  </si>
  <si>
    <t>S Pasadena</t>
  </si>
  <si>
    <t>AF101366188</t>
  </si>
  <si>
    <t>AY102855872</t>
  </si>
  <si>
    <t>AM100774980</t>
  </si>
  <si>
    <t>BQ102933973</t>
  </si>
  <si>
    <t>Van Nuys</t>
  </si>
  <si>
    <t>BN101858464</t>
  </si>
  <si>
    <t>BM102738059</t>
  </si>
  <si>
    <t>Bellingham</t>
  </si>
  <si>
    <t>AG100362947</t>
  </si>
  <si>
    <t>Herkimer</t>
  </si>
  <si>
    <t>AA101336168</t>
  </si>
  <si>
    <t>AK102019917</t>
  </si>
  <si>
    <t>BS107641173</t>
  </si>
  <si>
    <t>Citrus Hts</t>
  </si>
  <si>
    <t>BH100647906</t>
  </si>
  <si>
    <t>BC103220434</t>
  </si>
  <si>
    <t>Carlton</t>
  </si>
  <si>
    <t>AU100472282</t>
  </si>
  <si>
    <t>Louisville</t>
  </si>
  <si>
    <t>AW101959321</t>
  </si>
  <si>
    <t>AJ100214883</t>
  </si>
  <si>
    <t>Scarsdale</t>
  </si>
  <si>
    <t>AW101318757</t>
  </si>
  <si>
    <t>Beloit</t>
  </si>
  <si>
    <t>BC103748059</t>
  </si>
  <si>
    <t>Winter Haven</t>
  </si>
  <si>
    <t>BF102331167</t>
  </si>
  <si>
    <t>Roanoke</t>
  </si>
  <si>
    <t>AJ102867337</t>
  </si>
  <si>
    <t>AB102830998</t>
  </si>
  <si>
    <t>Summerfield</t>
  </si>
  <si>
    <t>BD102210346</t>
  </si>
  <si>
    <t>Boca Raton</t>
  </si>
  <si>
    <t>BH102380834</t>
  </si>
  <si>
    <t>Canonsburg</t>
  </si>
  <si>
    <t>BL101542053</t>
  </si>
  <si>
    <t>Cornelia</t>
  </si>
  <si>
    <t>AF102464575</t>
  </si>
  <si>
    <t>Daytona Beach</t>
  </si>
  <si>
    <t>AH101653207</t>
  </si>
  <si>
    <t>AB101365810</t>
  </si>
  <si>
    <t>Dunnellon</t>
  </si>
  <si>
    <t>AY100870729</t>
  </si>
  <si>
    <t>Astoria</t>
  </si>
  <si>
    <t>BH100263935</t>
  </si>
  <si>
    <t>Defiance</t>
  </si>
  <si>
    <t>BQ101742374</t>
  </si>
  <si>
    <t>Exeter</t>
  </si>
  <si>
    <t>AE106729459</t>
  </si>
  <si>
    <t>Memphis</t>
  </si>
  <si>
    <t>AD103099496</t>
  </si>
  <si>
    <t>Sunrise</t>
  </si>
  <si>
    <t>AT103331582</t>
  </si>
  <si>
    <t>AW102544397</t>
  </si>
  <si>
    <t>Waretown</t>
  </si>
  <si>
    <t>BH101395369</t>
  </si>
  <si>
    <t>AA101410075</t>
  </si>
  <si>
    <t>Draper</t>
  </si>
  <si>
    <t>AF102692736</t>
  </si>
  <si>
    <t>Raleigh</t>
  </si>
  <si>
    <t>AE101277753</t>
  </si>
  <si>
    <t>AR100028413</t>
  </si>
  <si>
    <t>Schoharie</t>
  </si>
  <si>
    <t>BC103374499</t>
  </si>
  <si>
    <t>Cleveland</t>
  </si>
  <si>
    <t>AC100925644</t>
  </si>
  <si>
    <t>Garden City</t>
  </si>
  <si>
    <t>BG100861224</t>
  </si>
  <si>
    <t>Ventura</t>
  </si>
  <si>
    <t>AZ101569164</t>
  </si>
  <si>
    <t>San Dimas</t>
  </si>
  <si>
    <t>AP101309679</t>
  </si>
  <si>
    <t>Aliquippa</t>
  </si>
  <si>
    <t>BH100995206</t>
  </si>
  <si>
    <t>Scottdale</t>
  </si>
  <si>
    <t>AY102024532</t>
  </si>
  <si>
    <t>AL103193266</t>
  </si>
  <si>
    <t>Park Forest</t>
  </si>
  <si>
    <t>AR100336712</t>
  </si>
  <si>
    <t>BN100261000</t>
  </si>
  <si>
    <t>Brighton</t>
  </si>
  <si>
    <t>BJ103464014</t>
  </si>
  <si>
    <t>Matthews</t>
  </si>
  <si>
    <t>AR101214421</t>
  </si>
  <si>
    <t>Winston Salem</t>
  </si>
  <si>
    <t>AW101010401</t>
  </si>
  <si>
    <t>BR102252815</t>
  </si>
  <si>
    <t>Waterford</t>
  </si>
  <si>
    <t>AJ101821520</t>
  </si>
  <si>
    <t>Maxton</t>
  </si>
  <si>
    <t>AH101775996</t>
  </si>
  <si>
    <t>AQ901128417</t>
  </si>
  <si>
    <t>AF102530217</t>
  </si>
  <si>
    <t>Dewitt</t>
  </si>
  <si>
    <t>AM101225338</t>
  </si>
  <si>
    <t>Neosho</t>
  </si>
  <si>
    <t>BP101260499</t>
  </si>
  <si>
    <t>AH102423572</t>
  </si>
  <si>
    <t>BR107979439</t>
  </si>
  <si>
    <t>BF103028078</t>
  </si>
  <si>
    <t>AT101488164</t>
  </si>
  <si>
    <t>Syracuse</t>
  </si>
  <si>
    <t>AT103997951</t>
  </si>
  <si>
    <t>Ashland</t>
  </si>
  <si>
    <t>BB102335378</t>
  </si>
  <si>
    <t>Holbrook</t>
  </si>
  <si>
    <t>BJ103289019</t>
  </si>
  <si>
    <t>Strasburg</t>
  </si>
  <si>
    <t>AK100824417</t>
  </si>
  <si>
    <t>Johnsonville</t>
  </si>
  <si>
    <t>AH100169333</t>
  </si>
  <si>
    <t>Beverly</t>
  </si>
  <si>
    <t>BQ103088579</t>
  </si>
  <si>
    <t>Rockford</t>
  </si>
  <si>
    <t>AP101492390</t>
  </si>
  <si>
    <t>Freedom</t>
  </si>
  <si>
    <t>BP103171481</t>
  </si>
  <si>
    <t>Athens</t>
  </si>
  <si>
    <t>AM100005381</t>
  </si>
  <si>
    <t>Cedar City</t>
  </si>
  <si>
    <t>AN101551710</t>
  </si>
  <si>
    <t>St Clr Shores</t>
  </si>
  <si>
    <t>AW103192621</t>
  </si>
  <si>
    <t>BF102959190</t>
  </si>
  <si>
    <t>Savannah</t>
  </si>
  <si>
    <t>AY103183062</t>
  </si>
  <si>
    <t>Sherwood</t>
  </si>
  <si>
    <t>AT106354184</t>
  </si>
  <si>
    <t>Newton</t>
  </si>
  <si>
    <t>AP101781577</t>
  </si>
  <si>
    <t>Scranton</t>
  </si>
  <si>
    <t>AM101887424</t>
  </si>
  <si>
    <t>AR102292032</t>
  </si>
  <si>
    <t>Lake Charles</t>
  </si>
  <si>
    <t>BL102222572</t>
  </si>
  <si>
    <t>Shreveport</t>
  </si>
  <si>
    <t>AP102973161</t>
  </si>
  <si>
    <t>AJ102597043</t>
  </si>
  <si>
    <t>Larkspur</t>
  </si>
  <si>
    <t>BF107454283</t>
  </si>
  <si>
    <t>Pleasanton</t>
  </si>
  <si>
    <t>BT107917642</t>
  </si>
  <si>
    <t>Lisbon</t>
  </si>
  <si>
    <t>AN100894593</t>
  </si>
  <si>
    <t>Eastpointe</t>
  </si>
  <si>
    <t>BG102440867</t>
  </si>
  <si>
    <t>Simi Valley</t>
  </si>
  <si>
    <t>AA102822675</t>
  </si>
  <si>
    <t>Calumet Park</t>
  </si>
  <si>
    <t>AR100383522</t>
  </si>
  <si>
    <t>Eagle Point</t>
  </si>
  <si>
    <t>BR101621689</t>
  </si>
  <si>
    <t>Brookfield</t>
  </si>
  <si>
    <t>AB102119680</t>
  </si>
  <si>
    <t>Des Moines</t>
  </si>
  <si>
    <t>BJ102810132</t>
  </si>
  <si>
    <t>BJ103105470</t>
  </si>
  <si>
    <t>Chipley</t>
  </si>
  <si>
    <t>BL103148797</t>
  </si>
  <si>
    <t>BM102653441</t>
  </si>
  <si>
    <t>BS102308333</t>
  </si>
  <si>
    <t>Zionsville</t>
  </si>
  <si>
    <t>BK100899230</t>
  </si>
  <si>
    <t>AN100667467</t>
  </si>
  <si>
    <t>AN101635007</t>
  </si>
  <si>
    <t>S San Fran</t>
  </si>
  <si>
    <t>AF102095282</t>
  </si>
  <si>
    <t>AA102146161</t>
  </si>
  <si>
    <t>Canby</t>
  </si>
  <si>
    <t>BN102263959</t>
  </si>
  <si>
    <t>East Meadow</t>
  </si>
  <si>
    <t>AR101731899</t>
  </si>
  <si>
    <t>Lenox</t>
  </si>
  <si>
    <t>AL100072903</t>
  </si>
  <si>
    <t>BA100542515</t>
  </si>
  <si>
    <t>AE102858740</t>
  </si>
  <si>
    <t>Sykesville</t>
  </si>
  <si>
    <t>AU101863248</t>
  </si>
  <si>
    <t>BT103457565</t>
  </si>
  <si>
    <t>BN101131818</t>
  </si>
  <si>
    <t>Melrose</t>
  </si>
  <si>
    <t>BG101083083</t>
  </si>
  <si>
    <t>Commerce</t>
  </si>
  <si>
    <t>AF102737102</t>
  </si>
  <si>
    <t>AY103553128</t>
  </si>
  <si>
    <t>BA101872014</t>
  </si>
  <si>
    <t>South Branch</t>
  </si>
  <si>
    <t>BR101899426</t>
  </si>
  <si>
    <t>Summerville</t>
  </si>
  <si>
    <t>AH100238463</t>
  </si>
  <si>
    <t>Mount Laurel</t>
  </si>
  <si>
    <t>AM102343662</t>
  </si>
  <si>
    <t>BJ100194319</t>
  </si>
  <si>
    <t>AA100535182</t>
  </si>
  <si>
    <t>Faribault</t>
  </si>
  <si>
    <t>BA102585920</t>
  </si>
  <si>
    <t>Chambersburg</t>
  </si>
  <si>
    <t>AW101357593</t>
  </si>
  <si>
    <t>Mc Farland</t>
  </si>
  <si>
    <t>AN103140939</t>
  </si>
  <si>
    <t>AM101399359</t>
  </si>
  <si>
    <t>Champaign</t>
  </si>
  <si>
    <t>AN103007486</t>
  </si>
  <si>
    <t>Bethel Park</t>
  </si>
  <si>
    <t>AR107162159</t>
  </si>
  <si>
    <t>Appleton</t>
  </si>
  <si>
    <t>AQ901303931</t>
  </si>
  <si>
    <t>Minot</t>
  </si>
  <si>
    <t>AY102822568</t>
  </si>
  <si>
    <t>North Canton</t>
  </si>
  <si>
    <t>BS102489052</t>
  </si>
  <si>
    <t>AQ101518430</t>
  </si>
  <si>
    <t>BQ103409066</t>
  </si>
  <si>
    <t>BB102694759</t>
  </si>
  <si>
    <t>Dover</t>
  </si>
  <si>
    <t>AQ102567863</t>
  </si>
  <si>
    <t>BC101475460</t>
  </si>
  <si>
    <t>AF100081022</t>
  </si>
  <si>
    <t>AG901341482</t>
  </si>
  <si>
    <t>Santa Fe</t>
  </si>
  <si>
    <t>BE102717526</t>
  </si>
  <si>
    <t>Irving</t>
  </si>
  <si>
    <t>AE100894585</t>
  </si>
  <si>
    <t>Rosamond</t>
  </si>
  <si>
    <t>AE103330592</t>
  </si>
  <si>
    <t>AF105495032</t>
  </si>
  <si>
    <t>AF103171841</t>
  </si>
  <si>
    <t>AF101546655</t>
  </si>
  <si>
    <t>BG103021529</t>
  </si>
  <si>
    <t>Waxahachie</t>
  </si>
  <si>
    <t>BR102222476</t>
  </si>
  <si>
    <t>Shelby Townsh</t>
  </si>
  <si>
    <t>BD102015271</t>
  </si>
  <si>
    <t>Reedsville</t>
  </si>
  <si>
    <t>AV100667675</t>
  </si>
  <si>
    <t>AY103132580</t>
  </si>
  <si>
    <t>Golden</t>
  </si>
  <si>
    <t>AC102803396</t>
  </si>
  <si>
    <t>Dearborn Hts</t>
  </si>
  <si>
    <t>BL102576164</t>
  </si>
  <si>
    <t>Luttrell</t>
  </si>
  <si>
    <t>BT103457881</t>
  </si>
  <si>
    <t>Kennewick</t>
  </si>
  <si>
    <t>BJ100101402</t>
  </si>
  <si>
    <t>BB101191297</t>
  </si>
  <si>
    <t>Coral Springs</t>
  </si>
  <si>
    <t>AW101847644</t>
  </si>
  <si>
    <t>AQ102087049</t>
  </si>
  <si>
    <t>BE102312008</t>
  </si>
  <si>
    <t>Largo</t>
  </si>
  <si>
    <t>BG103082467</t>
  </si>
  <si>
    <t>AJ103033788</t>
  </si>
  <si>
    <t>Granbury</t>
  </si>
  <si>
    <t>AY102795089</t>
  </si>
  <si>
    <t>AL100271082</t>
  </si>
  <si>
    <t>AB103492324</t>
  </si>
  <si>
    <t>AT101672669</t>
  </si>
  <si>
    <t>Sparta</t>
  </si>
  <si>
    <t>AW100996577</t>
  </si>
  <si>
    <t>Pasadena</t>
  </si>
  <si>
    <t>AH100365437</t>
  </si>
  <si>
    <t>Edmond</t>
  </si>
  <si>
    <t>BB102681624</t>
  </si>
  <si>
    <t>Kenton</t>
  </si>
  <si>
    <t>AG101643542</t>
  </si>
  <si>
    <t>Brownsville</t>
  </si>
  <si>
    <t>BL101134744</t>
  </si>
  <si>
    <t>Swartz Creek</t>
  </si>
  <si>
    <t>AL102031112</t>
  </si>
  <si>
    <t>AG107473556</t>
  </si>
  <si>
    <t>BJ101444688</t>
  </si>
  <si>
    <t>Duluth</t>
  </si>
  <si>
    <t>BL102488826</t>
  </si>
  <si>
    <t>Gloversville</t>
  </si>
  <si>
    <t>BG101909306</t>
  </si>
  <si>
    <t>New Auburn</t>
  </si>
  <si>
    <t>AH100902485</t>
  </si>
  <si>
    <t>AW101382606</t>
  </si>
  <si>
    <t>Marshall</t>
  </si>
  <si>
    <t>BB101327795</t>
  </si>
  <si>
    <t>Rock Island</t>
  </si>
  <si>
    <t>AC103238548</t>
  </si>
  <si>
    <t>Roselle Park</t>
  </si>
  <si>
    <t>AE103427964</t>
  </si>
  <si>
    <t>Coloma</t>
  </si>
  <si>
    <t>BM100894823</t>
  </si>
  <si>
    <t>BC102768184</t>
  </si>
  <si>
    <t>Menomonee Fls</t>
  </si>
  <si>
    <t>AH102471807</t>
  </si>
  <si>
    <t>Burnsville</t>
  </si>
  <si>
    <t>BJ103636800</t>
  </si>
  <si>
    <t>BF103024424</t>
  </si>
  <si>
    <t>AP102039575</t>
  </si>
  <si>
    <t>BB102695918</t>
  </si>
  <si>
    <t>BD101381692</t>
  </si>
  <si>
    <t>Lake Worth</t>
  </si>
  <si>
    <t>BA102819185</t>
  </si>
  <si>
    <t>Shrewsbury</t>
  </si>
  <si>
    <t>BM103201729</t>
  </si>
  <si>
    <t>Snohomish</t>
  </si>
  <si>
    <t>BT103220647</t>
  </si>
  <si>
    <t>Norfolk</t>
  </si>
  <si>
    <t>AY102871793</t>
  </si>
  <si>
    <t>AL100191180</t>
  </si>
  <si>
    <t>AX102293988</t>
  </si>
  <si>
    <t>Pine Grove</t>
  </si>
  <si>
    <t>AN103498265</t>
  </si>
  <si>
    <t>BD102304903</t>
  </si>
  <si>
    <t>Costa Mesa</t>
  </si>
  <si>
    <t>BP103440317</t>
  </si>
  <si>
    <t>BP103483976</t>
  </si>
  <si>
    <t>Ozark</t>
  </si>
  <si>
    <t>AM102557309</t>
  </si>
  <si>
    <t>Fairhope</t>
  </si>
  <si>
    <t>AP109449593</t>
  </si>
  <si>
    <t>Muncie</t>
  </si>
  <si>
    <t>AR101796307</t>
  </si>
  <si>
    <t>BR102797165</t>
  </si>
  <si>
    <t>Villa Ridge</t>
  </si>
  <si>
    <t>AJ102065168</t>
  </si>
  <si>
    <t>BF102185385</t>
  </si>
  <si>
    <t>Wichita</t>
  </si>
  <si>
    <t>BC102892985</t>
  </si>
  <si>
    <t>Clarksville</t>
  </si>
  <si>
    <t>Military</t>
  </si>
  <si>
    <t>AE101278104</t>
  </si>
  <si>
    <t>BH101229811</t>
  </si>
  <si>
    <t>Bryn Mawr</t>
  </si>
  <si>
    <t>AZ101685002</t>
  </si>
  <si>
    <t>BL102892431</t>
  </si>
  <si>
    <t>AC100267316</t>
  </si>
  <si>
    <t>Sun City</t>
  </si>
  <si>
    <t>BL100591792</t>
  </si>
  <si>
    <t>Sevierville</t>
  </si>
  <si>
    <t>BT100597725</t>
  </si>
  <si>
    <t>Sumter</t>
  </si>
  <si>
    <t>AC102912079</t>
  </si>
  <si>
    <t>Pulaski</t>
  </si>
  <si>
    <t>AR102224115</t>
  </si>
  <si>
    <t>Hortonville</t>
  </si>
  <si>
    <t>BG100844350</t>
  </si>
  <si>
    <t>BD102275918</t>
  </si>
  <si>
    <t>AL103537905</t>
  </si>
  <si>
    <t>Grove City</t>
  </si>
  <si>
    <t>BM101372698</t>
  </si>
  <si>
    <t>BR103146403</t>
  </si>
  <si>
    <t>Downers Grove</t>
  </si>
  <si>
    <t>BQ102332002</t>
  </si>
  <si>
    <t>Chesterville</t>
  </si>
  <si>
    <t>AP102714334</t>
  </si>
  <si>
    <t>Landrum</t>
  </si>
  <si>
    <t>AW102537637</t>
  </si>
  <si>
    <t>Toms River</t>
  </si>
  <si>
    <t>BF103036098</t>
  </si>
  <si>
    <t>Buzzards Bay</t>
  </si>
  <si>
    <t>BL102991107</t>
  </si>
  <si>
    <t>AG100384741</t>
  </si>
  <si>
    <t>Easton</t>
  </si>
  <si>
    <t>BT103001825</t>
  </si>
  <si>
    <t>AV102781921</t>
  </si>
  <si>
    <t>Nederland</t>
  </si>
  <si>
    <t>AH102492535</t>
  </si>
  <si>
    <t>Black Mtn</t>
  </si>
  <si>
    <t>BF105585312</t>
  </si>
  <si>
    <t>Moorhead</t>
  </si>
  <si>
    <t>AJ100926844</t>
  </si>
  <si>
    <t>Morgantown</t>
  </si>
  <si>
    <t>AH105094870</t>
  </si>
  <si>
    <t>AG102307575</t>
  </si>
  <si>
    <t>Palo Alto</t>
  </si>
  <si>
    <t>AR100983672</t>
  </si>
  <si>
    <t>AY102272710</t>
  </si>
  <si>
    <t>BP101537291</t>
  </si>
  <si>
    <t>BP102606192</t>
  </si>
  <si>
    <t>Allentown</t>
  </si>
  <si>
    <t>AH100818790</t>
  </si>
  <si>
    <t>Albany</t>
  </si>
  <si>
    <t>AG100989146</t>
  </si>
  <si>
    <t>Giltner</t>
  </si>
  <si>
    <t>BP103673045</t>
  </si>
  <si>
    <t>Durango</t>
  </si>
  <si>
    <t>AG100492551</t>
  </si>
  <si>
    <t>Sidney</t>
  </si>
  <si>
    <t>BF101633626</t>
  </si>
  <si>
    <t>Chatsworth</t>
  </si>
  <si>
    <t>AR102707689</t>
  </si>
  <si>
    <t>Pittsburg</t>
  </si>
  <si>
    <t>BH101008530</t>
  </si>
  <si>
    <t>AD101014701</t>
  </si>
  <si>
    <t>Somerset</t>
  </si>
  <si>
    <t>AD101518608</t>
  </si>
  <si>
    <t>AA102253784</t>
  </si>
  <si>
    <t>AQ102272336</t>
  </si>
  <si>
    <t>Calabasas</t>
  </si>
  <si>
    <t>AK100481593</t>
  </si>
  <si>
    <t>Coventry</t>
  </si>
  <si>
    <t>BK100127667</t>
  </si>
  <si>
    <t>Temecula</t>
  </si>
  <si>
    <t>AF102036233</t>
  </si>
  <si>
    <t>AU101029777</t>
  </si>
  <si>
    <t>AH103124911</t>
  </si>
  <si>
    <t>Keizer</t>
  </si>
  <si>
    <t>BB101232637</t>
  </si>
  <si>
    <t>Carbon Cliff</t>
  </si>
  <si>
    <t>AD100767849</t>
  </si>
  <si>
    <t>AR102094362</t>
  </si>
  <si>
    <t>AN102874768</t>
  </si>
  <si>
    <t>Woburn</t>
  </si>
  <si>
    <t>BE100761120</t>
  </si>
  <si>
    <t>Lewisville</t>
  </si>
  <si>
    <t>BT100740779</t>
  </si>
  <si>
    <t>Flint</t>
  </si>
  <si>
    <t>BK100269736</t>
  </si>
  <si>
    <t>AL101276212</t>
  </si>
  <si>
    <t>Randallstown</t>
  </si>
  <si>
    <t>AV101837152</t>
  </si>
  <si>
    <t>AB102928608</t>
  </si>
  <si>
    <t>Greensboro</t>
  </si>
  <si>
    <t>AP101976465</t>
  </si>
  <si>
    <t>Bothell</t>
  </si>
  <si>
    <t>BH103091259</t>
  </si>
  <si>
    <t>Morrisville</t>
  </si>
  <si>
    <t>BQ103254964</t>
  </si>
  <si>
    <t>BA102625289</t>
  </si>
  <si>
    <t>AH102961510</t>
  </si>
  <si>
    <t>AW101424460</t>
  </si>
  <si>
    <t>Middleton</t>
  </si>
  <si>
    <t>AB100800225</t>
  </si>
  <si>
    <t>E Liverpool</t>
  </si>
  <si>
    <t>AR100778101</t>
  </si>
  <si>
    <t>Saint Cloud</t>
  </si>
  <si>
    <t>AM901264848</t>
  </si>
  <si>
    <t>BG100362434</t>
  </si>
  <si>
    <t>New Windsor</t>
  </si>
  <si>
    <t>BL100785994</t>
  </si>
  <si>
    <t>Lenoir City</t>
  </si>
  <si>
    <t>BJ102362688</t>
  </si>
  <si>
    <t>Mooresville</t>
  </si>
  <si>
    <t>AM901199809</t>
  </si>
  <si>
    <t>AP102908473</t>
  </si>
  <si>
    <t>Haddon Townsh</t>
  </si>
  <si>
    <t>AJ101062739</t>
  </si>
  <si>
    <t>Fairmont</t>
  </si>
  <si>
    <t>BJ102039229</t>
  </si>
  <si>
    <t>Ashburn</t>
  </si>
  <si>
    <t>AB100464460</t>
  </si>
  <si>
    <t>Lawrenceburg</t>
  </si>
  <si>
    <t>AD103229454</t>
  </si>
  <si>
    <t>AG101165778</t>
  </si>
  <si>
    <t>Oak Hill</t>
  </si>
  <si>
    <t>AL102171548</t>
  </si>
  <si>
    <t>Mokena</t>
  </si>
  <si>
    <t>AC100136817</t>
  </si>
  <si>
    <t>Peoria</t>
  </si>
  <si>
    <t>BG100527130</t>
  </si>
  <si>
    <t>Salisbury Mls</t>
  </si>
  <si>
    <t>BT102531802</t>
  </si>
  <si>
    <t>Lihue</t>
  </si>
  <si>
    <t>HI</t>
  </si>
  <si>
    <t>BM102704766</t>
  </si>
  <si>
    <t>AM102597788</t>
  </si>
  <si>
    <t>Rising Sun</t>
  </si>
  <si>
    <t>AU105540769</t>
  </si>
  <si>
    <t>Hollister</t>
  </si>
  <si>
    <t>AG100054358</t>
  </si>
  <si>
    <t>AB102661465</t>
  </si>
  <si>
    <t>Murfreesboro</t>
  </si>
  <si>
    <t>BG102748194</t>
  </si>
  <si>
    <t>Dryden</t>
  </si>
  <si>
    <t>AE100214351</t>
  </si>
  <si>
    <t>Sugar Land</t>
  </si>
  <si>
    <t>BP103514136</t>
  </si>
  <si>
    <t>Slidell</t>
  </si>
  <si>
    <t>BT103378135</t>
  </si>
  <si>
    <t>AL103519353</t>
  </si>
  <si>
    <t>Freehold</t>
  </si>
  <si>
    <t>AE101078853</t>
  </si>
  <si>
    <t>Brockton</t>
  </si>
  <si>
    <t>BR102195580</t>
  </si>
  <si>
    <t>Sterling Hts</t>
  </si>
  <si>
    <t>AL102080250</t>
  </si>
  <si>
    <t>Midlothian</t>
  </si>
  <si>
    <t>AX102029071</t>
  </si>
  <si>
    <t>AD101250195</t>
  </si>
  <si>
    <t>Topeka</t>
  </si>
  <si>
    <t>BP101422223</t>
  </si>
  <si>
    <t>College Sta</t>
  </si>
  <si>
    <t>AC102989111</t>
  </si>
  <si>
    <t>Indiana</t>
  </si>
  <si>
    <t>AE100644652</t>
  </si>
  <si>
    <t>BM101639827</t>
  </si>
  <si>
    <t>Greenville</t>
  </si>
  <si>
    <t>BC102781595</t>
  </si>
  <si>
    <t>Oconomowoc</t>
  </si>
  <si>
    <t>AD100919427</t>
  </si>
  <si>
    <t>BL108491191</t>
  </si>
  <si>
    <t>Lima</t>
  </si>
  <si>
    <t>AT100016797</t>
  </si>
  <si>
    <t>Bear</t>
  </si>
  <si>
    <t>AZ101504353</t>
  </si>
  <si>
    <t>BT102868815</t>
  </si>
  <si>
    <t>Benton City</t>
  </si>
  <si>
    <t>BG103101390</t>
  </si>
  <si>
    <t>AL100604190</t>
  </si>
  <si>
    <t>West Haven</t>
  </si>
  <si>
    <t>AR101768183</t>
  </si>
  <si>
    <t>AF102477232</t>
  </si>
  <si>
    <t>BQ103098051</t>
  </si>
  <si>
    <t>Wayland</t>
  </si>
  <si>
    <t>AR100546799</t>
  </si>
  <si>
    <t>Nampa</t>
  </si>
  <si>
    <t>BJ103201994</t>
  </si>
  <si>
    <t>Bonsall</t>
  </si>
  <si>
    <t>AR101968350</t>
  </si>
  <si>
    <t>Ragley</t>
  </si>
  <si>
    <t>BM100510836</t>
  </si>
  <si>
    <t>BJ103612608</t>
  </si>
  <si>
    <t>AL102932516</t>
  </si>
  <si>
    <t>AG102612368</t>
  </si>
  <si>
    <t>BC103366229</t>
  </si>
  <si>
    <t>AK102347164</t>
  </si>
  <si>
    <t>AA102933261</t>
  </si>
  <si>
    <t>Myrtle Creek</t>
  </si>
  <si>
    <t>BH102551722</t>
  </si>
  <si>
    <t>Newtown Sq</t>
  </si>
  <si>
    <t>AN102993254</t>
  </si>
  <si>
    <t>Allison Park</t>
  </si>
  <si>
    <t>BP103100404</t>
  </si>
  <si>
    <t>Dubuque</t>
  </si>
  <si>
    <t>AX101110113</t>
  </si>
  <si>
    <t>Sioux City</t>
  </si>
  <si>
    <t>BH101085148</t>
  </si>
  <si>
    <t>Corbin</t>
  </si>
  <si>
    <t>AB100780778</t>
  </si>
  <si>
    <t>Fremont</t>
  </si>
  <si>
    <t>AR102540112</t>
  </si>
  <si>
    <t>Alexandria</t>
  </si>
  <si>
    <t>AJ101338590</t>
  </si>
  <si>
    <t>Oak Park</t>
  </si>
  <si>
    <t>AM102290162</t>
  </si>
  <si>
    <t>AQ102931928</t>
  </si>
  <si>
    <t>Beatrice</t>
  </si>
  <si>
    <t>AZ101499156</t>
  </si>
  <si>
    <t>S El Monte</t>
  </si>
  <si>
    <t>AX102899564</t>
  </si>
  <si>
    <t>San Angelo</t>
  </si>
  <si>
    <t>BJ102964661</t>
  </si>
  <si>
    <t>Silver Spring</t>
  </si>
  <si>
    <t>AK102800451</t>
  </si>
  <si>
    <t>Fairfax</t>
  </si>
  <si>
    <t>AS102058401</t>
  </si>
  <si>
    <t>Grosse Pointe</t>
  </si>
  <si>
    <t>BQ103384091</t>
  </si>
  <si>
    <t>Cannelton</t>
  </si>
  <si>
    <t>AH101445178</t>
  </si>
  <si>
    <t>Southampton</t>
  </si>
  <si>
    <t>BE102138580</t>
  </si>
  <si>
    <t>Frisco</t>
  </si>
  <si>
    <t>BL101864054</t>
  </si>
  <si>
    <t>Waycross</t>
  </si>
  <si>
    <t>BM102758473</t>
  </si>
  <si>
    <t>Helena</t>
  </si>
  <si>
    <t>AC101428740</t>
  </si>
  <si>
    <t>BR100697294</t>
  </si>
  <si>
    <t>Gerald</t>
  </si>
  <si>
    <t>AD101087171</t>
  </si>
  <si>
    <t>Paris</t>
  </si>
  <si>
    <t>BF102171393</t>
  </si>
  <si>
    <t>Bismarck</t>
  </si>
  <si>
    <t>BJ102135316</t>
  </si>
  <si>
    <t>Fitzgerald</t>
  </si>
  <si>
    <t>BE102648219</t>
  </si>
  <si>
    <t>AS101992749</t>
  </si>
  <si>
    <t>AA103282286</t>
  </si>
  <si>
    <t>Fort Knox</t>
  </si>
  <si>
    <t>AC102900719</t>
  </si>
  <si>
    <t>BJ100364204</t>
  </si>
  <si>
    <t>Fallon</t>
  </si>
  <si>
    <t>AD102472503</t>
  </si>
  <si>
    <t>Weston</t>
  </si>
  <si>
    <t>BN102034696</t>
  </si>
  <si>
    <t>Jamaica Plain</t>
  </si>
  <si>
    <t>BP100623275</t>
  </si>
  <si>
    <t>Lacombe</t>
  </si>
  <si>
    <t>AC103356354</t>
  </si>
  <si>
    <t>Danville</t>
  </si>
  <si>
    <t>BA100854083</t>
  </si>
  <si>
    <t>AA101019997</t>
  </si>
  <si>
    <t>Falling Wtrs</t>
  </si>
  <si>
    <t>BD102267119</t>
  </si>
  <si>
    <t>Mission Viejo</t>
  </si>
  <si>
    <t>BJ103617235</t>
  </si>
  <si>
    <t>Mount Holly</t>
  </si>
  <si>
    <t>BG100530283</t>
  </si>
  <si>
    <t>Auburn</t>
  </si>
  <si>
    <t>BL101508851</t>
  </si>
  <si>
    <t>BH100397957</t>
  </si>
  <si>
    <t>Sylvania</t>
  </si>
  <si>
    <t>BB101024552</t>
  </si>
  <si>
    <t>BQ103439410</t>
  </si>
  <si>
    <t>Canal Fulton</t>
  </si>
  <si>
    <t>AA100588413</t>
  </si>
  <si>
    <t>Niceville</t>
  </si>
  <si>
    <t>AH100639297</t>
  </si>
  <si>
    <t>AT102312797</t>
  </si>
  <si>
    <t>Russellville</t>
  </si>
  <si>
    <t>BR100309677</t>
  </si>
  <si>
    <t>Commerce Town</t>
  </si>
  <si>
    <t>AG102148340</t>
  </si>
  <si>
    <t>Grand Jct</t>
  </si>
  <si>
    <t>AB103421079</t>
  </si>
  <si>
    <t>AK103122702</t>
  </si>
  <si>
    <t>BR100351746</t>
  </si>
  <si>
    <t>Highland</t>
  </si>
  <si>
    <t>AK100878816</t>
  </si>
  <si>
    <t>Glenwood</t>
  </si>
  <si>
    <t>AY100390592</t>
  </si>
  <si>
    <t>Suffern</t>
  </si>
  <si>
    <t>AS102034911</t>
  </si>
  <si>
    <t>Mesa</t>
  </si>
  <si>
    <t>AL100165550</t>
  </si>
  <si>
    <t>BR102516358</t>
  </si>
  <si>
    <t>Amherst</t>
  </si>
  <si>
    <t>BL102921248</t>
  </si>
  <si>
    <t>Seymour</t>
  </si>
  <si>
    <t>AY102057502</t>
  </si>
  <si>
    <t>Swansboro</t>
  </si>
  <si>
    <t>AT103195324</t>
  </si>
  <si>
    <t>Plainview</t>
  </si>
  <si>
    <t>BJ102211870</t>
  </si>
  <si>
    <t>Idaho Falls</t>
  </si>
  <si>
    <t>AL101849150</t>
  </si>
  <si>
    <t>Copperas Cove</t>
  </si>
  <si>
    <t>BK102731898</t>
  </si>
  <si>
    <t>Lake Elsinore</t>
  </si>
  <si>
    <t>AD103334785</t>
  </si>
  <si>
    <t>BK103439062</t>
  </si>
  <si>
    <t>Indian Harbou</t>
  </si>
  <si>
    <t>AL101761621</t>
  </si>
  <si>
    <t>AN102701008</t>
  </si>
  <si>
    <t>AZ101402815</t>
  </si>
  <si>
    <t>Halethorpe</t>
  </si>
  <si>
    <t>BS102461826</t>
  </si>
  <si>
    <t>BH102826015</t>
  </si>
  <si>
    <t>Green Valley</t>
  </si>
  <si>
    <t>BE901062655</t>
  </si>
  <si>
    <t>BH101340083</t>
  </si>
  <si>
    <t>Glenside</t>
  </si>
  <si>
    <t>AC102975086</t>
  </si>
  <si>
    <t>Beech Island</t>
  </si>
  <si>
    <t>BR103167579</t>
  </si>
  <si>
    <t>AJ100337211</t>
  </si>
  <si>
    <t>Dublin</t>
  </si>
  <si>
    <t>AV901375386</t>
  </si>
  <si>
    <t>Panora</t>
  </si>
  <si>
    <t>AT103519329</t>
  </si>
  <si>
    <t>AL101872394</t>
  </si>
  <si>
    <t>AY100055576</t>
  </si>
  <si>
    <t>AY102609446</t>
  </si>
  <si>
    <t>AB102927261</t>
  </si>
  <si>
    <t>Centralia</t>
  </si>
  <si>
    <t>AT106837180</t>
  </si>
  <si>
    <t>AM102200502</t>
  </si>
  <si>
    <t>AM102414047</t>
  </si>
  <si>
    <t>AH102229499</t>
  </si>
  <si>
    <t>Tallahassee</t>
  </si>
  <si>
    <t>BF102596250</t>
  </si>
  <si>
    <t>AU100875927</t>
  </si>
  <si>
    <t>Sarasota</t>
  </si>
  <si>
    <t>AR102236844</t>
  </si>
  <si>
    <t>AY102982661</t>
  </si>
  <si>
    <t>Colonial Hgts</t>
  </si>
  <si>
    <t>Teacher/Educator</t>
  </si>
  <si>
    <t>AT103575894</t>
  </si>
  <si>
    <t>AH106113045</t>
  </si>
  <si>
    <t>Penns Grove</t>
  </si>
  <si>
    <t>BC102851562</t>
  </si>
  <si>
    <t>Chatham</t>
  </si>
  <si>
    <t>BJ103311342</t>
  </si>
  <si>
    <t>Loveland</t>
  </si>
  <si>
    <t>AM102647588</t>
  </si>
  <si>
    <t>Clemmons</t>
  </si>
  <si>
    <t>BS102006837</t>
  </si>
  <si>
    <t>Olathe</t>
  </si>
  <si>
    <t>AK103114840</t>
  </si>
  <si>
    <t>BL103137379</t>
  </si>
  <si>
    <t>Bulls Gap</t>
  </si>
  <si>
    <t>BS100453368</t>
  </si>
  <si>
    <t>Londonderry</t>
  </si>
  <si>
    <t>AP102407569</t>
  </si>
  <si>
    <t>Renton</t>
  </si>
  <si>
    <t>AN102697254</t>
  </si>
  <si>
    <t>Buffalo</t>
  </si>
  <si>
    <t>AB102016957</t>
  </si>
  <si>
    <t>BS102339532</t>
  </si>
  <si>
    <t>AH100800573</t>
  </si>
  <si>
    <t>AW101821564</t>
  </si>
  <si>
    <t>AR101316056</t>
  </si>
  <si>
    <t>BF102244287</t>
  </si>
  <si>
    <t>Petrolia</t>
  </si>
  <si>
    <t>AG101449955</t>
  </si>
  <si>
    <t>Sanford</t>
  </si>
  <si>
    <t>AE901575609</t>
  </si>
  <si>
    <t>Statesville</t>
  </si>
  <si>
    <t>AU100483931</t>
  </si>
  <si>
    <t>BR100426054</t>
  </si>
  <si>
    <t>Oxford</t>
  </si>
  <si>
    <t>AS101530245</t>
  </si>
  <si>
    <t>BA102370358</t>
  </si>
  <si>
    <t>AX100002795</t>
  </si>
  <si>
    <t>AK101193411</t>
  </si>
  <si>
    <t>BR102557526</t>
  </si>
  <si>
    <t>Chardon</t>
  </si>
  <si>
    <t>BC103318308</t>
  </si>
  <si>
    <t>Lakeland</t>
  </si>
  <si>
    <t>AH100958702</t>
  </si>
  <si>
    <t>Sewell</t>
  </si>
  <si>
    <t>BQ109526465</t>
  </si>
  <si>
    <t>Liberty Towns</t>
  </si>
  <si>
    <t>AK102642673</t>
  </si>
  <si>
    <t>Moses Lake</t>
  </si>
  <si>
    <t>BA101571142</t>
  </si>
  <si>
    <t>Crossville</t>
  </si>
  <si>
    <t>BD101137363</t>
  </si>
  <si>
    <t>New Rockford</t>
  </si>
  <si>
    <t>BN102164363</t>
  </si>
  <si>
    <t>Apex</t>
  </si>
  <si>
    <t>AA103227134</t>
  </si>
  <si>
    <t>Roseburg</t>
  </si>
  <si>
    <t>BG100008329</t>
  </si>
  <si>
    <t>Fall Creek</t>
  </si>
  <si>
    <t>AJ102507113</t>
  </si>
  <si>
    <t>AC103051043</t>
  </si>
  <si>
    <t>AL103404685</t>
  </si>
  <si>
    <t>Romeoville</t>
  </si>
  <si>
    <t>AB100058724</t>
  </si>
  <si>
    <t>Madison</t>
  </si>
  <si>
    <t>AW102738298</t>
  </si>
  <si>
    <t>BC102732355</t>
  </si>
  <si>
    <t>Pewaukee</t>
  </si>
  <si>
    <t>AJ102686470</t>
  </si>
  <si>
    <t>Armonk</t>
  </si>
  <si>
    <t>AW102876311</t>
  </si>
  <si>
    <t>Baton Rouge</t>
  </si>
  <si>
    <t>BR101879664</t>
  </si>
  <si>
    <t>AY102062202</t>
  </si>
  <si>
    <t>Mount Olive</t>
  </si>
  <si>
    <t>AB107508244</t>
  </si>
  <si>
    <t>Shoemakersvle</t>
  </si>
  <si>
    <t>AK102847369</t>
  </si>
  <si>
    <t>Warrensburg</t>
  </si>
  <si>
    <t>BP103733475</t>
  </si>
  <si>
    <t>Otis</t>
  </si>
  <si>
    <t>AB102863707</t>
  </si>
  <si>
    <t>AJ102699418</t>
  </si>
  <si>
    <t>Euless</t>
  </si>
  <si>
    <t>AY102911607</t>
  </si>
  <si>
    <t>La Grange</t>
  </si>
  <si>
    <t>AZ100803385</t>
  </si>
  <si>
    <t>West Covina</t>
  </si>
  <si>
    <t>AP101551092</t>
  </si>
  <si>
    <t>AP100443819</t>
  </si>
  <si>
    <t>Havensville</t>
  </si>
  <si>
    <t>BL102721623</t>
  </si>
  <si>
    <t>Brunswick</t>
  </si>
  <si>
    <t>BT103447203</t>
  </si>
  <si>
    <t>Santa Maria</t>
  </si>
  <si>
    <t>AY100714506</t>
  </si>
  <si>
    <t>Kingsland</t>
  </si>
  <si>
    <t>AL109316917</t>
  </si>
  <si>
    <t>Port Orchard</t>
  </si>
  <si>
    <t>BQ102973353</t>
  </si>
  <si>
    <t>Powhatan</t>
  </si>
  <si>
    <t>BP101100888</t>
  </si>
  <si>
    <t>Deville</t>
  </si>
  <si>
    <t>BA102459224</t>
  </si>
  <si>
    <t>Marietta</t>
  </si>
  <si>
    <t>AM107475132</t>
  </si>
  <si>
    <t>Roswell</t>
  </si>
  <si>
    <t>AZ100510596</t>
  </si>
  <si>
    <t>BM101863412</t>
  </si>
  <si>
    <t>AZ101865051</t>
  </si>
  <si>
    <t>La Puente</t>
  </si>
  <si>
    <t>AF100660582</t>
  </si>
  <si>
    <t>Port Orange</t>
  </si>
  <si>
    <t>BG102529598</t>
  </si>
  <si>
    <t>Mexico</t>
  </si>
  <si>
    <t>BK102316879</t>
  </si>
  <si>
    <t>Vinton</t>
  </si>
  <si>
    <t>AM100704784</t>
  </si>
  <si>
    <t>Eden Prairie</t>
  </si>
  <si>
    <t>AD106027744</t>
  </si>
  <si>
    <t>AY102430790</t>
  </si>
  <si>
    <t>Coplay</t>
  </si>
  <si>
    <t>AP102963687</t>
  </si>
  <si>
    <t>Grand Island</t>
  </si>
  <si>
    <t>BM102611211</t>
  </si>
  <si>
    <t>BT100094490</t>
  </si>
  <si>
    <t>Shirley</t>
  </si>
  <si>
    <t>BL100111574</t>
  </si>
  <si>
    <t>Rogersville</t>
  </si>
  <si>
    <t>AU100846545</t>
  </si>
  <si>
    <t>AF101440494</t>
  </si>
  <si>
    <t>E Providence</t>
  </si>
  <si>
    <t>AN100239248</t>
  </si>
  <si>
    <t>Hesperia</t>
  </si>
  <si>
    <t>AA108359556</t>
  </si>
  <si>
    <t>East Prairie</t>
  </si>
  <si>
    <t>AL100860326</t>
  </si>
  <si>
    <t>BK102549704</t>
  </si>
  <si>
    <t>Paxton</t>
  </si>
  <si>
    <t>AA102627874</t>
  </si>
  <si>
    <t>AD100149092</t>
  </si>
  <si>
    <t>BN102289852</t>
  </si>
  <si>
    <t>BB103043613</t>
  </si>
  <si>
    <t>Big Pine Key</t>
  </si>
  <si>
    <t>AV102673787</t>
  </si>
  <si>
    <t>Snowflake</t>
  </si>
  <si>
    <t>AW100355392</t>
  </si>
  <si>
    <t>BJ103047824</t>
  </si>
  <si>
    <t>BG102550175</t>
  </si>
  <si>
    <t>Santa Ana</t>
  </si>
  <si>
    <t>BK101344033</t>
  </si>
  <si>
    <t>Silver Bay</t>
  </si>
  <si>
    <t>BJ102639194</t>
  </si>
  <si>
    <t>Vale</t>
  </si>
  <si>
    <t>AQ102566869</t>
  </si>
  <si>
    <t>Kingwood</t>
  </si>
  <si>
    <t>AD100483786</t>
  </si>
  <si>
    <t>AL103173360</t>
  </si>
  <si>
    <t>Palos Heights</t>
  </si>
  <si>
    <t>BE102589191</t>
  </si>
  <si>
    <t>AC102648124</t>
  </si>
  <si>
    <t>Goodyear</t>
  </si>
  <si>
    <t>BF103102328</t>
  </si>
  <si>
    <t>AY102038925</t>
  </si>
  <si>
    <t>AN103419565</t>
  </si>
  <si>
    <t>AX100738111</t>
  </si>
  <si>
    <t>BP100873668</t>
  </si>
  <si>
    <t>Clifton</t>
  </si>
  <si>
    <t>BH103083739</t>
  </si>
  <si>
    <t>Cotter</t>
  </si>
  <si>
    <t>AX100865624</t>
  </si>
  <si>
    <t>Grottoes</t>
  </si>
  <si>
    <t>AM102146357</t>
  </si>
  <si>
    <t>AS102280776</t>
  </si>
  <si>
    <t>Webster</t>
  </si>
  <si>
    <t>BC100221645</t>
  </si>
  <si>
    <t>Nashotah</t>
  </si>
  <si>
    <t>BS102891930</t>
  </si>
  <si>
    <t>Rio Linda</t>
  </si>
  <si>
    <t>AY102850406</t>
  </si>
  <si>
    <t>Efland</t>
  </si>
  <si>
    <t>AP102641826</t>
  </si>
  <si>
    <t>Woodinville</t>
  </si>
  <si>
    <t>BE100394093</t>
  </si>
  <si>
    <t>AG102499926</t>
  </si>
  <si>
    <t>Mims</t>
  </si>
  <si>
    <t>AY103014577</t>
  </si>
  <si>
    <t>AB100207792</t>
  </si>
  <si>
    <t>Santa Barbara</t>
  </si>
  <si>
    <t>AH100759126</t>
  </si>
  <si>
    <t>AG100508375</t>
  </si>
  <si>
    <t>AT101893917</t>
  </si>
  <si>
    <t>Chisholm</t>
  </si>
  <si>
    <t>AU105303888</t>
  </si>
  <si>
    <t>Walpole</t>
  </si>
  <si>
    <t>AF101332924</t>
  </si>
  <si>
    <t>AF102634439</t>
  </si>
  <si>
    <t>AU102265837</t>
  </si>
  <si>
    <t>BR101381746</t>
  </si>
  <si>
    <t>Awendaw</t>
  </si>
  <si>
    <t>AL100536646</t>
  </si>
  <si>
    <t>AR102400849</t>
  </si>
  <si>
    <t>Windsor</t>
  </si>
  <si>
    <t>BF103138759</t>
  </si>
  <si>
    <t>Richmond</t>
  </si>
  <si>
    <t>BP103738165</t>
  </si>
  <si>
    <t>Grass Valley</t>
  </si>
  <si>
    <t>AN102823735</t>
  </si>
  <si>
    <t>AE101512787</t>
  </si>
  <si>
    <t>AR102401015</t>
  </si>
  <si>
    <t>AB100011606</t>
  </si>
  <si>
    <t>AT102103921</t>
  </si>
  <si>
    <t>Salesville</t>
  </si>
  <si>
    <t>BF102715710</t>
  </si>
  <si>
    <t>Soddy Daisy</t>
  </si>
  <si>
    <t>BT102639799</t>
  </si>
  <si>
    <t>Kapolei</t>
  </si>
  <si>
    <t>AL101380262</t>
  </si>
  <si>
    <t>AT103773426</t>
  </si>
  <si>
    <t>AG101254591</t>
  </si>
  <si>
    <t>Oviedo</t>
  </si>
  <si>
    <t>AW101460498</t>
  </si>
  <si>
    <t>Mineral Point</t>
  </si>
  <si>
    <t>BS101092385</t>
  </si>
  <si>
    <t>AS102443880</t>
  </si>
  <si>
    <t>Pt Charlotte</t>
  </si>
  <si>
    <t>AC100989390</t>
  </si>
  <si>
    <t>Milan</t>
  </si>
  <si>
    <t>BL100248599</t>
  </si>
  <si>
    <t>AD100071501</t>
  </si>
  <si>
    <t>AL102009131</t>
  </si>
  <si>
    <t>Lampasas</t>
  </si>
  <si>
    <t>AD102689486</t>
  </si>
  <si>
    <t>San Mateo</t>
  </si>
  <si>
    <t>BH101469248</t>
  </si>
  <si>
    <t>Jenkintown</t>
  </si>
  <si>
    <t>BC100599534</t>
  </si>
  <si>
    <t>Lynchburg</t>
  </si>
  <si>
    <t>BT101258043</t>
  </si>
  <si>
    <t>Travelers Rst</t>
  </si>
  <si>
    <t>AC101904797</t>
  </si>
  <si>
    <t>Barnwell</t>
  </si>
  <si>
    <t>AX106926671</t>
  </si>
  <si>
    <t>AP101023329</t>
  </si>
  <si>
    <t>Dutton</t>
  </si>
  <si>
    <t>AX102023452</t>
  </si>
  <si>
    <t>Phillips</t>
  </si>
  <si>
    <t>AP102954874</t>
  </si>
  <si>
    <t>Issaquah</t>
  </si>
  <si>
    <t>BH100040906</t>
  </si>
  <si>
    <t>Hamburg</t>
  </si>
  <si>
    <t>AH103012665</t>
  </si>
  <si>
    <t>Sublimity</t>
  </si>
  <si>
    <t>BQ109709845</t>
  </si>
  <si>
    <t>Sandston</t>
  </si>
  <si>
    <t>BB101156352</t>
  </si>
  <si>
    <t>BF100191156</t>
  </si>
  <si>
    <t>AP103147180</t>
  </si>
  <si>
    <t>BJ103160425</t>
  </si>
  <si>
    <t>Eldora</t>
  </si>
  <si>
    <t>BF101897429</t>
  </si>
  <si>
    <t>Pratt</t>
  </si>
  <si>
    <t>AZ101795887</t>
  </si>
  <si>
    <t>Hacienda Hts</t>
  </si>
  <si>
    <t>AY103332484</t>
  </si>
  <si>
    <t>BG100399968</t>
  </si>
  <si>
    <t>Kemp</t>
  </si>
  <si>
    <t>BK101856791</t>
  </si>
  <si>
    <t>Melbourne</t>
  </si>
  <si>
    <t>AN101628489</t>
  </si>
  <si>
    <t>BM102686528</t>
  </si>
  <si>
    <t>AC102935298</t>
  </si>
  <si>
    <t>Hermiston</t>
  </si>
  <si>
    <t>BH102517863</t>
  </si>
  <si>
    <t>Langhorne</t>
  </si>
  <si>
    <t>AV102500274</t>
  </si>
  <si>
    <t>Manteno</t>
  </si>
  <si>
    <t>BE101469459</t>
  </si>
  <si>
    <t>BK101248616</t>
  </si>
  <si>
    <t>BL102681548</t>
  </si>
  <si>
    <t>BR102558628</t>
  </si>
  <si>
    <t>AH103017905</t>
  </si>
  <si>
    <t>Waynesville</t>
  </si>
  <si>
    <t>AM101327091</t>
  </si>
  <si>
    <t>Urbana</t>
  </si>
  <si>
    <t>BF101972142</t>
  </si>
  <si>
    <t>AB101293800</t>
  </si>
  <si>
    <t>Wadsworth</t>
  </si>
  <si>
    <t>AL100154408</t>
  </si>
  <si>
    <t>AY103241780</t>
  </si>
  <si>
    <t>Oneida</t>
  </si>
  <si>
    <t>BN102500904</t>
  </si>
  <si>
    <t>AQ105327201</t>
  </si>
  <si>
    <t>AB102688198</t>
  </si>
  <si>
    <t>Southaven</t>
  </si>
  <si>
    <t>BL105860333</t>
  </si>
  <si>
    <t>AT101650237</t>
  </si>
  <si>
    <t>New Castle</t>
  </si>
  <si>
    <t>AY100125429</t>
  </si>
  <si>
    <t>AP101091677</t>
  </si>
  <si>
    <t>Scottsboro</t>
  </si>
  <si>
    <t>AS101329188</t>
  </si>
  <si>
    <t>Apollo Beach</t>
  </si>
  <si>
    <t>BJ102885545</t>
  </si>
  <si>
    <t>Edwardsburg</t>
  </si>
  <si>
    <t>AE100662260</t>
  </si>
  <si>
    <t>Morris</t>
  </si>
  <si>
    <t>BC102404450</t>
  </si>
  <si>
    <t>AW103317570</t>
  </si>
  <si>
    <t>AA100059583</t>
  </si>
  <si>
    <t>Bountiful</t>
  </si>
  <si>
    <t>AU101828932</t>
  </si>
  <si>
    <t>AS101783391</t>
  </si>
  <si>
    <t>N Ft Myers</t>
  </si>
  <si>
    <t>AE103584569</t>
  </si>
  <si>
    <t>Cordele</t>
  </si>
  <si>
    <t>BS102590498</t>
  </si>
  <si>
    <t>BL100284361</t>
  </si>
  <si>
    <t>AN102615432</t>
  </si>
  <si>
    <t>Middlebury</t>
  </si>
  <si>
    <t>BT103223080</t>
  </si>
  <si>
    <t>Gulfport</t>
  </si>
  <si>
    <t>AY100606057</t>
  </si>
  <si>
    <t>BM106057363</t>
  </si>
  <si>
    <t>Whitesville</t>
  </si>
  <si>
    <t>AA102538847</t>
  </si>
  <si>
    <t>AP100828517</t>
  </si>
  <si>
    <t>Mountainburg</t>
  </si>
  <si>
    <t>BP103796856</t>
  </si>
  <si>
    <t>Hinesville</t>
  </si>
  <si>
    <t>BH100785780</t>
  </si>
  <si>
    <t>AH100050540</t>
  </si>
  <si>
    <t>BM103047771</t>
  </si>
  <si>
    <t>Marysville</t>
  </si>
  <si>
    <t>AT101239484</t>
  </si>
  <si>
    <t>Arverne</t>
  </si>
  <si>
    <t>AB102161628</t>
  </si>
  <si>
    <t>Watertown</t>
  </si>
  <si>
    <t>AA103023761</t>
  </si>
  <si>
    <t>AD101667876</t>
  </si>
  <si>
    <t>Mechanicsvlle</t>
  </si>
  <si>
    <t>BJ101932027</t>
  </si>
  <si>
    <t>Panama City</t>
  </si>
  <si>
    <t>AY100121270</t>
  </si>
  <si>
    <t>BS102594547</t>
  </si>
  <si>
    <t>AH101824758</t>
  </si>
  <si>
    <t>AB102691164</t>
  </si>
  <si>
    <t>BQ103043367</t>
  </si>
  <si>
    <t>BG102551286</t>
  </si>
  <si>
    <t>Titusville</t>
  </si>
  <si>
    <t>BC103230733</t>
  </si>
  <si>
    <t>BC100156772</t>
  </si>
  <si>
    <t>Lake Placid</t>
  </si>
  <si>
    <t>BT102851436</t>
  </si>
  <si>
    <t>Ridgewood</t>
  </si>
  <si>
    <t>BL102465041</t>
  </si>
  <si>
    <t>Clifton Park</t>
  </si>
  <si>
    <t>BK100420532</t>
  </si>
  <si>
    <t>Allegany</t>
  </si>
  <si>
    <t>AG102195649</t>
  </si>
  <si>
    <t>Holly Pond</t>
  </si>
  <si>
    <t>BA101395228</t>
  </si>
  <si>
    <t>AJ102409000</t>
  </si>
  <si>
    <t>AL100708074</t>
  </si>
  <si>
    <t>Jeffersonvlle</t>
  </si>
  <si>
    <t>BK100595178</t>
  </si>
  <si>
    <t>BP103164162</t>
  </si>
  <si>
    <t>Paradise</t>
  </si>
  <si>
    <t>AT101159911</t>
  </si>
  <si>
    <t>Knightstown</t>
  </si>
  <si>
    <t>BT102691928</t>
  </si>
  <si>
    <t>Simpsonville</t>
  </si>
  <si>
    <t>AA100028213</t>
  </si>
  <si>
    <t>Layton</t>
  </si>
  <si>
    <t>BG102433442</t>
  </si>
  <si>
    <t>Marlboro</t>
  </si>
  <si>
    <t>AN102491381</t>
  </si>
  <si>
    <t>Glenshaw</t>
  </si>
  <si>
    <t>AV102309414</t>
  </si>
  <si>
    <t>Sully</t>
  </si>
  <si>
    <t>BT102556998</t>
  </si>
  <si>
    <t>Manning</t>
  </si>
  <si>
    <t>BT103236517</t>
  </si>
  <si>
    <t>Pearl City</t>
  </si>
  <si>
    <t>BG101679995</t>
  </si>
  <si>
    <t>BH102490034</t>
  </si>
  <si>
    <t>Elkins Park</t>
  </si>
  <si>
    <t>AD100951617</t>
  </si>
  <si>
    <t>Northglenn</t>
  </si>
  <si>
    <t>AP100809037</t>
  </si>
  <si>
    <t>AG101448695</t>
  </si>
  <si>
    <t>Dyersburg</t>
  </si>
  <si>
    <t>AH102782158</t>
  </si>
  <si>
    <t>AB101840361</t>
  </si>
  <si>
    <t>Bluford</t>
  </si>
  <si>
    <t>BB102520923</t>
  </si>
  <si>
    <t>BL100188594</t>
  </si>
  <si>
    <t>AZ100404877</t>
  </si>
  <si>
    <t>AY102373043</t>
  </si>
  <si>
    <t>Breinigsville</t>
  </si>
  <si>
    <t>BQ101778086</t>
  </si>
  <si>
    <t>AU101923271</t>
  </si>
  <si>
    <t>Newtown</t>
  </si>
  <si>
    <t>AD101974555</t>
  </si>
  <si>
    <t>Temple Hills</t>
  </si>
  <si>
    <t>AX100918343</t>
  </si>
  <si>
    <t>BH102333815</t>
  </si>
  <si>
    <t>BQ103092364</t>
  </si>
  <si>
    <t>BJ103800099</t>
  </si>
  <si>
    <t>Hayden</t>
  </si>
  <si>
    <t>AY102453493</t>
  </si>
  <si>
    <t>Pen Argyl</t>
  </si>
  <si>
    <t>AY103185346</t>
  </si>
  <si>
    <t>BG100225334</t>
  </si>
  <si>
    <t>Eustace</t>
  </si>
  <si>
    <t>AK103294214</t>
  </si>
  <si>
    <t>AC103578451</t>
  </si>
  <si>
    <t>Lincoln Park</t>
  </si>
  <si>
    <t>AK100908515</t>
  </si>
  <si>
    <t>BP102078585</t>
  </si>
  <si>
    <t>Berry Creek</t>
  </si>
  <si>
    <t>AE102287245</t>
  </si>
  <si>
    <t>Juliette</t>
  </si>
  <si>
    <t>BS101968011</t>
  </si>
  <si>
    <t>Cameron Park</t>
  </si>
  <si>
    <t>BS101510786</t>
  </si>
  <si>
    <t>Noblesville</t>
  </si>
  <si>
    <t>BQ101922764</t>
  </si>
  <si>
    <t>New Phila</t>
  </si>
  <si>
    <t>AD102139008</t>
  </si>
  <si>
    <t>Tamarac</t>
  </si>
  <si>
    <t>BJ103233255</t>
  </si>
  <si>
    <t>AS101958986</t>
  </si>
  <si>
    <t>BF102698504</t>
  </si>
  <si>
    <t>BK102851573</t>
  </si>
  <si>
    <t>Palatine</t>
  </si>
  <si>
    <t>AV102792081</t>
  </si>
  <si>
    <t>BE102361897</t>
  </si>
  <si>
    <t>Plano</t>
  </si>
  <si>
    <t>AW100950555</t>
  </si>
  <si>
    <t>BB101104609</t>
  </si>
  <si>
    <t>Pompano Beach</t>
  </si>
  <si>
    <t>BJ101788346</t>
  </si>
  <si>
    <t>AD102949619</t>
  </si>
  <si>
    <t>University Pa</t>
  </si>
  <si>
    <t>BF103310928</t>
  </si>
  <si>
    <t>Laredo</t>
  </si>
  <si>
    <t>AL100345599</t>
  </si>
  <si>
    <t>Red Bluff</t>
  </si>
  <si>
    <t>BD100620413</t>
  </si>
  <si>
    <t>Marquette</t>
  </si>
  <si>
    <t>BS106048156</t>
  </si>
  <si>
    <t>Montague</t>
  </si>
  <si>
    <t>AG100458584</t>
  </si>
  <si>
    <t>Heavener</t>
  </si>
  <si>
    <t>BK103374649</t>
  </si>
  <si>
    <t>AT101498793</t>
  </si>
  <si>
    <t>BF102993225</t>
  </si>
  <si>
    <t>BR102702877</t>
  </si>
  <si>
    <t>AL103029213</t>
  </si>
  <si>
    <t>BF103332477</t>
  </si>
  <si>
    <t>Stamford</t>
  </si>
  <si>
    <t>BN102330104</t>
  </si>
  <si>
    <t>AH102926040</t>
  </si>
  <si>
    <t>AJ100983973</t>
  </si>
  <si>
    <t>BL102422871</t>
  </si>
  <si>
    <t>Ballston Spa</t>
  </si>
  <si>
    <t>AM102002207</t>
  </si>
  <si>
    <t>Manitou</t>
  </si>
  <si>
    <t>AA103278683</t>
  </si>
  <si>
    <t>AN107642400</t>
  </si>
  <si>
    <t>Stockton</t>
  </si>
  <si>
    <t>AQ107563882</t>
  </si>
  <si>
    <t>BC100803443</t>
  </si>
  <si>
    <t>Halifax</t>
  </si>
  <si>
    <t>BQ103238359</t>
  </si>
  <si>
    <t>Springboro</t>
  </si>
  <si>
    <t>BC102825742</t>
  </si>
  <si>
    <t>BE102128847</t>
  </si>
  <si>
    <t>Flower Mound</t>
  </si>
  <si>
    <t>AM102729732</t>
  </si>
  <si>
    <t>AU100441245</t>
  </si>
  <si>
    <t>BJ102950587</t>
  </si>
  <si>
    <t>BL103121259</t>
  </si>
  <si>
    <t>Cropseyville</t>
  </si>
  <si>
    <t>BG102766004</t>
  </si>
  <si>
    <t>BF103056552</t>
  </si>
  <si>
    <t>Laurel</t>
  </si>
  <si>
    <t>BB102537782</t>
  </si>
  <si>
    <t>AB101922785</t>
  </si>
  <si>
    <t>Flora</t>
  </si>
  <si>
    <t>AU101830248</t>
  </si>
  <si>
    <t>West Newton</t>
  </si>
  <si>
    <t>AE100294914</t>
  </si>
  <si>
    <t>Hagerstown</t>
  </si>
  <si>
    <t>AF102135392</t>
  </si>
  <si>
    <t>BD100419930</t>
  </si>
  <si>
    <t>Greenacres</t>
  </si>
  <si>
    <t>AH102441252</t>
  </si>
  <si>
    <t>AJ101924800</t>
  </si>
  <si>
    <t>Southern Pnes</t>
  </si>
  <si>
    <t>BL102587891</t>
  </si>
  <si>
    <t>AA102666849</t>
  </si>
  <si>
    <t>Huntington</t>
  </si>
  <si>
    <t>AB100972703</t>
  </si>
  <si>
    <t>BS102578124</t>
  </si>
  <si>
    <t>Roseville</t>
  </si>
  <si>
    <t>BJ102554527</t>
  </si>
  <si>
    <t>Shelby</t>
  </si>
  <si>
    <t>BR102468419</t>
  </si>
  <si>
    <t>Fenton</t>
  </si>
  <si>
    <t>AR102467479</t>
  </si>
  <si>
    <t>Sulphur</t>
  </si>
  <si>
    <t>AN106900104</t>
  </si>
  <si>
    <t>Millbrae</t>
  </si>
  <si>
    <t>AL103325163</t>
  </si>
  <si>
    <t>Port Angeles</t>
  </si>
  <si>
    <t>BE100210859</t>
  </si>
  <si>
    <t>Carrollton</t>
  </si>
  <si>
    <t>BK100590556</t>
  </si>
  <si>
    <t>BJ103455719</t>
  </si>
  <si>
    <t>BR103050324</t>
  </si>
  <si>
    <t>Milford</t>
  </si>
  <si>
    <t>AL103588893</t>
  </si>
  <si>
    <t>Puyallup</t>
  </si>
  <si>
    <t>AH102975633</t>
  </si>
  <si>
    <t>Mustang</t>
  </si>
  <si>
    <t>AP100883803</t>
  </si>
  <si>
    <t>Saint Peters</t>
  </si>
  <si>
    <t>AW101119938</t>
  </si>
  <si>
    <t>AY102931782</t>
  </si>
  <si>
    <t>Shelley</t>
  </si>
  <si>
    <t>BQ103115423</t>
  </si>
  <si>
    <t>Vincennes</t>
  </si>
  <si>
    <t>BP103328418</t>
  </si>
  <si>
    <t>Tipp City</t>
  </si>
  <si>
    <t>BH100602054</t>
  </si>
  <si>
    <t>Boaz</t>
  </si>
  <si>
    <t>AP103555316</t>
  </si>
  <si>
    <t>Bridgton</t>
  </si>
  <si>
    <t>AL103045206</t>
  </si>
  <si>
    <t>BA107798997</t>
  </si>
  <si>
    <t>BK102281123</t>
  </si>
  <si>
    <t>Swisher</t>
  </si>
  <si>
    <t>BM101597673</t>
  </si>
  <si>
    <t>AY100387484</t>
  </si>
  <si>
    <t>Chester</t>
  </si>
  <si>
    <t>BA100925066</t>
  </si>
  <si>
    <t>AB102627538</t>
  </si>
  <si>
    <t>AN103363398</t>
  </si>
  <si>
    <t>AE103374439</t>
  </si>
  <si>
    <t>Sharpsburg</t>
  </si>
  <si>
    <t>AB100777645</t>
  </si>
  <si>
    <t>Steubenville</t>
  </si>
  <si>
    <t>AL101409173</t>
  </si>
  <si>
    <t>AW102937353</t>
  </si>
  <si>
    <t>AR102063587</t>
  </si>
  <si>
    <t>Cherry Valley</t>
  </si>
  <si>
    <t>AW100446166</t>
  </si>
  <si>
    <t>AC102843394</t>
  </si>
  <si>
    <t>BP103218470</t>
  </si>
  <si>
    <t>BJ103265615</t>
  </si>
  <si>
    <t>Americus</t>
  </si>
  <si>
    <t>BG101443678</t>
  </si>
  <si>
    <t>Chicopee</t>
  </si>
  <si>
    <t>AG101450223</t>
  </si>
  <si>
    <t>AK103016431</t>
  </si>
  <si>
    <t>AH102761943</t>
  </si>
  <si>
    <t>Cherry Hill</t>
  </si>
  <si>
    <t>AZ101595366</t>
  </si>
  <si>
    <t>San Gabriel</t>
  </si>
  <si>
    <t>BC901358728</t>
  </si>
  <si>
    <t>BD102336276</t>
  </si>
  <si>
    <t>East Stroudsb</t>
  </si>
  <si>
    <t>AS102388870</t>
  </si>
  <si>
    <t>Ferndale</t>
  </si>
  <si>
    <t>BJ102817795</t>
  </si>
  <si>
    <t>AS102070729</t>
  </si>
  <si>
    <t>Casa Grande</t>
  </si>
  <si>
    <t>AA100797908</t>
  </si>
  <si>
    <t>BT100844233</t>
  </si>
  <si>
    <t>BB102899738</t>
  </si>
  <si>
    <t>BG102741566</t>
  </si>
  <si>
    <t>Cazenovia</t>
  </si>
  <si>
    <t>BF102856783</t>
  </si>
  <si>
    <t>Susanville</t>
  </si>
  <si>
    <t>AL103740045</t>
  </si>
  <si>
    <t>BR100551148</t>
  </si>
  <si>
    <t>BQ103364542</t>
  </si>
  <si>
    <t>Moneta</t>
  </si>
  <si>
    <t>BP101822337</t>
  </si>
  <si>
    <t>BM100750532</t>
  </si>
  <si>
    <t>BK102647540</t>
  </si>
  <si>
    <t>AG100497288</t>
  </si>
  <si>
    <t>Burton</t>
  </si>
  <si>
    <t>AR102532478</t>
  </si>
  <si>
    <t>Indio</t>
  </si>
  <si>
    <t>AJ102385008</t>
  </si>
  <si>
    <t>Yorktown Hts</t>
  </si>
  <si>
    <t>AM102092475</t>
  </si>
  <si>
    <t>Denham Spgs</t>
  </si>
  <si>
    <t>AZ101942675</t>
  </si>
  <si>
    <t>Neptune Beach</t>
  </si>
  <si>
    <t>BM101341280</t>
  </si>
  <si>
    <t>Racine</t>
  </si>
  <si>
    <t>AG102482861</t>
  </si>
  <si>
    <t>Longwood</t>
  </si>
  <si>
    <t>AY109147750</t>
  </si>
  <si>
    <t>Trinity</t>
  </si>
  <si>
    <t>AT102301090</t>
  </si>
  <si>
    <t>Fostoria</t>
  </si>
  <si>
    <t>AK102946409</t>
  </si>
  <si>
    <t>AY101288159</t>
  </si>
  <si>
    <t>BH101230623</t>
  </si>
  <si>
    <t>Leburn</t>
  </si>
  <si>
    <t>BR102776518</t>
  </si>
  <si>
    <t>Novi</t>
  </si>
  <si>
    <t>BH100659313</t>
  </si>
  <si>
    <t>Venetia</t>
  </si>
  <si>
    <t>AF102082932</t>
  </si>
  <si>
    <t>Salt Lake Cit</t>
  </si>
  <si>
    <t>AV102683627</t>
  </si>
  <si>
    <t>Safford</t>
  </si>
  <si>
    <t>BL108090322</t>
  </si>
  <si>
    <t>BT101193303</t>
  </si>
  <si>
    <t>Marydel</t>
  </si>
  <si>
    <t>BH102952063</t>
  </si>
  <si>
    <t>Beach Lake</t>
  </si>
  <si>
    <t>AK102020824</t>
  </si>
  <si>
    <t>Valdosta</t>
  </si>
  <si>
    <t>BH100693621</t>
  </si>
  <si>
    <t>BT102185026</t>
  </si>
  <si>
    <t>Ramsey</t>
  </si>
  <si>
    <t>AT101259478</t>
  </si>
  <si>
    <t>AP103278623</t>
  </si>
  <si>
    <t>AN103479263</t>
  </si>
  <si>
    <t>Elkhart</t>
  </si>
  <si>
    <t>AS102220177</t>
  </si>
  <si>
    <t>Valrico</t>
  </si>
  <si>
    <t>BC100613830</t>
  </si>
  <si>
    <t>N Attleboro</t>
  </si>
  <si>
    <t>BH102722081</t>
  </si>
  <si>
    <t>Abington</t>
  </si>
  <si>
    <t>BN101138666</t>
  </si>
  <si>
    <t>AD100884341</t>
  </si>
  <si>
    <t>Union Center</t>
  </si>
  <si>
    <t>AM101336321</t>
  </si>
  <si>
    <t>AL100878497</t>
  </si>
  <si>
    <t>BR101952791</t>
  </si>
  <si>
    <t>BQ100425979</t>
  </si>
  <si>
    <t>AQ105552294</t>
  </si>
  <si>
    <t>Coffeyville</t>
  </si>
  <si>
    <t>BE100715481</t>
  </si>
  <si>
    <t>BT103291461</t>
  </si>
  <si>
    <t>Norristown</t>
  </si>
  <si>
    <t>BG101952496</t>
  </si>
  <si>
    <t>Chippewa Fls</t>
  </si>
  <si>
    <t>AL103004029</t>
  </si>
  <si>
    <t>Keyport</t>
  </si>
  <si>
    <t>AB103089240</t>
  </si>
  <si>
    <t>BM102789185</t>
  </si>
  <si>
    <t>Metropolis</t>
  </si>
  <si>
    <t>BJ103456645</t>
  </si>
  <si>
    <t>AB100493435</t>
  </si>
  <si>
    <t>Ellington</t>
  </si>
  <si>
    <t>AG100126418</t>
  </si>
  <si>
    <t>BK101152760</t>
  </si>
  <si>
    <t>Tracy</t>
  </si>
  <si>
    <t>AG105461474</t>
  </si>
  <si>
    <t>AG103070608</t>
  </si>
  <si>
    <t>AU100710953</t>
  </si>
  <si>
    <t>Los Gatos</t>
  </si>
  <si>
    <t>AD102886219</t>
  </si>
  <si>
    <t>BM101547397</t>
  </si>
  <si>
    <t>AU101781540</t>
  </si>
  <si>
    <t>Hillsborough</t>
  </si>
  <si>
    <t>AC103537089</t>
  </si>
  <si>
    <t>Avondale</t>
  </si>
  <si>
    <t>AQ102353081</t>
  </si>
  <si>
    <t>North Haven</t>
  </si>
  <si>
    <t>AA102453904</t>
  </si>
  <si>
    <t>BS102669608</t>
  </si>
  <si>
    <t>BK106524005</t>
  </si>
  <si>
    <t>Vero Beach</t>
  </si>
  <si>
    <t>AC101882038</t>
  </si>
  <si>
    <t>BJ103023671</t>
  </si>
  <si>
    <t>Fort Wayne</t>
  </si>
  <si>
    <t>AE101088234</t>
  </si>
  <si>
    <t>AE101023010</t>
  </si>
  <si>
    <t>BP102964019</t>
  </si>
  <si>
    <t>Tuckahoe</t>
  </si>
  <si>
    <t>BT100159837</t>
  </si>
  <si>
    <t>AL101055772</t>
  </si>
  <si>
    <t>Englishtown</t>
  </si>
  <si>
    <t>AJ102673672</t>
  </si>
  <si>
    <t>Parker</t>
  </si>
  <si>
    <t>AC100837777</t>
  </si>
  <si>
    <t>AN102957893</t>
  </si>
  <si>
    <t>BH102283059</t>
  </si>
  <si>
    <t>Yorba Linda</t>
  </si>
  <si>
    <t>AS102060364</t>
  </si>
  <si>
    <t>Algonquin</t>
  </si>
  <si>
    <t>AU101789677</t>
  </si>
  <si>
    <t>Edison</t>
  </si>
  <si>
    <t>BL103003530</t>
  </si>
  <si>
    <t>AP102891410</t>
  </si>
  <si>
    <t>Gibsonia</t>
  </si>
  <si>
    <t>AZ100652777</t>
  </si>
  <si>
    <t>Boyds</t>
  </si>
  <si>
    <t>AH102710592</t>
  </si>
  <si>
    <t>BM101849481</t>
  </si>
  <si>
    <t>BN102273358</t>
  </si>
  <si>
    <t>Merrick</t>
  </si>
  <si>
    <t>AX102725079</t>
  </si>
  <si>
    <t>Morton</t>
  </si>
  <si>
    <t>BK101573230</t>
  </si>
  <si>
    <t>Derby</t>
  </si>
  <si>
    <t>BP103302274</t>
  </si>
  <si>
    <t>Overland Park</t>
  </si>
  <si>
    <t>AY102767256</t>
  </si>
  <si>
    <t>Canfield</t>
  </si>
  <si>
    <t>AU102170133</t>
  </si>
  <si>
    <t>Santa Cruz</t>
  </si>
  <si>
    <t>AS102022561</t>
  </si>
  <si>
    <t>Wheaton</t>
  </si>
  <si>
    <t>AU101573977</t>
  </si>
  <si>
    <t>AU100218549</t>
  </si>
  <si>
    <t>Cupertino</t>
  </si>
  <si>
    <t>AY101631350</t>
  </si>
  <si>
    <t>Peabody</t>
  </si>
  <si>
    <t>AL108595185</t>
  </si>
  <si>
    <t>Orland Park</t>
  </si>
  <si>
    <t>BH102581790</t>
  </si>
  <si>
    <t>BR102866531</t>
  </si>
  <si>
    <t>BE101109071</t>
  </si>
  <si>
    <t>AT108328948</t>
  </si>
  <si>
    <t>BM102697488</t>
  </si>
  <si>
    <t>AH102683604</t>
  </si>
  <si>
    <t>Barnegat</t>
  </si>
  <si>
    <t>AR101029520</t>
  </si>
  <si>
    <t>Ogden</t>
  </si>
  <si>
    <t>AW100518454</t>
  </si>
  <si>
    <t>Beachwood</t>
  </si>
  <si>
    <t>BQ102226936</t>
  </si>
  <si>
    <t>West Chester</t>
  </si>
  <si>
    <t>AM102526498</t>
  </si>
  <si>
    <t>BP100380189</t>
  </si>
  <si>
    <t>Watchung</t>
  </si>
  <si>
    <t>BD101913771</t>
  </si>
  <si>
    <t>Laguna Niguel</t>
  </si>
  <si>
    <t>BS102308133</t>
  </si>
  <si>
    <t>Carmel</t>
  </si>
  <si>
    <t>AT100978509</t>
  </si>
  <si>
    <t>Little Rock</t>
  </si>
  <si>
    <t>AE101096383</t>
  </si>
  <si>
    <t>BR103105738</t>
  </si>
  <si>
    <t>AE102232987</t>
  </si>
  <si>
    <t>BN100292212</t>
  </si>
  <si>
    <t>Bel Air</t>
  </si>
  <si>
    <t>BS100008187</t>
  </si>
  <si>
    <t>AL101416742</t>
  </si>
  <si>
    <t>Morganville</t>
  </si>
  <si>
    <t>BH102602785</t>
  </si>
  <si>
    <t>BE100192267</t>
  </si>
  <si>
    <t>Coppell</t>
  </si>
  <si>
    <t>BT102757984</t>
  </si>
  <si>
    <t>Kinnelon</t>
  </si>
  <si>
    <t>AB103071785</t>
  </si>
  <si>
    <t>Elkhorn</t>
  </si>
  <si>
    <t>BR102871294</t>
  </si>
  <si>
    <t>La Grange Hig</t>
  </si>
  <si>
    <t>AU101855143</t>
  </si>
  <si>
    <t>BE102252382</t>
  </si>
  <si>
    <t>BA102730770</t>
  </si>
  <si>
    <t>Lithonia</t>
  </si>
  <si>
    <t>BE102312997</t>
  </si>
  <si>
    <t>BF102772927</t>
  </si>
  <si>
    <t>AP102819491</t>
  </si>
  <si>
    <t>Owens X Rds</t>
  </si>
  <si>
    <t>AZ100040570</t>
  </si>
  <si>
    <t>Chino Hills</t>
  </si>
  <si>
    <t>BN102187061</t>
  </si>
  <si>
    <t>AC100462225</t>
  </si>
  <si>
    <t>AS101078217</t>
  </si>
  <si>
    <t>South Elgin</t>
  </si>
  <si>
    <t>BR102324510</t>
  </si>
  <si>
    <t>W Bloomfield</t>
  </si>
  <si>
    <t>BD101439863</t>
  </si>
  <si>
    <t>Loxahatchee</t>
  </si>
  <si>
    <t>AB102465142</t>
  </si>
  <si>
    <t>AD102859071</t>
  </si>
  <si>
    <t>La Plata</t>
  </si>
  <si>
    <t>AR102680709</t>
  </si>
  <si>
    <t>BT102924186</t>
  </si>
  <si>
    <t>BA100311373</t>
  </si>
  <si>
    <t>AA100835179</t>
  </si>
  <si>
    <t>BE102305059</t>
  </si>
  <si>
    <t>Napa</t>
  </si>
  <si>
    <t>AK103025380</t>
  </si>
  <si>
    <t>BF100751550</t>
  </si>
  <si>
    <t>BJ101506803</t>
  </si>
  <si>
    <t>La Jolla</t>
  </si>
  <si>
    <t>BS103071139</t>
  </si>
  <si>
    <t>BT103062663</t>
  </si>
  <si>
    <t>Richland</t>
  </si>
  <si>
    <t>AW102800730</t>
  </si>
  <si>
    <t>Boise</t>
  </si>
  <si>
    <t>BD101960207</t>
  </si>
  <si>
    <t>BT103157218</t>
  </si>
  <si>
    <t>Glen Rock</t>
  </si>
  <si>
    <t>BR102759715</t>
  </si>
  <si>
    <t>Orchard Lake</t>
  </si>
  <si>
    <t>AS100886398</t>
  </si>
  <si>
    <t>Higley</t>
  </si>
  <si>
    <t>AU100148132</t>
  </si>
  <si>
    <t>Newtonville</t>
  </si>
  <si>
    <t>AQ101485297</t>
  </si>
  <si>
    <t>BA102703796</t>
  </si>
  <si>
    <t>BE101844821</t>
  </si>
  <si>
    <t>BH102821855</t>
  </si>
  <si>
    <t>AX102794735</t>
  </si>
  <si>
    <t>BH103108666</t>
  </si>
  <si>
    <t>BK103320440</t>
  </si>
  <si>
    <t>Cary</t>
  </si>
  <si>
    <t>AH100082762</t>
  </si>
  <si>
    <t>Marlton</t>
  </si>
  <si>
    <t>BJ101778885</t>
  </si>
  <si>
    <t>AG102147788</t>
  </si>
  <si>
    <t>AP103254675</t>
  </si>
  <si>
    <t>BN101184206</t>
  </si>
  <si>
    <t>Stoneham</t>
  </si>
  <si>
    <t>AM101457408</t>
  </si>
  <si>
    <t>BM102660625</t>
  </si>
  <si>
    <t>AU100741542</t>
  </si>
  <si>
    <t>Old Bridge</t>
  </si>
  <si>
    <t>BD102457621</t>
  </si>
  <si>
    <t>AQ102592225</t>
  </si>
  <si>
    <t>AU102137431</t>
  </si>
  <si>
    <t>Jamison</t>
  </si>
  <si>
    <t>BC103076330</t>
  </si>
  <si>
    <t>AM107327840</t>
  </si>
  <si>
    <t>AY100040504</t>
  </si>
  <si>
    <t>AC102794166</t>
  </si>
  <si>
    <t>BB100326040</t>
  </si>
  <si>
    <t>Farmingdale</t>
  </si>
  <si>
    <t>AU100653341</t>
  </si>
  <si>
    <t>BB100561726</t>
  </si>
  <si>
    <t>BA102419323</t>
  </si>
  <si>
    <t>BP102782491</t>
  </si>
  <si>
    <t>Leawood</t>
  </si>
  <si>
    <t>BB102472592</t>
  </si>
  <si>
    <t>Stonington</t>
  </si>
  <si>
    <t>AP102992080</t>
  </si>
  <si>
    <t>Brier</t>
  </si>
  <si>
    <t>BG101098348</t>
  </si>
  <si>
    <t>BQ103333141</t>
  </si>
  <si>
    <t>BD102036656</t>
  </si>
  <si>
    <t>AM102584744</t>
  </si>
  <si>
    <t>Zachary</t>
  </si>
  <si>
    <t>BC103602928</t>
  </si>
  <si>
    <t>BP103267824</t>
  </si>
  <si>
    <t>Cranford</t>
  </si>
  <si>
    <t>BQ102064467</t>
  </si>
  <si>
    <t>AN101773306</t>
  </si>
  <si>
    <t>Andover</t>
  </si>
  <si>
    <t>BP101397221</t>
  </si>
  <si>
    <t>New Rochelle</t>
  </si>
  <si>
    <t>AU101759122</t>
  </si>
  <si>
    <t>Wrentham</t>
  </si>
  <si>
    <t>BK103483384</t>
  </si>
  <si>
    <t>Park Ridge</t>
  </si>
  <si>
    <t>AW102575227</t>
  </si>
  <si>
    <t>AE103733299</t>
  </si>
  <si>
    <t>AZ101575921</t>
  </si>
  <si>
    <t>Bethesda</t>
  </si>
  <si>
    <t>AB100582230</t>
  </si>
  <si>
    <t>AP102835270</t>
  </si>
  <si>
    <t>AT103165630</t>
  </si>
  <si>
    <t>AY102800152</t>
  </si>
  <si>
    <t>BE101843273</t>
  </si>
  <si>
    <t>AU101938028</t>
  </si>
  <si>
    <t>Morgan Hill</t>
  </si>
  <si>
    <t>BG102513932</t>
  </si>
  <si>
    <t>BB102512503</t>
  </si>
  <si>
    <t>AX103187739</t>
  </si>
  <si>
    <t>BT103508574</t>
  </si>
  <si>
    <t>AW101998719</t>
  </si>
  <si>
    <t>AH102668779</t>
  </si>
  <si>
    <t>BQ103446386</t>
  </si>
  <si>
    <t>BB102678612</t>
  </si>
  <si>
    <t>AE103242534</t>
  </si>
  <si>
    <t>Walkersville</t>
  </si>
  <si>
    <t>BF103195327</t>
  </si>
  <si>
    <t>Mt Zion</t>
  </si>
  <si>
    <t>BN102014708</t>
  </si>
  <si>
    <t>Abingdon</t>
  </si>
  <si>
    <t>BF101962055</t>
  </si>
  <si>
    <t>AP102155728</t>
  </si>
  <si>
    <t>AU100142889</t>
  </si>
  <si>
    <t>BG102773564</t>
  </si>
  <si>
    <t>AW100076662</t>
  </si>
  <si>
    <t>Paramus</t>
  </si>
  <si>
    <t>BR102688146</t>
  </si>
  <si>
    <t>AA102533319</t>
  </si>
  <si>
    <t>BH102675081</t>
  </si>
  <si>
    <t>AY103120854</t>
  </si>
  <si>
    <t>Arlington</t>
  </si>
  <si>
    <t>AR102798396</t>
  </si>
  <si>
    <t>AW102566073</t>
  </si>
  <si>
    <t>AT101804726</t>
  </si>
  <si>
    <t>BT101358138</t>
  </si>
  <si>
    <t>BK103141092</t>
  </si>
  <si>
    <t>Crystal Lake</t>
  </si>
  <si>
    <t>AW901144960</t>
  </si>
  <si>
    <t>Pearland</t>
  </si>
  <si>
    <t>BB101306011</t>
  </si>
  <si>
    <t>Parkland</t>
  </si>
  <si>
    <t>AE103284768</t>
  </si>
  <si>
    <t>Broken Arrow</t>
  </si>
  <si>
    <t>AZ101529762</t>
  </si>
  <si>
    <t>AZ101939869</t>
  </si>
  <si>
    <t>AR100044095</t>
  </si>
  <si>
    <t>Selkirk</t>
  </si>
  <si>
    <t>BQ103226256</t>
  </si>
  <si>
    <t>Mason</t>
  </si>
  <si>
    <t>AG102670591</t>
  </si>
  <si>
    <t>BK101898802</t>
  </si>
  <si>
    <t>Northbrook</t>
  </si>
  <si>
    <t>BT100171615</t>
  </si>
  <si>
    <t>BJ101724068</t>
  </si>
  <si>
    <t>AH102593208</t>
  </si>
  <si>
    <t>AJ100618543</t>
  </si>
  <si>
    <t>Lewis Center</t>
  </si>
  <si>
    <t>BH102298019</t>
  </si>
  <si>
    <t>BK102755057</t>
  </si>
  <si>
    <t>BN102280586</t>
  </si>
  <si>
    <t>Rockville Ctr</t>
  </si>
  <si>
    <t>AY103188594</t>
  </si>
  <si>
    <t>AB107439788</t>
  </si>
  <si>
    <t>Ft Mitchell</t>
  </si>
  <si>
    <t>BE100144771</t>
  </si>
  <si>
    <t>Allen</t>
  </si>
  <si>
    <t>BP100757677</t>
  </si>
  <si>
    <t>Mountainside</t>
  </si>
  <si>
    <t>BA102687508</t>
  </si>
  <si>
    <t>Alpharetta</t>
  </si>
  <si>
    <t>BK102919307</t>
  </si>
  <si>
    <t>Reading</t>
  </si>
  <si>
    <t>AJ102648542</t>
  </si>
  <si>
    <t>Rch Palos Vrd</t>
  </si>
  <si>
    <t>AT103495019</t>
  </si>
  <si>
    <t>AN103156398</t>
  </si>
  <si>
    <t>Billerica</t>
  </si>
  <si>
    <t>AH102796000</t>
  </si>
  <si>
    <t>Centreville</t>
  </si>
  <si>
    <t>AT103356811</t>
  </si>
  <si>
    <t>BK101503072</t>
  </si>
  <si>
    <t>AM100472670</t>
  </si>
  <si>
    <t>AY102751741</t>
  </si>
  <si>
    <t>New Hyde Park</t>
  </si>
  <si>
    <t>BD100227443</t>
  </si>
  <si>
    <t>Irvine</t>
  </si>
  <si>
    <t>BQ102091119</t>
  </si>
  <si>
    <t>AD100216806</t>
  </si>
  <si>
    <t>AY101714594</t>
  </si>
  <si>
    <t>Elon</t>
  </si>
  <si>
    <t>BS102581610</t>
  </si>
  <si>
    <t>BL102954649</t>
  </si>
  <si>
    <t>Grand Blanc</t>
  </si>
  <si>
    <t>BS100075760</t>
  </si>
  <si>
    <t>BG100581707</t>
  </si>
  <si>
    <t>BF102888940</t>
  </si>
  <si>
    <t>BF102609154</t>
  </si>
  <si>
    <t>AF100518323</t>
  </si>
  <si>
    <t>AX102580344</t>
  </si>
  <si>
    <t>Woodstock</t>
  </si>
  <si>
    <t>BH102584370</t>
  </si>
  <si>
    <t>AY101480072</t>
  </si>
  <si>
    <t>Marblehead</t>
  </si>
  <si>
    <t>AU101807501</t>
  </si>
  <si>
    <t>AE102846877</t>
  </si>
  <si>
    <t>Palmdale</t>
  </si>
  <si>
    <t>BB102841236</t>
  </si>
  <si>
    <t>North Bellmor</t>
  </si>
  <si>
    <t>BL101766450</t>
  </si>
  <si>
    <t>AL100652159</t>
  </si>
  <si>
    <t>AA102846609</t>
  </si>
  <si>
    <t>Riverton</t>
  </si>
  <si>
    <t>BQ103533723</t>
  </si>
  <si>
    <t>Penfield</t>
  </si>
  <si>
    <t>AQ102209309</t>
  </si>
  <si>
    <t>BG101642242</t>
  </si>
  <si>
    <t>AT103750383</t>
  </si>
  <si>
    <t>Succasunna</t>
  </si>
  <si>
    <t>BT102827525</t>
  </si>
  <si>
    <t>North Wales</t>
  </si>
  <si>
    <t>BE101763396</t>
  </si>
  <si>
    <t>Bay Point</t>
  </si>
  <si>
    <t>AM102545058</t>
  </si>
  <si>
    <t>BB102787484</t>
  </si>
  <si>
    <t>BM102661225</t>
  </si>
  <si>
    <t>BL102314664</t>
  </si>
  <si>
    <t>Altamont</t>
  </si>
  <si>
    <t>BK102532603</t>
  </si>
  <si>
    <t>Canyon Lake</t>
  </si>
  <si>
    <t>BG100420707</t>
  </si>
  <si>
    <t>Patterson</t>
  </si>
  <si>
    <t>AA103248569</t>
  </si>
  <si>
    <t>AV102826304</t>
  </si>
  <si>
    <t>AU101926910</t>
  </si>
  <si>
    <t>Perkasie</t>
  </si>
  <si>
    <t>AN103452887</t>
  </si>
  <si>
    <t>Haverhill</t>
  </si>
  <si>
    <t>AU102169985</t>
  </si>
  <si>
    <t>BC103254949</t>
  </si>
  <si>
    <t>BK103464226</t>
  </si>
  <si>
    <t>Tiffin</t>
  </si>
  <si>
    <t>AT103415745</t>
  </si>
  <si>
    <t>Denville</t>
  </si>
  <si>
    <t>AA102198174</t>
  </si>
  <si>
    <t>West Jordan</t>
  </si>
  <si>
    <t>AR106210507</t>
  </si>
  <si>
    <t>Rio Rancho</t>
  </si>
  <si>
    <t>BH102671560</t>
  </si>
  <si>
    <t>Falmouth</t>
  </si>
  <si>
    <t>AF103096107</t>
  </si>
  <si>
    <t>Atkinson</t>
  </si>
  <si>
    <t>AE103347042</t>
  </si>
  <si>
    <t>Waterbury</t>
  </si>
  <si>
    <t>BP102935227</t>
  </si>
  <si>
    <t>Poughkeepsie</t>
  </si>
  <si>
    <t>BT101783676</t>
  </si>
  <si>
    <t>Haskell</t>
  </si>
  <si>
    <t>AY103500957</t>
  </si>
  <si>
    <t>Bethlehem</t>
  </si>
  <si>
    <t>BR102547185</t>
  </si>
  <si>
    <t>Mentor</t>
  </si>
  <si>
    <t>AN103101698</t>
  </si>
  <si>
    <t>BM103180134</t>
  </si>
  <si>
    <t>BF102531260</t>
  </si>
  <si>
    <t>Glen Allen</t>
  </si>
  <si>
    <t>AC102394507</t>
  </si>
  <si>
    <t>AB100533595</t>
  </si>
  <si>
    <t>Farmington</t>
  </si>
  <si>
    <t>AW100524265</t>
  </si>
  <si>
    <t>Lanoka Harbor</t>
  </si>
  <si>
    <t>AT110311499</t>
  </si>
  <si>
    <t>Ledgewood</t>
  </si>
  <si>
    <t>AC102216110</t>
  </si>
  <si>
    <t>Glendale</t>
  </si>
  <si>
    <t>BF100821034</t>
  </si>
  <si>
    <t>AR101817261</t>
  </si>
  <si>
    <t>Carson City</t>
  </si>
  <si>
    <t>AR100124112</t>
  </si>
  <si>
    <t>AF101533001</t>
  </si>
  <si>
    <t>BT103425202</t>
  </si>
  <si>
    <t>Harleysville</t>
  </si>
  <si>
    <t>AY102734820</t>
  </si>
  <si>
    <t>BK101282194</t>
  </si>
  <si>
    <t>Arlington Hts</t>
  </si>
  <si>
    <t>AG901164163</t>
  </si>
  <si>
    <t>BD102123770</t>
  </si>
  <si>
    <t>Jupiter</t>
  </si>
  <si>
    <t>BC103358905</t>
  </si>
  <si>
    <t>Seven Hills</t>
  </si>
  <si>
    <t>BT102528985</t>
  </si>
  <si>
    <t>San Luis Obis</t>
  </si>
  <si>
    <t>AP103222000</t>
  </si>
  <si>
    <t>Trafford</t>
  </si>
  <si>
    <t>BB100039991</t>
  </si>
  <si>
    <t>Central Islip</t>
  </si>
  <si>
    <t>AN102652529</t>
  </si>
  <si>
    <t>Apple Valley</t>
  </si>
  <si>
    <t>AL103228013</t>
  </si>
  <si>
    <t>AL101471353</t>
  </si>
  <si>
    <t>Neptune</t>
  </si>
  <si>
    <t>BP100840453</t>
  </si>
  <si>
    <t>Underhill</t>
  </si>
  <si>
    <t>BJ103782997</t>
  </si>
  <si>
    <t>Batavia</t>
  </si>
  <si>
    <t>AW102942728</t>
  </si>
  <si>
    <t>BQ102760132</t>
  </si>
  <si>
    <t>Granite City</t>
  </si>
  <si>
    <t>AQ102546037</t>
  </si>
  <si>
    <t>AU100845852</t>
  </si>
  <si>
    <t>BH102664593</t>
  </si>
  <si>
    <t>Corona</t>
  </si>
  <si>
    <t>AG102794205</t>
  </si>
  <si>
    <t>Stratford</t>
  </si>
  <si>
    <t>BJ103284147</t>
  </si>
  <si>
    <t>Dillsburg</t>
  </si>
  <si>
    <t>AN103627090</t>
  </si>
  <si>
    <t>Tewksbury</t>
  </si>
  <si>
    <t>BG102602110</t>
  </si>
  <si>
    <t>BK102131850</t>
  </si>
  <si>
    <t>Buffalo Grove</t>
  </si>
  <si>
    <t>BM102884888</t>
  </si>
  <si>
    <t>BF103108156</t>
  </si>
  <si>
    <t>N Las Vegas</t>
  </si>
  <si>
    <t>AK103047940</t>
  </si>
  <si>
    <t>BQ102976715</t>
  </si>
  <si>
    <t>Harrisburg</t>
  </si>
  <si>
    <t>AG102371958</t>
  </si>
  <si>
    <t>AT101309159</t>
  </si>
  <si>
    <t>Rockaway Park</t>
  </si>
  <si>
    <t>BP103064089</t>
  </si>
  <si>
    <t>BC100502133</t>
  </si>
  <si>
    <t>BD102308139</t>
  </si>
  <si>
    <t>AS102510283</t>
  </si>
  <si>
    <t>Lombard</t>
  </si>
  <si>
    <t>AC103123450</t>
  </si>
  <si>
    <t>Rockwood</t>
  </si>
  <si>
    <t>BM102125168</t>
  </si>
  <si>
    <t>AG102621965</t>
  </si>
  <si>
    <t>Newington</t>
  </si>
  <si>
    <t>AW101052102</t>
  </si>
  <si>
    <t>AW103213567</t>
  </si>
  <si>
    <t>BT102849710</t>
  </si>
  <si>
    <t>AK102965056</t>
  </si>
  <si>
    <t>BQ102993323</t>
  </si>
  <si>
    <t>AH101671419</t>
  </si>
  <si>
    <t>Woodbury</t>
  </si>
  <si>
    <t>BR102737348</t>
  </si>
  <si>
    <t>AP102772584</t>
  </si>
  <si>
    <t>Foristell</t>
  </si>
  <si>
    <t>AJ100023689</t>
  </si>
  <si>
    <t>Cortlandt Mnr</t>
  </si>
  <si>
    <t>BP103180794</t>
  </si>
  <si>
    <t>Yuba City</t>
  </si>
  <si>
    <t>AN103507705</t>
  </si>
  <si>
    <t>BP102785505</t>
  </si>
  <si>
    <t>Vandalia</t>
  </si>
  <si>
    <t>AY100258704</t>
  </si>
  <si>
    <t>Carson</t>
  </si>
  <si>
    <t>BK102784653</t>
  </si>
  <si>
    <t>Ingleside</t>
  </si>
  <si>
    <t>AW103091195</t>
  </si>
  <si>
    <t>Cross Plains</t>
  </si>
  <si>
    <t>BG102829579</t>
  </si>
  <si>
    <t>Hopewell</t>
  </si>
  <si>
    <t>BB100868897</t>
  </si>
  <si>
    <t>Wyandanch</t>
  </si>
  <si>
    <t>AB102883081</t>
  </si>
  <si>
    <t>BP100409389</t>
  </si>
  <si>
    <t>BS102569668</t>
  </si>
  <si>
    <t>Placerville</t>
  </si>
  <si>
    <t>AB100482505</t>
  </si>
  <si>
    <t>East Granby</t>
  </si>
  <si>
    <t>BT102317546</t>
  </si>
  <si>
    <t>Stockholm</t>
  </si>
  <si>
    <t>BB100003805</t>
  </si>
  <si>
    <t>Hollywood</t>
  </si>
  <si>
    <t>AQ107227016</t>
  </si>
  <si>
    <t>AF102795829</t>
  </si>
  <si>
    <t>AN103149892</t>
  </si>
  <si>
    <t>Ray</t>
  </si>
  <si>
    <t>AC102773555</t>
  </si>
  <si>
    <t>Little Neck</t>
  </si>
  <si>
    <t>BB100219772</t>
  </si>
  <si>
    <t>Deer Park</t>
  </si>
  <si>
    <t>AS101288827</t>
  </si>
  <si>
    <t>AM103061415</t>
  </si>
  <si>
    <t>Elkton</t>
  </si>
  <si>
    <t>BJ103347311</t>
  </si>
  <si>
    <t>AQ102348266</t>
  </si>
  <si>
    <t>AF100672533</t>
  </si>
  <si>
    <t>AF103186781</t>
  </si>
  <si>
    <t>AC101388775</t>
  </si>
  <si>
    <t>Roselle</t>
  </si>
  <si>
    <t>AU100688283</t>
  </si>
  <si>
    <t>Piscataway</t>
  </si>
  <si>
    <t>AB102508782</t>
  </si>
  <si>
    <t>BN102069864</t>
  </si>
  <si>
    <t>Forest Hill</t>
  </si>
  <si>
    <t>BK103202210</t>
  </si>
  <si>
    <t>Antioch</t>
  </si>
  <si>
    <t>BN102118796</t>
  </si>
  <si>
    <t>AL103430099</t>
  </si>
  <si>
    <t>AB103026306</t>
  </si>
  <si>
    <t>BL107327910</t>
  </si>
  <si>
    <t>BP100315088</t>
  </si>
  <si>
    <t>Clark</t>
  </si>
  <si>
    <t>BS102594120</t>
  </si>
  <si>
    <t>Rocklin</t>
  </si>
  <si>
    <t>AF102533256</t>
  </si>
  <si>
    <t>AR102352691</t>
  </si>
  <si>
    <t>BR102821328</t>
  </si>
  <si>
    <t>Ballwin</t>
  </si>
  <si>
    <t>BG101108337</t>
  </si>
  <si>
    <t>AS102237714</t>
  </si>
  <si>
    <t>AZ101874366</t>
  </si>
  <si>
    <t>Pikesville</t>
  </si>
  <si>
    <t>AB103034955</t>
  </si>
  <si>
    <t>Kimberly</t>
  </si>
  <si>
    <t>AN103144711</t>
  </si>
  <si>
    <t>Groveland</t>
  </si>
  <si>
    <t>BT101872008</t>
  </si>
  <si>
    <t>Chester Sprgs</t>
  </si>
  <si>
    <t>AR102406661</t>
  </si>
  <si>
    <t>Schaghticoke</t>
  </si>
  <si>
    <t>BF102950111</t>
  </si>
  <si>
    <t>BF102929294</t>
  </si>
  <si>
    <t>AL103101533</t>
  </si>
  <si>
    <t>AD102061190</t>
  </si>
  <si>
    <t>Uppr Marlboro</t>
  </si>
  <si>
    <t>AQ102641292</t>
  </si>
  <si>
    <t>AT103601432</t>
  </si>
  <si>
    <t>Amarillo</t>
  </si>
  <si>
    <t>BT102032705</t>
  </si>
  <si>
    <t>AS102177948</t>
  </si>
  <si>
    <t>AL100501945</t>
  </si>
  <si>
    <t>AY101091397</t>
  </si>
  <si>
    <t>Lynn</t>
  </si>
  <si>
    <t>BJ101732775</t>
  </si>
  <si>
    <t>BC102845256</t>
  </si>
  <si>
    <t>Taunton</t>
  </si>
  <si>
    <t>AD102636794</t>
  </si>
  <si>
    <t>AC103269767</t>
  </si>
  <si>
    <t>AC101418381</t>
  </si>
  <si>
    <t>BR102676936</t>
  </si>
  <si>
    <t>AJ102381989</t>
  </si>
  <si>
    <t>Powell</t>
  </si>
  <si>
    <t>BN102618493</t>
  </si>
  <si>
    <t>Glen Burnie</t>
  </si>
  <si>
    <t>BM102943206</t>
  </si>
  <si>
    <t>BR100380873</t>
  </si>
  <si>
    <t>Lake Orion</t>
  </si>
  <si>
    <t>BB101397315</t>
  </si>
  <si>
    <t>Dallastown</t>
  </si>
  <si>
    <t>AA100244971</t>
  </si>
  <si>
    <t>American Fork</t>
  </si>
  <si>
    <t>AB100396402</t>
  </si>
  <si>
    <t>BG102619529</t>
  </si>
  <si>
    <t>Monson</t>
  </si>
  <si>
    <t>AR101371264</t>
  </si>
  <si>
    <t>Brawley</t>
  </si>
  <si>
    <t>BM100486998</t>
  </si>
  <si>
    <t>BK101880278</t>
  </si>
  <si>
    <t>Mt Prospect</t>
  </si>
  <si>
    <t>BT102739773</t>
  </si>
  <si>
    <t>BJ100040321</t>
  </si>
  <si>
    <t>AJ100022267</t>
  </si>
  <si>
    <t>AB102984405</t>
  </si>
  <si>
    <t>Urbandale</t>
  </si>
  <si>
    <t>AQ100962454</t>
  </si>
  <si>
    <t>BC102603328</t>
  </si>
  <si>
    <t>BB102573607</t>
  </si>
  <si>
    <t>Bay Shore</t>
  </si>
  <si>
    <t>AZ101549981</t>
  </si>
  <si>
    <t>Claremont</t>
  </si>
  <si>
    <t>AN101104682</t>
  </si>
  <si>
    <t>Clinton Twp</t>
  </si>
  <si>
    <t>AN103192345</t>
  </si>
  <si>
    <t>BS102967567</t>
  </si>
  <si>
    <t>AE100831295</t>
  </si>
  <si>
    <t>Thomaston</t>
  </si>
  <si>
    <t>AL103442515</t>
  </si>
  <si>
    <t>AB101039481</t>
  </si>
  <si>
    <t>Stafford Spgs</t>
  </si>
  <si>
    <t>BG101885919</t>
  </si>
  <si>
    <t>AP100418513</t>
  </si>
  <si>
    <t>Poquoson</t>
  </si>
  <si>
    <t>AT103213955</t>
  </si>
  <si>
    <t>Long Valley</t>
  </si>
  <si>
    <t>AF101656918</t>
  </si>
  <si>
    <t>AL101982507</t>
  </si>
  <si>
    <t>Hazel Crest</t>
  </si>
  <si>
    <t>AU102258773</t>
  </si>
  <si>
    <t>BP102856709</t>
  </si>
  <si>
    <t>Cedar Rapids</t>
  </si>
  <si>
    <t>AY102476091</t>
  </si>
  <si>
    <t>Perkiomenvlle</t>
  </si>
  <si>
    <t>AN103414303</t>
  </si>
  <si>
    <t>Fontana</t>
  </si>
  <si>
    <t>AS102205959</t>
  </si>
  <si>
    <t>BE102420495</t>
  </si>
  <si>
    <t>Grand Prairie</t>
  </si>
  <si>
    <t>BN100665416</t>
  </si>
  <si>
    <t>BS101217463</t>
  </si>
  <si>
    <t>AT100538010</t>
  </si>
  <si>
    <t>BT102895139</t>
  </si>
  <si>
    <t>Kailua</t>
  </si>
  <si>
    <t>BR100392513</t>
  </si>
  <si>
    <t>Arnold</t>
  </si>
  <si>
    <t>AD102888799</t>
  </si>
  <si>
    <t>BP108727516</t>
  </si>
  <si>
    <t>BP102628677</t>
  </si>
  <si>
    <t>AL103374320</t>
  </si>
  <si>
    <t>Tinley Park</t>
  </si>
  <si>
    <t>AH100932346</t>
  </si>
  <si>
    <t>AQ102318882</t>
  </si>
  <si>
    <t>AR102721019</t>
  </si>
  <si>
    <t>BL102637356</t>
  </si>
  <si>
    <t>BH102710624</t>
  </si>
  <si>
    <t>AE103200919</t>
  </si>
  <si>
    <t>BQ101976760</t>
  </si>
  <si>
    <t>N Clarendon</t>
  </si>
  <si>
    <t>BK101230319</t>
  </si>
  <si>
    <t>AP102738881</t>
  </si>
  <si>
    <t>Lake St Louis</t>
  </si>
  <si>
    <t>BP103033611</t>
  </si>
  <si>
    <t>AJ102775849</t>
  </si>
  <si>
    <t>Mahopac</t>
  </si>
  <si>
    <t>BA102552680</t>
  </si>
  <si>
    <t>Yakima</t>
  </si>
  <si>
    <t>AE100501248</t>
  </si>
  <si>
    <t>AQ102390041</t>
  </si>
  <si>
    <t>Sandy Hook</t>
  </si>
  <si>
    <t>AB102789536</t>
  </si>
  <si>
    <t>Stow</t>
  </si>
  <si>
    <t>AM100762017</t>
  </si>
  <si>
    <t>Prior Lake</t>
  </si>
  <si>
    <t>AP102839878</t>
  </si>
  <si>
    <t>Standish</t>
  </si>
  <si>
    <t>BG100663944</t>
  </si>
  <si>
    <t>Camillus</t>
  </si>
  <si>
    <t>AR102723250</t>
  </si>
  <si>
    <t>BC100491152</t>
  </si>
  <si>
    <t>Raynham</t>
  </si>
  <si>
    <t>AR102251761</t>
  </si>
  <si>
    <t>Cheshire</t>
  </si>
  <si>
    <t>BS100732648</t>
  </si>
  <si>
    <t>Spring Lake</t>
  </si>
  <si>
    <t>AQ102423777</t>
  </si>
  <si>
    <t>BN102501156</t>
  </si>
  <si>
    <t>BK102922619</t>
  </si>
  <si>
    <t>BH102716373</t>
  </si>
  <si>
    <t>S Portland</t>
  </si>
  <si>
    <t>AR100964245</t>
  </si>
  <si>
    <t>BP102930748</t>
  </si>
  <si>
    <t>AW100263041</t>
  </si>
  <si>
    <t>Teaneck</t>
  </si>
  <si>
    <t>AN103135799</t>
  </si>
  <si>
    <t>BE102439422</t>
  </si>
  <si>
    <t>AF100706442</t>
  </si>
  <si>
    <t>Edgewater</t>
  </si>
  <si>
    <t>BS102461972</t>
  </si>
  <si>
    <t>BG102587351</t>
  </si>
  <si>
    <t>Feeding Hills</t>
  </si>
  <si>
    <t>BE102368417</t>
  </si>
  <si>
    <t>Garland</t>
  </si>
  <si>
    <t>AU100000644</t>
  </si>
  <si>
    <t>BQ103914125</t>
  </si>
  <si>
    <t>AP100240563</t>
  </si>
  <si>
    <t>Newport News</t>
  </si>
  <si>
    <t>AH103124632</t>
  </si>
  <si>
    <t>AJ107947203</t>
  </si>
  <si>
    <t>AE102913951</t>
  </si>
  <si>
    <t>BJ103592920</t>
  </si>
  <si>
    <t>AV102246382</t>
  </si>
  <si>
    <t>BS102230173</t>
  </si>
  <si>
    <t>BS107650148</t>
  </si>
  <si>
    <t>AY100076675</t>
  </si>
  <si>
    <t>AA100606437</t>
  </si>
  <si>
    <t>Shalimar</t>
  </si>
  <si>
    <t>BA102760610</t>
  </si>
  <si>
    <t>Millbury</t>
  </si>
  <si>
    <t>AY102059473</t>
  </si>
  <si>
    <t>New Bern</t>
  </si>
  <si>
    <t>BQ101027451</t>
  </si>
  <si>
    <t>Alto</t>
  </si>
  <si>
    <t>AD102546310</t>
  </si>
  <si>
    <t>BJ102231738</t>
  </si>
  <si>
    <t>Ammon</t>
  </si>
  <si>
    <t>AK100168167</t>
  </si>
  <si>
    <t>Bellevue</t>
  </si>
  <si>
    <t>BT100935159</t>
  </si>
  <si>
    <t>Greer</t>
  </si>
  <si>
    <t>BQ100496764</t>
  </si>
  <si>
    <t>BF101670154</t>
  </si>
  <si>
    <t>Ringgold</t>
  </si>
  <si>
    <t>AQ102471601</t>
  </si>
  <si>
    <t>AB102506185</t>
  </si>
  <si>
    <t>AM102316401</t>
  </si>
  <si>
    <t>North East</t>
  </si>
  <si>
    <t>AE102038418</t>
  </si>
  <si>
    <t>Riverdale</t>
  </si>
  <si>
    <t>AX102849866</t>
  </si>
  <si>
    <t>BR101448704</t>
  </si>
  <si>
    <t>BB100498639</t>
  </si>
  <si>
    <t>Homestead</t>
  </si>
  <si>
    <t>BS101187772</t>
  </si>
  <si>
    <t>BK102812104</t>
  </si>
  <si>
    <t>Satellite Bea</t>
  </si>
  <si>
    <t>AA102864432</t>
  </si>
  <si>
    <t>BJ103136142</t>
  </si>
  <si>
    <t>Stanley</t>
  </si>
  <si>
    <t>BT100743468</t>
  </si>
  <si>
    <t>BC103286518</t>
  </si>
  <si>
    <t>Seekonk</t>
  </si>
  <si>
    <t>BR102772650</t>
  </si>
  <si>
    <t>AV100434090</t>
  </si>
  <si>
    <t>Charlottesvle</t>
  </si>
  <si>
    <t>AJ106888134</t>
  </si>
  <si>
    <t>BC100815607</t>
  </si>
  <si>
    <t>Lemon Grove</t>
  </si>
  <si>
    <t>AP102602191</t>
  </si>
  <si>
    <t>BA102585121</t>
  </si>
  <si>
    <t>AT103645375</t>
  </si>
  <si>
    <t>Tonawanda</t>
  </si>
  <si>
    <t>AH101351218</t>
  </si>
  <si>
    <t>AG102874891</t>
  </si>
  <si>
    <t>AK102545752</t>
  </si>
  <si>
    <t>Indian Trail</t>
  </si>
  <si>
    <t>BT101367840</t>
  </si>
  <si>
    <t>AQ102512691</t>
  </si>
  <si>
    <t>AN102306161</t>
  </si>
  <si>
    <t>Westford</t>
  </si>
  <si>
    <t>AG102596530</t>
  </si>
  <si>
    <t>Saint Albans</t>
  </si>
  <si>
    <t>BD102098337</t>
  </si>
  <si>
    <t>BA102932537</t>
  </si>
  <si>
    <t>BF101069227</t>
  </si>
  <si>
    <t>BN100841610</t>
  </si>
  <si>
    <t>BP102455318</t>
  </si>
  <si>
    <t>Richmond Hill</t>
  </si>
  <si>
    <t>AW100584833</t>
  </si>
  <si>
    <t>Brick</t>
  </si>
  <si>
    <t>BH102485132</t>
  </si>
  <si>
    <t>Fstrvl Trvose</t>
  </si>
  <si>
    <t>Variable</t>
  </si>
  <si>
    <t>N</t>
  </si>
  <si>
    <t>Missing</t>
  </si>
  <si>
    <t>Mean</t>
  </si>
  <si>
    <t>Maximum</t>
  </si>
  <si>
    <t>Minimum</t>
  </si>
  <si>
    <t>Range</t>
  </si>
  <si>
    <t>Test for correlation</t>
  </si>
  <si>
    <t>t-values</t>
  </si>
  <si>
    <t>Inf</t>
  </si>
  <si>
    <t>p-values</t>
  </si>
  <si>
    <t>df</t>
  </si>
  <si>
    <t>own</t>
  </si>
  <si>
    <t>SUMMARY OUTPUT</t>
  </si>
  <si>
    <t>Regression Statistics</t>
  </si>
  <si>
    <t>Multiple R</t>
  </si>
  <si>
    <t>R Square</t>
  </si>
  <si>
    <t>Adjusted R Square</t>
  </si>
  <si>
    <t>Standard Error</t>
  </si>
  <si>
    <t>Observations</t>
  </si>
  <si>
    <t>ANOVA</t>
  </si>
  <si>
    <t>Regression</t>
  </si>
  <si>
    <t>Residual</t>
  </si>
  <si>
    <t>Total</t>
  </si>
  <si>
    <t>Intercept</t>
  </si>
  <si>
    <t>SS</t>
  </si>
  <si>
    <t>Significance F</t>
  </si>
  <si>
    <t>Coefficients</t>
  </si>
  <si>
    <t>t Stat</t>
  </si>
  <si>
    <t>P-value</t>
  </si>
  <si>
    <t>Lower 95%</t>
  </si>
  <si>
    <t>Upper 95%</t>
  </si>
  <si>
    <t>As we can see, gender, age, income and number of children does not have any impact on the model. This may be due the improper definition of the variable income, as the range mid point, but that was the only option.
We'll try another model leaving out Gender, age and income, which is included in the next sheet.</t>
  </si>
  <si>
    <t>Although, we've reduced it to a 4-variable model, the R-square value didn't detorie much!! So we can say this is a good model. In terms of goodness-of-git too it is a good model as the MSE is very less.
The R^2 is only .45 though, which means, this model ex[lains only 45% variability in the data.</t>
  </si>
  <si>
    <t>)</t>
  </si>
  <si>
    <t>Mode</t>
  </si>
  <si>
    <t>Median</t>
  </si>
  <si>
    <t>NumberofChildren</t>
  </si>
  <si>
    <t>=</t>
  </si>
</sst>
</file>

<file path=xl/styles.xml><?xml version="1.0" encoding="utf-8"?>
<styleSheet xmlns="http://schemas.openxmlformats.org/spreadsheetml/2006/main">
  <numFmts count="1">
    <numFmt numFmtId="164" formatCode="&quot;$&quot;#,##0.00"/>
  </numFmts>
  <fonts count="4">
    <font>
      <sz val="11"/>
      <color theme="1"/>
      <name val="Calibri"/>
      <family val="2"/>
      <scheme val="minor"/>
    </font>
    <font>
      <sz val="11"/>
      <color theme="1"/>
      <name val="Trebuchet MS"/>
      <family val="2"/>
    </font>
    <font>
      <b/>
      <sz val="11"/>
      <color theme="1"/>
      <name val="Trebuchet MS"/>
      <family val="2"/>
    </font>
    <font>
      <i/>
      <sz val="11"/>
      <color theme="1"/>
      <name val="Trebuchet MS"/>
      <family val="2"/>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s>
  <cellStyleXfs count="1">
    <xf numFmtId="0" fontId="0" fillId="0" borderId="0"/>
  </cellStyleXfs>
  <cellXfs count="39">
    <xf numFmtId="0" fontId="0" fillId="0" borderId="0" xfId="0"/>
    <xf numFmtId="0" fontId="1" fillId="2" borderId="1" xfId="0" applyFont="1" applyFill="1" applyBorder="1"/>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1" fillId="0" borderId="4" xfId="0" applyFont="1" applyBorder="1" applyAlignment="1">
      <alignment horizontal="justify" vertical="top" wrapText="1"/>
    </xf>
    <xf numFmtId="0" fontId="1" fillId="0" borderId="5" xfId="0" applyFont="1" applyBorder="1" applyAlignment="1">
      <alignment horizontal="justify" vertical="top" wrapText="1"/>
    </xf>
    <xf numFmtId="0" fontId="1" fillId="0" borderId="1" xfId="0" applyFont="1" applyFill="1" applyBorder="1" applyAlignment="1"/>
    <xf numFmtId="49" fontId="1" fillId="2" borderId="1" xfId="0" applyNumberFormat="1" applyFont="1" applyFill="1" applyBorder="1" applyAlignment="1">
      <alignment vertical="center" wrapText="1"/>
    </xf>
    <xf numFmtId="0" fontId="1" fillId="0" borderId="9" xfId="0" applyFont="1" applyFill="1" applyBorder="1" applyAlignment="1"/>
    <xf numFmtId="0" fontId="1" fillId="0" borderId="10" xfId="0" applyFont="1" applyFill="1" applyBorder="1" applyAlignment="1"/>
    <xf numFmtId="0" fontId="1" fillId="0" borderId="11" xfId="0" applyFont="1" applyFill="1" applyBorder="1" applyAlignment="1"/>
    <xf numFmtId="0" fontId="1" fillId="0" borderId="12" xfId="0" applyFont="1" applyFill="1" applyBorder="1" applyAlignment="1"/>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0" xfId="0" applyNumberFormat="1" applyFont="1" applyAlignment="1">
      <alignment vertical="center" wrapText="1"/>
    </xf>
    <xf numFmtId="0" fontId="1" fillId="0" borderId="0" xfId="0" applyFont="1"/>
    <xf numFmtId="164" fontId="1" fillId="2" borderId="1" xfId="0" applyNumberFormat="1" applyFont="1" applyFill="1" applyBorder="1" applyAlignment="1">
      <alignment horizontal="right"/>
    </xf>
    <xf numFmtId="0" fontId="1" fillId="2" borderId="1" xfId="0" applyFont="1" applyFill="1" applyBorder="1" applyAlignment="1">
      <alignment horizontal="right"/>
    </xf>
    <xf numFmtId="0" fontId="0" fillId="0" borderId="0" xfId="0" applyAlignment="1">
      <alignment horizontal="right"/>
    </xf>
    <xf numFmtId="0" fontId="3" fillId="0" borderId="15" xfId="0" applyFont="1" applyFill="1" applyBorder="1" applyAlignment="1">
      <alignment horizontal="centerContinuous"/>
    </xf>
    <xf numFmtId="0" fontId="1" fillId="0" borderId="0" xfId="0" applyFont="1" applyFill="1" applyBorder="1" applyAlignment="1"/>
    <xf numFmtId="0" fontId="1" fillId="0" borderId="14" xfId="0" applyFont="1" applyFill="1" applyBorder="1" applyAlignment="1"/>
    <xf numFmtId="0" fontId="3" fillId="0" borderId="15" xfId="0" applyFont="1" applyFill="1" applyBorder="1" applyAlignment="1">
      <alignment horizontal="center"/>
    </xf>
    <xf numFmtId="0" fontId="3" fillId="0" borderId="17" xfId="0" applyFont="1" applyFill="1" applyBorder="1" applyAlignment="1">
      <alignment horizontal="centerContinuous"/>
    </xf>
    <xf numFmtId="0" fontId="3" fillId="0" borderId="18" xfId="0" applyFont="1" applyFill="1" applyBorder="1" applyAlignment="1">
      <alignment horizontal="centerContinuous"/>
    </xf>
    <xf numFmtId="0" fontId="1" fillId="0" borderId="19" xfId="0" applyFont="1" applyFill="1" applyBorder="1" applyAlignment="1"/>
    <xf numFmtId="0" fontId="1" fillId="0" borderId="20" xfId="0" applyFont="1" applyFill="1" applyBorder="1" applyAlignment="1"/>
    <xf numFmtId="0" fontId="1" fillId="0" borderId="21" xfId="0" applyFont="1" applyFill="1" applyBorder="1" applyAlignment="1"/>
    <xf numFmtId="0" fontId="1" fillId="0" borderId="22" xfId="0" applyFont="1" applyFill="1" applyBorder="1" applyAlignment="1"/>
    <xf numFmtId="0" fontId="1" fillId="0" borderId="16" xfId="0" applyFont="1" applyBorder="1"/>
    <xf numFmtId="0" fontId="1" fillId="0" borderId="23" xfId="0" applyFont="1" applyBorder="1"/>
    <xf numFmtId="0" fontId="1" fillId="0" borderId="13" xfId="0" applyFont="1" applyBorder="1"/>
    <xf numFmtId="0" fontId="1" fillId="0" borderId="24" xfId="0" applyFont="1" applyBorder="1"/>
    <xf numFmtId="0" fontId="3" fillId="0" borderId="17" xfId="0" applyFont="1" applyFill="1" applyBorder="1" applyAlignment="1">
      <alignment horizontal="center"/>
    </xf>
    <xf numFmtId="0" fontId="3" fillId="0" borderId="18" xfId="0" applyFont="1" applyFill="1" applyBorder="1" applyAlignment="1">
      <alignment horizontal="center"/>
    </xf>
    <xf numFmtId="0" fontId="0" fillId="3" borderId="0" xfId="0" applyFill="1"/>
    <xf numFmtId="0" fontId="1" fillId="2" borderId="0" xfId="0" applyFont="1" applyFill="1" applyAlignment="1">
      <alignment horizontal="center"/>
    </xf>
    <xf numFmtId="0" fontId="1"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19051</xdr:rowOff>
    </xdr:from>
    <xdr:to>
      <xdr:col>5</xdr:col>
      <xdr:colOff>561974</xdr:colOff>
      <xdr:row>25</xdr:row>
      <xdr:rowOff>38101</xdr:rowOff>
    </xdr:to>
    <xdr:sp macro="" textlink="">
      <xdr:nvSpPr>
        <xdr:cNvPr id="2" name="TextBox 1"/>
        <xdr:cNvSpPr txBox="1"/>
      </xdr:nvSpPr>
      <xdr:spPr>
        <a:xfrm>
          <a:off x="295275" y="209551"/>
          <a:ext cx="5467349" cy="4591050"/>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wrap="square" rtlCol="0" anchor="ctr"/>
        <a:lstStyle/>
        <a:p>
          <a:pPr algn="l"/>
          <a:r>
            <a:rPr lang="en-US" sz="1100">
              <a:solidFill>
                <a:schemeClr val="bg1"/>
              </a:solidFill>
              <a:latin typeface="Trebuchet MS" pitchFamily="34" charset="0"/>
              <a:ea typeface="+mn-ea"/>
              <a:cs typeface="+mn-cs"/>
            </a:rPr>
            <a:t>The first step in any data analytical undertaking is to conduct basic data due diligence, the focus of which is on assessing the scope and limitations of the data. This is an important step as virtually all business data contains some degree of imperfection, such as missing values, miscoded variables, or nonsensical values. Beyond looking for flaws in data, data due diligence also entails describing the basic characteristics of data, such as the number of variables, number of cases, ranges of values of individual variables, variable types, etc.</a:t>
          </a:r>
        </a:p>
        <a:p>
          <a:pPr algn="l"/>
          <a:endParaRPr lang="en-US" sz="1100">
            <a:solidFill>
              <a:schemeClr val="bg1"/>
            </a:solidFill>
            <a:latin typeface="Trebuchet MS" pitchFamily="34" charset="0"/>
            <a:ea typeface="+mn-ea"/>
            <a:cs typeface="+mn-cs"/>
          </a:endParaRPr>
        </a:p>
        <a:p>
          <a:pPr algn="l"/>
          <a:r>
            <a:rPr lang="en-US" sz="1100">
              <a:solidFill>
                <a:schemeClr val="bg1"/>
              </a:solidFill>
              <a:latin typeface="Trebuchet MS" pitchFamily="34" charset="0"/>
              <a:ea typeface="+mn-ea"/>
              <a:cs typeface="+mn-cs"/>
            </a:rPr>
            <a:t>Here we’ll first look at the variables and check for the missing values. Below is a table containing all the numerical variable names and some insights about them.</a:t>
          </a:r>
        </a:p>
        <a:p>
          <a:pPr algn="l"/>
          <a:endParaRPr lang="en-US" sz="1100">
            <a:solidFill>
              <a:schemeClr val="bg1"/>
            </a:solidFill>
            <a:latin typeface="Trebuchet MS" pitchFamily="34" charset="0"/>
            <a:ea typeface="+mn-ea"/>
            <a:cs typeface="+mn-cs"/>
          </a:endParaRPr>
        </a:p>
        <a:p>
          <a:pPr marL="0" marR="0" algn="l">
            <a:lnSpc>
              <a:spcPct val="115000"/>
            </a:lnSpc>
            <a:spcBef>
              <a:spcPts val="0"/>
            </a:spcBef>
            <a:spcAft>
              <a:spcPts val="1000"/>
            </a:spcAft>
          </a:pPr>
          <a:r>
            <a:rPr lang="en-US" sz="1100">
              <a:solidFill>
                <a:schemeClr val="bg1"/>
              </a:solidFill>
              <a:latin typeface="Trebuchet MS"/>
              <a:ea typeface="Calibri"/>
              <a:cs typeface="Times New Roman"/>
            </a:rPr>
            <a:t>For all the numerical variables, this table lists the number of missing values, the maximum, minimum, and the range. From this we can see that for some variables ( like wealthrating) the data is not available in most of the cases. So we’ll have to either leave those variables out or we’ll have to do the analysis separately for them.</a:t>
          </a:r>
          <a:endParaRPr lang="en-US" sz="1100">
            <a:solidFill>
              <a:schemeClr val="bg1"/>
            </a:solidFill>
            <a:latin typeface="+mn-lt"/>
            <a:ea typeface="Calibri"/>
            <a:cs typeface="Times New Roman"/>
          </a:endParaRPr>
        </a:p>
        <a:p>
          <a:pPr marL="0" marR="0" algn="l">
            <a:lnSpc>
              <a:spcPct val="115000"/>
            </a:lnSpc>
            <a:spcBef>
              <a:spcPts val="0"/>
            </a:spcBef>
            <a:spcAft>
              <a:spcPts val="1000"/>
            </a:spcAft>
          </a:pPr>
          <a:r>
            <a:rPr lang="en-US" sz="1100">
              <a:solidFill>
                <a:schemeClr val="bg1"/>
              </a:solidFill>
              <a:latin typeface="Trebuchet MS"/>
              <a:ea typeface="Calibri"/>
              <a:cs typeface="Times New Roman"/>
            </a:rPr>
            <a:t>No nonsense values seem to occur in those other than the variable age, where the minimum age is listed as 0, which is clearly impossible.</a:t>
          </a:r>
          <a:endParaRPr lang="en-US" sz="1100">
            <a:solidFill>
              <a:schemeClr val="bg1"/>
            </a:solidFill>
            <a:latin typeface="+mn-lt"/>
            <a:ea typeface="Calibri"/>
            <a:cs typeface="Times New Roman"/>
          </a:endParaRPr>
        </a:p>
        <a:p>
          <a:pPr marL="0" marR="0" algn="l">
            <a:lnSpc>
              <a:spcPct val="115000"/>
            </a:lnSpc>
            <a:spcBef>
              <a:spcPts val="0"/>
            </a:spcBef>
            <a:spcAft>
              <a:spcPts val="1000"/>
            </a:spcAft>
          </a:pPr>
          <a:r>
            <a:rPr lang="en-US" sz="1100">
              <a:solidFill>
                <a:schemeClr val="bg1"/>
              </a:solidFill>
              <a:latin typeface="Trebuchet MS"/>
              <a:ea typeface="Calibri"/>
              <a:cs typeface="Times New Roman"/>
            </a:rPr>
            <a:t>This two steps are important because we can not include incomplete or nonsense variables in our statistical analysis. And if we take them, the analysis will be skewed.</a:t>
          </a:r>
          <a:endParaRPr lang="en-US" sz="1100">
            <a:solidFill>
              <a:schemeClr val="bg1"/>
            </a:solidFill>
            <a:latin typeface="+mn-lt"/>
            <a:ea typeface="Calibri"/>
            <a:cs typeface="Times New Roman"/>
          </a:endParaRPr>
        </a:p>
        <a:p>
          <a:r>
            <a:rPr lang="en-US" sz="1100">
              <a:solidFill>
                <a:schemeClr val="bg1"/>
              </a:solidFill>
              <a:latin typeface="Trebuchet MS" pitchFamily="34" charset="0"/>
              <a:ea typeface="+mn-ea"/>
              <a:cs typeface="+mn-cs"/>
            </a:rPr>
            <a:t>[ This analysis was done in SAS]</a:t>
          </a:r>
        </a:p>
        <a:p>
          <a:endParaRPr lang="en-US" sz="1100">
            <a:solidFill>
              <a:schemeClr val="bg1"/>
            </a:solidFill>
            <a:latin typeface="Trebuchet MS" pitchFamily="34" charset="0"/>
          </a:endParaRPr>
        </a:p>
      </xdr:txBody>
    </xdr:sp>
    <xdr:clientData/>
  </xdr:twoCellAnchor>
  <xdr:twoCellAnchor>
    <xdr:from>
      <xdr:col>5</xdr:col>
      <xdr:colOff>628650</xdr:colOff>
      <xdr:row>1</xdr:row>
      <xdr:rowOff>9525</xdr:rowOff>
    </xdr:from>
    <xdr:to>
      <xdr:col>8</xdr:col>
      <xdr:colOff>1457325</xdr:colOff>
      <xdr:row>20</xdr:row>
      <xdr:rowOff>76200</xdr:rowOff>
    </xdr:to>
    <xdr:sp macro="" textlink="">
      <xdr:nvSpPr>
        <xdr:cNvPr id="3" name="TextBox 2"/>
        <xdr:cNvSpPr txBox="1"/>
      </xdr:nvSpPr>
      <xdr:spPr>
        <a:xfrm>
          <a:off x="5829300" y="200025"/>
          <a:ext cx="3343275" cy="3686175"/>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wrap="square" rtlCol="0" anchor="t"/>
        <a:lstStyle/>
        <a:p>
          <a:pPr algn="l"/>
          <a:r>
            <a:rPr lang="en-US" sz="1100">
              <a:solidFill>
                <a:schemeClr val="bg1"/>
              </a:solidFill>
              <a:latin typeface="Trebuchet MS" pitchFamily="34" charset="0"/>
              <a:ea typeface="+mn-ea"/>
              <a:cs typeface="+mn-cs"/>
            </a:rPr>
            <a:t>The continuous variables which can be used for a correlation analysis are </a:t>
          </a:r>
          <a:r>
            <a:rPr lang="en-US" sz="1100" b="0" i="0" u="none" strike="noStrike">
              <a:solidFill>
                <a:schemeClr val="lt1"/>
              </a:solidFill>
              <a:latin typeface="Trebuchet MS" pitchFamily="34" charset="0"/>
              <a:ea typeface="+mn-ea"/>
              <a:cs typeface="+mn-cs"/>
            </a:rPr>
            <a:t>WealthScore,</a:t>
          </a:r>
          <a:r>
            <a:rPr lang="en-US">
              <a:latin typeface="Trebuchet MS" pitchFamily="34" charset="0"/>
            </a:rPr>
            <a:t> </a:t>
          </a:r>
          <a:r>
            <a:rPr lang="en-US" sz="1100" b="0" i="0" u="none" strike="noStrike">
              <a:solidFill>
                <a:schemeClr val="lt1"/>
              </a:solidFill>
              <a:latin typeface="Trebuchet MS" pitchFamily="34" charset="0"/>
              <a:ea typeface="+mn-ea"/>
              <a:cs typeface="+mn-cs"/>
            </a:rPr>
            <a:t>EstimatedMedianFamilyIncome</a:t>
          </a:r>
          <a:r>
            <a:rPr lang="en-US">
              <a:latin typeface="Trebuchet MS" pitchFamily="34" charset="0"/>
            </a:rPr>
            <a:t>  and </a:t>
          </a:r>
          <a:r>
            <a:rPr lang="en-US" sz="1100" b="0" i="0" u="none" strike="noStrike">
              <a:solidFill>
                <a:schemeClr val="lt1"/>
              </a:solidFill>
              <a:latin typeface="Trebuchet MS" pitchFamily="34" charset="0"/>
              <a:ea typeface="+mn-ea"/>
              <a:cs typeface="+mn-cs"/>
            </a:rPr>
            <a:t>MedianSchoolYears</a:t>
          </a:r>
          <a:r>
            <a:rPr lang="en-US">
              <a:latin typeface="Trebuchet MS" pitchFamily="34" charset="0"/>
            </a:rPr>
            <a:t> . All the other variables are either character variables or flag or discrete variables.</a:t>
          </a:r>
        </a:p>
        <a:p>
          <a:pPr algn="l"/>
          <a:endParaRPr lang="en-US" sz="1100">
            <a:solidFill>
              <a:schemeClr val="bg1"/>
            </a:solidFill>
            <a:latin typeface="Trebuchet MS" pitchFamily="34" charset="0"/>
          </a:endParaRPr>
        </a:p>
        <a:p>
          <a:pPr algn="l"/>
          <a:r>
            <a:rPr lang="en-US" sz="1100">
              <a:solidFill>
                <a:schemeClr val="bg1"/>
              </a:solidFill>
              <a:latin typeface="Trebuchet MS" pitchFamily="34" charset="0"/>
            </a:rPr>
            <a:t>But  the problem with using  </a:t>
          </a:r>
          <a:r>
            <a:rPr lang="en-US" sz="1100" b="0" i="0">
              <a:solidFill>
                <a:schemeClr val="lt1"/>
              </a:solidFill>
              <a:latin typeface="Trebuchet MS" pitchFamily="34" charset="0"/>
              <a:ea typeface="+mn-ea"/>
              <a:cs typeface="+mn-cs"/>
            </a:rPr>
            <a:t>EstimatedMedianFamilyIncome</a:t>
          </a:r>
          <a:r>
            <a:rPr lang="en-US" sz="1100">
              <a:solidFill>
                <a:schemeClr val="lt1"/>
              </a:solidFill>
              <a:latin typeface="Trebuchet MS" pitchFamily="34" charset="0"/>
              <a:ea typeface="+mn-ea"/>
              <a:cs typeface="+mn-cs"/>
            </a:rPr>
            <a:t> is</a:t>
          </a:r>
          <a:r>
            <a:rPr lang="en-US" sz="1100" baseline="0">
              <a:solidFill>
                <a:schemeClr val="lt1"/>
              </a:solidFill>
              <a:latin typeface="Trebuchet MS" pitchFamily="34" charset="0"/>
              <a:ea typeface="+mn-ea"/>
              <a:cs typeface="+mn-cs"/>
            </a:rPr>
            <a:t> : almost 3/4 th of the data is missing for this variable. </a:t>
          </a:r>
        </a:p>
        <a:p>
          <a:pPr algn="l"/>
          <a:endParaRPr lang="en-US" sz="1100" baseline="0">
            <a:solidFill>
              <a:schemeClr val="lt1"/>
            </a:solidFill>
            <a:latin typeface="Trebuchet MS" pitchFamily="34" charset="0"/>
            <a:ea typeface="+mn-ea"/>
            <a:cs typeface="+mn-cs"/>
          </a:endParaRPr>
        </a:p>
        <a:p>
          <a:pPr algn="l"/>
          <a:endParaRPr lang="en-US" sz="1100" baseline="0">
            <a:solidFill>
              <a:schemeClr val="lt1"/>
            </a:solidFill>
            <a:latin typeface="Trebuchet MS" pitchFamily="34" charset="0"/>
            <a:ea typeface="+mn-ea"/>
            <a:cs typeface="+mn-cs"/>
          </a:endParaRPr>
        </a:p>
        <a:p>
          <a:pPr algn="l"/>
          <a:r>
            <a:rPr lang="en-US" sz="1100" baseline="0">
              <a:solidFill>
                <a:schemeClr val="lt1"/>
              </a:solidFill>
              <a:latin typeface="Trebuchet MS" pitchFamily="34" charset="0"/>
              <a:ea typeface="+mn-ea"/>
              <a:cs typeface="+mn-cs"/>
            </a:rPr>
            <a:t>But as the available data is large enough to use this we proceed with the  corelation analysis of only those data points where all these variables' data are present.</a:t>
          </a:r>
          <a:endParaRPr lang="en-US" sz="1100">
            <a:solidFill>
              <a:schemeClr val="bg1"/>
            </a:solidFill>
            <a:latin typeface="Trebuchet MS"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25</xdr:row>
      <xdr:rowOff>0</xdr:rowOff>
    </xdr:from>
    <xdr:to>
      <xdr:col>8</xdr:col>
      <xdr:colOff>933450</xdr:colOff>
      <xdr:row>27</xdr:row>
      <xdr:rowOff>142875</xdr:rowOff>
    </xdr:to>
    <xdr:sp macro="" textlink="">
      <xdr:nvSpPr>
        <xdr:cNvPr id="2" name="TextBox 1"/>
        <xdr:cNvSpPr txBox="1"/>
      </xdr:nvSpPr>
      <xdr:spPr>
        <a:xfrm>
          <a:off x="3562350" y="5934075"/>
          <a:ext cx="5010150" cy="561975"/>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wrap="square" rtlCol="0" anchor="t"/>
        <a:lstStyle/>
        <a:p>
          <a:pPr algn="l"/>
          <a:r>
            <a:rPr lang="en-US" sz="1100">
              <a:solidFill>
                <a:schemeClr val="bg1"/>
              </a:solidFill>
              <a:latin typeface="Trebuchet MS" pitchFamily="34" charset="0"/>
              <a:ea typeface="+mn-ea"/>
              <a:cs typeface="+mn-cs"/>
            </a:rPr>
            <a:t>As we can see, all the p-values are almost 0,</a:t>
          </a:r>
          <a:r>
            <a:rPr lang="en-US" sz="1100" baseline="0">
              <a:solidFill>
                <a:schemeClr val="bg1"/>
              </a:solidFill>
              <a:latin typeface="Trebuchet MS" pitchFamily="34" charset="0"/>
              <a:ea typeface="+mn-ea"/>
              <a:cs typeface="+mn-cs"/>
            </a:rPr>
            <a:t> hence all the correlation coefficients are significantly different from 0.</a:t>
          </a:r>
          <a:endParaRPr lang="en-US" sz="1100">
            <a:solidFill>
              <a:schemeClr val="bg1"/>
            </a:solidFill>
            <a:latin typeface="Trebuchet MS"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1</xdr:row>
      <xdr:rowOff>9525</xdr:rowOff>
    </xdr:from>
    <xdr:to>
      <xdr:col>10</xdr:col>
      <xdr:colOff>209550</xdr:colOff>
      <xdr:row>15</xdr:row>
      <xdr:rowOff>19050</xdr:rowOff>
    </xdr:to>
    <xdr:sp macro="" textlink="">
      <xdr:nvSpPr>
        <xdr:cNvPr id="2" name="TextBox 1"/>
        <xdr:cNvSpPr txBox="1"/>
      </xdr:nvSpPr>
      <xdr:spPr>
        <a:xfrm>
          <a:off x="219075" y="200025"/>
          <a:ext cx="6086475" cy="2676525"/>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wrap="square" rtlCol="0" anchor="t"/>
        <a:lstStyle/>
        <a:p>
          <a:pPr algn="l"/>
          <a:r>
            <a:rPr lang="en-US" sz="1100">
              <a:solidFill>
                <a:schemeClr val="bg1"/>
              </a:solidFill>
              <a:latin typeface="Trebuchet MS" pitchFamily="34" charset="0"/>
              <a:ea typeface="+mn-ea"/>
              <a:cs typeface="+mn-cs"/>
            </a:rPr>
            <a:t>We'll</a:t>
          </a:r>
          <a:r>
            <a:rPr lang="en-US" sz="1100" baseline="0">
              <a:solidFill>
                <a:schemeClr val="bg1"/>
              </a:solidFill>
              <a:latin typeface="Trebuchet MS" pitchFamily="34" charset="0"/>
              <a:ea typeface="+mn-ea"/>
              <a:cs typeface="+mn-cs"/>
            </a:rPr>
            <a:t> start  the regression analysis by choosing suitable independent variables for modelling MedianSchoolYears. NumberofChildren, Gender and age are  very important variables in any study, and we shall include them in this analysis too . Gender will be recoded in an 1-0 variable. As only the income range is available, we will use the mid point of that range as income. We'll also use wealthscore and estimatedmedianfamilyincome, as the financial variables of bost past and present are very powerful for judging an individual.</a:t>
          </a:r>
        </a:p>
        <a:p>
          <a:pPr algn="l"/>
          <a:endParaRPr lang="en-US" sz="1100" b="0" i="0" u="none" strike="noStrike" baseline="0">
            <a:solidFill>
              <a:schemeClr val="bg1"/>
            </a:solidFill>
            <a:latin typeface="Trebuchet MS" pitchFamily="34" charset="0"/>
            <a:ea typeface="+mn-ea"/>
            <a:cs typeface="+mn-cs"/>
          </a:endParaRPr>
        </a:p>
        <a:p>
          <a:pPr algn="l"/>
          <a:r>
            <a:rPr lang="en-US" sz="1100" b="0" i="0" u="none" strike="noStrike" baseline="0">
              <a:solidFill>
                <a:schemeClr val="bg1"/>
              </a:solidFill>
              <a:latin typeface="Trebuchet MS" pitchFamily="34" charset="0"/>
              <a:ea typeface="+mn-ea"/>
              <a:cs typeface="+mn-cs"/>
            </a:rPr>
            <a:t>We shall also incude some relatively unimportant variables  into one</a:t>
          </a:r>
          <a:r>
            <a:rPr lang="en-US">
              <a:latin typeface="Trebuchet MS" pitchFamily="34" charset="0"/>
            </a:rPr>
            <a:t>  Own=</a:t>
          </a:r>
          <a:r>
            <a:rPr lang="en-US" sz="1100" b="0" i="0" u="none" strike="noStrike">
              <a:solidFill>
                <a:schemeClr val="lt1"/>
              </a:solidFill>
              <a:latin typeface="Trebuchet MS" pitchFamily="34" charset="0"/>
              <a:ea typeface="+mn-ea"/>
              <a:cs typeface="+mn-cs"/>
            </a:rPr>
            <a:t>OwnCellularphone</a:t>
          </a:r>
          <a:r>
            <a:rPr lang="en-US">
              <a:latin typeface="Trebuchet MS" pitchFamily="34" charset="0"/>
            </a:rPr>
            <a:t> +</a:t>
          </a:r>
          <a:r>
            <a:rPr lang="en-US" sz="1100" b="0" i="0" u="none" strike="noStrike">
              <a:solidFill>
                <a:schemeClr val="lt1"/>
              </a:solidFill>
              <a:latin typeface="Trebuchet MS" pitchFamily="34" charset="0"/>
              <a:ea typeface="+mn-ea"/>
              <a:cs typeface="+mn-cs"/>
            </a:rPr>
            <a:t>OwnMotorcycle</a:t>
          </a:r>
          <a:r>
            <a:rPr lang="en-US">
              <a:latin typeface="Trebuchet MS" pitchFamily="34" charset="0"/>
            </a:rPr>
            <a:t> +</a:t>
          </a:r>
          <a:r>
            <a:rPr lang="en-US" sz="1100" b="0" i="0" u="none" strike="noStrike">
              <a:solidFill>
                <a:schemeClr val="lt1"/>
              </a:solidFill>
              <a:latin typeface="Trebuchet MS" pitchFamily="34" charset="0"/>
              <a:ea typeface="+mn-ea"/>
              <a:cs typeface="+mn-cs"/>
            </a:rPr>
            <a:t>OwnRV</a:t>
          </a:r>
          <a:r>
            <a:rPr lang="en-US">
              <a:latin typeface="Trebuchet MS" pitchFamily="34" charset="0"/>
            </a:rPr>
            <a:t> +</a:t>
          </a:r>
          <a:r>
            <a:rPr lang="en-US" sz="1100" b="0" i="0" u="none" strike="noStrike">
              <a:solidFill>
                <a:schemeClr val="lt1"/>
              </a:solidFill>
              <a:latin typeface="Trebuchet MS" pitchFamily="34" charset="0"/>
              <a:ea typeface="+mn-ea"/>
              <a:cs typeface="+mn-cs"/>
            </a:rPr>
            <a:t>OwnSwimmingpool</a:t>
          </a:r>
          <a:r>
            <a:rPr lang="en-US">
              <a:latin typeface="Trebuchet MS" pitchFamily="34" charset="0"/>
            </a:rPr>
            <a:t>  +computerowner(5 variables in one to reduce complexity)</a:t>
          </a:r>
        </a:p>
        <a:p>
          <a:pPr algn="l"/>
          <a:r>
            <a:rPr lang="en-US" sz="1100">
              <a:solidFill>
                <a:schemeClr val="bg1"/>
              </a:solidFill>
              <a:latin typeface="Trebuchet MS" pitchFamily="34" charset="0"/>
            </a:rPr>
            <a:t>We will select only those rows where all these data is available.</a:t>
          </a:r>
        </a:p>
        <a:p>
          <a:pPr algn="l"/>
          <a:endParaRPr lang="en-US" sz="1100">
            <a:solidFill>
              <a:schemeClr val="bg1"/>
            </a:solidFill>
            <a:latin typeface="Trebuchet MS"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Relationships xmlns="http://schemas.openxmlformats.org/package/2006/relationships">
  <Relationship Id="rId1" Type="http://schemas.openxmlformats.org/officeDocument/2006/relationships/drawing" Target="../drawings/drawing1.xml"/>
</Relationships>

</file>

<file path=xl/worksheets/_rels/sheet4.xml.rels><?xml version="1.0" encoding="UTF-8"?>

<Relationships xmlns="http://schemas.openxmlformats.org/package/2006/relationships">
  <Relationship Id="rId1" Type="http://schemas.openxmlformats.org/officeDocument/2006/relationships/drawing" Target="../drawings/drawing2.xml"/>
</Relationships>

</file>

<file path=xl/worksheets/_rels/sheet5.xml.rels><?xml version="1.0" encoding="UTF-8"?>

<Relationships xmlns="http://schemas.openxmlformats.org/package/2006/relationships">
  <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X2017"/>
  <sheetViews>
    <sheetView topLeftCell="AA1" zoomScale="85" zoomScaleNormal="85" zoomScalePageLayoutView="85" workbookViewId="0">
      <selection activeCell="AE28" sqref="AE28"/>
    </sheetView>
  </sheetViews>
  <sheetFormatPr defaultColWidth="8.85546875" defaultRowHeight="15"/>
  <cols>
    <col min="4" max="4" width="9.42578125" bestFit="1" customWidth="1"/>
    <col min="7" max="7" width="19.140625" customWidth="1"/>
    <col min="8" max="8" width="19.42578125" customWidth="1"/>
    <col min="9" max="9" width="30.42578125" bestFit="1" customWidth="1"/>
    <col min="10" max="10" width="13.7109375" bestFit="1" customWidth="1"/>
    <col min="11" max="11" width="17.7109375" customWidth="1"/>
    <col min="12" max="12" width="14.7109375" customWidth="1"/>
  </cols>
  <sheetData>
    <row r="1" spans="1:50">
      <c r="A1" t="s">
        <v>0</v>
      </c>
      <c r="B1" t="s">
        <v>1</v>
      </c>
      <c r="C1" t="s">
        <v>2</v>
      </c>
      <c r="D1" t="s">
        <v>3</v>
      </c>
      <c r="E1" t="s">
        <v>4</v>
      </c>
      <c r="F1" s="36" t="s">
        <v>5</v>
      </c>
      <c r="G1" t="s">
        <v>6</v>
      </c>
      <c r="H1" s="36"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s="36" t="s">
        <v>47</v>
      </c>
      <c r="AW1" t="s">
        <v>48</v>
      </c>
      <c r="AX1" s="36" t="s">
        <v>49</v>
      </c>
    </row>
    <row r="2" spans="1:50">
      <c r="A2" t="s">
        <v>50</v>
      </c>
      <c r="B2" t="s">
        <v>51</v>
      </c>
      <c r="C2" t="s">
        <v>52</v>
      </c>
      <c r="E2" t="s">
        <v>53</v>
      </c>
      <c r="F2">
        <v>60</v>
      </c>
      <c r="G2" t="s">
        <v>54</v>
      </c>
      <c r="H2">
        <v>141.12</v>
      </c>
      <c r="I2" t="s">
        <v>55</v>
      </c>
      <c r="J2" t="s">
        <v>56</v>
      </c>
      <c r="K2" t="s">
        <v>57</v>
      </c>
      <c r="L2" t="s">
        <v>58</v>
      </c>
      <c r="M2">
        <v>0</v>
      </c>
      <c r="N2">
        <v>1</v>
      </c>
      <c r="O2">
        <v>1</v>
      </c>
      <c r="P2">
        <v>0</v>
      </c>
      <c r="Q2" t="s">
        <v>59</v>
      </c>
      <c r="R2" t="s">
        <v>59</v>
      </c>
      <c r="S2" t="s">
        <v>59</v>
      </c>
      <c r="T2" t="s">
        <v>59</v>
      </c>
      <c r="U2" t="s">
        <v>59</v>
      </c>
      <c r="W2">
        <v>0</v>
      </c>
      <c r="X2">
        <v>0</v>
      </c>
      <c r="Y2" t="s">
        <v>59</v>
      </c>
      <c r="Z2" t="s">
        <v>59</v>
      </c>
      <c r="AA2" t="s">
        <v>59</v>
      </c>
      <c r="AB2" t="s">
        <v>59</v>
      </c>
      <c r="AC2" t="s">
        <v>59</v>
      </c>
      <c r="AD2" t="s">
        <v>59</v>
      </c>
      <c r="AE2" t="s">
        <v>59</v>
      </c>
      <c r="AF2" t="s">
        <v>59</v>
      </c>
      <c r="AG2" t="s">
        <v>59</v>
      </c>
      <c r="AH2" t="s">
        <v>59</v>
      </c>
      <c r="AI2" t="s">
        <v>59</v>
      </c>
      <c r="AJ2" t="s">
        <v>59</v>
      </c>
      <c r="AT2">
        <v>4</v>
      </c>
      <c r="AU2">
        <v>69835</v>
      </c>
      <c r="AV2">
        <v>12</v>
      </c>
      <c r="AW2" t="s">
        <v>59</v>
      </c>
      <c r="AX2">
        <v>5</v>
      </c>
    </row>
    <row r="3" spans="1:50">
      <c r="A3" t="s">
        <v>60</v>
      </c>
      <c r="B3" t="s">
        <v>61</v>
      </c>
      <c r="C3" t="s">
        <v>62</v>
      </c>
      <c r="E3" t="s">
        <v>63</v>
      </c>
      <c r="F3">
        <v>30</v>
      </c>
      <c r="G3" t="s">
        <v>64</v>
      </c>
      <c r="H3">
        <v>246.38</v>
      </c>
      <c r="I3" t="s">
        <v>65</v>
      </c>
      <c r="J3" t="s">
        <v>56</v>
      </c>
      <c r="K3" t="s">
        <v>57</v>
      </c>
      <c r="L3" t="s">
        <v>58</v>
      </c>
      <c r="M3">
        <v>0</v>
      </c>
      <c r="N3">
        <v>0</v>
      </c>
      <c r="O3">
        <v>0</v>
      </c>
      <c r="P3">
        <v>0</v>
      </c>
      <c r="Q3" t="s">
        <v>66</v>
      </c>
      <c r="R3" t="s">
        <v>59</v>
      </c>
      <c r="S3" t="s">
        <v>59</v>
      </c>
      <c r="T3" t="s">
        <v>59</v>
      </c>
      <c r="U3" t="s">
        <v>59</v>
      </c>
      <c r="W3">
        <v>0</v>
      </c>
      <c r="X3">
        <v>0</v>
      </c>
      <c r="Y3" t="s">
        <v>58</v>
      </c>
      <c r="Z3" t="s">
        <v>58</v>
      </c>
      <c r="AA3" t="s">
        <v>58</v>
      </c>
      <c r="AB3" t="s">
        <v>58</v>
      </c>
      <c r="AC3" t="s">
        <v>58</v>
      </c>
      <c r="AD3" t="s">
        <v>58</v>
      </c>
      <c r="AE3" t="s">
        <v>58</v>
      </c>
      <c r="AF3" t="s">
        <v>58</v>
      </c>
      <c r="AG3" t="s">
        <v>58</v>
      </c>
      <c r="AH3" t="s">
        <v>58</v>
      </c>
      <c r="AI3" t="s">
        <v>58</v>
      </c>
      <c r="AJ3" t="s">
        <v>58</v>
      </c>
      <c r="AK3">
        <v>0</v>
      </c>
      <c r="AL3">
        <v>0</v>
      </c>
      <c r="AM3">
        <v>1</v>
      </c>
      <c r="AN3">
        <v>0</v>
      </c>
      <c r="AO3">
        <v>0</v>
      </c>
      <c r="AP3">
        <v>0</v>
      </c>
      <c r="AQ3">
        <v>0</v>
      </c>
      <c r="AR3">
        <v>0</v>
      </c>
      <c r="AS3">
        <v>0</v>
      </c>
      <c r="AT3">
        <v>7</v>
      </c>
      <c r="AU3">
        <v>64938</v>
      </c>
      <c r="AV3">
        <v>14.5</v>
      </c>
      <c r="AW3" t="s">
        <v>59</v>
      </c>
      <c r="AX3">
        <v>8</v>
      </c>
    </row>
    <row r="4" spans="1:50">
      <c r="A4" t="s">
        <v>67</v>
      </c>
      <c r="B4" t="s">
        <v>68</v>
      </c>
      <c r="C4" t="s">
        <v>69</v>
      </c>
      <c r="E4" t="s">
        <v>63</v>
      </c>
      <c r="F4">
        <v>62</v>
      </c>
      <c r="G4" t="s">
        <v>70</v>
      </c>
      <c r="H4">
        <v>375.33</v>
      </c>
      <c r="I4" t="s">
        <v>55</v>
      </c>
      <c r="J4" t="s">
        <v>71</v>
      </c>
      <c r="K4" t="s">
        <v>72</v>
      </c>
      <c r="L4" t="s">
        <v>58</v>
      </c>
      <c r="M4">
        <v>0</v>
      </c>
      <c r="N4">
        <v>2</v>
      </c>
      <c r="O4">
        <v>2</v>
      </c>
      <c r="P4">
        <v>1</v>
      </c>
      <c r="Q4" t="s">
        <v>59</v>
      </c>
      <c r="R4" t="s">
        <v>59</v>
      </c>
      <c r="S4" t="s">
        <v>59</v>
      </c>
      <c r="T4" t="s">
        <v>59</v>
      </c>
      <c r="U4" t="s">
        <v>59</v>
      </c>
      <c r="W4">
        <v>0</v>
      </c>
      <c r="X4">
        <v>0</v>
      </c>
      <c r="Y4" t="s">
        <v>66</v>
      </c>
      <c r="Z4" t="s">
        <v>58</v>
      </c>
      <c r="AA4" t="s">
        <v>58</v>
      </c>
      <c r="AB4" t="s">
        <v>58</v>
      </c>
      <c r="AC4" t="s">
        <v>58</v>
      </c>
      <c r="AD4" t="s">
        <v>58</v>
      </c>
      <c r="AE4" t="s">
        <v>58</v>
      </c>
      <c r="AF4" t="s">
        <v>58</v>
      </c>
      <c r="AG4" t="s">
        <v>58</v>
      </c>
      <c r="AH4" t="s">
        <v>58</v>
      </c>
      <c r="AI4" t="s">
        <v>58</v>
      </c>
      <c r="AJ4" t="s">
        <v>58</v>
      </c>
      <c r="AK4">
        <v>0</v>
      </c>
      <c r="AL4">
        <v>0</v>
      </c>
      <c r="AM4">
        <v>0</v>
      </c>
      <c r="AN4">
        <v>0</v>
      </c>
      <c r="AO4">
        <v>0</v>
      </c>
      <c r="AP4">
        <v>0</v>
      </c>
      <c r="AQ4">
        <v>0</v>
      </c>
      <c r="AR4">
        <v>0</v>
      </c>
      <c r="AS4">
        <v>0</v>
      </c>
      <c r="AT4">
        <v>5</v>
      </c>
      <c r="AU4">
        <v>59645</v>
      </c>
      <c r="AV4">
        <v>13.5</v>
      </c>
      <c r="AW4" t="s">
        <v>59</v>
      </c>
      <c r="AX4">
        <v>6</v>
      </c>
    </row>
    <row r="5" spans="1:50">
      <c r="A5" t="s">
        <v>73</v>
      </c>
      <c r="B5" t="s">
        <v>74</v>
      </c>
      <c r="C5" t="s">
        <v>75</v>
      </c>
      <c r="E5" t="s">
        <v>63</v>
      </c>
      <c r="F5">
        <v>44</v>
      </c>
      <c r="G5" t="s">
        <v>64</v>
      </c>
      <c r="H5">
        <v>333.88</v>
      </c>
      <c r="I5" t="s">
        <v>76</v>
      </c>
      <c r="J5" t="s">
        <v>56</v>
      </c>
      <c r="K5" t="s">
        <v>72</v>
      </c>
      <c r="L5" t="s">
        <v>66</v>
      </c>
      <c r="M5">
        <v>4</v>
      </c>
      <c r="N5">
        <v>2</v>
      </c>
      <c r="O5">
        <v>1</v>
      </c>
      <c r="P5">
        <v>1</v>
      </c>
      <c r="Q5" t="s">
        <v>59</v>
      </c>
      <c r="R5" t="s">
        <v>66</v>
      </c>
      <c r="S5" t="s">
        <v>59</v>
      </c>
      <c r="T5" t="s">
        <v>59</v>
      </c>
      <c r="U5" t="s">
        <v>59</v>
      </c>
      <c r="V5">
        <v>2</v>
      </c>
      <c r="W5">
        <v>0</v>
      </c>
      <c r="X5">
        <v>0</v>
      </c>
      <c r="Y5" t="s">
        <v>58</v>
      </c>
      <c r="Z5" t="s">
        <v>66</v>
      </c>
      <c r="AA5" t="s">
        <v>58</v>
      </c>
      <c r="AB5" t="s">
        <v>58</v>
      </c>
      <c r="AC5" t="s">
        <v>58</v>
      </c>
      <c r="AD5" t="s">
        <v>58</v>
      </c>
      <c r="AE5" t="s">
        <v>58</v>
      </c>
      <c r="AF5" t="s">
        <v>58</v>
      </c>
      <c r="AG5" t="s">
        <v>58</v>
      </c>
      <c r="AH5" t="s">
        <v>58</v>
      </c>
      <c r="AI5" t="s">
        <v>58</v>
      </c>
      <c r="AJ5" t="s">
        <v>58</v>
      </c>
      <c r="AK5">
        <v>0</v>
      </c>
      <c r="AL5">
        <v>0</v>
      </c>
      <c r="AM5">
        <v>1</v>
      </c>
      <c r="AN5">
        <v>0</v>
      </c>
      <c r="AO5">
        <v>1</v>
      </c>
      <c r="AP5">
        <v>0</v>
      </c>
      <c r="AQ5">
        <v>0</v>
      </c>
      <c r="AR5">
        <v>0</v>
      </c>
      <c r="AS5">
        <v>1</v>
      </c>
      <c r="AT5">
        <v>5</v>
      </c>
      <c r="AU5">
        <v>62719</v>
      </c>
      <c r="AV5">
        <v>13.4</v>
      </c>
      <c r="AW5" t="s">
        <v>59</v>
      </c>
      <c r="AX5">
        <v>1</v>
      </c>
    </row>
    <row r="6" spans="1:50">
      <c r="A6" t="s">
        <v>77</v>
      </c>
      <c r="B6" t="s">
        <v>78</v>
      </c>
      <c r="C6" t="s">
        <v>79</v>
      </c>
      <c r="E6" t="s">
        <v>53</v>
      </c>
      <c r="F6">
        <v>0</v>
      </c>
      <c r="G6" t="s">
        <v>70</v>
      </c>
      <c r="H6">
        <v>336.18</v>
      </c>
      <c r="I6" t="s">
        <v>55</v>
      </c>
      <c r="J6" t="s">
        <v>55</v>
      </c>
      <c r="K6" t="s">
        <v>80</v>
      </c>
      <c r="L6" t="s">
        <v>66</v>
      </c>
      <c r="M6">
        <v>1</v>
      </c>
      <c r="N6">
        <v>2</v>
      </c>
      <c r="O6">
        <v>2</v>
      </c>
      <c r="P6">
        <v>0</v>
      </c>
      <c r="Q6" t="s">
        <v>59</v>
      </c>
      <c r="R6" t="s">
        <v>59</v>
      </c>
      <c r="S6" t="s">
        <v>59</v>
      </c>
      <c r="T6" t="s">
        <v>59</v>
      </c>
      <c r="U6" t="s">
        <v>59</v>
      </c>
      <c r="V6">
        <v>2</v>
      </c>
      <c r="W6">
        <v>0</v>
      </c>
      <c r="X6">
        <v>1</v>
      </c>
      <c r="Y6" t="s">
        <v>66</v>
      </c>
      <c r="Z6" t="s">
        <v>58</v>
      </c>
      <c r="AA6" t="s">
        <v>58</v>
      </c>
      <c r="AB6" t="s">
        <v>58</v>
      </c>
      <c r="AC6" t="s">
        <v>58</v>
      </c>
      <c r="AD6" t="s">
        <v>58</v>
      </c>
      <c r="AE6" t="s">
        <v>58</v>
      </c>
      <c r="AF6" t="s">
        <v>58</v>
      </c>
      <c r="AG6" t="s">
        <v>58</v>
      </c>
      <c r="AH6" t="s">
        <v>58</v>
      </c>
      <c r="AI6" t="s">
        <v>58</v>
      </c>
      <c r="AJ6" t="s">
        <v>58</v>
      </c>
      <c r="AK6">
        <v>0</v>
      </c>
      <c r="AL6">
        <v>0</v>
      </c>
      <c r="AM6">
        <v>1</v>
      </c>
      <c r="AN6">
        <v>0</v>
      </c>
      <c r="AO6">
        <v>0</v>
      </c>
      <c r="AP6">
        <v>0</v>
      </c>
      <c r="AQ6">
        <v>0</v>
      </c>
      <c r="AR6">
        <v>0</v>
      </c>
      <c r="AS6">
        <v>1</v>
      </c>
      <c r="AT6">
        <v>8</v>
      </c>
      <c r="AU6">
        <v>72273</v>
      </c>
      <c r="AV6">
        <v>14.5</v>
      </c>
      <c r="AW6" t="s">
        <v>59</v>
      </c>
      <c r="AX6">
        <v>8</v>
      </c>
    </row>
    <row r="7" spans="1:50">
      <c r="A7" t="s">
        <v>81</v>
      </c>
      <c r="B7" t="s">
        <v>82</v>
      </c>
      <c r="C7" t="s">
        <v>83</v>
      </c>
      <c r="E7" t="s">
        <v>63</v>
      </c>
      <c r="F7">
        <v>30</v>
      </c>
      <c r="G7" t="s">
        <v>84</v>
      </c>
      <c r="H7">
        <v>323.68</v>
      </c>
      <c r="I7" t="s">
        <v>55</v>
      </c>
      <c r="J7" t="s">
        <v>71</v>
      </c>
      <c r="K7" t="s">
        <v>85</v>
      </c>
      <c r="L7" t="s">
        <v>66</v>
      </c>
      <c r="M7">
        <v>2</v>
      </c>
      <c r="N7">
        <v>2</v>
      </c>
      <c r="O7">
        <v>2</v>
      </c>
      <c r="P7">
        <v>0</v>
      </c>
      <c r="Q7" t="s">
        <v>59</v>
      </c>
      <c r="R7" t="s">
        <v>66</v>
      </c>
      <c r="S7" t="s">
        <v>66</v>
      </c>
      <c r="T7" t="s">
        <v>66</v>
      </c>
      <c r="U7" t="s">
        <v>66</v>
      </c>
      <c r="V7">
        <v>1</v>
      </c>
      <c r="W7">
        <v>1</v>
      </c>
      <c r="X7">
        <v>0</v>
      </c>
      <c r="Y7" t="s">
        <v>58</v>
      </c>
      <c r="Z7" t="s">
        <v>66</v>
      </c>
      <c r="AA7" t="s">
        <v>58</v>
      </c>
      <c r="AB7" t="s">
        <v>66</v>
      </c>
      <c r="AC7" t="s">
        <v>58</v>
      </c>
      <c r="AD7" t="s">
        <v>66</v>
      </c>
      <c r="AE7" t="s">
        <v>58</v>
      </c>
      <c r="AF7" t="s">
        <v>58</v>
      </c>
      <c r="AG7" t="s">
        <v>58</v>
      </c>
      <c r="AH7" t="s">
        <v>58</v>
      </c>
      <c r="AI7" t="s">
        <v>58</v>
      </c>
      <c r="AJ7" t="s">
        <v>58</v>
      </c>
      <c r="AK7">
        <v>0</v>
      </c>
      <c r="AL7">
        <v>1</v>
      </c>
      <c r="AM7">
        <v>1</v>
      </c>
      <c r="AN7">
        <v>0</v>
      </c>
      <c r="AO7">
        <v>0</v>
      </c>
      <c r="AP7">
        <v>0</v>
      </c>
      <c r="AQ7">
        <v>0</v>
      </c>
      <c r="AR7">
        <v>0</v>
      </c>
      <c r="AS7">
        <v>1</v>
      </c>
      <c r="AT7">
        <v>6</v>
      </c>
      <c r="AU7">
        <v>55903</v>
      </c>
      <c r="AV7">
        <v>14.6</v>
      </c>
      <c r="AW7" t="s">
        <v>66</v>
      </c>
      <c r="AX7">
        <v>2</v>
      </c>
    </row>
    <row r="8" spans="1:50">
      <c r="A8" t="s">
        <v>86</v>
      </c>
      <c r="B8" t="s">
        <v>87</v>
      </c>
      <c r="C8" t="s">
        <v>88</v>
      </c>
      <c r="D8">
        <v>5120</v>
      </c>
      <c r="E8" t="s">
        <v>53</v>
      </c>
      <c r="F8">
        <v>62</v>
      </c>
      <c r="G8" t="s">
        <v>89</v>
      </c>
      <c r="H8">
        <v>332.89</v>
      </c>
      <c r="I8" t="s">
        <v>55</v>
      </c>
      <c r="J8" t="s">
        <v>55</v>
      </c>
      <c r="K8" t="s">
        <v>90</v>
      </c>
      <c r="L8" t="s">
        <v>58</v>
      </c>
      <c r="M8">
        <v>0</v>
      </c>
      <c r="N8">
        <v>2</v>
      </c>
      <c r="O8">
        <v>2</v>
      </c>
      <c r="P8">
        <v>0</v>
      </c>
      <c r="Q8" t="s">
        <v>59</v>
      </c>
      <c r="R8" t="s">
        <v>59</v>
      </c>
      <c r="S8" t="s">
        <v>59</v>
      </c>
      <c r="T8" t="s">
        <v>59</v>
      </c>
      <c r="U8" t="s">
        <v>59</v>
      </c>
      <c r="V8">
        <v>1</v>
      </c>
      <c r="W8">
        <v>1</v>
      </c>
      <c r="X8">
        <v>0</v>
      </c>
      <c r="Y8" t="s">
        <v>58</v>
      </c>
      <c r="Z8" t="s">
        <v>58</v>
      </c>
      <c r="AA8" t="s">
        <v>58</v>
      </c>
      <c r="AB8" t="s">
        <v>58</v>
      </c>
      <c r="AC8" t="s">
        <v>58</v>
      </c>
      <c r="AD8" t="s">
        <v>58</v>
      </c>
      <c r="AE8" t="s">
        <v>58</v>
      </c>
      <c r="AF8" t="s">
        <v>58</v>
      </c>
      <c r="AG8" t="s">
        <v>58</v>
      </c>
      <c r="AH8" t="s">
        <v>58</v>
      </c>
      <c r="AI8" t="s">
        <v>58</v>
      </c>
      <c r="AJ8" t="s">
        <v>58</v>
      </c>
      <c r="AK8">
        <v>0</v>
      </c>
      <c r="AL8">
        <v>0</v>
      </c>
      <c r="AM8">
        <v>1</v>
      </c>
      <c r="AN8">
        <v>1</v>
      </c>
      <c r="AO8">
        <v>1</v>
      </c>
      <c r="AP8">
        <v>0</v>
      </c>
      <c r="AQ8">
        <v>0</v>
      </c>
      <c r="AR8">
        <v>0</v>
      </c>
      <c r="AS8">
        <v>1</v>
      </c>
      <c r="AV8">
        <v>13.5</v>
      </c>
      <c r="AW8" t="s">
        <v>59</v>
      </c>
      <c r="AX8">
        <v>8</v>
      </c>
    </row>
    <row r="9" spans="1:50">
      <c r="A9" t="s">
        <v>91</v>
      </c>
      <c r="B9" t="s">
        <v>92</v>
      </c>
      <c r="C9" t="s">
        <v>93</v>
      </c>
      <c r="D9">
        <v>1120</v>
      </c>
      <c r="E9" t="s">
        <v>63</v>
      </c>
      <c r="F9">
        <v>68</v>
      </c>
      <c r="G9" t="s">
        <v>70</v>
      </c>
      <c r="H9">
        <v>384.21</v>
      </c>
      <c r="I9" t="s">
        <v>94</v>
      </c>
      <c r="J9" t="s">
        <v>71</v>
      </c>
      <c r="K9" t="s">
        <v>72</v>
      </c>
      <c r="L9" t="s">
        <v>58</v>
      </c>
      <c r="M9">
        <v>0</v>
      </c>
      <c r="N9">
        <v>1</v>
      </c>
      <c r="O9">
        <v>1</v>
      </c>
      <c r="P9">
        <v>0</v>
      </c>
      <c r="Q9" t="s">
        <v>59</v>
      </c>
      <c r="R9" t="s">
        <v>59</v>
      </c>
      <c r="S9" t="s">
        <v>59</v>
      </c>
      <c r="T9" t="s">
        <v>59</v>
      </c>
      <c r="U9" t="s">
        <v>59</v>
      </c>
      <c r="W9">
        <v>0</v>
      </c>
      <c r="X9">
        <v>0</v>
      </c>
      <c r="Y9" t="s">
        <v>66</v>
      </c>
      <c r="Z9" t="s">
        <v>58</v>
      </c>
      <c r="AA9" t="s">
        <v>58</v>
      </c>
      <c r="AB9" t="s">
        <v>66</v>
      </c>
      <c r="AC9" t="s">
        <v>66</v>
      </c>
      <c r="AD9" t="s">
        <v>58</v>
      </c>
      <c r="AE9" t="s">
        <v>58</v>
      </c>
      <c r="AF9" t="s">
        <v>58</v>
      </c>
      <c r="AG9" t="s">
        <v>58</v>
      </c>
      <c r="AH9" t="s">
        <v>58</v>
      </c>
      <c r="AI9" t="s">
        <v>58</v>
      </c>
      <c r="AJ9" t="s">
        <v>58</v>
      </c>
      <c r="AK9">
        <v>0</v>
      </c>
      <c r="AL9">
        <v>0</v>
      </c>
      <c r="AM9">
        <v>1</v>
      </c>
      <c r="AN9">
        <v>1</v>
      </c>
      <c r="AO9">
        <v>0</v>
      </c>
      <c r="AP9">
        <v>1</v>
      </c>
      <c r="AQ9">
        <v>1</v>
      </c>
      <c r="AR9">
        <v>1</v>
      </c>
      <c r="AS9">
        <v>0</v>
      </c>
      <c r="AV9">
        <v>14.2</v>
      </c>
      <c r="AW9" t="s">
        <v>59</v>
      </c>
      <c r="AX9">
        <v>5</v>
      </c>
    </row>
    <row r="10" spans="1:50">
      <c r="A10" t="s">
        <v>95</v>
      </c>
      <c r="B10" t="s">
        <v>96</v>
      </c>
      <c r="C10" t="s">
        <v>97</v>
      </c>
      <c r="D10">
        <v>4160</v>
      </c>
      <c r="E10" t="s">
        <v>53</v>
      </c>
      <c r="F10">
        <v>46</v>
      </c>
      <c r="G10" t="s">
        <v>70</v>
      </c>
      <c r="H10">
        <v>295.39</v>
      </c>
      <c r="I10" t="s">
        <v>55</v>
      </c>
      <c r="J10" t="s">
        <v>55</v>
      </c>
      <c r="K10" t="s">
        <v>72</v>
      </c>
      <c r="L10" t="s">
        <v>66</v>
      </c>
      <c r="M10">
        <v>2</v>
      </c>
      <c r="N10">
        <v>1</v>
      </c>
      <c r="O10">
        <v>1</v>
      </c>
      <c r="P10">
        <v>0</v>
      </c>
      <c r="Q10" t="s">
        <v>66</v>
      </c>
      <c r="R10" t="s">
        <v>66</v>
      </c>
      <c r="S10" t="s">
        <v>66</v>
      </c>
      <c r="T10" t="s">
        <v>59</v>
      </c>
      <c r="U10" t="s">
        <v>59</v>
      </c>
      <c r="V10">
        <v>0</v>
      </c>
      <c r="W10">
        <v>0</v>
      </c>
      <c r="X10">
        <v>0</v>
      </c>
      <c r="Y10" t="s">
        <v>59</v>
      </c>
      <c r="Z10" t="s">
        <v>59</v>
      </c>
      <c r="AA10" t="s">
        <v>59</v>
      </c>
      <c r="AB10" t="s">
        <v>59</v>
      </c>
      <c r="AC10" t="s">
        <v>59</v>
      </c>
      <c r="AD10" t="s">
        <v>59</v>
      </c>
      <c r="AE10" t="s">
        <v>59</v>
      </c>
      <c r="AF10" t="s">
        <v>59</v>
      </c>
      <c r="AG10" t="s">
        <v>59</v>
      </c>
      <c r="AH10" t="s">
        <v>59</v>
      </c>
      <c r="AI10" t="s">
        <v>59</v>
      </c>
      <c r="AJ10" t="s">
        <v>59</v>
      </c>
      <c r="AV10">
        <v>12.6</v>
      </c>
      <c r="AW10" t="s">
        <v>59</v>
      </c>
      <c r="AX10">
        <v>5</v>
      </c>
    </row>
    <row r="11" spans="1:50">
      <c r="A11" t="s">
        <v>98</v>
      </c>
      <c r="B11" t="s">
        <v>99</v>
      </c>
      <c r="C11" t="s">
        <v>88</v>
      </c>
      <c r="E11" t="s">
        <v>63</v>
      </c>
      <c r="F11">
        <v>56</v>
      </c>
      <c r="G11" t="s">
        <v>64</v>
      </c>
      <c r="H11">
        <v>274.67</v>
      </c>
      <c r="I11" t="s">
        <v>100</v>
      </c>
      <c r="J11" t="s">
        <v>71</v>
      </c>
      <c r="K11" t="s">
        <v>72</v>
      </c>
      <c r="L11" t="s">
        <v>58</v>
      </c>
      <c r="M11">
        <v>0</v>
      </c>
      <c r="N11">
        <v>2</v>
      </c>
      <c r="O11">
        <v>2</v>
      </c>
      <c r="P11">
        <v>0</v>
      </c>
      <c r="Q11" t="s">
        <v>59</v>
      </c>
      <c r="R11" t="s">
        <v>59</v>
      </c>
      <c r="S11" t="s">
        <v>59</v>
      </c>
      <c r="T11" t="s">
        <v>66</v>
      </c>
      <c r="U11" t="s">
        <v>59</v>
      </c>
      <c r="V11">
        <v>2</v>
      </c>
      <c r="W11">
        <v>0</v>
      </c>
      <c r="X11">
        <v>0</v>
      </c>
      <c r="Y11" t="s">
        <v>58</v>
      </c>
      <c r="Z11" t="s">
        <v>58</v>
      </c>
      <c r="AA11" t="s">
        <v>58</v>
      </c>
      <c r="AB11" t="s">
        <v>66</v>
      </c>
      <c r="AC11" t="s">
        <v>58</v>
      </c>
      <c r="AD11" t="s">
        <v>58</v>
      </c>
      <c r="AE11" t="s">
        <v>58</v>
      </c>
      <c r="AF11" t="s">
        <v>58</v>
      </c>
      <c r="AG11" t="s">
        <v>58</v>
      </c>
      <c r="AH11" t="s">
        <v>58</v>
      </c>
      <c r="AI11" t="s">
        <v>58</v>
      </c>
      <c r="AJ11" t="s">
        <v>58</v>
      </c>
      <c r="AK11">
        <v>0</v>
      </c>
      <c r="AL11">
        <v>0</v>
      </c>
      <c r="AM11">
        <v>1</v>
      </c>
      <c r="AN11">
        <v>0</v>
      </c>
      <c r="AO11">
        <v>1</v>
      </c>
      <c r="AP11">
        <v>0</v>
      </c>
      <c r="AQ11">
        <v>0</v>
      </c>
      <c r="AR11">
        <v>0</v>
      </c>
      <c r="AS11">
        <v>1</v>
      </c>
      <c r="AV11">
        <v>13.1</v>
      </c>
      <c r="AW11" t="s">
        <v>59</v>
      </c>
      <c r="AX11">
        <v>8</v>
      </c>
    </row>
    <row r="12" spans="1:50">
      <c r="A12" t="s">
        <v>101</v>
      </c>
      <c r="B12" t="s">
        <v>102</v>
      </c>
      <c r="C12" t="s">
        <v>103</v>
      </c>
      <c r="D12">
        <v>4480</v>
      </c>
      <c r="E12" t="s">
        <v>63</v>
      </c>
      <c r="F12">
        <v>36</v>
      </c>
      <c r="G12" t="s">
        <v>104</v>
      </c>
      <c r="H12">
        <v>363.49</v>
      </c>
      <c r="I12" t="s">
        <v>105</v>
      </c>
      <c r="J12" t="s">
        <v>55</v>
      </c>
      <c r="K12" t="s">
        <v>72</v>
      </c>
      <c r="L12" t="s">
        <v>66</v>
      </c>
      <c r="M12">
        <v>2</v>
      </c>
      <c r="N12">
        <v>2</v>
      </c>
      <c r="O12">
        <v>2</v>
      </c>
      <c r="P12">
        <v>0</v>
      </c>
      <c r="Q12" t="s">
        <v>59</v>
      </c>
      <c r="R12" t="s">
        <v>59</v>
      </c>
      <c r="S12" t="s">
        <v>59</v>
      </c>
      <c r="T12" t="s">
        <v>59</v>
      </c>
      <c r="U12" t="s">
        <v>59</v>
      </c>
      <c r="W12">
        <v>0</v>
      </c>
      <c r="X12">
        <v>0</v>
      </c>
      <c r="Y12" t="s">
        <v>66</v>
      </c>
      <c r="Z12" t="s">
        <v>66</v>
      </c>
      <c r="AA12" t="s">
        <v>58</v>
      </c>
      <c r="AB12" t="s">
        <v>58</v>
      </c>
      <c r="AC12" t="s">
        <v>58</v>
      </c>
      <c r="AD12" t="s">
        <v>58</v>
      </c>
      <c r="AE12" t="s">
        <v>58</v>
      </c>
      <c r="AF12" t="s">
        <v>58</v>
      </c>
      <c r="AG12" t="s">
        <v>58</v>
      </c>
      <c r="AH12" t="s">
        <v>58</v>
      </c>
      <c r="AI12" t="s">
        <v>58</v>
      </c>
      <c r="AJ12" t="s">
        <v>58</v>
      </c>
      <c r="AK12">
        <v>0</v>
      </c>
      <c r="AL12">
        <v>0</v>
      </c>
      <c r="AM12">
        <v>0</v>
      </c>
      <c r="AN12">
        <v>0</v>
      </c>
      <c r="AO12">
        <v>0</v>
      </c>
      <c r="AP12">
        <v>0</v>
      </c>
      <c r="AQ12">
        <v>0</v>
      </c>
      <c r="AR12">
        <v>0</v>
      </c>
      <c r="AS12">
        <v>0</v>
      </c>
      <c r="AV12">
        <v>12.4</v>
      </c>
      <c r="AW12" t="s">
        <v>59</v>
      </c>
      <c r="AX12">
        <v>6</v>
      </c>
    </row>
    <row r="13" spans="1:50">
      <c r="A13" t="s">
        <v>106</v>
      </c>
      <c r="B13" t="s">
        <v>107</v>
      </c>
      <c r="C13" t="s">
        <v>108</v>
      </c>
      <c r="D13">
        <v>2800</v>
      </c>
      <c r="E13" t="s">
        <v>53</v>
      </c>
      <c r="F13">
        <v>28</v>
      </c>
      <c r="G13" t="s">
        <v>84</v>
      </c>
      <c r="H13">
        <v>190.13</v>
      </c>
      <c r="I13" t="s">
        <v>55</v>
      </c>
      <c r="J13" t="s">
        <v>55</v>
      </c>
      <c r="K13" t="s">
        <v>57</v>
      </c>
      <c r="L13" t="s">
        <v>66</v>
      </c>
      <c r="M13">
        <v>1</v>
      </c>
      <c r="N13">
        <v>0</v>
      </c>
      <c r="O13">
        <v>0</v>
      </c>
      <c r="P13">
        <v>0</v>
      </c>
      <c r="Q13" t="s">
        <v>59</v>
      </c>
      <c r="R13" t="s">
        <v>59</v>
      </c>
      <c r="S13" t="s">
        <v>59</v>
      </c>
      <c r="T13" t="s">
        <v>59</v>
      </c>
      <c r="U13" t="s">
        <v>59</v>
      </c>
      <c r="W13">
        <v>0</v>
      </c>
      <c r="X13">
        <v>0</v>
      </c>
      <c r="Y13" t="s">
        <v>59</v>
      </c>
      <c r="Z13" t="s">
        <v>59</v>
      </c>
      <c r="AA13" t="s">
        <v>59</v>
      </c>
      <c r="AB13" t="s">
        <v>59</v>
      </c>
      <c r="AC13" t="s">
        <v>59</v>
      </c>
      <c r="AD13" t="s">
        <v>59</v>
      </c>
      <c r="AE13" t="s">
        <v>59</v>
      </c>
      <c r="AF13" t="s">
        <v>59</v>
      </c>
      <c r="AG13" t="s">
        <v>59</v>
      </c>
      <c r="AH13" t="s">
        <v>59</v>
      </c>
      <c r="AI13" t="s">
        <v>59</v>
      </c>
      <c r="AJ13" t="s">
        <v>59</v>
      </c>
      <c r="AV13">
        <v>11.8</v>
      </c>
      <c r="AW13" t="s">
        <v>59</v>
      </c>
      <c r="AX13">
        <v>9</v>
      </c>
    </row>
    <row r="14" spans="1:50">
      <c r="A14" t="s">
        <v>109</v>
      </c>
      <c r="B14" t="s">
        <v>110</v>
      </c>
      <c r="C14" t="s">
        <v>93</v>
      </c>
      <c r="D14">
        <v>8000</v>
      </c>
      <c r="E14" t="s">
        <v>63</v>
      </c>
      <c r="F14">
        <v>0</v>
      </c>
      <c r="G14" t="s">
        <v>104</v>
      </c>
      <c r="H14">
        <v>217.76</v>
      </c>
      <c r="I14" t="s">
        <v>55</v>
      </c>
      <c r="J14" t="s">
        <v>55</v>
      </c>
      <c r="K14" t="s">
        <v>111</v>
      </c>
      <c r="L14" t="s">
        <v>58</v>
      </c>
      <c r="M14">
        <v>0</v>
      </c>
      <c r="N14">
        <v>0</v>
      </c>
      <c r="O14">
        <v>0</v>
      </c>
      <c r="P14">
        <v>0</v>
      </c>
      <c r="Q14" t="s">
        <v>59</v>
      </c>
      <c r="R14" t="s">
        <v>59</v>
      </c>
      <c r="S14" t="s">
        <v>59</v>
      </c>
      <c r="T14" t="s">
        <v>59</v>
      </c>
      <c r="U14" t="s">
        <v>59</v>
      </c>
      <c r="W14">
        <v>0</v>
      </c>
      <c r="X14">
        <v>0</v>
      </c>
      <c r="Y14" t="s">
        <v>59</v>
      </c>
      <c r="Z14" t="s">
        <v>59</v>
      </c>
      <c r="AA14" t="s">
        <v>59</v>
      </c>
      <c r="AB14" t="s">
        <v>59</v>
      </c>
      <c r="AC14" t="s">
        <v>59</v>
      </c>
      <c r="AD14" t="s">
        <v>59</v>
      </c>
      <c r="AE14" t="s">
        <v>59</v>
      </c>
      <c r="AF14" t="s">
        <v>59</v>
      </c>
      <c r="AG14" t="s">
        <v>59</v>
      </c>
      <c r="AH14" t="s">
        <v>59</v>
      </c>
      <c r="AI14" t="s">
        <v>59</v>
      </c>
      <c r="AJ14" t="s">
        <v>59</v>
      </c>
      <c r="AV14">
        <v>13.2</v>
      </c>
      <c r="AW14" t="s">
        <v>59</v>
      </c>
      <c r="AX14">
        <v>5</v>
      </c>
    </row>
    <row r="15" spans="1:50">
      <c r="A15" t="s">
        <v>112</v>
      </c>
      <c r="B15" t="s">
        <v>113</v>
      </c>
      <c r="C15" t="s">
        <v>114</v>
      </c>
      <c r="D15">
        <v>4120</v>
      </c>
      <c r="E15" t="s">
        <v>53</v>
      </c>
      <c r="F15">
        <v>0</v>
      </c>
      <c r="G15" t="s">
        <v>115</v>
      </c>
      <c r="H15">
        <v>270.39</v>
      </c>
      <c r="I15" t="s">
        <v>55</v>
      </c>
      <c r="J15" t="s">
        <v>55</v>
      </c>
      <c r="K15" t="s">
        <v>116</v>
      </c>
      <c r="L15" t="s">
        <v>58</v>
      </c>
      <c r="M15">
        <v>0</v>
      </c>
      <c r="N15">
        <v>0</v>
      </c>
      <c r="O15">
        <v>0</v>
      </c>
      <c r="P15">
        <v>0</v>
      </c>
      <c r="Q15" t="s">
        <v>59</v>
      </c>
      <c r="R15" t="s">
        <v>59</v>
      </c>
      <c r="S15" t="s">
        <v>59</v>
      </c>
      <c r="T15" t="s">
        <v>59</v>
      </c>
      <c r="U15" t="s">
        <v>59</v>
      </c>
      <c r="W15">
        <v>0</v>
      </c>
      <c r="X15">
        <v>0</v>
      </c>
      <c r="Y15" t="s">
        <v>58</v>
      </c>
      <c r="Z15" t="s">
        <v>66</v>
      </c>
      <c r="AA15" t="s">
        <v>58</v>
      </c>
      <c r="AB15" t="s">
        <v>66</v>
      </c>
      <c r="AC15" t="s">
        <v>58</v>
      </c>
      <c r="AD15" t="s">
        <v>58</v>
      </c>
      <c r="AE15" t="s">
        <v>58</v>
      </c>
      <c r="AF15" t="s">
        <v>58</v>
      </c>
      <c r="AG15" t="s">
        <v>58</v>
      </c>
      <c r="AH15" t="s">
        <v>58</v>
      </c>
      <c r="AI15" t="s">
        <v>58</v>
      </c>
      <c r="AJ15" t="s">
        <v>58</v>
      </c>
      <c r="AK15">
        <v>0</v>
      </c>
      <c r="AL15">
        <v>0</v>
      </c>
      <c r="AM15">
        <v>1</v>
      </c>
      <c r="AN15">
        <v>1</v>
      </c>
      <c r="AO15">
        <v>0</v>
      </c>
      <c r="AP15">
        <v>0</v>
      </c>
      <c r="AQ15">
        <v>0</v>
      </c>
      <c r="AR15">
        <v>0</v>
      </c>
      <c r="AS15">
        <v>1</v>
      </c>
      <c r="AV15">
        <v>12</v>
      </c>
      <c r="AW15" t="s">
        <v>59</v>
      </c>
      <c r="AX15">
        <v>4</v>
      </c>
    </row>
    <row r="16" spans="1:50">
      <c r="A16" t="s">
        <v>117</v>
      </c>
      <c r="B16" t="s">
        <v>118</v>
      </c>
      <c r="C16" t="s">
        <v>119</v>
      </c>
      <c r="D16">
        <v>1560</v>
      </c>
      <c r="E16" t="s">
        <v>53</v>
      </c>
      <c r="F16">
        <v>34</v>
      </c>
      <c r="G16" t="s">
        <v>54</v>
      </c>
      <c r="H16">
        <v>102.3</v>
      </c>
      <c r="I16" t="s">
        <v>55</v>
      </c>
      <c r="J16" t="s">
        <v>55</v>
      </c>
      <c r="K16" t="s">
        <v>80</v>
      </c>
      <c r="L16" t="s">
        <v>58</v>
      </c>
      <c r="M16">
        <v>0</v>
      </c>
      <c r="N16">
        <v>0</v>
      </c>
      <c r="O16">
        <v>0</v>
      </c>
      <c r="P16">
        <v>0</v>
      </c>
      <c r="Q16" t="s">
        <v>59</v>
      </c>
      <c r="R16" t="s">
        <v>59</v>
      </c>
      <c r="S16" t="s">
        <v>59</v>
      </c>
      <c r="T16" t="s">
        <v>59</v>
      </c>
      <c r="U16" t="s">
        <v>59</v>
      </c>
      <c r="W16">
        <v>0</v>
      </c>
      <c r="X16">
        <v>0</v>
      </c>
      <c r="Y16" t="s">
        <v>59</v>
      </c>
      <c r="Z16" t="s">
        <v>59</v>
      </c>
      <c r="AA16" t="s">
        <v>59</v>
      </c>
      <c r="AB16" t="s">
        <v>59</v>
      </c>
      <c r="AC16" t="s">
        <v>59</v>
      </c>
      <c r="AD16" t="s">
        <v>59</v>
      </c>
      <c r="AE16" t="s">
        <v>59</v>
      </c>
      <c r="AF16" t="s">
        <v>59</v>
      </c>
      <c r="AG16" t="s">
        <v>59</v>
      </c>
      <c r="AH16" t="s">
        <v>59</v>
      </c>
      <c r="AI16" t="s">
        <v>59</v>
      </c>
      <c r="AJ16" t="s">
        <v>59</v>
      </c>
      <c r="AV16">
        <v>10.7</v>
      </c>
      <c r="AW16" t="s">
        <v>59</v>
      </c>
      <c r="AX16">
        <v>7</v>
      </c>
    </row>
    <row r="17" spans="1:50">
      <c r="A17" t="s">
        <v>120</v>
      </c>
      <c r="B17" t="s">
        <v>121</v>
      </c>
      <c r="C17" t="s">
        <v>122</v>
      </c>
      <c r="D17">
        <v>2700</v>
      </c>
      <c r="E17" t="s">
        <v>63</v>
      </c>
      <c r="F17">
        <v>26</v>
      </c>
      <c r="G17" t="s">
        <v>64</v>
      </c>
      <c r="H17">
        <v>174.67</v>
      </c>
      <c r="I17" t="s">
        <v>55</v>
      </c>
      <c r="J17" t="s">
        <v>55</v>
      </c>
      <c r="K17" t="s">
        <v>123</v>
      </c>
      <c r="L17" t="s">
        <v>58</v>
      </c>
      <c r="M17">
        <v>0</v>
      </c>
      <c r="N17">
        <v>0</v>
      </c>
      <c r="O17">
        <v>0</v>
      </c>
      <c r="P17">
        <v>0</v>
      </c>
      <c r="Q17" t="s">
        <v>59</v>
      </c>
      <c r="R17" t="s">
        <v>59</v>
      </c>
      <c r="S17" t="s">
        <v>59</v>
      </c>
      <c r="T17" t="s">
        <v>59</v>
      </c>
      <c r="U17" t="s">
        <v>59</v>
      </c>
      <c r="V17">
        <v>1</v>
      </c>
      <c r="W17">
        <v>0</v>
      </c>
      <c r="X17">
        <v>1</v>
      </c>
      <c r="Y17" t="s">
        <v>59</v>
      </c>
      <c r="Z17" t="s">
        <v>59</v>
      </c>
      <c r="AA17" t="s">
        <v>59</v>
      </c>
      <c r="AB17" t="s">
        <v>59</v>
      </c>
      <c r="AC17" t="s">
        <v>59</v>
      </c>
      <c r="AD17" t="s">
        <v>59</v>
      </c>
      <c r="AE17" t="s">
        <v>59</v>
      </c>
      <c r="AF17" t="s">
        <v>59</v>
      </c>
      <c r="AG17" t="s">
        <v>59</v>
      </c>
      <c r="AH17" t="s">
        <v>59</v>
      </c>
      <c r="AI17" t="s">
        <v>59</v>
      </c>
      <c r="AJ17" t="s">
        <v>59</v>
      </c>
      <c r="AV17">
        <v>11.9</v>
      </c>
      <c r="AW17" t="s">
        <v>59</v>
      </c>
      <c r="AX17">
        <v>7</v>
      </c>
    </row>
    <row r="18" spans="1:50">
      <c r="A18" t="s">
        <v>124</v>
      </c>
      <c r="B18" t="s">
        <v>125</v>
      </c>
      <c r="C18" t="s">
        <v>126</v>
      </c>
      <c r="D18">
        <v>1760</v>
      </c>
      <c r="E18" t="s">
        <v>63</v>
      </c>
      <c r="F18">
        <v>52</v>
      </c>
      <c r="G18" t="s">
        <v>127</v>
      </c>
      <c r="H18">
        <v>376.97</v>
      </c>
      <c r="I18" t="s">
        <v>105</v>
      </c>
      <c r="J18" t="s">
        <v>71</v>
      </c>
      <c r="K18" t="s">
        <v>128</v>
      </c>
      <c r="L18" t="s">
        <v>66</v>
      </c>
      <c r="M18">
        <v>2</v>
      </c>
      <c r="N18">
        <v>2</v>
      </c>
      <c r="O18">
        <v>2</v>
      </c>
      <c r="P18">
        <v>0</v>
      </c>
      <c r="Q18" t="s">
        <v>59</v>
      </c>
      <c r="R18" t="s">
        <v>59</v>
      </c>
      <c r="S18" t="s">
        <v>59</v>
      </c>
      <c r="T18" t="s">
        <v>59</v>
      </c>
      <c r="U18" t="s">
        <v>59</v>
      </c>
      <c r="W18">
        <v>0</v>
      </c>
      <c r="X18">
        <v>0</v>
      </c>
      <c r="Y18" t="s">
        <v>66</v>
      </c>
      <c r="Z18" t="s">
        <v>66</v>
      </c>
      <c r="AA18" t="s">
        <v>58</v>
      </c>
      <c r="AB18" t="s">
        <v>66</v>
      </c>
      <c r="AC18" t="s">
        <v>58</v>
      </c>
      <c r="AD18" t="s">
        <v>66</v>
      </c>
      <c r="AE18" t="s">
        <v>66</v>
      </c>
      <c r="AF18" t="s">
        <v>58</v>
      </c>
      <c r="AG18" t="s">
        <v>58</v>
      </c>
      <c r="AH18" t="s">
        <v>58</v>
      </c>
      <c r="AI18" t="s">
        <v>58</v>
      </c>
      <c r="AJ18" t="s">
        <v>58</v>
      </c>
      <c r="AK18">
        <v>0</v>
      </c>
      <c r="AL18">
        <v>1</v>
      </c>
      <c r="AM18">
        <v>1</v>
      </c>
      <c r="AN18">
        <v>0</v>
      </c>
      <c r="AO18">
        <v>1</v>
      </c>
      <c r="AP18">
        <v>0</v>
      </c>
      <c r="AQ18">
        <v>0</v>
      </c>
      <c r="AR18">
        <v>0</v>
      </c>
      <c r="AS18">
        <v>1</v>
      </c>
      <c r="AV18">
        <v>12.5</v>
      </c>
      <c r="AW18" t="s">
        <v>59</v>
      </c>
      <c r="AX18">
        <v>7</v>
      </c>
    </row>
    <row r="19" spans="1:50">
      <c r="A19" t="s">
        <v>129</v>
      </c>
      <c r="B19" t="s">
        <v>130</v>
      </c>
      <c r="C19" t="s">
        <v>119</v>
      </c>
      <c r="D19">
        <v>4680</v>
      </c>
      <c r="E19" t="s">
        <v>53</v>
      </c>
      <c r="F19">
        <v>50</v>
      </c>
      <c r="G19" t="s">
        <v>54</v>
      </c>
      <c r="H19">
        <v>180.26</v>
      </c>
      <c r="I19" t="s">
        <v>55</v>
      </c>
      <c r="J19" t="s">
        <v>55</v>
      </c>
      <c r="K19" t="s">
        <v>131</v>
      </c>
      <c r="L19" t="s">
        <v>66</v>
      </c>
      <c r="M19">
        <v>1</v>
      </c>
      <c r="N19">
        <v>0</v>
      </c>
      <c r="O19">
        <v>0</v>
      </c>
      <c r="P19">
        <v>0</v>
      </c>
      <c r="Q19" t="s">
        <v>59</v>
      </c>
      <c r="R19" t="s">
        <v>59</v>
      </c>
      <c r="S19" t="s">
        <v>59</v>
      </c>
      <c r="T19" t="s">
        <v>59</v>
      </c>
      <c r="U19" t="s">
        <v>59</v>
      </c>
      <c r="W19">
        <v>0</v>
      </c>
      <c r="X19">
        <v>0</v>
      </c>
      <c r="Y19" t="s">
        <v>58</v>
      </c>
      <c r="Z19" t="s">
        <v>58</v>
      </c>
      <c r="AA19" t="s">
        <v>58</v>
      </c>
      <c r="AB19" t="s">
        <v>58</v>
      </c>
      <c r="AC19" t="s">
        <v>58</v>
      </c>
      <c r="AD19" t="s">
        <v>58</v>
      </c>
      <c r="AE19" t="s">
        <v>58</v>
      </c>
      <c r="AF19" t="s">
        <v>58</v>
      </c>
      <c r="AG19" t="s">
        <v>58</v>
      </c>
      <c r="AH19" t="s">
        <v>58</v>
      </c>
      <c r="AI19" t="s">
        <v>58</v>
      </c>
      <c r="AJ19" t="s">
        <v>58</v>
      </c>
      <c r="AK19">
        <v>0</v>
      </c>
      <c r="AL19">
        <v>0</v>
      </c>
      <c r="AM19">
        <v>1</v>
      </c>
      <c r="AN19">
        <v>0</v>
      </c>
      <c r="AO19">
        <v>0</v>
      </c>
      <c r="AP19">
        <v>0</v>
      </c>
      <c r="AQ19">
        <v>0</v>
      </c>
      <c r="AR19">
        <v>1</v>
      </c>
      <c r="AS19">
        <v>0</v>
      </c>
      <c r="AV19">
        <v>11.3</v>
      </c>
      <c r="AW19" t="s">
        <v>59</v>
      </c>
      <c r="AX19">
        <v>7</v>
      </c>
    </row>
    <row r="20" spans="1:50">
      <c r="A20" t="s">
        <v>132</v>
      </c>
      <c r="B20" t="s">
        <v>133</v>
      </c>
      <c r="C20" t="s">
        <v>134</v>
      </c>
      <c r="D20">
        <v>80</v>
      </c>
      <c r="E20" t="s">
        <v>53</v>
      </c>
      <c r="F20">
        <v>44</v>
      </c>
      <c r="G20" t="s">
        <v>64</v>
      </c>
      <c r="H20">
        <v>244.08</v>
      </c>
      <c r="I20" t="s">
        <v>55</v>
      </c>
      <c r="J20" t="s">
        <v>55</v>
      </c>
      <c r="K20" t="s">
        <v>128</v>
      </c>
      <c r="L20" t="s">
        <v>66</v>
      </c>
      <c r="M20">
        <v>1</v>
      </c>
      <c r="N20">
        <v>2</v>
      </c>
      <c r="O20">
        <v>2</v>
      </c>
      <c r="P20">
        <v>0</v>
      </c>
      <c r="Q20" t="s">
        <v>59</v>
      </c>
      <c r="R20" t="s">
        <v>59</v>
      </c>
      <c r="S20" t="s">
        <v>59</v>
      </c>
      <c r="T20" t="s">
        <v>59</v>
      </c>
      <c r="U20" t="s">
        <v>59</v>
      </c>
      <c r="V20">
        <v>0</v>
      </c>
      <c r="W20">
        <v>1</v>
      </c>
      <c r="X20">
        <v>0</v>
      </c>
      <c r="Y20" t="s">
        <v>59</v>
      </c>
      <c r="Z20" t="s">
        <v>59</v>
      </c>
      <c r="AA20" t="s">
        <v>59</v>
      </c>
      <c r="AB20" t="s">
        <v>59</v>
      </c>
      <c r="AC20" t="s">
        <v>59</v>
      </c>
      <c r="AD20" t="s">
        <v>59</v>
      </c>
      <c r="AE20" t="s">
        <v>59</v>
      </c>
      <c r="AF20" t="s">
        <v>59</v>
      </c>
      <c r="AG20" t="s">
        <v>59</v>
      </c>
      <c r="AH20" t="s">
        <v>59</v>
      </c>
      <c r="AI20" t="s">
        <v>59</v>
      </c>
      <c r="AJ20" t="s">
        <v>59</v>
      </c>
      <c r="AV20">
        <v>12</v>
      </c>
      <c r="AW20" t="s">
        <v>59</v>
      </c>
      <c r="AX20">
        <v>1</v>
      </c>
    </row>
    <row r="21" spans="1:50">
      <c r="A21" t="s">
        <v>135</v>
      </c>
      <c r="B21" t="s">
        <v>136</v>
      </c>
      <c r="C21" t="s">
        <v>137</v>
      </c>
      <c r="D21">
        <v>6480</v>
      </c>
      <c r="E21" t="s">
        <v>63</v>
      </c>
      <c r="F21">
        <v>48</v>
      </c>
      <c r="G21" t="s">
        <v>104</v>
      </c>
      <c r="H21">
        <v>357.57</v>
      </c>
      <c r="I21" t="s">
        <v>55</v>
      </c>
      <c r="J21" t="s">
        <v>56</v>
      </c>
      <c r="K21" t="s">
        <v>72</v>
      </c>
      <c r="L21" t="s">
        <v>66</v>
      </c>
      <c r="M21">
        <v>1</v>
      </c>
      <c r="N21">
        <v>2</v>
      </c>
      <c r="O21">
        <v>2</v>
      </c>
      <c r="P21">
        <v>0</v>
      </c>
      <c r="Q21" t="s">
        <v>59</v>
      </c>
      <c r="R21" t="s">
        <v>59</v>
      </c>
      <c r="S21" t="s">
        <v>59</v>
      </c>
      <c r="T21" t="s">
        <v>59</v>
      </c>
      <c r="U21" t="s">
        <v>59</v>
      </c>
      <c r="W21">
        <v>0</v>
      </c>
      <c r="X21">
        <v>0</v>
      </c>
      <c r="Y21" t="s">
        <v>66</v>
      </c>
      <c r="Z21" t="s">
        <v>66</v>
      </c>
      <c r="AA21" t="s">
        <v>66</v>
      </c>
      <c r="AB21" t="s">
        <v>66</v>
      </c>
      <c r="AC21" t="s">
        <v>58</v>
      </c>
      <c r="AD21" t="s">
        <v>58</v>
      </c>
      <c r="AE21" t="s">
        <v>58</v>
      </c>
      <c r="AF21" t="s">
        <v>58</v>
      </c>
      <c r="AG21" t="s">
        <v>58</v>
      </c>
      <c r="AH21" t="s">
        <v>58</v>
      </c>
      <c r="AI21" t="s">
        <v>58</v>
      </c>
      <c r="AJ21" t="s">
        <v>58</v>
      </c>
      <c r="AK21">
        <v>1</v>
      </c>
      <c r="AL21">
        <v>1</v>
      </c>
      <c r="AM21">
        <v>1</v>
      </c>
      <c r="AN21">
        <v>0</v>
      </c>
      <c r="AO21">
        <v>1</v>
      </c>
      <c r="AP21">
        <v>0</v>
      </c>
      <c r="AQ21">
        <v>0</v>
      </c>
      <c r="AR21">
        <v>1</v>
      </c>
      <c r="AS21">
        <v>0</v>
      </c>
      <c r="AV21">
        <v>12.2</v>
      </c>
      <c r="AW21" t="s">
        <v>59</v>
      </c>
      <c r="AX21">
        <v>5</v>
      </c>
    </row>
    <row r="22" spans="1:50">
      <c r="A22" t="s">
        <v>138</v>
      </c>
      <c r="B22" t="s">
        <v>139</v>
      </c>
      <c r="C22" t="s">
        <v>108</v>
      </c>
      <c r="E22" t="s">
        <v>63</v>
      </c>
      <c r="F22">
        <v>60</v>
      </c>
      <c r="G22" t="s">
        <v>104</v>
      </c>
      <c r="H22">
        <v>178.62</v>
      </c>
      <c r="I22" t="s">
        <v>55</v>
      </c>
      <c r="J22" t="s">
        <v>55</v>
      </c>
      <c r="K22" t="s">
        <v>131</v>
      </c>
      <c r="L22" t="s">
        <v>66</v>
      </c>
      <c r="M22">
        <v>3</v>
      </c>
      <c r="N22">
        <v>2</v>
      </c>
      <c r="O22">
        <v>2</v>
      </c>
      <c r="P22">
        <v>1</v>
      </c>
      <c r="Q22" t="s">
        <v>59</v>
      </c>
      <c r="R22" t="s">
        <v>59</v>
      </c>
      <c r="S22" t="s">
        <v>59</v>
      </c>
      <c r="T22" t="s">
        <v>59</v>
      </c>
      <c r="U22" t="s">
        <v>59</v>
      </c>
      <c r="V22">
        <v>0</v>
      </c>
      <c r="W22">
        <v>0</v>
      </c>
      <c r="X22">
        <v>0</v>
      </c>
      <c r="Y22" t="s">
        <v>58</v>
      </c>
      <c r="Z22" t="s">
        <v>58</v>
      </c>
      <c r="AA22" t="s">
        <v>58</v>
      </c>
      <c r="AB22" t="s">
        <v>58</v>
      </c>
      <c r="AC22" t="s">
        <v>58</v>
      </c>
      <c r="AD22" t="s">
        <v>58</v>
      </c>
      <c r="AE22" t="s">
        <v>58</v>
      </c>
      <c r="AF22" t="s">
        <v>58</v>
      </c>
      <c r="AG22" t="s">
        <v>58</v>
      </c>
      <c r="AH22" t="s">
        <v>58</v>
      </c>
      <c r="AI22" t="s">
        <v>58</v>
      </c>
      <c r="AJ22" t="s">
        <v>58</v>
      </c>
      <c r="AK22">
        <v>0</v>
      </c>
      <c r="AL22">
        <v>1</v>
      </c>
      <c r="AM22">
        <v>1</v>
      </c>
      <c r="AN22">
        <v>0</v>
      </c>
      <c r="AO22">
        <v>0</v>
      </c>
      <c r="AP22">
        <v>1</v>
      </c>
      <c r="AQ22">
        <v>0</v>
      </c>
      <c r="AR22">
        <v>0</v>
      </c>
      <c r="AS22">
        <v>1</v>
      </c>
      <c r="AV22">
        <v>11.5</v>
      </c>
      <c r="AW22" t="s">
        <v>66</v>
      </c>
      <c r="AX22">
        <v>9</v>
      </c>
    </row>
    <row r="23" spans="1:50">
      <c r="A23" t="s">
        <v>140</v>
      </c>
      <c r="B23" t="s">
        <v>141</v>
      </c>
      <c r="C23" t="s">
        <v>142</v>
      </c>
      <c r="E23" t="s">
        <v>53</v>
      </c>
      <c r="F23">
        <v>82</v>
      </c>
      <c r="G23" t="s">
        <v>70</v>
      </c>
      <c r="H23">
        <v>284.20999999999998</v>
      </c>
      <c r="I23" t="s">
        <v>55</v>
      </c>
      <c r="J23" t="s">
        <v>55</v>
      </c>
      <c r="K23" t="s">
        <v>72</v>
      </c>
      <c r="L23" t="s">
        <v>58</v>
      </c>
      <c r="M23">
        <v>0</v>
      </c>
      <c r="N23">
        <v>2</v>
      </c>
      <c r="O23">
        <v>2</v>
      </c>
      <c r="P23">
        <v>0</v>
      </c>
      <c r="Q23" t="s">
        <v>59</v>
      </c>
      <c r="R23" t="s">
        <v>59</v>
      </c>
      <c r="S23" t="s">
        <v>59</v>
      </c>
      <c r="T23" t="s">
        <v>59</v>
      </c>
      <c r="U23" t="s">
        <v>59</v>
      </c>
      <c r="V23">
        <v>2</v>
      </c>
      <c r="W23">
        <v>0</v>
      </c>
      <c r="X23">
        <v>0</v>
      </c>
      <c r="Y23" t="s">
        <v>66</v>
      </c>
      <c r="Z23" t="s">
        <v>66</v>
      </c>
      <c r="AA23" t="s">
        <v>58</v>
      </c>
      <c r="AB23" t="s">
        <v>66</v>
      </c>
      <c r="AC23" t="s">
        <v>58</v>
      </c>
      <c r="AD23" t="s">
        <v>58</v>
      </c>
      <c r="AE23" t="s">
        <v>58</v>
      </c>
      <c r="AF23" t="s">
        <v>58</v>
      </c>
      <c r="AG23" t="s">
        <v>58</v>
      </c>
      <c r="AH23" t="s">
        <v>58</v>
      </c>
      <c r="AI23" t="s">
        <v>58</v>
      </c>
      <c r="AJ23" t="s">
        <v>58</v>
      </c>
      <c r="AK23">
        <v>0</v>
      </c>
      <c r="AL23">
        <v>0</v>
      </c>
      <c r="AM23">
        <v>1</v>
      </c>
      <c r="AN23">
        <v>0</v>
      </c>
      <c r="AO23">
        <v>0</v>
      </c>
      <c r="AP23">
        <v>0</v>
      </c>
      <c r="AQ23">
        <v>0</v>
      </c>
      <c r="AR23">
        <v>0</v>
      </c>
      <c r="AS23">
        <v>0</v>
      </c>
      <c r="AV23">
        <v>11.9</v>
      </c>
      <c r="AW23" t="s">
        <v>59</v>
      </c>
      <c r="AX23">
        <v>6</v>
      </c>
    </row>
    <row r="24" spans="1:50">
      <c r="A24" t="s">
        <v>143</v>
      </c>
      <c r="B24" t="s">
        <v>144</v>
      </c>
      <c r="C24" t="s">
        <v>142</v>
      </c>
      <c r="E24" t="s">
        <v>53</v>
      </c>
      <c r="F24">
        <v>38</v>
      </c>
      <c r="G24" t="s">
        <v>64</v>
      </c>
      <c r="H24">
        <v>261.51</v>
      </c>
      <c r="I24" t="s">
        <v>55</v>
      </c>
      <c r="J24" t="s">
        <v>55</v>
      </c>
      <c r="K24" t="s">
        <v>145</v>
      </c>
      <c r="L24" t="s">
        <v>66</v>
      </c>
      <c r="M24">
        <v>3</v>
      </c>
      <c r="N24">
        <v>0</v>
      </c>
      <c r="O24">
        <v>0</v>
      </c>
      <c r="P24">
        <v>0</v>
      </c>
      <c r="Q24" t="s">
        <v>59</v>
      </c>
      <c r="R24" t="s">
        <v>59</v>
      </c>
      <c r="S24" t="s">
        <v>59</v>
      </c>
      <c r="T24" t="s">
        <v>59</v>
      </c>
      <c r="U24" t="s">
        <v>59</v>
      </c>
      <c r="V24">
        <v>0</v>
      </c>
      <c r="W24">
        <v>1</v>
      </c>
      <c r="X24">
        <v>0</v>
      </c>
      <c r="Y24" t="s">
        <v>58</v>
      </c>
      <c r="Z24" t="s">
        <v>66</v>
      </c>
      <c r="AA24" t="s">
        <v>58</v>
      </c>
      <c r="AB24" t="s">
        <v>58</v>
      </c>
      <c r="AC24" t="s">
        <v>58</v>
      </c>
      <c r="AD24" t="s">
        <v>58</v>
      </c>
      <c r="AE24" t="s">
        <v>66</v>
      </c>
      <c r="AF24" t="s">
        <v>58</v>
      </c>
      <c r="AG24" t="s">
        <v>58</v>
      </c>
      <c r="AH24" t="s">
        <v>58</v>
      </c>
      <c r="AI24" t="s">
        <v>58</v>
      </c>
      <c r="AJ24" t="s">
        <v>58</v>
      </c>
      <c r="AK24">
        <v>0</v>
      </c>
      <c r="AL24">
        <v>0</v>
      </c>
      <c r="AM24">
        <v>1</v>
      </c>
      <c r="AN24">
        <v>1</v>
      </c>
      <c r="AO24">
        <v>1</v>
      </c>
      <c r="AP24">
        <v>0</v>
      </c>
      <c r="AQ24">
        <v>1</v>
      </c>
      <c r="AR24">
        <v>1</v>
      </c>
      <c r="AS24">
        <v>1</v>
      </c>
      <c r="AV24">
        <v>12.3</v>
      </c>
      <c r="AW24" t="s">
        <v>59</v>
      </c>
      <c r="AX24">
        <v>6</v>
      </c>
    </row>
    <row r="25" spans="1:50">
      <c r="A25" t="s">
        <v>146</v>
      </c>
      <c r="B25" t="s">
        <v>147</v>
      </c>
      <c r="C25" t="s">
        <v>148</v>
      </c>
      <c r="D25">
        <v>560</v>
      </c>
      <c r="E25" t="s">
        <v>53</v>
      </c>
      <c r="F25">
        <v>66</v>
      </c>
      <c r="G25" t="s">
        <v>115</v>
      </c>
      <c r="H25">
        <v>234.21</v>
      </c>
      <c r="I25" t="s">
        <v>55</v>
      </c>
      <c r="J25" t="s">
        <v>55</v>
      </c>
      <c r="K25" t="s">
        <v>57</v>
      </c>
      <c r="L25" t="s">
        <v>58</v>
      </c>
      <c r="M25">
        <v>0</v>
      </c>
      <c r="N25">
        <v>0</v>
      </c>
      <c r="O25">
        <v>0</v>
      </c>
      <c r="P25">
        <v>0</v>
      </c>
      <c r="Q25" t="s">
        <v>59</v>
      </c>
      <c r="R25" t="s">
        <v>59</v>
      </c>
      <c r="S25" t="s">
        <v>59</v>
      </c>
      <c r="T25" t="s">
        <v>59</v>
      </c>
      <c r="U25" t="s">
        <v>59</v>
      </c>
      <c r="W25">
        <v>0</v>
      </c>
      <c r="X25">
        <v>0</v>
      </c>
      <c r="Y25" t="s">
        <v>58</v>
      </c>
      <c r="Z25" t="s">
        <v>58</v>
      </c>
      <c r="AA25" t="s">
        <v>58</v>
      </c>
      <c r="AB25" t="s">
        <v>58</v>
      </c>
      <c r="AC25" t="s">
        <v>58</v>
      </c>
      <c r="AD25" t="s">
        <v>58</v>
      </c>
      <c r="AE25" t="s">
        <v>58</v>
      </c>
      <c r="AF25" t="s">
        <v>58</v>
      </c>
      <c r="AG25" t="s">
        <v>58</v>
      </c>
      <c r="AH25" t="s">
        <v>58</v>
      </c>
      <c r="AI25" t="s">
        <v>58</v>
      </c>
      <c r="AJ25" t="s">
        <v>58</v>
      </c>
      <c r="AK25">
        <v>1</v>
      </c>
      <c r="AL25">
        <v>1</v>
      </c>
      <c r="AM25">
        <v>1</v>
      </c>
      <c r="AN25">
        <v>1</v>
      </c>
      <c r="AO25">
        <v>1</v>
      </c>
      <c r="AP25">
        <v>0</v>
      </c>
      <c r="AQ25">
        <v>1</v>
      </c>
      <c r="AR25">
        <v>1</v>
      </c>
      <c r="AS25">
        <v>0</v>
      </c>
      <c r="AV25">
        <v>12.3</v>
      </c>
      <c r="AW25" t="s">
        <v>59</v>
      </c>
      <c r="AX25">
        <v>3</v>
      </c>
    </row>
    <row r="26" spans="1:50">
      <c r="A26" t="s">
        <v>149</v>
      </c>
      <c r="B26" t="s">
        <v>150</v>
      </c>
      <c r="C26" t="s">
        <v>103</v>
      </c>
      <c r="D26">
        <v>7500</v>
      </c>
      <c r="E26" t="s">
        <v>63</v>
      </c>
      <c r="F26">
        <v>66</v>
      </c>
      <c r="G26" t="s">
        <v>84</v>
      </c>
      <c r="H26">
        <v>490.46</v>
      </c>
      <c r="I26" t="s">
        <v>55</v>
      </c>
      <c r="J26" t="s">
        <v>55</v>
      </c>
      <c r="K26" t="s">
        <v>72</v>
      </c>
      <c r="L26" t="s">
        <v>58</v>
      </c>
      <c r="M26">
        <v>0</v>
      </c>
      <c r="N26">
        <v>2</v>
      </c>
      <c r="O26">
        <v>2</v>
      </c>
      <c r="P26">
        <v>0</v>
      </c>
      <c r="Q26" t="s">
        <v>66</v>
      </c>
      <c r="R26" t="s">
        <v>66</v>
      </c>
      <c r="S26" t="s">
        <v>66</v>
      </c>
      <c r="T26" t="s">
        <v>66</v>
      </c>
      <c r="U26" t="s">
        <v>66</v>
      </c>
      <c r="W26">
        <v>0</v>
      </c>
      <c r="X26">
        <v>0</v>
      </c>
      <c r="Y26" t="s">
        <v>66</v>
      </c>
      <c r="Z26" t="s">
        <v>66</v>
      </c>
      <c r="AA26" t="s">
        <v>66</v>
      </c>
      <c r="AB26" t="s">
        <v>66</v>
      </c>
      <c r="AC26" t="s">
        <v>58</v>
      </c>
      <c r="AD26" t="s">
        <v>58</v>
      </c>
      <c r="AE26" t="s">
        <v>66</v>
      </c>
      <c r="AF26" t="s">
        <v>58</v>
      </c>
      <c r="AG26" t="s">
        <v>58</v>
      </c>
      <c r="AH26" t="s">
        <v>58</v>
      </c>
      <c r="AI26" t="s">
        <v>58</v>
      </c>
      <c r="AJ26" t="s">
        <v>66</v>
      </c>
      <c r="AK26">
        <v>1</v>
      </c>
      <c r="AL26">
        <v>1</v>
      </c>
      <c r="AM26">
        <v>1</v>
      </c>
      <c r="AN26">
        <v>0</v>
      </c>
      <c r="AO26">
        <v>0</v>
      </c>
      <c r="AP26">
        <v>0</v>
      </c>
      <c r="AQ26">
        <v>0</v>
      </c>
      <c r="AR26">
        <v>0</v>
      </c>
      <c r="AS26">
        <v>0</v>
      </c>
      <c r="AV26">
        <v>14.6</v>
      </c>
      <c r="AW26" t="s">
        <v>59</v>
      </c>
      <c r="AX26">
        <v>6</v>
      </c>
    </row>
    <row r="27" spans="1:50">
      <c r="A27" t="s">
        <v>151</v>
      </c>
      <c r="B27" t="s">
        <v>152</v>
      </c>
      <c r="C27" t="s">
        <v>52</v>
      </c>
      <c r="E27" t="s">
        <v>53</v>
      </c>
      <c r="F27">
        <v>46</v>
      </c>
      <c r="G27" t="s">
        <v>70</v>
      </c>
      <c r="H27">
        <v>310.52999999999997</v>
      </c>
      <c r="I27" t="s">
        <v>55</v>
      </c>
      <c r="J27" t="s">
        <v>55</v>
      </c>
      <c r="K27" t="s">
        <v>153</v>
      </c>
      <c r="L27" t="s">
        <v>66</v>
      </c>
      <c r="M27">
        <v>4</v>
      </c>
      <c r="N27">
        <v>2</v>
      </c>
      <c r="O27">
        <v>2</v>
      </c>
      <c r="P27">
        <v>0</v>
      </c>
      <c r="Q27" t="s">
        <v>59</v>
      </c>
      <c r="R27" t="s">
        <v>59</v>
      </c>
      <c r="S27" t="s">
        <v>59</v>
      </c>
      <c r="T27" t="s">
        <v>59</v>
      </c>
      <c r="U27" t="s">
        <v>59</v>
      </c>
      <c r="W27">
        <v>0</v>
      </c>
      <c r="X27">
        <v>0</v>
      </c>
      <c r="Y27" t="s">
        <v>58</v>
      </c>
      <c r="Z27" t="s">
        <v>66</v>
      </c>
      <c r="AA27" t="s">
        <v>58</v>
      </c>
      <c r="AB27" t="s">
        <v>66</v>
      </c>
      <c r="AC27" t="s">
        <v>58</v>
      </c>
      <c r="AD27" t="s">
        <v>58</v>
      </c>
      <c r="AE27" t="s">
        <v>66</v>
      </c>
      <c r="AF27" t="s">
        <v>58</v>
      </c>
      <c r="AG27" t="s">
        <v>58</v>
      </c>
      <c r="AH27" t="s">
        <v>58</v>
      </c>
      <c r="AI27" t="s">
        <v>58</v>
      </c>
      <c r="AJ27" t="s">
        <v>66</v>
      </c>
      <c r="AK27">
        <v>1</v>
      </c>
      <c r="AL27">
        <v>0</v>
      </c>
      <c r="AM27">
        <v>1</v>
      </c>
      <c r="AN27">
        <v>0</v>
      </c>
      <c r="AO27">
        <v>0</v>
      </c>
      <c r="AP27">
        <v>0</v>
      </c>
      <c r="AQ27">
        <v>0</v>
      </c>
      <c r="AR27">
        <v>0</v>
      </c>
      <c r="AS27">
        <v>1</v>
      </c>
      <c r="AV27">
        <v>12.1</v>
      </c>
      <c r="AW27" t="s">
        <v>59</v>
      </c>
      <c r="AX27">
        <v>5</v>
      </c>
    </row>
    <row r="28" spans="1:50">
      <c r="A28" t="s">
        <v>154</v>
      </c>
      <c r="B28" t="s">
        <v>155</v>
      </c>
      <c r="C28" t="s">
        <v>119</v>
      </c>
      <c r="D28">
        <v>520</v>
      </c>
      <c r="E28" t="s">
        <v>63</v>
      </c>
      <c r="F28">
        <v>66</v>
      </c>
      <c r="G28" t="s">
        <v>64</v>
      </c>
      <c r="H28">
        <v>299.33999999999997</v>
      </c>
      <c r="I28" t="s">
        <v>76</v>
      </c>
      <c r="J28" t="s">
        <v>71</v>
      </c>
      <c r="K28" t="s">
        <v>156</v>
      </c>
      <c r="L28" t="s">
        <v>66</v>
      </c>
      <c r="M28">
        <v>1</v>
      </c>
      <c r="N28">
        <v>2</v>
      </c>
      <c r="O28">
        <v>2</v>
      </c>
      <c r="P28">
        <v>0</v>
      </c>
      <c r="Q28" t="s">
        <v>59</v>
      </c>
      <c r="R28" t="s">
        <v>59</v>
      </c>
      <c r="S28" t="s">
        <v>59</v>
      </c>
      <c r="T28" t="s">
        <v>59</v>
      </c>
      <c r="U28" t="s">
        <v>59</v>
      </c>
      <c r="W28">
        <v>0</v>
      </c>
      <c r="X28">
        <v>0</v>
      </c>
      <c r="Y28" t="s">
        <v>58</v>
      </c>
      <c r="Z28" t="s">
        <v>66</v>
      </c>
      <c r="AA28" t="s">
        <v>58</v>
      </c>
      <c r="AB28" t="s">
        <v>66</v>
      </c>
      <c r="AC28" t="s">
        <v>58</v>
      </c>
      <c r="AD28" t="s">
        <v>58</v>
      </c>
      <c r="AE28" t="s">
        <v>66</v>
      </c>
      <c r="AF28" t="s">
        <v>58</v>
      </c>
      <c r="AG28" t="s">
        <v>58</v>
      </c>
      <c r="AH28" t="s">
        <v>58</v>
      </c>
      <c r="AI28" t="s">
        <v>58</v>
      </c>
      <c r="AJ28" t="s">
        <v>58</v>
      </c>
      <c r="AK28">
        <v>1</v>
      </c>
      <c r="AL28">
        <v>0</v>
      </c>
      <c r="AM28">
        <v>1</v>
      </c>
      <c r="AN28">
        <v>0</v>
      </c>
      <c r="AO28">
        <v>1</v>
      </c>
      <c r="AP28">
        <v>0</v>
      </c>
      <c r="AQ28">
        <v>0</v>
      </c>
      <c r="AR28">
        <v>0</v>
      </c>
      <c r="AS28">
        <v>1</v>
      </c>
      <c r="AV28">
        <v>11.5</v>
      </c>
      <c r="AW28" t="s">
        <v>59</v>
      </c>
      <c r="AX28">
        <v>7</v>
      </c>
    </row>
    <row r="29" spans="1:50">
      <c r="A29" t="s">
        <v>157</v>
      </c>
      <c r="B29" t="s">
        <v>158</v>
      </c>
      <c r="C29" t="s">
        <v>126</v>
      </c>
      <c r="E29" t="s">
        <v>53</v>
      </c>
      <c r="F29">
        <v>54</v>
      </c>
      <c r="G29" t="s">
        <v>115</v>
      </c>
      <c r="H29">
        <v>190.13</v>
      </c>
      <c r="I29" t="s">
        <v>55</v>
      </c>
      <c r="J29" t="s">
        <v>55</v>
      </c>
      <c r="K29" t="s">
        <v>145</v>
      </c>
      <c r="L29" t="s">
        <v>66</v>
      </c>
      <c r="M29">
        <v>1</v>
      </c>
      <c r="N29">
        <v>0</v>
      </c>
      <c r="O29">
        <v>0</v>
      </c>
      <c r="P29">
        <v>0</v>
      </c>
      <c r="Q29" t="s">
        <v>59</v>
      </c>
      <c r="R29" t="s">
        <v>59</v>
      </c>
      <c r="S29" t="s">
        <v>59</v>
      </c>
      <c r="T29" t="s">
        <v>59</v>
      </c>
      <c r="U29" t="s">
        <v>59</v>
      </c>
      <c r="W29">
        <v>0</v>
      </c>
      <c r="X29">
        <v>0</v>
      </c>
      <c r="Y29" t="s">
        <v>58</v>
      </c>
      <c r="Z29" t="s">
        <v>58</v>
      </c>
      <c r="AA29" t="s">
        <v>58</v>
      </c>
      <c r="AB29" t="s">
        <v>58</v>
      </c>
      <c r="AC29" t="s">
        <v>58</v>
      </c>
      <c r="AD29" t="s">
        <v>58</v>
      </c>
      <c r="AE29" t="s">
        <v>58</v>
      </c>
      <c r="AF29" t="s">
        <v>58</v>
      </c>
      <c r="AG29" t="s">
        <v>58</v>
      </c>
      <c r="AH29" t="s">
        <v>58</v>
      </c>
      <c r="AI29" t="s">
        <v>58</v>
      </c>
      <c r="AJ29" t="s">
        <v>58</v>
      </c>
      <c r="AK29">
        <v>0</v>
      </c>
      <c r="AL29">
        <v>0</v>
      </c>
      <c r="AM29">
        <v>0</v>
      </c>
      <c r="AN29">
        <v>0</v>
      </c>
      <c r="AO29">
        <v>0</v>
      </c>
      <c r="AP29">
        <v>0</v>
      </c>
      <c r="AQ29">
        <v>0</v>
      </c>
      <c r="AR29">
        <v>0</v>
      </c>
      <c r="AS29">
        <v>0</v>
      </c>
      <c r="AV29">
        <v>11</v>
      </c>
      <c r="AW29" t="s">
        <v>59</v>
      </c>
      <c r="AX29">
        <v>7</v>
      </c>
    </row>
    <row r="30" spans="1:50">
      <c r="A30" t="s">
        <v>159</v>
      </c>
      <c r="B30" t="s">
        <v>160</v>
      </c>
      <c r="C30" t="s">
        <v>79</v>
      </c>
      <c r="E30" t="s">
        <v>53</v>
      </c>
      <c r="F30">
        <v>46</v>
      </c>
      <c r="G30" t="s">
        <v>70</v>
      </c>
      <c r="H30">
        <v>191.12</v>
      </c>
      <c r="I30" t="s">
        <v>105</v>
      </c>
      <c r="J30" t="s">
        <v>71</v>
      </c>
      <c r="K30" t="s">
        <v>85</v>
      </c>
      <c r="L30" t="s">
        <v>58</v>
      </c>
      <c r="M30">
        <v>0</v>
      </c>
      <c r="N30">
        <v>2</v>
      </c>
      <c r="O30">
        <v>2</v>
      </c>
      <c r="P30">
        <v>0</v>
      </c>
      <c r="Q30" t="s">
        <v>59</v>
      </c>
      <c r="R30" t="s">
        <v>59</v>
      </c>
      <c r="S30" t="s">
        <v>59</v>
      </c>
      <c r="T30" t="s">
        <v>59</v>
      </c>
      <c r="U30" t="s">
        <v>59</v>
      </c>
      <c r="V30">
        <v>2</v>
      </c>
      <c r="W30">
        <v>0</v>
      </c>
      <c r="X30">
        <v>0</v>
      </c>
      <c r="Y30" t="s">
        <v>59</v>
      </c>
      <c r="Z30" t="s">
        <v>59</v>
      </c>
      <c r="AA30" t="s">
        <v>59</v>
      </c>
      <c r="AB30" t="s">
        <v>59</v>
      </c>
      <c r="AC30" t="s">
        <v>59</v>
      </c>
      <c r="AD30" t="s">
        <v>59</v>
      </c>
      <c r="AE30" t="s">
        <v>59</v>
      </c>
      <c r="AF30" t="s">
        <v>59</v>
      </c>
      <c r="AG30" t="s">
        <v>59</v>
      </c>
      <c r="AH30" t="s">
        <v>59</v>
      </c>
      <c r="AI30" t="s">
        <v>59</v>
      </c>
      <c r="AJ30" t="s">
        <v>59</v>
      </c>
      <c r="AV30">
        <v>11.5</v>
      </c>
      <c r="AW30" t="s">
        <v>59</v>
      </c>
      <c r="AX30">
        <v>8</v>
      </c>
    </row>
    <row r="31" spans="1:50">
      <c r="A31" t="s">
        <v>161</v>
      </c>
      <c r="B31" t="s">
        <v>162</v>
      </c>
      <c r="C31" t="s">
        <v>103</v>
      </c>
      <c r="D31">
        <v>4480</v>
      </c>
      <c r="E31" t="s">
        <v>63</v>
      </c>
      <c r="F31">
        <v>64</v>
      </c>
      <c r="G31" t="s">
        <v>163</v>
      </c>
      <c r="H31">
        <v>490.46</v>
      </c>
      <c r="I31" t="s">
        <v>105</v>
      </c>
      <c r="J31" t="s">
        <v>71</v>
      </c>
      <c r="K31" t="s">
        <v>72</v>
      </c>
      <c r="L31" t="s">
        <v>58</v>
      </c>
      <c r="M31">
        <v>0</v>
      </c>
      <c r="N31">
        <v>2</v>
      </c>
      <c r="O31">
        <v>2</v>
      </c>
      <c r="P31">
        <v>1</v>
      </c>
      <c r="Q31" t="s">
        <v>59</v>
      </c>
      <c r="R31" t="s">
        <v>59</v>
      </c>
      <c r="S31" t="s">
        <v>66</v>
      </c>
      <c r="T31" t="s">
        <v>59</v>
      </c>
      <c r="U31" t="s">
        <v>66</v>
      </c>
      <c r="W31">
        <v>0</v>
      </c>
      <c r="X31">
        <v>0</v>
      </c>
      <c r="Y31" t="s">
        <v>66</v>
      </c>
      <c r="Z31" t="s">
        <v>66</v>
      </c>
      <c r="AA31" t="s">
        <v>66</v>
      </c>
      <c r="AB31" t="s">
        <v>66</v>
      </c>
      <c r="AC31" t="s">
        <v>58</v>
      </c>
      <c r="AD31" t="s">
        <v>58</v>
      </c>
      <c r="AE31" t="s">
        <v>66</v>
      </c>
      <c r="AF31" t="s">
        <v>58</v>
      </c>
      <c r="AG31" t="s">
        <v>58</v>
      </c>
      <c r="AH31" t="s">
        <v>58</v>
      </c>
      <c r="AI31" t="s">
        <v>58</v>
      </c>
      <c r="AJ31" t="s">
        <v>58</v>
      </c>
      <c r="AK31">
        <v>0</v>
      </c>
      <c r="AL31">
        <v>0</v>
      </c>
      <c r="AM31">
        <v>0</v>
      </c>
      <c r="AN31">
        <v>0</v>
      </c>
      <c r="AO31">
        <v>0</v>
      </c>
      <c r="AP31">
        <v>0</v>
      </c>
      <c r="AQ31">
        <v>0</v>
      </c>
      <c r="AR31">
        <v>0</v>
      </c>
      <c r="AS31">
        <v>0</v>
      </c>
      <c r="AV31">
        <v>15.3</v>
      </c>
      <c r="AW31" t="s">
        <v>59</v>
      </c>
      <c r="AX31">
        <v>6</v>
      </c>
    </row>
    <row r="32" spans="1:50">
      <c r="A32" t="s">
        <v>164</v>
      </c>
      <c r="B32" t="s">
        <v>165</v>
      </c>
      <c r="C32" t="s">
        <v>126</v>
      </c>
      <c r="D32">
        <v>1760</v>
      </c>
      <c r="E32" t="s">
        <v>53</v>
      </c>
      <c r="F32">
        <v>52</v>
      </c>
      <c r="G32" t="s">
        <v>84</v>
      </c>
      <c r="H32">
        <v>203.29</v>
      </c>
      <c r="I32" t="s">
        <v>55</v>
      </c>
      <c r="J32" t="s">
        <v>71</v>
      </c>
      <c r="K32" t="s">
        <v>57</v>
      </c>
      <c r="L32" t="s">
        <v>58</v>
      </c>
      <c r="M32">
        <v>0</v>
      </c>
      <c r="N32">
        <v>0</v>
      </c>
      <c r="O32">
        <v>0</v>
      </c>
      <c r="P32">
        <v>0</v>
      </c>
      <c r="Q32" t="s">
        <v>59</v>
      </c>
      <c r="R32" t="s">
        <v>59</v>
      </c>
      <c r="S32" t="s">
        <v>59</v>
      </c>
      <c r="T32" t="s">
        <v>59</v>
      </c>
      <c r="U32" t="s">
        <v>59</v>
      </c>
      <c r="W32">
        <v>0</v>
      </c>
      <c r="X32">
        <v>0</v>
      </c>
      <c r="Y32" t="s">
        <v>59</v>
      </c>
      <c r="Z32" t="s">
        <v>59</v>
      </c>
      <c r="AA32" t="s">
        <v>59</v>
      </c>
      <c r="AB32" t="s">
        <v>59</v>
      </c>
      <c r="AC32" t="s">
        <v>59</v>
      </c>
      <c r="AD32" t="s">
        <v>59</v>
      </c>
      <c r="AE32" t="s">
        <v>59</v>
      </c>
      <c r="AF32" t="s">
        <v>59</v>
      </c>
      <c r="AG32" t="s">
        <v>59</v>
      </c>
      <c r="AH32" t="s">
        <v>59</v>
      </c>
      <c r="AI32" t="s">
        <v>59</v>
      </c>
      <c r="AJ32" t="s">
        <v>59</v>
      </c>
      <c r="AV32">
        <v>15.2</v>
      </c>
      <c r="AW32" t="s">
        <v>59</v>
      </c>
      <c r="AX32">
        <v>7</v>
      </c>
    </row>
    <row r="33" spans="1:50">
      <c r="A33" t="s">
        <v>166</v>
      </c>
      <c r="B33" t="s">
        <v>167</v>
      </c>
      <c r="C33" t="s">
        <v>126</v>
      </c>
      <c r="E33" t="s">
        <v>63</v>
      </c>
      <c r="F33">
        <v>68</v>
      </c>
      <c r="G33" t="s">
        <v>54</v>
      </c>
      <c r="H33">
        <v>151.32</v>
      </c>
      <c r="I33" t="s">
        <v>105</v>
      </c>
      <c r="J33" t="s">
        <v>56</v>
      </c>
      <c r="K33" t="s">
        <v>168</v>
      </c>
      <c r="L33" t="s">
        <v>58</v>
      </c>
      <c r="M33">
        <v>0</v>
      </c>
      <c r="N33">
        <v>1</v>
      </c>
      <c r="O33">
        <v>1</v>
      </c>
      <c r="P33">
        <v>0</v>
      </c>
      <c r="Q33" t="s">
        <v>59</v>
      </c>
      <c r="R33" t="s">
        <v>59</v>
      </c>
      <c r="S33" t="s">
        <v>59</v>
      </c>
      <c r="T33" t="s">
        <v>59</v>
      </c>
      <c r="U33" t="s">
        <v>59</v>
      </c>
      <c r="W33">
        <v>0</v>
      </c>
      <c r="X33">
        <v>0</v>
      </c>
      <c r="Y33" t="s">
        <v>66</v>
      </c>
      <c r="Z33" t="s">
        <v>58</v>
      </c>
      <c r="AA33" t="s">
        <v>58</v>
      </c>
      <c r="AB33" t="s">
        <v>58</v>
      </c>
      <c r="AC33" t="s">
        <v>58</v>
      </c>
      <c r="AD33" t="s">
        <v>58</v>
      </c>
      <c r="AE33" t="s">
        <v>58</v>
      </c>
      <c r="AF33" t="s">
        <v>58</v>
      </c>
      <c r="AG33" t="s">
        <v>58</v>
      </c>
      <c r="AH33" t="s">
        <v>58</v>
      </c>
      <c r="AI33" t="s">
        <v>58</v>
      </c>
      <c r="AJ33" t="s">
        <v>58</v>
      </c>
      <c r="AK33">
        <v>0</v>
      </c>
      <c r="AL33">
        <v>1</v>
      </c>
      <c r="AM33">
        <v>1</v>
      </c>
      <c r="AN33">
        <v>0</v>
      </c>
      <c r="AO33">
        <v>1</v>
      </c>
      <c r="AP33">
        <v>0</v>
      </c>
      <c r="AQ33">
        <v>0</v>
      </c>
      <c r="AR33">
        <v>1</v>
      </c>
      <c r="AS33">
        <v>1</v>
      </c>
      <c r="AV33">
        <v>11.5</v>
      </c>
      <c r="AW33" t="s">
        <v>59</v>
      </c>
      <c r="AX33">
        <v>7</v>
      </c>
    </row>
    <row r="34" spans="1:50">
      <c r="A34" t="s">
        <v>169</v>
      </c>
      <c r="B34" t="s">
        <v>170</v>
      </c>
      <c r="C34" t="s">
        <v>171</v>
      </c>
      <c r="D34">
        <v>1280</v>
      </c>
      <c r="E34" t="s">
        <v>63</v>
      </c>
      <c r="F34">
        <v>38</v>
      </c>
      <c r="G34" t="s">
        <v>70</v>
      </c>
      <c r="H34">
        <v>285.86</v>
      </c>
      <c r="I34" t="s">
        <v>105</v>
      </c>
      <c r="J34" t="s">
        <v>71</v>
      </c>
      <c r="K34" t="s">
        <v>131</v>
      </c>
      <c r="L34" t="s">
        <v>66</v>
      </c>
      <c r="M34">
        <v>2</v>
      </c>
      <c r="N34">
        <v>1</v>
      </c>
      <c r="O34">
        <v>1</v>
      </c>
      <c r="P34">
        <v>0</v>
      </c>
      <c r="Q34" t="s">
        <v>59</v>
      </c>
      <c r="R34" t="s">
        <v>59</v>
      </c>
      <c r="S34" t="s">
        <v>59</v>
      </c>
      <c r="T34" t="s">
        <v>59</v>
      </c>
      <c r="U34" t="s">
        <v>59</v>
      </c>
      <c r="V34">
        <v>1</v>
      </c>
      <c r="W34">
        <v>1</v>
      </c>
      <c r="X34">
        <v>0</v>
      </c>
      <c r="Y34" t="s">
        <v>66</v>
      </c>
      <c r="Z34" t="s">
        <v>58</v>
      </c>
      <c r="AA34" t="s">
        <v>58</v>
      </c>
      <c r="AB34" t="s">
        <v>58</v>
      </c>
      <c r="AC34" t="s">
        <v>58</v>
      </c>
      <c r="AD34" t="s">
        <v>58</v>
      </c>
      <c r="AE34" t="s">
        <v>58</v>
      </c>
      <c r="AF34" t="s">
        <v>66</v>
      </c>
      <c r="AG34" t="s">
        <v>58</v>
      </c>
      <c r="AH34" t="s">
        <v>58</v>
      </c>
      <c r="AI34" t="s">
        <v>58</v>
      </c>
      <c r="AJ34" t="s">
        <v>58</v>
      </c>
      <c r="AK34">
        <v>0</v>
      </c>
      <c r="AL34">
        <v>1</v>
      </c>
      <c r="AM34">
        <v>1</v>
      </c>
      <c r="AN34">
        <v>0</v>
      </c>
      <c r="AO34">
        <v>1</v>
      </c>
      <c r="AP34">
        <v>0</v>
      </c>
      <c r="AQ34">
        <v>0</v>
      </c>
      <c r="AR34">
        <v>0</v>
      </c>
      <c r="AS34">
        <v>1</v>
      </c>
      <c r="AV34">
        <v>13.5</v>
      </c>
      <c r="AW34" t="s">
        <v>59</v>
      </c>
      <c r="AX34">
        <v>3</v>
      </c>
    </row>
    <row r="35" spans="1:50">
      <c r="A35" t="s">
        <v>172</v>
      </c>
      <c r="B35" t="s">
        <v>173</v>
      </c>
      <c r="C35" t="s">
        <v>174</v>
      </c>
      <c r="E35" t="s">
        <v>53</v>
      </c>
      <c r="F35">
        <v>64</v>
      </c>
      <c r="G35" t="s">
        <v>70</v>
      </c>
      <c r="H35">
        <v>274.67</v>
      </c>
      <c r="I35" t="s">
        <v>55</v>
      </c>
      <c r="J35" t="s">
        <v>55</v>
      </c>
      <c r="K35" t="s">
        <v>80</v>
      </c>
      <c r="L35" t="s">
        <v>58</v>
      </c>
      <c r="M35">
        <v>0</v>
      </c>
      <c r="N35">
        <v>2</v>
      </c>
      <c r="O35">
        <v>2</v>
      </c>
      <c r="P35">
        <v>0</v>
      </c>
      <c r="Q35" t="s">
        <v>59</v>
      </c>
      <c r="R35" t="s">
        <v>59</v>
      </c>
      <c r="S35" t="s">
        <v>59</v>
      </c>
      <c r="T35" t="s">
        <v>59</v>
      </c>
      <c r="U35" t="s">
        <v>59</v>
      </c>
      <c r="V35">
        <v>0</v>
      </c>
      <c r="W35">
        <v>1</v>
      </c>
      <c r="X35">
        <v>1</v>
      </c>
      <c r="Y35" t="s">
        <v>58</v>
      </c>
      <c r="Z35" t="s">
        <v>58</v>
      </c>
      <c r="AA35" t="s">
        <v>58</v>
      </c>
      <c r="AB35" t="s">
        <v>58</v>
      </c>
      <c r="AC35" t="s">
        <v>58</v>
      </c>
      <c r="AD35" t="s">
        <v>58</v>
      </c>
      <c r="AE35" t="s">
        <v>58</v>
      </c>
      <c r="AF35" t="s">
        <v>58</v>
      </c>
      <c r="AG35" t="s">
        <v>58</v>
      </c>
      <c r="AH35" t="s">
        <v>58</v>
      </c>
      <c r="AI35" t="s">
        <v>58</v>
      </c>
      <c r="AJ35" t="s">
        <v>58</v>
      </c>
      <c r="AK35">
        <v>0</v>
      </c>
      <c r="AL35">
        <v>1</v>
      </c>
      <c r="AM35">
        <v>1</v>
      </c>
      <c r="AN35">
        <v>0</v>
      </c>
      <c r="AO35">
        <v>0</v>
      </c>
      <c r="AP35">
        <v>0</v>
      </c>
      <c r="AQ35">
        <v>1</v>
      </c>
      <c r="AR35">
        <v>0</v>
      </c>
      <c r="AS35">
        <v>0</v>
      </c>
      <c r="AV35">
        <v>13.1</v>
      </c>
      <c r="AW35" t="s">
        <v>59</v>
      </c>
      <c r="AX35">
        <v>4</v>
      </c>
    </row>
    <row r="36" spans="1:50">
      <c r="A36" t="s">
        <v>175</v>
      </c>
      <c r="B36" t="s">
        <v>176</v>
      </c>
      <c r="C36" t="s">
        <v>177</v>
      </c>
      <c r="E36" t="s">
        <v>53</v>
      </c>
      <c r="F36">
        <v>76</v>
      </c>
      <c r="G36" t="s">
        <v>115</v>
      </c>
      <c r="H36">
        <v>186.84</v>
      </c>
      <c r="I36" t="s">
        <v>100</v>
      </c>
      <c r="J36" t="s">
        <v>71</v>
      </c>
      <c r="K36" t="s">
        <v>72</v>
      </c>
      <c r="L36" t="s">
        <v>58</v>
      </c>
      <c r="M36">
        <v>0</v>
      </c>
      <c r="N36">
        <v>2</v>
      </c>
      <c r="O36">
        <v>2</v>
      </c>
      <c r="P36">
        <v>0</v>
      </c>
      <c r="Q36" t="s">
        <v>59</v>
      </c>
      <c r="R36" t="s">
        <v>59</v>
      </c>
      <c r="S36" t="s">
        <v>59</v>
      </c>
      <c r="T36" t="s">
        <v>59</v>
      </c>
      <c r="U36" t="s">
        <v>59</v>
      </c>
      <c r="W36">
        <v>0</v>
      </c>
      <c r="X36">
        <v>0</v>
      </c>
      <c r="Y36" t="s">
        <v>66</v>
      </c>
      <c r="Z36" t="s">
        <v>66</v>
      </c>
      <c r="AA36" t="s">
        <v>58</v>
      </c>
      <c r="AB36" t="s">
        <v>66</v>
      </c>
      <c r="AC36" t="s">
        <v>58</v>
      </c>
      <c r="AD36" t="s">
        <v>66</v>
      </c>
      <c r="AE36" t="s">
        <v>58</v>
      </c>
      <c r="AF36" t="s">
        <v>58</v>
      </c>
      <c r="AG36" t="s">
        <v>58</v>
      </c>
      <c r="AH36" t="s">
        <v>58</v>
      </c>
      <c r="AI36" t="s">
        <v>58</v>
      </c>
      <c r="AJ36" t="s">
        <v>58</v>
      </c>
      <c r="AK36">
        <v>0</v>
      </c>
      <c r="AL36">
        <v>0</v>
      </c>
      <c r="AM36">
        <v>1</v>
      </c>
      <c r="AN36">
        <v>0</v>
      </c>
      <c r="AO36">
        <v>0</v>
      </c>
      <c r="AP36">
        <v>1</v>
      </c>
      <c r="AQ36">
        <v>0</v>
      </c>
      <c r="AR36">
        <v>0</v>
      </c>
      <c r="AS36">
        <v>0</v>
      </c>
      <c r="AV36">
        <v>13.3</v>
      </c>
      <c r="AW36" t="s">
        <v>59</v>
      </c>
      <c r="AX36">
        <v>8</v>
      </c>
    </row>
    <row r="37" spans="1:50">
      <c r="A37" t="s">
        <v>178</v>
      </c>
      <c r="B37" t="s">
        <v>179</v>
      </c>
      <c r="C37" t="s">
        <v>122</v>
      </c>
      <c r="D37">
        <v>2750</v>
      </c>
      <c r="E37" t="s">
        <v>53</v>
      </c>
      <c r="F37">
        <v>58</v>
      </c>
      <c r="G37" t="s">
        <v>70</v>
      </c>
      <c r="H37">
        <v>229.28</v>
      </c>
      <c r="I37" t="s">
        <v>55</v>
      </c>
      <c r="J37" t="s">
        <v>55</v>
      </c>
      <c r="K37" t="s">
        <v>131</v>
      </c>
      <c r="L37" t="s">
        <v>58</v>
      </c>
      <c r="M37">
        <v>0</v>
      </c>
      <c r="N37">
        <v>1</v>
      </c>
      <c r="O37">
        <v>1</v>
      </c>
      <c r="P37">
        <v>0</v>
      </c>
      <c r="Q37" t="s">
        <v>59</v>
      </c>
      <c r="R37" t="s">
        <v>59</v>
      </c>
      <c r="S37" t="s">
        <v>59</v>
      </c>
      <c r="T37" t="s">
        <v>59</v>
      </c>
      <c r="U37" t="s">
        <v>59</v>
      </c>
      <c r="V37">
        <v>1</v>
      </c>
      <c r="W37">
        <v>1</v>
      </c>
      <c r="X37">
        <v>1</v>
      </c>
      <c r="Y37" t="s">
        <v>66</v>
      </c>
      <c r="Z37" t="s">
        <v>66</v>
      </c>
      <c r="AA37" t="s">
        <v>58</v>
      </c>
      <c r="AB37" t="s">
        <v>66</v>
      </c>
      <c r="AC37" t="s">
        <v>58</v>
      </c>
      <c r="AD37" t="s">
        <v>58</v>
      </c>
      <c r="AE37" t="s">
        <v>58</v>
      </c>
      <c r="AF37" t="s">
        <v>58</v>
      </c>
      <c r="AG37" t="s">
        <v>58</v>
      </c>
      <c r="AH37" t="s">
        <v>58</v>
      </c>
      <c r="AI37" t="s">
        <v>58</v>
      </c>
      <c r="AJ37" t="s">
        <v>58</v>
      </c>
      <c r="AK37">
        <v>1</v>
      </c>
      <c r="AL37">
        <v>0</v>
      </c>
      <c r="AM37">
        <v>1</v>
      </c>
      <c r="AN37">
        <v>0</v>
      </c>
      <c r="AO37">
        <v>1</v>
      </c>
      <c r="AP37">
        <v>0</v>
      </c>
      <c r="AQ37">
        <v>1</v>
      </c>
      <c r="AR37">
        <v>0</v>
      </c>
      <c r="AS37">
        <v>0</v>
      </c>
      <c r="AV37">
        <v>12</v>
      </c>
      <c r="AW37" t="s">
        <v>59</v>
      </c>
      <c r="AX37">
        <v>7</v>
      </c>
    </row>
    <row r="38" spans="1:50">
      <c r="A38" t="s">
        <v>180</v>
      </c>
      <c r="B38" t="s">
        <v>181</v>
      </c>
      <c r="C38" t="s">
        <v>182</v>
      </c>
      <c r="D38">
        <v>720</v>
      </c>
      <c r="E38" t="s">
        <v>63</v>
      </c>
      <c r="F38">
        <v>38</v>
      </c>
      <c r="G38" t="s">
        <v>104</v>
      </c>
      <c r="H38">
        <v>369.74</v>
      </c>
      <c r="I38" t="s">
        <v>55</v>
      </c>
      <c r="J38" t="s">
        <v>55</v>
      </c>
      <c r="K38" t="s">
        <v>72</v>
      </c>
      <c r="L38" t="s">
        <v>58</v>
      </c>
      <c r="M38">
        <v>1</v>
      </c>
      <c r="N38">
        <v>2</v>
      </c>
      <c r="O38">
        <v>2</v>
      </c>
      <c r="P38">
        <v>1</v>
      </c>
      <c r="Q38" t="s">
        <v>59</v>
      </c>
      <c r="R38" t="s">
        <v>59</v>
      </c>
      <c r="S38" t="s">
        <v>59</v>
      </c>
      <c r="T38" t="s">
        <v>59</v>
      </c>
      <c r="U38" t="s">
        <v>59</v>
      </c>
      <c r="Y38" t="s">
        <v>66</v>
      </c>
      <c r="Z38" t="s">
        <v>58</v>
      </c>
      <c r="AA38" t="s">
        <v>58</v>
      </c>
      <c r="AB38" t="s">
        <v>66</v>
      </c>
      <c r="AC38" t="s">
        <v>58</v>
      </c>
      <c r="AD38" t="s">
        <v>58</v>
      </c>
      <c r="AE38" t="s">
        <v>58</v>
      </c>
      <c r="AF38" t="s">
        <v>58</v>
      </c>
      <c r="AG38" t="s">
        <v>58</v>
      </c>
      <c r="AH38" t="s">
        <v>58</v>
      </c>
      <c r="AI38" t="s">
        <v>58</v>
      </c>
      <c r="AJ38" t="s">
        <v>58</v>
      </c>
      <c r="AK38">
        <v>0</v>
      </c>
      <c r="AL38">
        <v>0</v>
      </c>
      <c r="AM38">
        <v>1</v>
      </c>
      <c r="AN38">
        <v>0</v>
      </c>
      <c r="AO38">
        <v>0</v>
      </c>
      <c r="AP38">
        <v>0</v>
      </c>
      <c r="AQ38">
        <v>0</v>
      </c>
      <c r="AR38">
        <v>0</v>
      </c>
      <c r="AS38">
        <v>0</v>
      </c>
      <c r="AW38" t="s">
        <v>59</v>
      </c>
      <c r="AX38">
        <v>7</v>
      </c>
    </row>
    <row r="39" spans="1:50">
      <c r="A39" t="s">
        <v>183</v>
      </c>
      <c r="B39" t="s">
        <v>184</v>
      </c>
      <c r="C39" t="s">
        <v>185</v>
      </c>
      <c r="D39">
        <v>1600</v>
      </c>
      <c r="E39" t="s">
        <v>53</v>
      </c>
      <c r="F39">
        <v>0</v>
      </c>
      <c r="G39" t="s">
        <v>115</v>
      </c>
      <c r="H39">
        <v>127.96</v>
      </c>
      <c r="I39" t="s">
        <v>55</v>
      </c>
      <c r="J39" t="s">
        <v>56</v>
      </c>
      <c r="K39" t="s">
        <v>128</v>
      </c>
      <c r="L39" t="s">
        <v>58</v>
      </c>
      <c r="M39">
        <v>0</v>
      </c>
      <c r="N39">
        <v>2</v>
      </c>
      <c r="O39">
        <v>2</v>
      </c>
      <c r="P39">
        <v>0</v>
      </c>
      <c r="Q39" t="s">
        <v>59</v>
      </c>
      <c r="R39" t="s">
        <v>59</v>
      </c>
      <c r="S39" t="s">
        <v>59</v>
      </c>
      <c r="T39" t="s">
        <v>59</v>
      </c>
      <c r="U39" t="s">
        <v>59</v>
      </c>
      <c r="W39">
        <v>0</v>
      </c>
      <c r="X39">
        <v>0</v>
      </c>
      <c r="Y39" t="s">
        <v>59</v>
      </c>
      <c r="Z39" t="s">
        <v>59</v>
      </c>
      <c r="AA39" t="s">
        <v>59</v>
      </c>
      <c r="AB39" t="s">
        <v>59</v>
      </c>
      <c r="AC39" t="s">
        <v>59</v>
      </c>
      <c r="AD39" t="s">
        <v>59</v>
      </c>
      <c r="AE39" t="s">
        <v>59</v>
      </c>
      <c r="AF39" t="s">
        <v>59</v>
      </c>
      <c r="AG39" t="s">
        <v>59</v>
      </c>
      <c r="AH39" t="s">
        <v>59</v>
      </c>
      <c r="AI39" t="s">
        <v>59</v>
      </c>
      <c r="AJ39" t="s">
        <v>59</v>
      </c>
      <c r="AV39">
        <v>11.4</v>
      </c>
      <c r="AW39" t="s">
        <v>59</v>
      </c>
      <c r="AX39">
        <v>1</v>
      </c>
    </row>
    <row r="40" spans="1:50">
      <c r="A40" t="s">
        <v>186</v>
      </c>
      <c r="B40" t="s">
        <v>155</v>
      </c>
      <c r="C40" t="s">
        <v>187</v>
      </c>
      <c r="E40" t="s">
        <v>53</v>
      </c>
      <c r="F40">
        <v>38</v>
      </c>
      <c r="G40" t="s">
        <v>70</v>
      </c>
      <c r="H40">
        <v>247.7</v>
      </c>
      <c r="I40" t="s">
        <v>55</v>
      </c>
      <c r="J40" t="s">
        <v>55</v>
      </c>
      <c r="K40" t="s">
        <v>85</v>
      </c>
      <c r="L40" t="s">
        <v>66</v>
      </c>
      <c r="M40">
        <v>2</v>
      </c>
      <c r="N40">
        <v>1</v>
      </c>
      <c r="O40">
        <v>1</v>
      </c>
      <c r="P40">
        <v>0</v>
      </c>
      <c r="Q40" t="s">
        <v>59</v>
      </c>
      <c r="R40" t="s">
        <v>59</v>
      </c>
      <c r="S40" t="s">
        <v>59</v>
      </c>
      <c r="T40" t="s">
        <v>59</v>
      </c>
      <c r="U40" t="s">
        <v>59</v>
      </c>
      <c r="W40">
        <v>0</v>
      </c>
      <c r="X40">
        <v>0</v>
      </c>
      <c r="Y40" t="s">
        <v>59</v>
      </c>
      <c r="Z40" t="s">
        <v>59</v>
      </c>
      <c r="AA40" t="s">
        <v>59</v>
      </c>
      <c r="AB40" t="s">
        <v>59</v>
      </c>
      <c r="AC40" t="s">
        <v>59</v>
      </c>
      <c r="AD40" t="s">
        <v>59</v>
      </c>
      <c r="AE40" t="s">
        <v>59</v>
      </c>
      <c r="AF40" t="s">
        <v>59</v>
      </c>
      <c r="AG40" t="s">
        <v>59</v>
      </c>
      <c r="AH40" t="s">
        <v>59</v>
      </c>
      <c r="AI40" t="s">
        <v>59</v>
      </c>
      <c r="AJ40" t="s">
        <v>59</v>
      </c>
      <c r="AV40">
        <v>11.9</v>
      </c>
      <c r="AW40" t="s">
        <v>59</v>
      </c>
      <c r="AX40">
        <v>7</v>
      </c>
    </row>
    <row r="41" spans="1:50">
      <c r="A41" t="s">
        <v>188</v>
      </c>
      <c r="B41" t="s">
        <v>189</v>
      </c>
      <c r="C41" t="s">
        <v>108</v>
      </c>
      <c r="E41" t="s">
        <v>63</v>
      </c>
      <c r="F41">
        <v>70</v>
      </c>
      <c r="G41" t="s">
        <v>54</v>
      </c>
      <c r="H41">
        <v>136.84</v>
      </c>
      <c r="I41" t="s">
        <v>55</v>
      </c>
      <c r="J41" t="s">
        <v>71</v>
      </c>
      <c r="K41" t="s">
        <v>80</v>
      </c>
      <c r="L41" t="s">
        <v>58</v>
      </c>
      <c r="M41">
        <v>0</v>
      </c>
      <c r="N41">
        <v>1</v>
      </c>
      <c r="O41">
        <v>1</v>
      </c>
      <c r="P41">
        <v>0</v>
      </c>
      <c r="Q41" t="s">
        <v>59</v>
      </c>
      <c r="R41" t="s">
        <v>59</v>
      </c>
      <c r="S41" t="s">
        <v>59</v>
      </c>
      <c r="T41" t="s">
        <v>59</v>
      </c>
      <c r="U41" t="s">
        <v>59</v>
      </c>
      <c r="V41">
        <v>1</v>
      </c>
      <c r="W41">
        <v>0</v>
      </c>
      <c r="X41">
        <v>0</v>
      </c>
      <c r="Y41" t="s">
        <v>59</v>
      </c>
      <c r="Z41" t="s">
        <v>59</v>
      </c>
      <c r="AA41" t="s">
        <v>59</v>
      </c>
      <c r="AB41" t="s">
        <v>59</v>
      </c>
      <c r="AC41" t="s">
        <v>59</v>
      </c>
      <c r="AD41" t="s">
        <v>59</v>
      </c>
      <c r="AE41" t="s">
        <v>59</v>
      </c>
      <c r="AF41" t="s">
        <v>59</v>
      </c>
      <c r="AG41" t="s">
        <v>59</v>
      </c>
      <c r="AH41" t="s">
        <v>59</v>
      </c>
      <c r="AI41" t="s">
        <v>59</v>
      </c>
      <c r="AJ41" t="s">
        <v>59</v>
      </c>
      <c r="AV41">
        <v>12.8</v>
      </c>
      <c r="AW41" t="s">
        <v>59</v>
      </c>
      <c r="AX41">
        <v>9</v>
      </c>
    </row>
    <row r="42" spans="1:50">
      <c r="A42" t="s">
        <v>190</v>
      </c>
      <c r="B42" t="s">
        <v>191</v>
      </c>
      <c r="C42" t="s">
        <v>108</v>
      </c>
      <c r="D42">
        <v>1880</v>
      </c>
      <c r="E42" t="s">
        <v>63</v>
      </c>
      <c r="F42">
        <v>88</v>
      </c>
      <c r="G42" t="s">
        <v>163</v>
      </c>
      <c r="H42">
        <v>325.99</v>
      </c>
      <c r="I42" t="s">
        <v>100</v>
      </c>
      <c r="J42" t="s">
        <v>71</v>
      </c>
      <c r="K42" t="s">
        <v>72</v>
      </c>
      <c r="L42" t="s">
        <v>58</v>
      </c>
      <c r="M42">
        <v>0</v>
      </c>
      <c r="N42">
        <v>2</v>
      </c>
      <c r="O42">
        <v>2</v>
      </c>
      <c r="P42">
        <v>0</v>
      </c>
      <c r="Q42" t="s">
        <v>59</v>
      </c>
      <c r="R42" t="s">
        <v>59</v>
      </c>
      <c r="S42" t="s">
        <v>59</v>
      </c>
      <c r="T42" t="s">
        <v>59</v>
      </c>
      <c r="U42" t="s">
        <v>66</v>
      </c>
      <c r="V42">
        <v>2</v>
      </c>
      <c r="W42">
        <v>0</v>
      </c>
      <c r="X42">
        <v>1</v>
      </c>
      <c r="Y42" t="s">
        <v>66</v>
      </c>
      <c r="Z42" t="s">
        <v>58</v>
      </c>
      <c r="AA42" t="s">
        <v>66</v>
      </c>
      <c r="AB42" t="s">
        <v>66</v>
      </c>
      <c r="AC42" t="s">
        <v>58</v>
      </c>
      <c r="AD42" t="s">
        <v>58</v>
      </c>
      <c r="AE42" t="s">
        <v>66</v>
      </c>
      <c r="AF42" t="s">
        <v>58</v>
      </c>
      <c r="AG42" t="s">
        <v>58</v>
      </c>
      <c r="AH42" t="s">
        <v>58</v>
      </c>
      <c r="AI42" t="s">
        <v>58</v>
      </c>
      <c r="AJ42" t="s">
        <v>58</v>
      </c>
      <c r="AK42">
        <v>0</v>
      </c>
      <c r="AL42">
        <v>0</v>
      </c>
      <c r="AM42">
        <v>1</v>
      </c>
      <c r="AN42">
        <v>0</v>
      </c>
      <c r="AO42">
        <v>0</v>
      </c>
      <c r="AP42">
        <v>0</v>
      </c>
      <c r="AQ42">
        <v>0</v>
      </c>
      <c r="AR42">
        <v>0</v>
      </c>
      <c r="AS42">
        <v>1</v>
      </c>
      <c r="AV42">
        <v>14.1</v>
      </c>
      <c r="AW42" t="s">
        <v>66</v>
      </c>
      <c r="AX42">
        <v>9</v>
      </c>
    </row>
    <row r="43" spans="1:50">
      <c r="A43" t="s">
        <v>192</v>
      </c>
      <c r="B43" t="s">
        <v>193</v>
      </c>
      <c r="C43" t="s">
        <v>171</v>
      </c>
      <c r="D43">
        <v>5600</v>
      </c>
      <c r="E43" t="s">
        <v>63</v>
      </c>
      <c r="F43">
        <v>58</v>
      </c>
      <c r="G43" t="s">
        <v>104</v>
      </c>
      <c r="H43">
        <v>349.34</v>
      </c>
      <c r="I43" t="s">
        <v>55</v>
      </c>
      <c r="J43" t="s">
        <v>71</v>
      </c>
      <c r="K43" t="s">
        <v>128</v>
      </c>
      <c r="L43" t="s">
        <v>58</v>
      </c>
      <c r="M43">
        <v>0</v>
      </c>
      <c r="N43">
        <v>2</v>
      </c>
      <c r="O43">
        <v>2</v>
      </c>
      <c r="P43">
        <v>0</v>
      </c>
      <c r="Q43" t="s">
        <v>59</v>
      </c>
      <c r="R43" t="s">
        <v>59</v>
      </c>
      <c r="S43" t="s">
        <v>59</v>
      </c>
      <c r="T43" t="s">
        <v>59</v>
      </c>
      <c r="U43" t="s">
        <v>59</v>
      </c>
      <c r="V43">
        <v>1</v>
      </c>
      <c r="W43">
        <v>0</v>
      </c>
      <c r="X43">
        <v>0</v>
      </c>
      <c r="Y43" t="s">
        <v>58</v>
      </c>
      <c r="Z43" t="s">
        <v>58</v>
      </c>
      <c r="AA43" t="s">
        <v>58</v>
      </c>
      <c r="AB43" t="s">
        <v>58</v>
      </c>
      <c r="AC43" t="s">
        <v>58</v>
      </c>
      <c r="AD43" t="s">
        <v>58</v>
      </c>
      <c r="AE43" t="s">
        <v>58</v>
      </c>
      <c r="AF43" t="s">
        <v>58</v>
      </c>
      <c r="AG43" t="s">
        <v>58</v>
      </c>
      <c r="AH43" t="s">
        <v>58</v>
      </c>
      <c r="AI43" t="s">
        <v>58</v>
      </c>
      <c r="AJ43" t="s">
        <v>58</v>
      </c>
      <c r="AK43">
        <v>0</v>
      </c>
      <c r="AL43">
        <v>0</v>
      </c>
      <c r="AM43">
        <v>1</v>
      </c>
      <c r="AN43">
        <v>0</v>
      </c>
      <c r="AO43">
        <v>1</v>
      </c>
      <c r="AP43">
        <v>0</v>
      </c>
      <c r="AQ43">
        <v>0</v>
      </c>
      <c r="AR43">
        <v>0</v>
      </c>
      <c r="AS43">
        <v>1</v>
      </c>
      <c r="AV43">
        <v>12.3</v>
      </c>
      <c r="AW43" t="s">
        <v>59</v>
      </c>
      <c r="AX43">
        <v>3</v>
      </c>
    </row>
    <row r="44" spans="1:50">
      <c r="A44" t="s">
        <v>194</v>
      </c>
      <c r="B44" t="s">
        <v>195</v>
      </c>
      <c r="C44" t="s">
        <v>142</v>
      </c>
      <c r="D44">
        <v>7080</v>
      </c>
      <c r="E44" t="s">
        <v>53</v>
      </c>
      <c r="F44">
        <v>0</v>
      </c>
      <c r="G44" t="s">
        <v>84</v>
      </c>
      <c r="H44">
        <v>206.25</v>
      </c>
      <c r="I44" t="s">
        <v>196</v>
      </c>
      <c r="J44" t="s">
        <v>55</v>
      </c>
      <c r="K44" t="s">
        <v>131</v>
      </c>
      <c r="L44" t="s">
        <v>58</v>
      </c>
      <c r="M44">
        <v>0</v>
      </c>
      <c r="N44">
        <v>0</v>
      </c>
      <c r="O44">
        <v>0</v>
      </c>
      <c r="P44">
        <v>1</v>
      </c>
      <c r="Q44" t="s">
        <v>59</v>
      </c>
      <c r="R44" t="s">
        <v>59</v>
      </c>
      <c r="S44" t="s">
        <v>59</v>
      </c>
      <c r="T44" t="s">
        <v>59</v>
      </c>
      <c r="U44" t="s">
        <v>59</v>
      </c>
      <c r="Y44" t="s">
        <v>58</v>
      </c>
      <c r="Z44" t="s">
        <v>58</v>
      </c>
      <c r="AA44" t="s">
        <v>58</v>
      </c>
      <c r="AB44" t="s">
        <v>58</v>
      </c>
      <c r="AC44" t="s">
        <v>58</v>
      </c>
      <c r="AD44" t="s">
        <v>58</v>
      </c>
      <c r="AE44" t="s">
        <v>58</v>
      </c>
      <c r="AF44" t="s">
        <v>58</v>
      </c>
      <c r="AG44" t="s">
        <v>58</v>
      </c>
      <c r="AH44" t="s">
        <v>58</v>
      </c>
      <c r="AI44" t="s">
        <v>58</v>
      </c>
      <c r="AJ44" t="s">
        <v>58</v>
      </c>
      <c r="AK44">
        <v>0</v>
      </c>
      <c r="AL44">
        <v>1</v>
      </c>
      <c r="AM44">
        <v>0</v>
      </c>
      <c r="AN44">
        <v>0</v>
      </c>
      <c r="AO44">
        <v>1</v>
      </c>
      <c r="AP44">
        <v>0</v>
      </c>
      <c r="AQ44">
        <v>0</v>
      </c>
      <c r="AR44">
        <v>0</v>
      </c>
      <c r="AS44">
        <v>0</v>
      </c>
      <c r="AW44" t="s">
        <v>59</v>
      </c>
      <c r="AX44">
        <v>6</v>
      </c>
    </row>
    <row r="45" spans="1:50">
      <c r="A45" t="s">
        <v>197</v>
      </c>
      <c r="B45" t="s">
        <v>198</v>
      </c>
      <c r="C45" t="s">
        <v>199</v>
      </c>
      <c r="D45">
        <v>4000</v>
      </c>
      <c r="E45" t="s">
        <v>53</v>
      </c>
      <c r="F45">
        <v>52</v>
      </c>
      <c r="G45" t="s">
        <v>84</v>
      </c>
      <c r="H45">
        <v>200.66</v>
      </c>
      <c r="I45" t="s">
        <v>105</v>
      </c>
      <c r="J45" t="s">
        <v>55</v>
      </c>
      <c r="K45" t="s">
        <v>116</v>
      </c>
      <c r="L45" t="s">
        <v>58</v>
      </c>
      <c r="M45">
        <v>0</v>
      </c>
      <c r="N45">
        <v>0</v>
      </c>
      <c r="O45">
        <v>0</v>
      </c>
      <c r="P45">
        <v>0</v>
      </c>
      <c r="Q45" t="s">
        <v>59</v>
      </c>
      <c r="R45" t="s">
        <v>59</v>
      </c>
      <c r="S45" t="s">
        <v>59</v>
      </c>
      <c r="T45" t="s">
        <v>59</v>
      </c>
      <c r="U45" t="s">
        <v>59</v>
      </c>
      <c r="W45">
        <v>0</v>
      </c>
      <c r="X45">
        <v>0</v>
      </c>
      <c r="Y45" t="s">
        <v>59</v>
      </c>
      <c r="Z45" t="s">
        <v>59</v>
      </c>
      <c r="AA45" t="s">
        <v>59</v>
      </c>
      <c r="AB45" t="s">
        <v>59</v>
      </c>
      <c r="AC45" t="s">
        <v>59</v>
      </c>
      <c r="AD45" t="s">
        <v>59</v>
      </c>
      <c r="AE45" t="s">
        <v>59</v>
      </c>
      <c r="AF45" t="s">
        <v>59</v>
      </c>
      <c r="AG45" t="s">
        <v>59</v>
      </c>
      <c r="AH45" t="s">
        <v>59</v>
      </c>
      <c r="AI45" t="s">
        <v>59</v>
      </c>
      <c r="AJ45" t="s">
        <v>59</v>
      </c>
      <c r="AV45">
        <v>10.8</v>
      </c>
      <c r="AW45" t="s">
        <v>59</v>
      </c>
      <c r="AX45">
        <v>3</v>
      </c>
    </row>
    <row r="46" spans="1:50">
      <c r="A46" t="s">
        <v>200</v>
      </c>
      <c r="B46" t="s">
        <v>201</v>
      </c>
      <c r="C46" t="s">
        <v>202</v>
      </c>
      <c r="E46" t="s">
        <v>63</v>
      </c>
      <c r="F46">
        <v>34</v>
      </c>
      <c r="G46" t="s">
        <v>115</v>
      </c>
      <c r="H46">
        <v>178.95</v>
      </c>
      <c r="I46" t="s">
        <v>55</v>
      </c>
      <c r="J46" t="s">
        <v>55</v>
      </c>
      <c r="K46" t="s">
        <v>72</v>
      </c>
      <c r="L46" t="s">
        <v>58</v>
      </c>
      <c r="M46">
        <v>0</v>
      </c>
      <c r="N46">
        <v>2</v>
      </c>
      <c r="O46">
        <v>2</v>
      </c>
      <c r="P46">
        <v>0</v>
      </c>
      <c r="Q46" t="s">
        <v>59</v>
      </c>
      <c r="R46" t="s">
        <v>59</v>
      </c>
      <c r="S46" t="s">
        <v>59</v>
      </c>
      <c r="T46" t="s">
        <v>59</v>
      </c>
      <c r="U46" t="s">
        <v>59</v>
      </c>
      <c r="V46">
        <v>2</v>
      </c>
      <c r="W46">
        <v>1</v>
      </c>
      <c r="X46">
        <v>1</v>
      </c>
      <c r="Y46" t="s">
        <v>66</v>
      </c>
      <c r="Z46" t="s">
        <v>58</v>
      </c>
      <c r="AA46" t="s">
        <v>58</v>
      </c>
      <c r="AB46" t="s">
        <v>58</v>
      </c>
      <c r="AC46" t="s">
        <v>58</v>
      </c>
      <c r="AD46" t="s">
        <v>58</v>
      </c>
      <c r="AE46" t="s">
        <v>58</v>
      </c>
      <c r="AF46" t="s">
        <v>58</v>
      </c>
      <c r="AG46" t="s">
        <v>58</v>
      </c>
      <c r="AH46" t="s">
        <v>58</v>
      </c>
      <c r="AI46" t="s">
        <v>58</v>
      </c>
      <c r="AJ46" t="s">
        <v>58</v>
      </c>
      <c r="AK46">
        <v>0</v>
      </c>
      <c r="AL46">
        <v>0</v>
      </c>
      <c r="AM46">
        <v>1</v>
      </c>
      <c r="AN46">
        <v>0</v>
      </c>
      <c r="AO46">
        <v>1</v>
      </c>
      <c r="AP46">
        <v>0</v>
      </c>
      <c r="AQ46">
        <v>0</v>
      </c>
      <c r="AR46">
        <v>0</v>
      </c>
      <c r="AS46">
        <v>1</v>
      </c>
      <c r="AV46">
        <v>11.4</v>
      </c>
      <c r="AW46" t="s">
        <v>59</v>
      </c>
      <c r="AX46">
        <v>2</v>
      </c>
    </row>
    <row r="47" spans="1:50">
      <c r="A47" t="s">
        <v>203</v>
      </c>
      <c r="B47" t="s">
        <v>204</v>
      </c>
      <c r="C47" t="s">
        <v>205</v>
      </c>
      <c r="D47">
        <v>7800</v>
      </c>
      <c r="E47" t="s">
        <v>63</v>
      </c>
      <c r="F47">
        <v>48</v>
      </c>
      <c r="G47" t="s">
        <v>70</v>
      </c>
      <c r="H47">
        <v>332.24</v>
      </c>
      <c r="I47" t="s">
        <v>76</v>
      </c>
      <c r="J47" t="s">
        <v>71</v>
      </c>
      <c r="K47" t="s">
        <v>168</v>
      </c>
      <c r="L47" t="s">
        <v>66</v>
      </c>
      <c r="M47">
        <v>1</v>
      </c>
      <c r="N47">
        <v>2</v>
      </c>
      <c r="O47">
        <v>2</v>
      </c>
      <c r="P47">
        <v>0</v>
      </c>
      <c r="Q47" t="s">
        <v>59</v>
      </c>
      <c r="R47" t="s">
        <v>66</v>
      </c>
      <c r="S47" t="s">
        <v>66</v>
      </c>
      <c r="T47" t="s">
        <v>59</v>
      </c>
      <c r="U47" t="s">
        <v>59</v>
      </c>
      <c r="W47">
        <v>0</v>
      </c>
      <c r="X47">
        <v>0</v>
      </c>
      <c r="Y47" t="s">
        <v>59</v>
      </c>
      <c r="Z47" t="s">
        <v>59</v>
      </c>
      <c r="AA47" t="s">
        <v>59</v>
      </c>
      <c r="AB47" t="s">
        <v>59</v>
      </c>
      <c r="AC47" t="s">
        <v>59</v>
      </c>
      <c r="AD47" t="s">
        <v>59</v>
      </c>
      <c r="AE47" t="s">
        <v>59</v>
      </c>
      <c r="AF47" t="s">
        <v>59</v>
      </c>
      <c r="AG47" t="s">
        <v>59</v>
      </c>
      <c r="AH47" t="s">
        <v>59</v>
      </c>
      <c r="AI47" t="s">
        <v>59</v>
      </c>
      <c r="AJ47" t="s">
        <v>59</v>
      </c>
      <c r="AV47">
        <v>13.7</v>
      </c>
      <c r="AW47" t="s">
        <v>59</v>
      </c>
      <c r="AX47">
        <v>1</v>
      </c>
    </row>
    <row r="48" spans="1:50">
      <c r="A48" t="s">
        <v>206</v>
      </c>
      <c r="B48" t="s">
        <v>207</v>
      </c>
      <c r="C48" t="s">
        <v>171</v>
      </c>
      <c r="D48">
        <v>3610</v>
      </c>
      <c r="E48" t="s">
        <v>63</v>
      </c>
      <c r="F48">
        <v>46</v>
      </c>
      <c r="G48" t="s">
        <v>64</v>
      </c>
      <c r="H48">
        <v>283.55</v>
      </c>
      <c r="I48" t="s">
        <v>100</v>
      </c>
      <c r="J48" t="s">
        <v>55</v>
      </c>
      <c r="K48" t="s">
        <v>145</v>
      </c>
      <c r="L48" t="s">
        <v>66</v>
      </c>
      <c r="M48">
        <v>2</v>
      </c>
      <c r="N48">
        <v>1</v>
      </c>
      <c r="O48">
        <v>1</v>
      </c>
      <c r="P48">
        <v>0</v>
      </c>
      <c r="Q48" t="s">
        <v>59</v>
      </c>
      <c r="R48" t="s">
        <v>59</v>
      </c>
      <c r="S48" t="s">
        <v>59</v>
      </c>
      <c r="T48" t="s">
        <v>59</v>
      </c>
      <c r="U48" t="s">
        <v>59</v>
      </c>
      <c r="V48">
        <v>1</v>
      </c>
      <c r="W48">
        <v>1</v>
      </c>
      <c r="X48">
        <v>0</v>
      </c>
      <c r="Y48" t="s">
        <v>58</v>
      </c>
      <c r="Z48" t="s">
        <v>58</v>
      </c>
      <c r="AA48" t="s">
        <v>58</v>
      </c>
      <c r="AB48" t="s">
        <v>58</v>
      </c>
      <c r="AC48" t="s">
        <v>58</v>
      </c>
      <c r="AD48" t="s">
        <v>58</v>
      </c>
      <c r="AE48" t="s">
        <v>58</v>
      </c>
      <c r="AF48" t="s">
        <v>58</v>
      </c>
      <c r="AG48" t="s">
        <v>58</v>
      </c>
      <c r="AH48" t="s">
        <v>58</v>
      </c>
      <c r="AI48" t="s">
        <v>58</v>
      </c>
      <c r="AJ48" t="s">
        <v>58</v>
      </c>
      <c r="AK48">
        <v>0</v>
      </c>
      <c r="AL48">
        <v>1</v>
      </c>
      <c r="AM48">
        <v>1</v>
      </c>
      <c r="AN48">
        <v>0</v>
      </c>
      <c r="AO48">
        <v>0</v>
      </c>
      <c r="AP48">
        <v>0</v>
      </c>
      <c r="AQ48">
        <v>0</v>
      </c>
      <c r="AR48">
        <v>0</v>
      </c>
      <c r="AS48">
        <v>0</v>
      </c>
      <c r="AV48">
        <v>11.9</v>
      </c>
      <c r="AW48" t="s">
        <v>59</v>
      </c>
      <c r="AX48">
        <v>3</v>
      </c>
    </row>
    <row r="49" spans="1:50">
      <c r="A49" t="s">
        <v>208</v>
      </c>
      <c r="B49" t="s">
        <v>209</v>
      </c>
      <c r="C49" t="s">
        <v>103</v>
      </c>
      <c r="D49">
        <v>5775</v>
      </c>
      <c r="E49" t="s">
        <v>63</v>
      </c>
      <c r="F49">
        <v>46</v>
      </c>
      <c r="G49" t="s">
        <v>84</v>
      </c>
      <c r="H49">
        <v>376.64</v>
      </c>
      <c r="I49" t="s">
        <v>65</v>
      </c>
      <c r="J49" t="s">
        <v>56</v>
      </c>
      <c r="K49" t="s">
        <v>131</v>
      </c>
      <c r="L49" t="s">
        <v>66</v>
      </c>
      <c r="M49">
        <v>1</v>
      </c>
      <c r="N49">
        <v>0</v>
      </c>
      <c r="O49">
        <v>0</v>
      </c>
      <c r="P49">
        <v>0</v>
      </c>
      <c r="Q49" t="s">
        <v>59</v>
      </c>
      <c r="R49" t="s">
        <v>59</v>
      </c>
      <c r="S49" t="s">
        <v>59</v>
      </c>
      <c r="T49" t="s">
        <v>59</v>
      </c>
      <c r="U49" t="s">
        <v>59</v>
      </c>
      <c r="W49">
        <v>0</v>
      </c>
      <c r="X49">
        <v>0</v>
      </c>
      <c r="Y49" t="s">
        <v>59</v>
      </c>
      <c r="Z49" t="s">
        <v>59</v>
      </c>
      <c r="AA49" t="s">
        <v>59</v>
      </c>
      <c r="AB49" t="s">
        <v>59</v>
      </c>
      <c r="AC49" t="s">
        <v>59</v>
      </c>
      <c r="AD49" t="s">
        <v>59</v>
      </c>
      <c r="AE49" t="s">
        <v>59</v>
      </c>
      <c r="AF49" t="s">
        <v>59</v>
      </c>
      <c r="AG49" t="s">
        <v>59</v>
      </c>
      <c r="AH49" t="s">
        <v>59</v>
      </c>
      <c r="AI49" t="s">
        <v>59</v>
      </c>
      <c r="AJ49" t="s">
        <v>59</v>
      </c>
      <c r="AV49">
        <v>15.3</v>
      </c>
      <c r="AW49" t="s">
        <v>59</v>
      </c>
      <c r="AX49">
        <v>6</v>
      </c>
    </row>
    <row r="50" spans="1:50">
      <c r="A50" t="s">
        <v>210</v>
      </c>
      <c r="B50" t="s">
        <v>211</v>
      </c>
      <c r="C50" t="s">
        <v>212</v>
      </c>
      <c r="E50" t="s">
        <v>63</v>
      </c>
      <c r="F50">
        <v>46</v>
      </c>
      <c r="G50" t="s">
        <v>104</v>
      </c>
      <c r="H50">
        <v>144.08000000000001</v>
      </c>
      <c r="I50" t="s">
        <v>196</v>
      </c>
      <c r="J50" t="s">
        <v>55</v>
      </c>
      <c r="K50" t="s">
        <v>131</v>
      </c>
      <c r="L50" t="s">
        <v>66</v>
      </c>
      <c r="M50">
        <v>0</v>
      </c>
      <c r="N50">
        <v>2</v>
      </c>
      <c r="O50">
        <v>2</v>
      </c>
      <c r="P50">
        <v>1</v>
      </c>
      <c r="Q50" t="s">
        <v>59</v>
      </c>
      <c r="R50" t="s">
        <v>59</v>
      </c>
      <c r="S50" t="s">
        <v>59</v>
      </c>
      <c r="T50" t="s">
        <v>59</v>
      </c>
      <c r="U50" t="s">
        <v>59</v>
      </c>
      <c r="Y50" t="s">
        <v>58</v>
      </c>
      <c r="Z50" t="s">
        <v>58</v>
      </c>
      <c r="AA50" t="s">
        <v>58</v>
      </c>
      <c r="AB50" t="s">
        <v>58</v>
      </c>
      <c r="AC50" t="s">
        <v>58</v>
      </c>
      <c r="AD50" t="s">
        <v>58</v>
      </c>
      <c r="AE50" t="s">
        <v>58</v>
      </c>
      <c r="AF50" t="s">
        <v>58</v>
      </c>
      <c r="AG50" t="s">
        <v>58</v>
      </c>
      <c r="AH50" t="s">
        <v>58</v>
      </c>
      <c r="AI50" t="s">
        <v>58</v>
      </c>
      <c r="AJ50" t="s">
        <v>58</v>
      </c>
      <c r="AK50">
        <v>0</v>
      </c>
      <c r="AL50">
        <v>1</v>
      </c>
      <c r="AM50">
        <v>1</v>
      </c>
      <c r="AN50">
        <v>0</v>
      </c>
      <c r="AO50">
        <v>0</v>
      </c>
      <c r="AP50">
        <v>0</v>
      </c>
      <c r="AQ50">
        <v>1</v>
      </c>
      <c r="AR50">
        <v>0</v>
      </c>
      <c r="AS50">
        <v>0</v>
      </c>
      <c r="AW50" t="s">
        <v>66</v>
      </c>
      <c r="AX50">
        <v>7</v>
      </c>
    </row>
    <row r="51" spans="1:50">
      <c r="A51" t="s">
        <v>213</v>
      </c>
      <c r="B51" t="s">
        <v>214</v>
      </c>
      <c r="C51" t="s">
        <v>134</v>
      </c>
      <c r="E51" t="s">
        <v>53</v>
      </c>
      <c r="F51">
        <v>50</v>
      </c>
      <c r="G51" t="s">
        <v>64</v>
      </c>
      <c r="H51">
        <v>245.07</v>
      </c>
      <c r="I51" t="s">
        <v>55</v>
      </c>
      <c r="J51" t="s">
        <v>56</v>
      </c>
      <c r="K51" t="s">
        <v>215</v>
      </c>
      <c r="L51" t="s">
        <v>58</v>
      </c>
      <c r="M51">
        <v>0</v>
      </c>
      <c r="N51">
        <v>0</v>
      </c>
      <c r="O51">
        <v>0</v>
      </c>
      <c r="P51">
        <v>0</v>
      </c>
      <c r="Q51" t="s">
        <v>59</v>
      </c>
      <c r="R51" t="s">
        <v>59</v>
      </c>
      <c r="S51" t="s">
        <v>59</v>
      </c>
      <c r="T51" t="s">
        <v>59</v>
      </c>
      <c r="U51" t="s">
        <v>59</v>
      </c>
      <c r="V51">
        <v>1</v>
      </c>
      <c r="W51">
        <v>1</v>
      </c>
      <c r="X51">
        <v>0</v>
      </c>
      <c r="Y51" t="s">
        <v>66</v>
      </c>
      <c r="Z51" t="s">
        <v>66</v>
      </c>
      <c r="AA51" t="s">
        <v>58</v>
      </c>
      <c r="AB51" t="s">
        <v>58</v>
      </c>
      <c r="AC51" t="s">
        <v>58</v>
      </c>
      <c r="AD51" t="s">
        <v>58</v>
      </c>
      <c r="AE51" t="s">
        <v>58</v>
      </c>
      <c r="AF51" t="s">
        <v>58</v>
      </c>
      <c r="AG51" t="s">
        <v>58</v>
      </c>
      <c r="AH51" t="s">
        <v>58</v>
      </c>
      <c r="AI51" t="s">
        <v>58</v>
      </c>
      <c r="AJ51" t="s">
        <v>58</v>
      </c>
      <c r="AK51">
        <v>0</v>
      </c>
      <c r="AL51">
        <v>1</v>
      </c>
      <c r="AM51">
        <v>0</v>
      </c>
      <c r="AN51">
        <v>0</v>
      </c>
      <c r="AO51">
        <v>1</v>
      </c>
      <c r="AP51">
        <v>0</v>
      </c>
      <c r="AQ51">
        <v>0</v>
      </c>
      <c r="AR51">
        <v>0</v>
      </c>
      <c r="AS51">
        <v>1</v>
      </c>
      <c r="AV51">
        <v>11.9</v>
      </c>
      <c r="AW51" t="s">
        <v>59</v>
      </c>
      <c r="AX51">
        <v>1</v>
      </c>
    </row>
    <row r="52" spans="1:50">
      <c r="A52" t="s">
        <v>216</v>
      </c>
      <c r="B52" t="s">
        <v>217</v>
      </c>
      <c r="C52" t="s">
        <v>218</v>
      </c>
      <c r="D52">
        <v>3700</v>
      </c>
      <c r="E52" t="s">
        <v>63</v>
      </c>
      <c r="F52">
        <v>40</v>
      </c>
      <c r="G52" t="s">
        <v>104</v>
      </c>
      <c r="H52">
        <v>153.29</v>
      </c>
      <c r="I52" t="s">
        <v>55</v>
      </c>
      <c r="J52" t="s">
        <v>71</v>
      </c>
      <c r="K52" t="s">
        <v>55</v>
      </c>
      <c r="L52" t="s">
        <v>66</v>
      </c>
      <c r="M52">
        <v>0</v>
      </c>
      <c r="N52">
        <v>1</v>
      </c>
      <c r="O52">
        <v>1</v>
      </c>
      <c r="P52">
        <v>1</v>
      </c>
      <c r="Q52" t="s">
        <v>66</v>
      </c>
      <c r="R52" t="s">
        <v>59</v>
      </c>
      <c r="S52" t="s">
        <v>59</v>
      </c>
      <c r="T52" t="s">
        <v>59</v>
      </c>
      <c r="U52" t="s">
        <v>59</v>
      </c>
      <c r="W52">
        <v>0</v>
      </c>
      <c r="X52">
        <v>0</v>
      </c>
      <c r="Y52" t="s">
        <v>58</v>
      </c>
      <c r="Z52" t="s">
        <v>58</v>
      </c>
      <c r="AA52" t="s">
        <v>58</v>
      </c>
      <c r="AB52" t="s">
        <v>58</v>
      </c>
      <c r="AC52" t="s">
        <v>58</v>
      </c>
      <c r="AD52" t="s">
        <v>58</v>
      </c>
      <c r="AE52" t="s">
        <v>58</v>
      </c>
      <c r="AF52" t="s">
        <v>58</v>
      </c>
      <c r="AG52" t="s">
        <v>58</v>
      </c>
      <c r="AH52" t="s">
        <v>58</v>
      </c>
      <c r="AI52" t="s">
        <v>58</v>
      </c>
      <c r="AJ52" t="s">
        <v>58</v>
      </c>
      <c r="AK52">
        <v>1</v>
      </c>
      <c r="AL52">
        <v>1</v>
      </c>
      <c r="AM52">
        <v>1</v>
      </c>
      <c r="AN52">
        <v>0</v>
      </c>
      <c r="AO52">
        <v>0</v>
      </c>
      <c r="AP52">
        <v>0</v>
      </c>
      <c r="AQ52">
        <v>0</v>
      </c>
      <c r="AR52">
        <v>0</v>
      </c>
      <c r="AS52">
        <v>0</v>
      </c>
      <c r="AV52">
        <v>11.5</v>
      </c>
      <c r="AW52" t="s">
        <v>66</v>
      </c>
      <c r="AX52">
        <v>9</v>
      </c>
    </row>
    <row r="53" spans="1:50">
      <c r="A53" t="s">
        <v>219</v>
      </c>
      <c r="B53" t="s">
        <v>220</v>
      </c>
      <c r="C53" t="s">
        <v>119</v>
      </c>
      <c r="E53" t="s">
        <v>53</v>
      </c>
      <c r="F53">
        <v>0</v>
      </c>
      <c r="G53" t="s">
        <v>104</v>
      </c>
      <c r="H53">
        <v>191.45</v>
      </c>
      <c r="I53" t="s">
        <v>55</v>
      </c>
      <c r="J53" t="s">
        <v>55</v>
      </c>
      <c r="K53" t="s">
        <v>131</v>
      </c>
      <c r="L53" t="s">
        <v>58</v>
      </c>
      <c r="M53">
        <v>0</v>
      </c>
      <c r="N53">
        <v>0</v>
      </c>
      <c r="O53">
        <v>0</v>
      </c>
      <c r="P53">
        <v>0</v>
      </c>
      <c r="Q53" t="s">
        <v>59</v>
      </c>
      <c r="R53" t="s">
        <v>59</v>
      </c>
      <c r="S53" t="s">
        <v>59</v>
      </c>
      <c r="T53" t="s">
        <v>59</v>
      </c>
      <c r="U53" t="s">
        <v>59</v>
      </c>
      <c r="W53">
        <v>0</v>
      </c>
      <c r="X53">
        <v>0</v>
      </c>
      <c r="Y53" t="s">
        <v>58</v>
      </c>
      <c r="Z53" t="s">
        <v>58</v>
      </c>
      <c r="AA53" t="s">
        <v>58</v>
      </c>
      <c r="AB53" t="s">
        <v>58</v>
      </c>
      <c r="AC53" t="s">
        <v>58</v>
      </c>
      <c r="AD53" t="s">
        <v>58</v>
      </c>
      <c r="AE53" t="s">
        <v>58</v>
      </c>
      <c r="AF53" t="s">
        <v>58</v>
      </c>
      <c r="AG53" t="s">
        <v>58</v>
      </c>
      <c r="AH53" t="s">
        <v>58</v>
      </c>
      <c r="AI53" t="s">
        <v>58</v>
      </c>
      <c r="AJ53" t="s">
        <v>58</v>
      </c>
      <c r="AK53">
        <v>0</v>
      </c>
      <c r="AL53">
        <v>1</v>
      </c>
      <c r="AM53">
        <v>1</v>
      </c>
      <c r="AN53">
        <v>0</v>
      </c>
      <c r="AO53">
        <v>1</v>
      </c>
      <c r="AP53">
        <v>0</v>
      </c>
      <c r="AQ53">
        <v>0</v>
      </c>
      <c r="AR53">
        <v>0</v>
      </c>
      <c r="AS53">
        <v>0</v>
      </c>
      <c r="AV53">
        <v>11.5</v>
      </c>
      <c r="AW53" t="s">
        <v>59</v>
      </c>
      <c r="AX53">
        <v>7</v>
      </c>
    </row>
    <row r="54" spans="1:50">
      <c r="A54" t="s">
        <v>221</v>
      </c>
      <c r="B54" t="s">
        <v>222</v>
      </c>
      <c r="C54" t="s">
        <v>223</v>
      </c>
      <c r="E54" t="s">
        <v>53</v>
      </c>
      <c r="F54">
        <v>44</v>
      </c>
      <c r="G54" t="s">
        <v>54</v>
      </c>
      <c r="H54">
        <v>100</v>
      </c>
      <c r="I54" t="s">
        <v>55</v>
      </c>
      <c r="J54" t="s">
        <v>56</v>
      </c>
      <c r="K54" t="s">
        <v>57</v>
      </c>
      <c r="L54" t="s">
        <v>58</v>
      </c>
      <c r="M54">
        <v>0</v>
      </c>
      <c r="N54">
        <v>1</v>
      </c>
      <c r="O54">
        <v>1</v>
      </c>
      <c r="P54">
        <v>0</v>
      </c>
      <c r="Q54" t="s">
        <v>66</v>
      </c>
      <c r="R54" t="s">
        <v>59</v>
      </c>
      <c r="S54" t="s">
        <v>59</v>
      </c>
      <c r="T54" t="s">
        <v>59</v>
      </c>
      <c r="U54" t="s">
        <v>59</v>
      </c>
      <c r="V54">
        <v>3</v>
      </c>
      <c r="W54">
        <v>0</v>
      </c>
      <c r="X54">
        <v>0</v>
      </c>
      <c r="Y54" t="s">
        <v>59</v>
      </c>
      <c r="Z54" t="s">
        <v>59</v>
      </c>
      <c r="AA54" t="s">
        <v>59</v>
      </c>
      <c r="AB54" t="s">
        <v>59</v>
      </c>
      <c r="AC54" t="s">
        <v>59</v>
      </c>
      <c r="AD54" t="s">
        <v>59</v>
      </c>
      <c r="AE54" t="s">
        <v>59</v>
      </c>
      <c r="AF54" t="s">
        <v>59</v>
      </c>
      <c r="AG54" t="s">
        <v>59</v>
      </c>
      <c r="AH54" t="s">
        <v>59</v>
      </c>
      <c r="AI54" t="s">
        <v>59</v>
      </c>
      <c r="AJ54" t="s">
        <v>59</v>
      </c>
      <c r="AV54">
        <v>11.2</v>
      </c>
      <c r="AW54" t="s">
        <v>59</v>
      </c>
      <c r="AX54">
        <v>7</v>
      </c>
    </row>
    <row r="55" spans="1:50">
      <c r="A55" t="s">
        <v>224</v>
      </c>
      <c r="B55" t="s">
        <v>225</v>
      </c>
      <c r="C55" t="s">
        <v>218</v>
      </c>
      <c r="E55" t="s">
        <v>53</v>
      </c>
      <c r="F55">
        <v>44</v>
      </c>
      <c r="G55" t="s">
        <v>226</v>
      </c>
      <c r="H55">
        <v>232.57</v>
      </c>
      <c r="I55" t="s">
        <v>105</v>
      </c>
      <c r="J55" t="s">
        <v>71</v>
      </c>
      <c r="K55" t="s">
        <v>156</v>
      </c>
      <c r="L55" t="s">
        <v>58</v>
      </c>
      <c r="M55">
        <v>0</v>
      </c>
      <c r="N55">
        <v>0</v>
      </c>
      <c r="O55">
        <v>0</v>
      </c>
      <c r="P55">
        <v>0</v>
      </c>
      <c r="Q55" t="s">
        <v>59</v>
      </c>
      <c r="R55" t="s">
        <v>59</v>
      </c>
      <c r="S55" t="s">
        <v>59</v>
      </c>
      <c r="T55" t="s">
        <v>66</v>
      </c>
      <c r="U55" t="s">
        <v>66</v>
      </c>
      <c r="W55">
        <v>0</v>
      </c>
      <c r="X55">
        <v>0</v>
      </c>
      <c r="Y55" t="s">
        <v>66</v>
      </c>
      <c r="Z55" t="s">
        <v>66</v>
      </c>
      <c r="AA55" t="s">
        <v>58</v>
      </c>
      <c r="AB55" t="s">
        <v>66</v>
      </c>
      <c r="AC55" t="s">
        <v>58</v>
      </c>
      <c r="AD55" t="s">
        <v>58</v>
      </c>
      <c r="AE55" t="s">
        <v>58</v>
      </c>
      <c r="AF55" t="s">
        <v>58</v>
      </c>
      <c r="AG55" t="s">
        <v>58</v>
      </c>
      <c r="AH55" t="s">
        <v>58</v>
      </c>
      <c r="AI55" t="s">
        <v>58</v>
      </c>
      <c r="AJ55" t="s">
        <v>58</v>
      </c>
      <c r="AK55">
        <v>0</v>
      </c>
      <c r="AL55">
        <v>0</v>
      </c>
      <c r="AM55">
        <v>0</v>
      </c>
      <c r="AN55">
        <v>0</v>
      </c>
      <c r="AO55">
        <v>0</v>
      </c>
      <c r="AP55">
        <v>0</v>
      </c>
      <c r="AQ55">
        <v>0</v>
      </c>
      <c r="AR55">
        <v>0</v>
      </c>
      <c r="AS55">
        <v>0</v>
      </c>
      <c r="AV55">
        <v>11.9</v>
      </c>
      <c r="AW55" t="s">
        <v>59</v>
      </c>
      <c r="AX55">
        <v>9</v>
      </c>
    </row>
    <row r="56" spans="1:50">
      <c r="A56" t="s">
        <v>227</v>
      </c>
      <c r="B56" t="s">
        <v>228</v>
      </c>
      <c r="C56" t="s">
        <v>108</v>
      </c>
      <c r="D56">
        <v>7240</v>
      </c>
      <c r="E56" t="s">
        <v>53</v>
      </c>
      <c r="F56">
        <v>32</v>
      </c>
      <c r="G56" t="s">
        <v>84</v>
      </c>
      <c r="H56">
        <v>195.72</v>
      </c>
      <c r="I56" t="s">
        <v>196</v>
      </c>
      <c r="J56" t="s">
        <v>71</v>
      </c>
      <c r="K56" t="s">
        <v>55</v>
      </c>
      <c r="L56" t="s">
        <v>66</v>
      </c>
      <c r="M56">
        <v>0</v>
      </c>
      <c r="N56">
        <v>2</v>
      </c>
      <c r="O56">
        <v>2</v>
      </c>
      <c r="P56">
        <v>1</v>
      </c>
      <c r="Q56" t="s">
        <v>59</v>
      </c>
      <c r="R56" t="s">
        <v>59</v>
      </c>
      <c r="S56" t="s">
        <v>59</v>
      </c>
      <c r="T56" t="s">
        <v>59</v>
      </c>
      <c r="U56" t="s">
        <v>59</v>
      </c>
      <c r="Y56" t="s">
        <v>58</v>
      </c>
      <c r="Z56" t="s">
        <v>58</v>
      </c>
      <c r="AA56" t="s">
        <v>58</v>
      </c>
      <c r="AB56" t="s">
        <v>58</v>
      </c>
      <c r="AC56" t="s">
        <v>58</v>
      </c>
      <c r="AD56" t="s">
        <v>58</v>
      </c>
      <c r="AE56" t="s">
        <v>58</v>
      </c>
      <c r="AF56" t="s">
        <v>58</v>
      </c>
      <c r="AG56" t="s">
        <v>58</v>
      </c>
      <c r="AH56" t="s">
        <v>58</v>
      </c>
      <c r="AI56" t="s">
        <v>58</v>
      </c>
      <c r="AJ56" t="s">
        <v>58</v>
      </c>
      <c r="AK56">
        <v>0</v>
      </c>
      <c r="AL56">
        <v>0</v>
      </c>
      <c r="AM56">
        <v>1</v>
      </c>
      <c r="AN56">
        <v>0</v>
      </c>
      <c r="AO56">
        <v>0</v>
      </c>
      <c r="AP56">
        <v>0</v>
      </c>
      <c r="AQ56">
        <v>0</v>
      </c>
      <c r="AR56">
        <v>0</v>
      </c>
      <c r="AS56">
        <v>1</v>
      </c>
      <c r="AW56" t="s">
        <v>66</v>
      </c>
      <c r="AX56">
        <v>9</v>
      </c>
    </row>
    <row r="57" spans="1:50">
      <c r="A57" t="s">
        <v>229</v>
      </c>
      <c r="B57" t="s">
        <v>230</v>
      </c>
      <c r="C57" t="s">
        <v>171</v>
      </c>
      <c r="D57">
        <v>160</v>
      </c>
      <c r="E57" t="s">
        <v>63</v>
      </c>
      <c r="F57">
        <v>44</v>
      </c>
      <c r="G57" t="s">
        <v>104</v>
      </c>
      <c r="H57">
        <v>234.87</v>
      </c>
      <c r="I57" t="s">
        <v>55</v>
      </c>
      <c r="J57" t="s">
        <v>56</v>
      </c>
      <c r="K57" t="s">
        <v>215</v>
      </c>
      <c r="L57" t="s">
        <v>58</v>
      </c>
      <c r="M57">
        <v>0</v>
      </c>
      <c r="N57">
        <v>2</v>
      </c>
      <c r="O57">
        <v>2</v>
      </c>
      <c r="P57">
        <v>0</v>
      </c>
      <c r="Q57" t="s">
        <v>59</v>
      </c>
      <c r="R57" t="s">
        <v>59</v>
      </c>
      <c r="S57" t="s">
        <v>59</v>
      </c>
      <c r="T57" t="s">
        <v>59</v>
      </c>
      <c r="U57" t="s">
        <v>59</v>
      </c>
      <c r="V57">
        <v>0</v>
      </c>
      <c r="W57">
        <v>1</v>
      </c>
      <c r="X57">
        <v>1</v>
      </c>
      <c r="Y57" t="s">
        <v>58</v>
      </c>
      <c r="Z57" t="s">
        <v>66</v>
      </c>
      <c r="AA57" t="s">
        <v>58</v>
      </c>
      <c r="AB57" t="s">
        <v>66</v>
      </c>
      <c r="AC57" t="s">
        <v>58</v>
      </c>
      <c r="AD57" t="s">
        <v>58</v>
      </c>
      <c r="AE57" t="s">
        <v>58</v>
      </c>
      <c r="AF57" t="s">
        <v>58</v>
      </c>
      <c r="AG57" t="s">
        <v>58</v>
      </c>
      <c r="AH57" t="s">
        <v>58</v>
      </c>
      <c r="AI57" t="s">
        <v>58</v>
      </c>
      <c r="AJ57" t="s">
        <v>58</v>
      </c>
      <c r="AK57">
        <v>0</v>
      </c>
      <c r="AL57">
        <v>1</v>
      </c>
      <c r="AM57">
        <v>0</v>
      </c>
      <c r="AN57">
        <v>0</v>
      </c>
      <c r="AO57">
        <v>0</v>
      </c>
      <c r="AP57">
        <v>0</v>
      </c>
      <c r="AQ57">
        <v>1</v>
      </c>
      <c r="AR57">
        <v>0</v>
      </c>
      <c r="AS57">
        <v>1</v>
      </c>
      <c r="AV57">
        <v>11.2</v>
      </c>
      <c r="AW57" t="s">
        <v>59</v>
      </c>
      <c r="AX57">
        <v>3</v>
      </c>
    </row>
    <row r="58" spans="1:50">
      <c r="A58" t="s">
        <v>231</v>
      </c>
      <c r="B58" t="s">
        <v>232</v>
      </c>
      <c r="C58" t="s">
        <v>233</v>
      </c>
      <c r="E58" t="s">
        <v>63</v>
      </c>
      <c r="F58">
        <v>46</v>
      </c>
      <c r="G58" t="s">
        <v>226</v>
      </c>
      <c r="H58">
        <v>307.24</v>
      </c>
      <c r="I58" t="s">
        <v>55</v>
      </c>
      <c r="J58" t="s">
        <v>71</v>
      </c>
      <c r="K58" t="s">
        <v>131</v>
      </c>
      <c r="L58" t="s">
        <v>66</v>
      </c>
      <c r="M58">
        <v>1</v>
      </c>
      <c r="N58">
        <v>2</v>
      </c>
      <c r="O58">
        <v>2</v>
      </c>
      <c r="P58">
        <v>0</v>
      </c>
      <c r="Q58" t="s">
        <v>59</v>
      </c>
      <c r="R58" t="s">
        <v>59</v>
      </c>
      <c r="S58" t="s">
        <v>59</v>
      </c>
      <c r="T58" t="s">
        <v>59</v>
      </c>
      <c r="U58" t="s">
        <v>59</v>
      </c>
      <c r="V58">
        <v>0</v>
      </c>
      <c r="W58">
        <v>0</v>
      </c>
      <c r="X58">
        <v>0</v>
      </c>
      <c r="Y58" t="s">
        <v>66</v>
      </c>
      <c r="Z58" t="s">
        <v>58</v>
      </c>
      <c r="AA58" t="s">
        <v>58</v>
      </c>
      <c r="AB58" t="s">
        <v>66</v>
      </c>
      <c r="AC58" t="s">
        <v>58</v>
      </c>
      <c r="AD58" t="s">
        <v>58</v>
      </c>
      <c r="AE58" t="s">
        <v>58</v>
      </c>
      <c r="AF58" t="s">
        <v>58</v>
      </c>
      <c r="AG58" t="s">
        <v>58</v>
      </c>
      <c r="AH58" t="s">
        <v>58</v>
      </c>
      <c r="AI58" t="s">
        <v>58</v>
      </c>
      <c r="AJ58" t="s">
        <v>58</v>
      </c>
      <c r="AK58">
        <v>0</v>
      </c>
      <c r="AL58">
        <v>1</v>
      </c>
      <c r="AM58">
        <v>0</v>
      </c>
      <c r="AN58">
        <v>0</v>
      </c>
      <c r="AO58">
        <v>0</v>
      </c>
      <c r="AP58">
        <v>0</v>
      </c>
      <c r="AQ58">
        <v>0</v>
      </c>
      <c r="AR58">
        <v>0</v>
      </c>
      <c r="AS58">
        <v>0</v>
      </c>
      <c r="AV58">
        <v>12.4</v>
      </c>
      <c r="AW58" t="s">
        <v>59</v>
      </c>
      <c r="AX58">
        <v>4</v>
      </c>
    </row>
    <row r="59" spans="1:50">
      <c r="A59" t="s">
        <v>234</v>
      </c>
      <c r="B59" t="s">
        <v>235</v>
      </c>
      <c r="C59" t="s">
        <v>236</v>
      </c>
      <c r="E59" t="s">
        <v>53</v>
      </c>
      <c r="F59">
        <v>78</v>
      </c>
      <c r="G59" t="s">
        <v>84</v>
      </c>
      <c r="H59">
        <v>312.17</v>
      </c>
      <c r="I59" t="s">
        <v>105</v>
      </c>
      <c r="J59" t="s">
        <v>71</v>
      </c>
      <c r="K59" t="s">
        <v>128</v>
      </c>
      <c r="L59" t="s">
        <v>58</v>
      </c>
      <c r="M59">
        <v>0</v>
      </c>
      <c r="N59">
        <v>2</v>
      </c>
      <c r="O59">
        <v>2</v>
      </c>
      <c r="P59">
        <v>0</v>
      </c>
      <c r="Q59" t="s">
        <v>59</v>
      </c>
      <c r="R59" t="s">
        <v>59</v>
      </c>
      <c r="S59" t="s">
        <v>66</v>
      </c>
      <c r="T59" t="s">
        <v>59</v>
      </c>
      <c r="U59" t="s">
        <v>66</v>
      </c>
      <c r="V59">
        <v>2</v>
      </c>
      <c r="W59">
        <v>0</v>
      </c>
      <c r="X59">
        <v>1</v>
      </c>
      <c r="Y59" t="s">
        <v>66</v>
      </c>
      <c r="Z59" t="s">
        <v>58</v>
      </c>
      <c r="AA59" t="s">
        <v>66</v>
      </c>
      <c r="AB59" t="s">
        <v>58</v>
      </c>
      <c r="AC59" t="s">
        <v>58</v>
      </c>
      <c r="AD59" t="s">
        <v>58</v>
      </c>
      <c r="AE59" t="s">
        <v>58</v>
      </c>
      <c r="AF59" t="s">
        <v>58</v>
      </c>
      <c r="AG59" t="s">
        <v>58</v>
      </c>
      <c r="AH59" t="s">
        <v>58</v>
      </c>
      <c r="AI59" t="s">
        <v>58</v>
      </c>
      <c r="AJ59" t="s">
        <v>58</v>
      </c>
      <c r="AK59">
        <v>0</v>
      </c>
      <c r="AL59">
        <v>1</v>
      </c>
      <c r="AM59">
        <v>1</v>
      </c>
      <c r="AN59">
        <v>1</v>
      </c>
      <c r="AO59">
        <v>1</v>
      </c>
      <c r="AP59">
        <v>0</v>
      </c>
      <c r="AQ59">
        <v>0</v>
      </c>
      <c r="AR59">
        <v>1</v>
      </c>
      <c r="AS59">
        <v>0</v>
      </c>
      <c r="AV59">
        <v>14.3</v>
      </c>
      <c r="AW59" t="s">
        <v>59</v>
      </c>
      <c r="AX59">
        <v>4</v>
      </c>
    </row>
    <row r="60" spans="1:50">
      <c r="A60" t="s">
        <v>237</v>
      </c>
      <c r="B60" t="s">
        <v>113</v>
      </c>
      <c r="C60" t="s">
        <v>114</v>
      </c>
      <c r="D60">
        <v>4120</v>
      </c>
      <c r="E60" t="s">
        <v>53</v>
      </c>
      <c r="F60">
        <v>54</v>
      </c>
      <c r="G60" t="s">
        <v>163</v>
      </c>
      <c r="H60">
        <v>361.51</v>
      </c>
      <c r="I60" t="s">
        <v>55</v>
      </c>
      <c r="J60" t="s">
        <v>56</v>
      </c>
      <c r="K60" t="s">
        <v>131</v>
      </c>
      <c r="L60" t="s">
        <v>58</v>
      </c>
      <c r="M60">
        <v>0</v>
      </c>
      <c r="N60">
        <v>1</v>
      </c>
      <c r="O60">
        <v>1</v>
      </c>
      <c r="P60">
        <v>0</v>
      </c>
      <c r="Q60" t="s">
        <v>59</v>
      </c>
      <c r="R60" t="s">
        <v>59</v>
      </c>
      <c r="S60" t="s">
        <v>59</v>
      </c>
      <c r="T60" t="s">
        <v>59</v>
      </c>
      <c r="U60" t="s">
        <v>59</v>
      </c>
      <c r="W60">
        <v>0</v>
      </c>
      <c r="X60">
        <v>0</v>
      </c>
      <c r="Y60" t="s">
        <v>66</v>
      </c>
      <c r="Z60" t="s">
        <v>58</v>
      </c>
      <c r="AA60" t="s">
        <v>58</v>
      </c>
      <c r="AB60" t="s">
        <v>58</v>
      </c>
      <c r="AC60" t="s">
        <v>58</v>
      </c>
      <c r="AD60" t="s">
        <v>58</v>
      </c>
      <c r="AE60" t="s">
        <v>58</v>
      </c>
      <c r="AF60" t="s">
        <v>58</v>
      </c>
      <c r="AG60" t="s">
        <v>58</v>
      </c>
      <c r="AH60" t="s">
        <v>58</v>
      </c>
      <c r="AI60" t="s">
        <v>58</v>
      </c>
      <c r="AJ60" t="s">
        <v>58</v>
      </c>
      <c r="AK60">
        <v>1</v>
      </c>
      <c r="AL60">
        <v>0</v>
      </c>
      <c r="AM60">
        <v>1</v>
      </c>
      <c r="AN60">
        <v>0</v>
      </c>
      <c r="AO60">
        <v>1</v>
      </c>
      <c r="AP60">
        <v>0</v>
      </c>
      <c r="AQ60">
        <v>0</v>
      </c>
      <c r="AR60">
        <v>0</v>
      </c>
      <c r="AS60">
        <v>1</v>
      </c>
      <c r="AV60">
        <v>14.2</v>
      </c>
      <c r="AW60" t="s">
        <v>59</v>
      </c>
      <c r="AX60">
        <v>4</v>
      </c>
    </row>
    <row r="61" spans="1:50">
      <c r="A61" t="s">
        <v>238</v>
      </c>
      <c r="B61" t="s">
        <v>195</v>
      </c>
      <c r="C61" t="s">
        <v>108</v>
      </c>
      <c r="D61">
        <v>1920</v>
      </c>
      <c r="E61" t="s">
        <v>63</v>
      </c>
      <c r="F61">
        <v>48</v>
      </c>
      <c r="G61" t="s">
        <v>127</v>
      </c>
      <c r="H61">
        <v>479.93</v>
      </c>
      <c r="I61" t="s">
        <v>105</v>
      </c>
      <c r="J61" t="s">
        <v>55</v>
      </c>
      <c r="K61" t="s">
        <v>215</v>
      </c>
      <c r="L61" t="s">
        <v>66</v>
      </c>
      <c r="M61">
        <v>2</v>
      </c>
      <c r="N61">
        <v>2</v>
      </c>
      <c r="O61">
        <v>2</v>
      </c>
      <c r="P61">
        <v>0</v>
      </c>
      <c r="Q61" t="s">
        <v>59</v>
      </c>
      <c r="R61" t="s">
        <v>66</v>
      </c>
      <c r="S61" t="s">
        <v>66</v>
      </c>
      <c r="T61" t="s">
        <v>59</v>
      </c>
      <c r="U61" t="s">
        <v>66</v>
      </c>
      <c r="V61">
        <v>0</v>
      </c>
      <c r="W61">
        <v>1</v>
      </c>
      <c r="X61">
        <v>1</v>
      </c>
      <c r="Y61" t="s">
        <v>58</v>
      </c>
      <c r="Z61" t="s">
        <v>58</v>
      </c>
      <c r="AA61" t="s">
        <v>58</v>
      </c>
      <c r="AB61" t="s">
        <v>66</v>
      </c>
      <c r="AC61" t="s">
        <v>58</v>
      </c>
      <c r="AD61" t="s">
        <v>58</v>
      </c>
      <c r="AE61" t="s">
        <v>58</v>
      </c>
      <c r="AF61" t="s">
        <v>58</v>
      </c>
      <c r="AG61" t="s">
        <v>58</v>
      </c>
      <c r="AH61" t="s">
        <v>58</v>
      </c>
      <c r="AI61" t="s">
        <v>58</v>
      </c>
      <c r="AJ61" t="s">
        <v>58</v>
      </c>
      <c r="AK61">
        <v>1</v>
      </c>
      <c r="AL61">
        <v>0</v>
      </c>
      <c r="AM61">
        <v>1</v>
      </c>
      <c r="AN61">
        <v>0</v>
      </c>
      <c r="AO61">
        <v>1</v>
      </c>
      <c r="AP61">
        <v>0</v>
      </c>
      <c r="AQ61">
        <v>0</v>
      </c>
      <c r="AR61">
        <v>0</v>
      </c>
      <c r="AS61">
        <v>0</v>
      </c>
      <c r="AV61">
        <v>15.7</v>
      </c>
      <c r="AW61" t="s">
        <v>59</v>
      </c>
      <c r="AX61">
        <v>9</v>
      </c>
    </row>
    <row r="62" spans="1:50">
      <c r="A62" t="s">
        <v>239</v>
      </c>
      <c r="B62" t="s">
        <v>240</v>
      </c>
      <c r="C62" t="s">
        <v>88</v>
      </c>
      <c r="E62" t="s">
        <v>63</v>
      </c>
      <c r="F62">
        <v>52</v>
      </c>
      <c r="G62" t="s">
        <v>70</v>
      </c>
      <c r="H62">
        <v>364.47</v>
      </c>
      <c r="I62" t="s">
        <v>241</v>
      </c>
      <c r="J62" t="s">
        <v>71</v>
      </c>
      <c r="K62" t="s">
        <v>116</v>
      </c>
      <c r="L62" t="s">
        <v>66</v>
      </c>
      <c r="M62">
        <v>1</v>
      </c>
      <c r="N62">
        <v>2</v>
      </c>
      <c r="O62">
        <v>2</v>
      </c>
      <c r="P62">
        <v>0</v>
      </c>
      <c r="Q62" t="s">
        <v>66</v>
      </c>
      <c r="R62" t="s">
        <v>66</v>
      </c>
      <c r="S62" t="s">
        <v>66</v>
      </c>
      <c r="T62" t="s">
        <v>66</v>
      </c>
      <c r="U62" t="s">
        <v>59</v>
      </c>
      <c r="V62">
        <v>0</v>
      </c>
      <c r="W62">
        <v>1</v>
      </c>
      <c r="X62">
        <v>0</v>
      </c>
      <c r="Y62" t="s">
        <v>66</v>
      </c>
      <c r="Z62" t="s">
        <v>58</v>
      </c>
      <c r="AA62" t="s">
        <v>58</v>
      </c>
      <c r="AB62" t="s">
        <v>66</v>
      </c>
      <c r="AC62" t="s">
        <v>58</v>
      </c>
      <c r="AD62" t="s">
        <v>58</v>
      </c>
      <c r="AE62" t="s">
        <v>66</v>
      </c>
      <c r="AF62" t="s">
        <v>58</v>
      </c>
      <c r="AG62" t="s">
        <v>58</v>
      </c>
      <c r="AH62" t="s">
        <v>58</v>
      </c>
      <c r="AI62" t="s">
        <v>66</v>
      </c>
      <c r="AJ62" t="s">
        <v>58</v>
      </c>
      <c r="AK62">
        <v>0</v>
      </c>
      <c r="AL62">
        <v>1</v>
      </c>
      <c r="AM62">
        <v>1</v>
      </c>
      <c r="AN62">
        <v>1</v>
      </c>
      <c r="AO62">
        <v>0</v>
      </c>
      <c r="AP62">
        <v>0</v>
      </c>
      <c r="AQ62">
        <v>1</v>
      </c>
      <c r="AR62">
        <v>0</v>
      </c>
      <c r="AS62">
        <v>1</v>
      </c>
      <c r="AV62">
        <v>13.7</v>
      </c>
      <c r="AW62" t="s">
        <v>66</v>
      </c>
      <c r="AX62">
        <v>8</v>
      </c>
    </row>
    <row r="63" spans="1:50">
      <c r="A63" t="s">
        <v>242</v>
      </c>
      <c r="B63" t="s">
        <v>243</v>
      </c>
      <c r="C63" t="s">
        <v>122</v>
      </c>
      <c r="D63">
        <v>8280</v>
      </c>
      <c r="E63" t="s">
        <v>53</v>
      </c>
      <c r="F63">
        <v>48</v>
      </c>
      <c r="G63" t="s">
        <v>104</v>
      </c>
      <c r="H63">
        <v>321.38</v>
      </c>
      <c r="I63" t="s">
        <v>105</v>
      </c>
      <c r="J63" t="s">
        <v>71</v>
      </c>
      <c r="K63" t="s">
        <v>80</v>
      </c>
      <c r="L63" t="s">
        <v>58</v>
      </c>
      <c r="M63">
        <v>0</v>
      </c>
      <c r="N63">
        <v>2</v>
      </c>
      <c r="O63">
        <v>2</v>
      </c>
      <c r="P63">
        <v>0</v>
      </c>
      <c r="Q63" t="s">
        <v>59</v>
      </c>
      <c r="R63" t="s">
        <v>66</v>
      </c>
      <c r="S63" t="s">
        <v>59</v>
      </c>
      <c r="T63" t="s">
        <v>66</v>
      </c>
      <c r="U63" t="s">
        <v>66</v>
      </c>
      <c r="V63">
        <v>1</v>
      </c>
      <c r="W63">
        <v>1</v>
      </c>
      <c r="X63">
        <v>1</v>
      </c>
      <c r="Y63" t="s">
        <v>66</v>
      </c>
      <c r="Z63" t="s">
        <v>58</v>
      </c>
      <c r="AA63" t="s">
        <v>66</v>
      </c>
      <c r="AB63" t="s">
        <v>58</v>
      </c>
      <c r="AC63" t="s">
        <v>58</v>
      </c>
      <c r="AD63" t="s">
        <v>58</v>
      </c>
      <c r="AE63" t="s">
        <v>58</v>
      </c>
      <c r="AF63" t="s">
        <v>58</v>
      </c>
      <c r="AG63" t="s">
        <v>58</v>
      </c>
      <c r="AH63" t="s">
        <v>58</v>
      </c>
      <c r="AI63" t="s">
        <v>58</v>
      </c>
      <c r="AJ63" t="s">
        <v>58</v>
      </c>
      <c r="AK63">
        <v>0</v>
      </c>
      <c r="AL63">
        <v>1</v>
      </c>
      <c r="AM63">
        <v>1</v>
      </c>
      <c r="AN63">
        <v>1</v>
      </c>
      <c r="AO63">
        <v>1</v>
      </c>
      <c r="AP63">
        <v>0</v>
      </c>
      <c r="AQ63">
        <v>0</v>
      </c>
      <c r="AR63">
        <v>0</v>
      </c>
      <c r="AS63">
        <v>1</v>
      </c>
      <c r="AV63">
        <v>13.7</v>
      </c>
      <c r="AW63" t="s">
        <v>66</v>
      </c>
      <c r="AX63">
        <v>7</v>
      </c>
    </row>
    <row r="64" spans="1:50">
      <c r="A64" t="s">
        <v>244</v>
      </c>
      <c r="B64" t="s">
        <v>245</v>
      </c>
      <c r="C64" t="s">
        <v>182</v>
      </c>
      <c r="D64">
        <v>8840</v>
      </c>
      <c r="E64" t="s">
        <v>53</v>
      </c>
      <c r="F64">
        <v>50</v>
      </c>
      <c r="G64" t="s">
        <v>246</v>
      </c>
      <c r="H64">
        <v>479.93</v>
      </c>
      <c r="I64" t="s">
        <v>55</v>
      </c>
      <c r="J64" t="s">
        <v>55</v>
      </c>
      <c r="K64" t="s">
        <v>116</v>
      </c>
      <c r="L64" t="s">
        <v>66</v>
      </c>
      <c r="M64">
        <v>1</v>
      </c>
      <c r="N64">
        <v>1</v>
      </c>
      <c r="O64">
        <v>1</v>
      </c>
      <c r="P64">
        <v>0</v>
      </c>
      <c r="Q64" t="s">
        <v>59</v>
      </c>
      <c r="R64" t="s">
        <v>59</v>
      </c>
      <c r="S64" t="s">
        <v>59</v>
      </c>
      <c r="T64" t="s">
        <v>59</v>
      </c>
      <c r="U64" t="s">
        <v>59</v>
      </c>
      <c r="V64">
        <v>1</v>
      </c>
      <c r="W64">
        <v>0</v>
      </c>
      <c r="X64">
        <v>0</v>
      </c>
      <c r="Y64" t="s">
        <v>59</v>
      </c>
      <c r="Z64" t="s">
        <v>59</v>
      </c>
      <c r="AA64" t="s">
        <v>59</v>
      </c>
      <c r="AB64" t="s">
        <v>59</v>
      </c>
      <c r="AC64" t="s">
        <v>59</v>
      </c>
      <c r="AD64" t="s">
        <v>59</v>
      </c>
      <c r="AE64" t="s">
        <v>59</v>
      </c>
      <c r="AF64" t="s">
        <v>59</v>
      </c>
      <c r="AG64" t="s">
        <v>59</v>
      </c>
      <c r="AH64" t="s">
        <v>59</v>
      </c>
      <c r="AI64" t="s">
        <v>59</v>
      </c>
      <c r="AJ64" t="s">
        <v>59</v>
      </c>
      <c r="AV64">
        <v>16.399999999999999</v>
      </c>
      <c r="AW64" t="s">
        <v>59</v>
      </c>
      <c r="AX64">
        <v>7</v>
      </c>
    </row>
    <row r="65" spans="1:50">
      <c r="A65" t="s">
        <v>247</v>
      </c>
      <c r="B65" t="s">
        <v>181</v>
      </c>
      <c r="C65" t="s">
        <v>182</v>
      </c>
      <c r="D65">
        <v>720</v>
      </c>
      <c r="E65" t="s">
        <v>53</v>
      </c>
      <c r="F65">
        <v>0</v>
      </c>
      <c r="G65" t="s">
        <v>115</v>
      </c>
      <c r="H65">
        <v>160.19999999999999</v>
      </c>
      <c r="I65" t="s">
        <v>196</v>
      </c>
      <c r="J65" t="s">
        <v>55</v>
      </c>
      <c r="K65" t="s">
        <v>111</v>
      </c>
      <c r="L65" t="s">
        <v>66</v>
      </c>
      <c r="M65">
        <v>0</v>
      </c>
      <c r="N65">
        <v>2</v>
      </c>
      <c r="O65">
        <v>2</v>
      </c>
      <c r="P65">
        <v>1</v>
      </c>
      <c r="Q65" t="s">
        <v>59</v>
      </c>
      <c r="R65" t="s">
        <v>59</v>
      </c>
      <c r="S65" t="s">
        <v>59</v>
      </c>
      <c r="T65" t="s">
        <v>59</v>
      </c>
      <c r="U65" t="s">
        <v>59</v>
      </c>
      <c r="V65">
        <v>0</v>
      </c>
      <c r="W65">
        <v>0</v>
      </c>
      <c r="X65">
        <v>0</v>
      </c>
      <c r="Y65" t="s">
        <v>58</v>
      </c>
      <c r="Z65" t="s">
        <v>58</v>
      </c>
      <c r="AA65" t="s">
        <v>58</v>
      </c>
      <c r="AB65" t="s">
        <v>58</v>
      </c>
      <c r="AC65" t="s">
        <v>58</v>
      </c>
      <c r="AD65" t="s">
        <v>58</v>
      </c>
      <c r="AE65" t="s">
        <v>58</v>
      </c>
      <c r="AF65" t="s">
        <v>58</v>
      </c>
      <c r="AG65" t="s">
        <v>58</v>
      </c>
      <c r="AH65" t="s">
        <v>58</v>
      </c>
      <c r="AI65" t="s">
        <v>58</v>
      </c>
      <c r="AJ65" t="s">
        <v>58</v>
      </c>
      <c r="AK65">
        <v>0</v>
      </c>
      <c r="AL65">
        <v>0</v>
      </c>
      <c r="AM65">
        <v>1</v>
      </c>
      <c r="AN65">
        <v>1</v>
      </c>
      <c r="AO65">
        <v>0</v>
      </c>
      <c r="AP65">
        <v>0</v>
      </c>
      <c r="AQ65">
        <v>0</v>
      </c>
      <c r="AR65">
        <v>0</v>
      </c>
      <c r="AS65">
        <v>1</v>
      </c>
      <c r="AV65">
        <v>11.3</v>
      </c>
      <c r="AW65" t="s">
        <v>66</v>
      </c>
      <c r="AX65">
        <v>7</v>
      </c>
    </row>
    <row r="66" spans="1:50">
      <c r="A66" t="s">
        <v>248</v>
      </c>
      <c r="B66" t="s">
        <v>249</v>
      </c>
      <c r="C66" t="s">
        <v>218</v>
      </c>
      <c r="D66">
        <v>2580</v>
      </c>
      <c r="E66" t="s">
        <v>53</v>
      </c>
      <c r="F66">
        <v>82</v>
      </c>
      <c r="G66" t="s">
        <v>84</v>
      </c>
      <c r="H66">
        <v>261.18</v>
      </c>
      <c r="I66" t="s">
        <v>196</v>
      </c>
      <c r="J66" t="s">
        <v>56</v>
      </c>
      <c r="K66" t="s">
        <v>85</v>
      </c>
      <c r="L66" t="s">
        <v>58</v>
      </c>
      <c r="M66">
        <v>0</v>
      </c>
      <c r="N66">
        <v>2</v>
      </c>
      <c r="O66">
        <v>1</v>
      </c>
      <c r="P66">
        <v>0</v>
      </c>
      <c r="Q66" t="s">
        <v>59</v>
      </c>
      <c r="R66" t="s">
        <v>59</v>
      </c>
      <c r="S66" t="s">
        <v>59</v>
      </c>
      <c r="T66" t="s">
        <v>59</v>
      </c>
      <c r="U66" t="s">
        <v>66</v>
      </c>
      <c r="W66">
        <v>0</v>
      </c>
      <c r="X66">
        <v>0</v>
      </c>
      <c r="Y66" t="s">
        <v>58</v>
      </c>
      <c r="Z66" t="s">
        <v>58</v>
      </c>
      <c r="AA66" t="s">
        <v>58</v>
      </c>
      <c r="AB66" t="s">
        <v>58</v>
      </c>
      <c r="AC66" t="s">
        <v>58</v>
      </c>
      <c r="AD66" t="s">
        <v>58</v>
      </c>
      <c r="AE66" t="s">
        <v>58</v>
      </c>
      <c r="AF66" t="s">
        <v>58</v>
      </c>
      <c r="AG66" t="s">
        <v>58</v>
      </c>
      <c r="AH66" t="s">
        <v>58</v>
      </c>
      <c r="AI66" t="s">
        <v>58</v>
      </c>
      <c r="AJ66" t="s">
        <v>58</v>
      </c>
      <c r="AK66">
        <v>0</v>
      </c>
      <c r="AL66">
        <v>0</v>
      </c>
      <c r="AM66">
        <v>1</v>
      </c>
      <c r="AN66">
        <v>0</v>
      </c>
      <c r="AO66">
        <v>1</v>
      </c>
      <c r="AP66">
        <v>0</v>
      </c>
      <c r="AQ66">
        <v>1</v>
      </c>
      <c r="AR66">
        <v>0</v>
      </c>
      <c r="AS66">
        <v>0</v>
      </c>
      <c r="AV66">
        <v>13.2</v>
      </c>
      <c r="AW66" t="s">
        <v>59</v>
      </c>
      <c r="AX66">
        <v>9</v>
      </c>
    </row>
    <row r="67" spans="1:50">
      <c r="A67" t="s">
        <v>250</v>
      </c>
      <c r="B67" t="s">
        <v>251</v>
      </c>
      <c r="C67" t="s">
        <v>205</v>
      </c>
      <c r="D67">
        <v>2960</v>
      </c>
      <c r="E67" t="s">
        <v>53</v>
      </c>
      <c r="F67">
        <v>64</v>
      </c>
      <c r="G67" t="s">
        <v>84</v>
      </c>
      <c r="H67">
        <v>287.5</v>
      </c>
      <c r="I67" t="s">
        <v>55</v>
      </c>
      <c r="J67" t="s">
        <v>71</v>
      </c>
      <c r="K67" t="s">
        <v>85</v>
      </c>
      <c r="L67" t="s">
        <v>66</v>
      </c>
      <c r="M67">
        <v>1</v>
      </c>
      <c r="N67">
        <v>1</v>
      </c>
      <c r="O67">
        <v>1</v>
      </c>
      <c r="P67">
        <v>0</v>
      </c>
      <c r="Q67" t="s">
        <v>59</v>
      </c>
      <c r="R67" t="s">
        <v>59</v>
      </c>
      <c r="S67" t="s">
        <v>59</v>
      </c>
      <c r="T67" t="s">
        <v>59</v>
      </c>
      <c r="U67" t="s">
        <v>59</v>
      </c>
      <c r="W67">
        <v>0</v>
      </c>
      <c r="X67">
        <v>0</v>
      </c>
      <c r="Y67" t="s">
        <v>59</v>
      </c>
      <c r="Z67" t="s">
        <v>59</v>
      </c>
      <c r="AA67" t="s">
        <v>59</v>
      </c>
      <c r="AB67" t="s">
        <v>59</v>
      </c>
      <c r="AC67" t="s">
        <v>59</v>
      </c>
      <c r="AD67" t="s">
        <v>59</v>
      </c>
      <c r="AE67" t="s">
        <v>59</v>
      </c>
      <c r="AF67" t="s">
        <v>59</v>
      </c>
      <c r="AG67" t="s">
        <v>59</v>
      </c>
      <c r="AH67" t="s">
        <v>59</v>
      </c>
      <c r="AI67" t="s">
        <v>59</v>
      </c>
      <c r="AJ67" t="s">
        <v>59</v>
      </c>
      <c r="AV67">
        <v>12.2</v>
      </c>
      <c r="AW67" t="s">
        <v>59</v>
      </c>
      <c r="AX67">
        <v>1</v>
      </c>
    </row>
    <row r="68" spans="1:50">
      <c r="A68" t="s">
        <v>252</v>
      </c>
      <c r="B68" t="s">
        <v>253</v>
      </c>
      <c r="C68" t="s">
        <v>199</v>
      </c>
      <c r="E68" t="s">
        <v>53</v>
      </c>
      <c r="F68">
        <v>30</v>
      </c>
      <c r="G68" t="s">
        <v>64</v>
      </c>
      <c r="H68">
        <v>186.84</v>
      </c>
      <c r="I68" t="s">
        <v>105</v>
      </c>
      <c r="J68" t="s">
        <v>56</v>
      </c>
      <c r="K68" t="s">
        <v>153</v>
      </c>
      <c r="L68" t="s">
        <v>58</v>
      </c>
      <c r="M68">
        <v>0</v>
      </c>
      <c r="N68">
        <v>2</v>
      </c>
      <c r="O68">
        <v>2</v>
      </c>
      <c r="P68">
        <v>0</v>
      </c>
      <c r="Q68" t="s">
        <v>59</v>
      </c>
      <c r="R68" t="s">
        <v>59</v>
      </c>
      <c r="S68" t="s">
        <v>59</v>
      </c>
      <c r="T68" t="s">
        <v>59</v>
      </c>
      <c r="U68" t="s">
        <v>59</v>
      </c>
      <c r="W68">
        <v>0</v>
      </c>
      <c r="X68">
        <v>0</v>
      </c>
      <c r="Y68" t="s">
        <v>59</v>
      </c>
      <c r="Z68" t="s">
        <v>59</v>
      </c>
      <c r="AA68" t="s">
        <v>59</v>
      </c>
      <c r="AB68" t="s">
        <v>59</v>
      </c>
      <c r="AC68" t="s">
        <v>59</v>
      </c>
      <c r="AD68" t="s">
        <v>59</v>
      </c>
      <c r="AE68" t="s">
        <v>59</v>
      </c>
      <c r="AF68" t="s">
        <v>59</v>
      </c>
      <c r="AG68" t="s">
        <v>59</v>
      </c>
      <c r="AH68" t="s">
        <v>59</v>
      </c>
      <c r="AI68" t="s">
        <v>59</v>
      </c>
      <c r="AJ68" t="s">
        <v>59</v>
      </c>
      <c r="AV68">
        <v>11.8</v>
      </c>
      <c r="AW68" t="s">
        <v>59</v>
      </c>
      <c r="AX68">
        <v>3</v>
      </c>
    </row>
    <row r="69" spans="1:50">
      <c r="A69" t="s">
        <v>254</v>
      </c>
      <c r="B69" t="s">
        <v>255</v>
      </c>
      <c r="C69" t="s">
        <v>177</v>
      </c>
      <c r="E69" t="s">
        <v>53</v>
      </c>
      <c r="F69">
        <v>0</v>
      </c>
      <c r="G69" t="s">
        <v>70</v>
      </c>
      <c r="H69">
        <v>195.07</v>
      </c>
      <c r="I69" t="s">
        <v>55</v>
      </c>
      <c r="J69" t="s">
        <v>55</v>
      </c>
      <c r="K69" t="s">
        <v>256</v>
      </c>
      <c r="L69" t="s">
        <v>58</v>
      </c>
      <c r="M69">
        <v>0</v>
      </c>
      <c r="N69">
        <v>0</v>
      </c>
      <c r="O69">
        <v>0</v>
      </c>
      <c r="P69">
        <v>0</v>
      </c>
      <c r="Q69" t="s">
        <v>59</v>
      </c>
      <c r="R69" t="s">
        <v>59</v>
      </c>
      <c r="S69" t="s">
        <v>59</v>
      </c>
      <c r="T69" t="s">
        <v>59</v>
      </c>
      <c r="U69" t="s">
        <v>59</v>
      </c>
      <c r="W69">
        <v>0</v>
      </c>
      <c r="X69">
        <v>0</v>
      </c>
      <c r="Y69" t="s">
        <v>59</v>
      </c>
      <c r="Z69" t="s">
        <v>59</v>
      </c>
      <c r="AA69" t="s">
        <v>59</v>
      </c>
      <c r="AB69" t="s">
        <v>59</v>
      </c>
      <c r="AC69" t="s">
        <v>59</v>
      </c>
      <c r="AD69" t="s">
        <v>59</v>
      </c>
      <c r="AE69" t="s">
        <v>59</v>
      </c>
      <c r="AF69" t="s">
        <v>59</v>
      </c>
      <c r="AG69" t="s">
        <v>59</v>
      </c>
      <c r="AH69" t="s">
        <v>59</v>
      </c>
      <c r="AI69" t="s">
        <v>59</v>
      </c>
      <c r="AJ69" t="s">
        <v>59</v>
      </c>
      <c r="AV69">
        <v>12.4</v>
      </c>
      <c r="AW69" t="s">
        <v>59</v>
      </c>
      <c r="AX69">
        <v>8</v>
      </c>
    </row>
    <row r="70" spans="1:50">
      <c r="A70" t="s">
        <v>257</v>
      </c>
      <c r="B70" t="s">
        <v>258</v>
      </c>
      <c r="C70" t="s">
        <v>88</v>
      </c>
      <c r="D70">
        <v>5120</v>
      </c>
      <c r="E70" t="s">
        <v>53</v>
      </c>
      <c r="F70">
        <v>38</v>
      </c>
      <c r="G70" t="s">
        <v>70</v>
      </c>
      <c r="H70">
        <v>397.37</v>
      </c>
      <c r="I70" t="s">
        <v>55</v>
      </c>
      <c r="J70" t="s">
        <v>55</v>
      </c>
      <c r="K70" t="s">
        <v>72</v>
      </c>
      <c r="L70" t="s">
        <v>66</v>
      </c>
      <c r="M70">
        <v>4</v>
      </c>
      <c r="N70">
        <v>1</v>
      </c>
      <c r="O70">
        <v>1</v>
      </c>
      <c r="P70">
        <v>0</v>
      </c>
      <c r="Q70" t="s">
        <v>59</v>
      </c>
      <c r="R70" t="s">
        <v>59</v>
      </c>
      <c r="S70" t="s">
        <v>59</v>
      </c>
      <c r="T70" t="s">
        <v>59</v>
      </c>
      <c r="U70" t="s">
        <v>59</v>
      </c>
      <c r="V70">
        <v>0</v>
      </c>
      <c r="W70">
        <v>1</v>
      </c>
      <c r="X70">
        <v>0</v>
      </c>
      <c r="Y70" t="s">
        <v>58</v>
      </c>
      <c r="Z70" t="s">
        <v>58</v>
      </c>
      <c r="AA70" t="s">
        <v>58</v>
      </c>
      <c r="AB70" t="s">
        <v>58</v>
      </c>
      <c r="AC70" t="s">
        <v>58</v>
      </c>
      <c r="AD70" t="s">
        <v>58</v>
      </c>
      <c r="AE70" t="s">
        <v>58</v>
      </c>
      <c r="AF70" t="s">
        <v>58</v>
      </c>
      <c r="AG70" t="s">
        <v>58</v>
      </c>
      <c r="AH70" t="s">
        <v>58</v>
      </c>
      <c r="AI70" t="s">
        <v>58</v>
      </c>
      <c r="AJ70" t="s">
        <v>58</v>
      </c>
      <c r="AK70">
        <v>0</v>
      </c>
      <c r="AL70">
        <v>1</v>
      </c>
      <c r="AM70">
        <v>1</v>
      </c>
      <c r="AN70">
        <v>0</v>
      </c>
      <c r="AO70">
        <v>1</v>
      </c>
      <c r="AP70">
        <v>0</v>
      </c>
      <c r="AQ70">
        <v>0</v>
      </c>
      <c r="AR70">
        <v>0</v>
      </c>
      <c r="AS70">
        <v>1</v>
      </c>
      <c r="AV70">
        <v>13.1</v>
      </c>
      <c r="AW70" t="s">
        <v>59</v>
      </c>
      <c r="AX70">
        <v>8</v>
      </c>
    </row>
    <row r="71" spans="1:50">
      <c r="A71" t="s">
        <v>259</v>
      </c>
      <c r="B71" t="s">
        <v>260</v>
      </c>
      <c r="C71" t="s">
        <v>212</v>
      </c>
      <c r="E71" t="s">
        <v>53</v>
      </c>
      <c r="F71">
        <v>54</v>
      </c>
      <c r="G71" t="s">
        <v>104</v>
      </c>
      <c r="H71">
        <v>158.55000000000001</v>
      </c>
      <c r="I71" t="s">
        <v>261</v>
      </c>
      <c r="J71" t="s">
        <v>56</v>
      </c>
      <c r="K71" t="s">
        <v>90</v>
      </c>
      <c r="L71" t="s">
        <v>58</v>
      </c>
      <c r="M71">
        <v>0</v>
      </c>
      <c r="N71">
        <v>0</v>
      </c>
      <c r="O71">
        <v>0</v>
      </c>
      <c r="P71">
        <v>0</v>
      </c>
      <c r="Q71" t="s">
        <v>59</v>
      </c>
      <c r="R71" t="s">
        <v>66</v>
      </c>
      <c r="S71" t="s">
        <v>59</v>
      </c>
      <c r="T71" t="s">
        <v>59</v>
      </c>
      <c r="U71" t="s">
        <v>59</v>
      </c>
      <c r="W71">
        <v>0</v>
      </c>
      <c r="X71">
        <v>0</v>
      </c>
      <c r="Y71" t="s">
        <v>58</v>
      </c>
      <c r="Z71" t="s">
        <v>58</v>
      </c>
      <c r="AA71" t="s">
        <v>58</v>
      </c>
      <c r="AB71" t="s">
        <v>58</v>
      </c>
      <c r="AC71" t="s">
        <v>58</v>
      </c>
      <c r="AD71" t="s">
        <v>58</v>
      </c>
      <c r="AE71" t="s">
        <v>58</v>
      </c>
      <c r="AF71" t="s">
        <v>58</v>
      </c>
      <c r="AG71" t="s">
        <v>58</v>
      </c>
      <c r="AH71" t="s">
        <v>58</v>
      </c>
      <c r="AI71" t="s">
        <v>58</v>
      </c>
      <c r="AJ71" t="s">
        <v>58</v>
      </c>
      <c r="AK71">
        <v>0</v>
      </c>
      <c r="AL71">
        <v>1</v>
      </c>
      <c r="AM71">
        <v>1</v>
      </c>
      <c r="AN71">
        <v>0</v>
      </c>
      <c r="AO71">
        <v>1</v>
      </c>
      <c r="AP71">
        <v>0</v>
      </c>
      <c r="AQ71">
        <v>0</v>
      </c>
      <c r="AR71">
        <v>0</v>
      </c>
      <c r="AS71">
        <v>1</v>
      </c>
      <c r="AV71">
        <v>11.1</v>
      </c>
      <c r="AW71" t="s">
        <v>59</v>
      </c>
      <c r="AX71">
        <v>7</v>
      </c>
    </row>
    <row r="72" spans="1:50">
      <c r="A72" t="s">
        <v>262</v>
      </c>
      <c r="B72" t="s">
        <v>263</v>
      </c>
      <c r="C72" t="s">
        <v>75</v>
      </c>
      <c r="D72">
        <v>2160</v>
      </c>
      <c r="E72" t="s">
        <v>63</v>
      </c>
      <c r="F72">
        <v>68</v>
      </c>
      <c r="G72" t="s">
        <v>70</v>
      </c>
      <c r="H72">
        <v>293.42</v>
      </c>
      <c r="I72" t="s">
        <v>100</v>
      </c>
      <c r="J72" t="s">
        <v>71</v>
      </c>
      <c r="K72" t="s">
        <v>156</v>
      </c>
      <c r="L72" t="s">
        <v>58</v>
      </c>
      <c r="M72">
        <v>0</v>
      </c>
      <c r="N72">
        <v>1</v>
      </c>
      <c r="O72">
        <v>1</v>
      </c>
      <c r="P72">
        <v>0</v>
      </c>
      <c r="Q72" t="s">
        <v>66</v>
      </c>
      <c r="R72" t="s">
        <v>66</v>
      </c>
      <c r="S72" t="s">
        <v>66</v>
      </c>
      <c r="T72" t="s">
        <v>66</v>
      </c>
      <c r="U72" t="s">
        <v>66</v>
      </c>
      <c r="V72">
        <v>0</v>
      </c>
      <c r="W72">
        <v>1</v>
      </c>
      <c r="X72">
        <v>1</v>
      </c>
      <c r="Y72" t="s">
        <v>58</v>
      </c>
      <c r="Z72" t="s">
        <v>66</v>
      </c>
      <c r="AA72" t="s">
        <v>58</v>
      </c>
      <c r="AB72" t="s">
        <v>66</v>
      </c>
      <c r="AC72" t="s">
        <v>58</v>
      </c>
      <c r="AD72" t="s">
        <v>58</v>
      </c>
      <c r="AE72" t="s">
        <v>58</v>
      </c>
      <c r="AF72" t="s">
        <v>58</v>
      </c>
      <c r="AG72" t="s">
        <v>66</v>
      </c>
      <c r="AH72" t="s">
        <v>58</v>
      </c>
      <c r="AI72" t="s">
        <v>58</v>
      </c>
      <c r="AJ72" t="s">
        <v>58</v>
      </c>
      <c r="AK72">
        <v>0</v>
      </c>
      <c r="AL72">
        <v>0</v>
      </c>
      <c r="AM72">
        <v>1</v>
      </c>
      <c r="AN72">
        <v>0</v>
      </c>
      <c r="AO72">
        <v>1</v>
      </c>
      <c r="AP72">
        <v>0</v>
      </c>
      <c r="AQ72">
        <v>0</v>
      </c>
      <c r="AR72">
        <v>0</v>
      </c>
      <c r="AS72">
        <v>0</v>
      </c>
      <c r="AV72">
        <v>12.1</v>
      </c>
      <c r="AW72" t="s">
        <v>66</v>
      </c>
      <c r="AX72">
        <v>1</v>
      </c>
    </row>
    <row r="73" spans="1:50">
      <c r="A73" t="s">
        <v>264</v>
      </c>
      <c r="B73" t="s">
        <v>265</v>
      </c>
      <c r="C73" t="s">
        <v>266</v>
      </c>
      <c r="D73">
        <v>3880</v>
      </c>
      <c r="E73" t="s">
        <v>63</v>
      </c>
      <c r="F73">
        <v>46</v>
      </c>
      <c r="G73" t="s">
        <v>64</v>
      </c>
      <c r="H73">
        <v>235.86</v>
      </c>
      <c r="I73" t="s">
        <v>65</v>
      </c>
      <c r="J73" t="s">
        <v>71</v>
      </c>
      <c r="K73" t="s">
        <v>85</v>
      </c>
      <c r="L73" t="s">
        <v>66</v>
      </c>
      <c r="M73">
        <v>1</v>
      </c>
      <c r="N73">
        <v>1</v>
      </c>
      <c r="O73">
        <v>1</v>
      </c>
      <c r="P73">
        <v>0</v>
      </c>
      <c r="Q73" t="s">
        <v>66</v>
      </c>
      <c r="R73" t="s">
        <v>66</v>
      </c>
      <c r="S73" t="s">
        <v>59</v>
      </c>
      <c r="T73" t="s">
        <v>59</v>
      </c>
      <c r="U73" t="s">
        <v>59</v>
      </c>
      <c r="V73">
        <v>2</v>
      </c>
      <c r="W73">
        <v>1</v>
      </c>
      <c r="X73">
        <v>0</v>
      </c>
      <c r="Y73" t="s">
        <v>58</v>
      </c>
      <c r="Z73" t="s">
        <v>58</v>
      </c>
      <c r="AA73" t="s">
        <v>58</v>
      </c>
      <c r="AB73" t="s">
        <v>58</v>
      </c>
      <c r="AC73" t="s">
        <v>58</v>
      </c>
      <c r="AD73" t="s">
        <v>58</v>
      </c>
      <c r="AE73" t="s">
        <v>58</v>
      </c>
      <c r="AF73" t="s">
        <v>58</v>
      </c>
      <c r="AG73" t="s">
        <v>58</v>
      </c>
      <c r="AH73" t="s">
        <v>58</v>
      </c>
      <c r="AI73" t="s">
        <v>58</v>
      </c>
      <c r="AJ73" t="s">
        <v>58</v>
      </c>
      <c r="AK73">
        <v>1</v>
      </c>
      <c r="AL73">
        <v>1</v>
      </c>
      <c r="AM73">
        <v>0</v>
      </c>
      <c r="AN73">
        <v>0</v>
      </c>
      <c r="AO73">
        <v>0</v>
      </c>
      <c r="AP73">
        <v>0</v>
      </c>
      <c r="AQ73">
        <v>0</v>
      </c>
      <c r="AR73">
        <v>0</v>
      </c>
      <c r="AS73">
        <v>0</v>
      </c>
      <c r="AV73">
        <v>11.1</v>
      </c>
      <c r="AW73" t="s">
        <v>59</v>
      </c>
      <c r="AX73">
        <v>9</v>
      </c>
    </row>
    <row r="74" spans="1:50">
      <c r="A74" t="s">
        <v>267</v>
      </c>
      <c r="B74" t="s">
        <v>268</v>
      </c>
      <c r="C74" t="s">
        <v>187</v>
      </c>
      <c r="D74">
        <v>5720</v>
      </c>
      <c r="E74" t="s">
        <v>63</v>
      </c>
      <c r="F74">
        <v>58</v>
      </c>
      <c r="G74" t="s">
        <v>84</v>
      </c>
      <c r="H74">
        <v>304.93</v>
      </c>
      <c r="I74" t="s">
        <v>55</v>
      </c>
      <c r="J74" t="s">
        <v>56</v>
      </c>
      <c r="K74" t="s">
        <v>145</v>
      </c>
      <c r="L74" t="s">
        <v>58</v>
      </c>
      <c r="M74">
        <v>0</v>
      </c>
      <c r="N74">
        <v>0</v>
      </c>
      <c r="O74">
        <v>0</v>
      </c>
      <c r="P74">
        <v>0</v>
      </c>
      <c r="Q74" t="s">
        <v>59</v>
      </c>
      <c r="R74" t="s">
        <v>59</v>
      </c>
      <c r="S74" t="s">
        <v>59</v>
      </c>
      <c r="T74" t="s">
        <v>59</v>
      </c>
      <c r="U74" t="s">
        <v>59</v>
      </c>
      <c r="W74">
        <v>0</v>
      </c>
      <c r="X74">
        <v>0</v>
      </c>
      <c r="Y74" t="s">
        <v>66</v>
      </c>
      <c r="Z74" t="s">
        <v>58</v>
      </c>
      <c r="AA74" t="s">
        <v>58</v>
      </c>
      <c r="AB74" t="s">
        <v>58</v>
      </c>
      <c r="AC74" t="s">
        <v>58</v>
      </c>
      <c r="AD74" t="s">
        <v>58</v>
      </c>
      <c r="AE74" t="s">
        <v>58</v>
      </c>
      <c r="AF74" t="s">
        <v>58</v>
      </c>
      <c r="AG74" t="s">
        <v>58</v>
      </c>
      <c r="AH74" t="s">
        <v>58</v>
      </c>
      <c r="AI74" t="s">
        <v>58</v>
      </c>
      <c r="AJ74" t="s">
        <v>58</v>
      </c>
      <c r="AK74">
        <v>0</v>
      </c>
      <c r="AL74">
        <v>0</v>
      </c>
      <c r="AM74">
        <v>1</v>
      </c>
      <c r="AN74">
        <v>1</v>
      </c>
      <c r="AO74">
        <v>1</v>
      </c>
      <c r="AP74">
        <v>0</v>
      </c>
      <c r="AQ74">
        <v>0</v>
      </c>
      <c r="AR74">
        <v>0</v>
      </c>
      <c r="AS74">
        <v>1</v>
      </c>
      <c r="AV74">
        <v>14</v>
      </c>
      <c r="AW74" t="s">
        <v>59</v>
      </c>
      <c r="AX74">
        <v>7</v>
      </c>
    </row>
    <row r="75" spans="1:50">
      <c r="A75" t="s">
        <v>269</v>
      </c>
      <c r="B75" t="s">
        <v>270</v>
      </c>
      <c r="C75" t="s">
        <v>271</v>
      </c>
      <c r="D75">
        <v>7620</v>
      </c>
      <c r="E75" t="s">
        <v>53</v>
      </c>
      <c r="F75">
        <v>24</v>
      </c>
      <c r="G75" t="s">
        <v>54</v>
      </c>
      <c r="H75">
        <v>155.26</v>
      </c>
      <c r="I75" t="s">
        <v>55</v>
      </c>
      <c r="J75" t="s">
        <v>55</v>
      </c>
      <c r="K75" t="s">
        <v>131</v>
      </c>
      <c r="L75" t="s">
        <v>58</v>
      </c>
      <c r="M75">
        <v>0</v>
      </c>
      <c r="N75">
        <v>0</v>
      </c>
      <c r="O75">
        <v>0</v>
      </c>
      <c r="P75">
        <v>0</v>
      </c>
      <c r="Q75" t="s">
        <v>59</v>
      </c>
      <c r="R75" t="s">
        <v>59</v>
      </c>
      <c r="S75" t="s">
        <v>59</v>
      </c>
      <c r="T75" t="s">
        <v>59</v>
      </c>
      <c r="U75" t="s">
        <v>59</v>
      </c>
      <c r="V75">
        <v>0</v>
      </c>
      <c r="W75">
        <v>0</v>
      </c>
      <c r="X75">
        <v>0</v>
      </c>
      <c r="Y75" t="s">
        <v>58</v>
      </c>
      <c r="Z75" t="s">
        <v>58</v>
      </c>
      <c r="AA75" t="s">
        <v>58</v>
      </c>
      <c r="AB75" t="s">
        <v>58</v>
      </c>
      <c r="AC75" t="s">
        <v>58</v>
      </c>
      <c r="AD75" t="s">
        <v>58</v>
      </c>
      <c r="AE75" t="s">
        <v>58</v>
      </c>
      <c r="AF75" t="s">
        <v>58</v>
      </c>
      <c r="AG75" t="s">
        <v>58</v>
      </c>
      <c r="AH75" t="s">
        <v>58</v>
      </c>
      <c r="AI75" t="s">
        <v>58</v>
      </c>
      <c r="AJ75" t="s">
        <v>58</v>
      </c>
      <c r="AK75">
        <v>0</v>
      </c>
      <c r="AL75">
        <v>0</v>
      </c>
      <c r="AM75">
        <v>0</v>
      </c>
      <c r="AN75">
        <v>0</v>
      </c>
      <c r="AO75">
        <v>1</v>
      </c>
      <c r="AP75">
        <v>1</v>
      </c>
      <c r="AQ75">
        <v>0</v>
      </c>
      <c r="AR75">
        <v>0</v>
      </c>
      <c r="AS75">
        <v>1</v>
      </c>
      <c r="AV75">
        <v>12.2</v>
      </c>
      <c r="AW75" t="s">
        <v>59</v>
      </c>
      <c r="AX75">
        <v>1</v>
      </c>
    </row>
    <row r="76" spans="1:50">
      <c r="A76" t="s">
        <v>272</v>
      </c>
      <c r="B76" t="s">
        <v>273</v>
      </c>
      <c r="C76" t="s">
        <v>119</v>
      </c>
      <c r="D76">
        <v>520</v>
      </c>
      <c r="E76" t="s">
        <v>53</v>
      </c>
      <c r="F76">
        <v>56</v>
      </c>
      <c r="G76" t="s">
        <v>64</v>
      </c>
      <c r="H76">
        <v>239.14</v>
      </c>
      <c r="I76" t="s">
        <v>55</v>
      </c>
      <c r="J76" t="s">
        <v>56</v>
      </c>
      <c r="K76" t="s">
        <v>215</v>
      </c>
      <c r="L76" t="s">
        <v>58</v>
      </c>
      <c r="M76">
        <v>0</v>
      </c>
      <c r="N76">
        <v>2</v>
      </c>
      <c r="O76">
        <v>2</v>
      </c>
      <c r="P76">
        <v>0</v>
      </c>
      <c r="Q76" t="s">
        <v>59</v>
      </c>
      <c r="R76" t="s">
        <v>59</v>
      </c>
      <c r="S76" t="s">
        <v>59</v>
      </c>
      <c r="T76" t="s">
        <v>59</v>
      </c>
      <c r="U76" t="s">
        <v>59</v>
      </c>
      <c r="W76">
        <v>0</v>
      </c>
      <c r="X76">
        <v>0</v>
      </c>
      <c r="Y76" t="s">
        <v>59</v>
      </c>
      <c r="Z76" t="s">
        <v>59</v>
      </c>
      <c r="AA76" t="s">
        <v>59</v>
      </c>
      <c r="AB76" t="s">
        <v>59</v>
      </c>
      <c r="AC76" t="s">
        <v>59</v>
      </c>
      <c r="AD76" t="s">
        <v>59</v>
      </c>
      <c r="AE76" t="s">
        <v>59</v>
      </c>
      <c r="AF76" t="s">
        <v>59</v>
      </c>
      <c r="AG76" t="s">
        <v>59</v>
      </c>
      <c r="AH76" t="s">
        <v>59</v>
      </c>
      <c r="AI76" t="s">
        <v>59</v>
      </c>
      <c r="AJ76" t="s">
        <v>59</v>
      </c>
      <c r="AV76">
        <v>13.4</v>
      </c>
      <c r="AW76" t="s">
        <v>59</v>
      </c>
      <c r="AX76">
        <v>7</v>
      </c>
    </row>
    <row r="77" spans="1:50">
      <c r="A77" t="s">
        <v>274</v>
      </c>
      <c r="B77" t="s">
        <v>268</v>
      </c>
      <c r="C77" t="s">
        <v>187</v>
      </c>
      <c r="D77">
        <v>5720</v>
      </c>
      <c r="E77" t="s">
        <v>53</v>
      </c>
      <c r="F77">
        <v>50</v>
      </c>
      <c r="G77" t="s">
        <v>84</v>
      </c>
      <c r="H77">
        <v>259.87</v>
      </c>
      <c r="I77" t="s">
        <v>94</v>
      </c>
      <c r="J77" t="s">
        <v>71</v>
      </c>
      <c r="K77" t="s">
        <v>131</v>
      </c>
      <c r="L77" t="s">
        <v>58</v>
      </c>
      <c r="M77">
        <v>0</v>
      </c>
      <c r="N77">
        <v>2</v>
      </c>
      <c r="O77">
        <v>2</v>
      </c>
      <c r="P77">
        <v>0</v>
      </c>
      <c r="Q77" t="s">
        <v>59</v>
      </c>
      <c r="R77" t="s">
        <v>59</v>
      </c>
      <c r="S77" t="s">
        <v>59</v>
      </c>
      <c r="T77" t="s">
        <v>59</v>
      </c>
      <c r="U77" t="s">
        <v>59</v>
      </c>
      <c r="W77">
        <v>0</v>
      </c>
      <c r="X77">
        <v>0</v>
      </c>
      <c r="Y77" t="s">
        <v>66</v>
      </c>
      <c r="Z77" t="s">
        <v>66</v>
      </c>
      <c r="AA77" t="s">
        <v>58</v>
      </c>
      <c r="AB77" t="s">
        <v>58</v>
      </c>
      <c r="AC77" t="s">
        <v>58</v>
      </c>
      <c r="AD77" t="s">
        <v>58</v>
      </c>
      <c r="AE77" t="s">
        <v>58</v>
      </c>
      <c r="AF77" t="s">
        <v>58</v>
      </c>
      <c r="AG77" t="s">
        <v>58</v>
      </c>
      <c r="AH77" t="s">
        <v>58</v>
      </c>
      <c r="AI77" t="s">
        <v>58</v>
      </c>
      <c r="AJ77" t="s">
        <v>58</v>
      </c>
      <c r="AK77">
        <v>0</v>
      </c>
      <c r="AL77">
        <v>0</v>
      </c>
      <c r="AM77">
        <v>1</v>
      </c>
      <c r="AN77">
        <v>0</v>
      </c>
      <c r="AO77">
        <v>1</v>
      </c>
      <c r="AP77">
        <v>0</v>
      </c>
      <c r="AQ77">
        <v>0</v>
      </c>
      <c r="AR77">
        <v>0</v>
      </c>
      <c r="AS77">
        <v>1</v>
      </c>
      <c r="AV77">
        <v>13.1</v>
      </c>
      <c r="AW77" t="s">
        <v>59</v>
      </c>
      <c r="AX77">
        <v>7</v>
      </c>
    </row>
    <row r="78" spans="1:50">
      <c r="A78" t="s">
        <v>275</v>
      </c>
      <c r="B78" t="s">
        <v>276</v>
      </c>
      <c r="C78" t="s">
        <v>126</v>
      </c>
      <c r="D78">
        <v>3160</v>
      </c>
      <c r="E78" t="s">
        <v>63</v>
      </c>
      <c r="F78">
        <v>40</v>
      </c>
      <c r="G78" t="s">
        <v>64</v>
      </c>
      <c r="H78">
        <v>260.86</v>
      </c>
      <c r="I78" t="s">
        <v>55</v>
      </c>
      <c r="J78" t="s">
        <v>55</v>
      </c>
      <c r="K78" t="s">
        <v>80</v>
      </c>
      <c r="L78" t="s">
        <v>58</v>
      </c>
      <c r="M78">
        <v>0</v>
      </c>
      <c r="N78">
        <v>2</v>
      </c>
      <c r="O78">
        <v>2</v>
      </c>
      <c r="P78">
        <v>0</v>
      </c>
      <c r="Q78" t="s">
        <v>59</v>
      </c>
      <c r="R78" t="s">
        <v>59</v>
      </c>
      <c r="S78" t="s">
        <v>59</v>
      </c>
      <c r="T78" t="s">
        <v>59</v>
      </c>
      <c r="U78" t="s">
        <v>59</v>
      </c>
      <c r="W78">
        <v>0</v>
      </c>
      <c r="X78">
        <v>0</v>
      </c>
      <c r="Y78" t="s">
        <v>66</v>
      </c>
      <c r="Z78" t="s">
        <v>58</v>
      </c>
      <c r="AA78" t="s">
        <v>58</v>
      </c>
      <c r="AB78" t="s">
        <v>58</v>
      </c>
      <c r="AC78" t="s">
        <v>58</v>
      </c>
      <c r="AD78" t="s">
        <v>58</v>
      </c>
      <c r="AE78" t="s">
        <v>58</v>
      </c>
      <c r="AF78" t="s">
        <v>58</v>
      </c>
      <c r="AG78" t="s">
        <v>58</v>
      </c>
      <c r="AH78" t="s">
        <v>58</v>
      </c>
      <c r="AI78" t="s">
        <v>58</v>
      </c>
      <c r="AJ78" t="s">
        <v>58</v>
      </c>
      <c r="AK78">
        <v>0</v>
      </c>
      <c r="AL78">
        <v>1</v>
      </c>
      <c r="AM78">
        <v>1</v>
      </c>
      <c r="AN78">
        <v>0</v>
      </c>
      <c r="AO78">
        <v>0</v>
      </c>
      <c r="AP78">
        <v>0</v>
      </c>
      <c r="AQ78">
        <v>0</v>
      </c>
      <c r="AR78">
        <v>0</v>
      </c>
      <c r="AS78">
        <v>1</v>
      </c>
      <c r="AV78">
        <v>13.2</v>
      </c>
      <c r="AW78" t="s">
        <v>59</v>
      </c>
      <c r="AX78">
        <v>7</v>
      </c>
    </row>
    <row r="79" spans="1:50">
      <c r="A79" t="s">
        <v>277</v>
      </c>
      <c r="B79" t="s">
        <v>278</v>
      </c>
      <c r="C79" t="s">
        <v>212</v>
      </c>
      <c r="D79">
        <v>3290</v>
      </c>
      <c r="E79" t="s">
        <v>63</v>
      </c>
      <c r="F79">
        <v>32</v>
      </c>
      <c r="G79" t="s">
        <v>84</v>
      </c>
      <c r="H79">
        <v>256.25</v>
      </c>
      <c r="I79" t="s">
        <v>55</v>
      </c>
      <c r="J79" t="s">
        <v>55</v>
      </c>
      <c r="K79" t="s">
        <v>256</v>
      </c>
      <c r="L79" t="s">
        <v>66</v>
      </c>
      <c r="M79">
        <v>1</v>
      </c>
      <c r="N79">
        <v>0</v>
      </c>
      <c r="O79">
        <v>0</v>
      </c>
      <c r="P79">
        <v>0</v>
      </c>
      <c r="Q79" t="s">
        <v>59</v>
      </c>
      <c r="R79" t="s">
        <v>59</v>
      </c>
      <c r="S79" t="s">
        <v>59</v>
      </c>
      <c r="T79" t="s">
        <v>59</v>
      </c>
      <c r="U79" t="s">
        <v>59</v>
      </c>
      <c r="W79">
        <v>0</v>
      </c>
      <c r="X79">
        <v>0</v>
      </c>
      <c r="Y79" t="s">
        <v>59</v>
      </c>
      <c r="Z79" t="s">
        <v>59</v>
      </c>
      <c r="AA79" t="s">
        <v>59</v>
      </c>
      <c r="AB79" t="s">
        <v>59</v>
      </c>
      <c r="AC79" t="s">
        <v>59</v>
      </c>
      <c r="AD79" t="s">
        <v>59</v>
      </c>
      <c r="AE79" t="s">
        <v>59</v>
      </c>
      <c r="AF79" t="s">
        <v>59</v>
      </c>
      <c r="AG79" t="s">
        <v>59</v>
      </c>
      <c r="AH79" t="s">
        <v>59</v>
      </c>
      <c r="AI79" t="s">
        <v>59</v>
      </c>
      <c r="AJ79" t="s">
        <v>59</v>
      </c>
      <c r="AV79">
        <v>13.2</v>
      </c>
      <c r="AW79" t="s">
        <v>59</v>
      </c>
      <c r="AX79">
        <v>7</v>
      </c>
    </row>
    <row r="80" spans="1:50">
      <c r="A80" t="s">
        <v>279</v>
      </c>
      <c r="B80" t="s">
        <v>280</v>
      </c>
      <c r="C80" t="s">
        <v>199</v>
      </c>
      <c r="D80">
        <v>6280</v>
      </c>
      <c r="E80" t="s">
        <v>63</v>
      </c>
      <c r="F80">
        <v>48</v>
      </c>
      <c r="G80" t="s">
        <v>70</v>
      </c>
      <c r="H80">
        <v>293.42</v>
      </c>
      <c r="I80" t="s">
        <v>105</v>
      </c>
      <c r="J80" t="s">
        <v>71</v>
      </c>
      <c r="K80" t="s">
        <v>168</v>
      </c>
      <c r="L80" t="s">
        <v>66</v>
      </c>
      <c r="M80">
        <v>3</v>
      </c>
      <c r="N80">
        <v>2</v>
      </c>
      <c r="O80">
        <v>2</v>
      </c>
      <c r="P80">
        <v>0</v>
      </c>
      <c r="Q80" t="s">
        <v>59</v>
      </c>
      <c r="R80" t="s">
        <v>59</v>
      </c>
      <c r="S80" t="s">
        <v>59</v>
      </c>
      <c r="T80" t="s">
        <v>59</v>
      </c>
      <c r="U80" t="s">
        <v>59</v>
      </c>
      <c r="W80">
        <v>0</v>
      </c>
      <c r="X80">
        <v>0</v>
      </c>
      <c r="Y80" t="s">
        <v>66</v>
      </c>
      <c r="Z80" t="s">
        <v>66</v>
      </c>
      <c r="AA80" t="s">
        <v>66</v>
      </c>
      <c r="AB80" t="s">
        <v>66</v>
      </c>
      <c r="AC80" t="s">
        <v>58</v>
      </c>
      <c r="AD80" t="s">
        <v>58</v>
      </c>
      <c r="AE80" t="s">
        <v>66</v>
      </c>
      <c r="AF80" t="s">
        <v>58</v>
      </c>
      <c r="AG80" t="s">
        <v>58</v>
      </c>
      <c r="AH80" t="s">
        <v>58</v>
      </c>
      <c r="AI80" t="s">
        <v>58</v>
      </c>
      <c r="AJ80" t="s">
        <v>58</v>
      </c>
      <c r="AK80">
        <v>0</v>
      </c>
      <c r="AL80">
        <v>1</v>
      </c>
      <c r="AM80">
        <v>1</v>
      </c>
      <c r="AN80">
        <v>0</v>
      </c>
      <c r="AO80">
        <v>0</v>
      </c>
      <c r="AP80">
        <v>0</v>
      </c>
      <c r="AQ80">
        <v>0</v>
      </c>
      <c r="AR80">
        <v>0</v>
      </c>
      <c r="AS80">
        <v>0</v>
      </c>
      <c r="AV80">
        <v>13.8</v>
      </c>
      <c r="AW80" t="s">
        <v>59</v>
      </c>
      <c r="AX80">
        <v>3</v>
      </c>
    </row>
    <row r="81" spans="1:50">
      <c r="A81" t="s">
        <v>281</v>
      </c>
      <c r="B81" t="s">
        <v>282</v>
      </c>
      <c r="C81" t="s">
        <v>185</v>
      </c>
      <c r="E81" t="s">
        <v>63</v>
      </c>
      <c r="F81">
        <v>36</v>
      </c>
      <c r="G81" t="s">
        <v>115</v>
      </c>
      <c r="H81">
        <v>384.87</v>
      </c>
      <c r="I81" t="s">
        <v>55</v>
      </c>
      <c r="J81" t="s">
        <v>55</v>
      </c>
      <c r="K81" t="s">
        <v>72</v>
      </c>
      <c r="L81" t="s">
        <v>66</v>
      </c>
      <c r="M81">
        <v>2</v>
      </c>
      <c r="N81">
        <v>2</v>
      </c>
      <c r="O81">
        <v>2</v>
      </c>
      <c r="P81">
        <v>0</v>
      </c>
      <c r="Q81" t="s">
        <v>59</v>
      </c>
      <c r="R81" t="s">
        <v>59</v>
      </c>
      <c r="S81" t="s">
        <v>66</v>
      </c>
      <c r="T81" t="s">
        <v>66</v>
      </c>
      <c r="U81" t="s">
        <v>66</v>
      </c>
      <c r="W81">
        <v>0</v>
      </c>
      <c r="X81">
        <v>0</v>
      </c>
      <c r="Y81" t="s">
        <v>66</v>
      </c>
      <c r="Z81" t="s">
        <v>66</v>
      </c>
      <c r="AA81" t="s">
        <v>58</v>
      </c>
      <c r="AB81" t="s">
        <v>66</v>
      </c>
      <c r="AC81" t="s">
        <v>58</v>
      </c>
      <c r="AD81" t="s">
        <v>66</v>
      </c>
      <c r="AE81" t="s">
        <v>66</v>
      </c>
      <c r="AF81" t="s">
        <v>58</v>
      </c>
      <c r="AG81" t="s">
        <v>58</v>
      </c>
      <c r="AH81" t="s">
        <v>58</v>
      </c>
      <c r="AI81" t="s">
        <v>58</v>
      </c>
      <c r="AJ81" t="s">
        <v>66</v>
      </c>
      <c r="AK81">
        <v>0</v>
      </c>
      <c r="AL81">
        <v>1</v>
      </c>
      <c r="AM81">
        <v>1</v>
      </c>
      <c r="AN81">
        <v>0</v>
      </c>
      <c r="AO81">
        <v>1</v>
      </c>
      <c r="AP81">
        <v>1</v>
      </c>
      <c r="AQ81">
        <v>0</v>
      </c>
      <c r="AR81">
        <v>1</v>
      </c>
      <c r="AS81">
        <v>0</v>
      </c>
      <c r="AV81">
        <v>13.8</v>
      </c>
      <c r="AW81" t="s">
        <v>59</v>
      </c>
      <c r="AX81">
        <v>1</v>
      </c>
    </row>
    <row r="82" spans="1:50">
      <c r="A82" t="s">
        <v>283</v>
      </c>
      <c r="B82" t="s">
        <v>284</v>
      </c>
      <c r="C82" t="s">
        <v>185</v>
      </c>
      <c r="E82" t="s">
        <v>53</v>
      </c>
      <c r="F82">
        <v>24</v>
      </c>
      <c r="G82" t="s">
        <v>54</v>
      </c>
      <c r="H82">
        <v>113.16</v>
      </c>
      <c r="I82" t="s">
        <v>105</v>
      </c>
      <c r="J82" t="s">
        <v>56</v>
      </c>
      <c r="K82" t="s">
        <v>57</v>
      </c>
      <c r="L82" t="s">
        <v>58</v>
      </c>
      <c r="M82">
        <v>0</v>
      </c>
      <c r="N82">
        <v>1</v>
      </c>
      <c r="O82">
        <v>1</v>
      </c>
      <c r="P82">
        <v>0</v>
      </c>
      <c r="Q82" t="s">
        <v>59</v>
      </c>
      <c r="R82" t="s">
        <v>59</v>
      </c>
      <c r="S82" t="s">
        <v>59</v>
      </c>
      <c r="T82" t="s">
        <v>59</v>
      </c>
      <c r="U82" t="s">
        <v>59</v>
      </c>
      <c r="W82">
        <v>0</v>
      </c>
      <c r="X82">
        <v>0</v>
      </c>
      <c r="Y82" t="s">
        <v>59</v>
      </c>
      <c r="Z82" t="s">
        <v>59</v>
      </c>
      <c r="AA82" t="s">
        <v>59</v>
      </c>
      <c r="AB82" t="s">
        <v>59</v>
      </c>
      <c r="AC82" t="s">
        <v>59</v>
      </c>
      <c r="AD82" t="s">
        <v>59</v>
      </c>
      <c r="AE82" t="s">
        <v>59</v>
      </c>
      <c r="AF82" t="s">
        <v>59</v>
      </c>
      <c r="AG82" t="s">
        <v>59</v>
      </c>
      <c r="AH82" t="s">
        <v>59</v>
      </c>
      <c r="AI82" t="s">
        <v>59</v>
      </c>
      <c r="AJ82" t="s">
        <v>59</v>
      </c>
      <c r="AV82">
        <v>12.4</v>
      </c>
      <c r="AW82" t="s">
        <v>59</v>
      </c>
      <c r="AX82">
        <v>1</v>
      </c>
    </row>
    <row r="83" spans="1:50">
      <c r="A83" t="s">
        <v>285</v>
      </c>
      <c r="B83" t="s">
        <v>286</v>
      </c>
      <c r="C83" t="s">
        <v>134</v>
      </c>
      <c r="D83">
        <v>1640</v>
      </c>
      <c r="E83" t="s">
        <v>63</v>
      </c>
      <c r="F83">
        <v>0</v>
      </c>
      <c r="G83" t="s">
        <v>70</v>
      </c>
      <c r="H83">
        <v>244.41</v>
      </c>
      <c r="I83" t="s">
        <v>55</v>
      </c>
      <c r="J83" t="s">
        <v>55</v>
      </c>
      <c r="K83" t="s">
        <v>80</v>
      </c>
      <c r="L83" t="s">
        <v>58</v>
      </c>
      <c r="M83">
        <v>0</v>
      </c>
      <c r="N83">
        <v>2</v>
      </c>
      <c r="O83">
        <v>2</v>
      </c>
      <c r="P83">
        <v>0</v>
      </c>
      <c r="Q83" t="s">
        <v>59</v>
      </c>
      <c r="R83" t="s">
        <v>59</v>
      </c>
      <c r="S83" t="s">
        <v>59</v>
      </c>
      <c r="T83" t="s">
        <v>59</v>
      </c>
      <c r="U83" t="s">
        <v>59</v>
      </c>
      <c r="V83">
        <v>0</v>
      </c>
      <c r="W83">
        <v>0</v>
      </c>
      <c r="X83">
        <v>0</v>
      </c>
      <c r="Y83" t="s">
        <v>59</v>
      </c>
      <c r="Z83" t="s">
        <v>59</v>
      </c>
      <c r="AA83" t="s">
        <v>59</v>
      </c>
      <c r="AB83" t="s">
        <v>59</v>
      </c>
      <c r="AC83" t="s">
        <v>59</v>
      </c>
      <c r="AD83" t="s">
        <v>59</v>
      </c>
      <c r="AE83" t="s">
        <v>59</v>
      </c>
      <c r="AF83" t="s">
        <v>59</v>
      </c>
      <c r="AG83" t="s">
        <v>59</v>
      </c>
      <c r="AH83" t="s">
        <v>59</v>
      </c>
      <c r="AI83" t="s">
        <v>59</v>
      </c>
      <c r="AJ83" t="s">
        <v>59</v>
      </c>
      <c r="AV83">
        <v>13.8</v>
      </c>
      <c r="AW83" t="s">
        <v>59</v>
      </c>
      <c r="AX83">
        <v>1</v>
      </c>
    </row>
    <row r="84" spans="1:50">
      <c r="A84" t="s">
        <v>287</v>
      </c>
      <c r="B84" t="s">
        <v>288</v>
      </c>
      <c r="C84" t="s">
        <v>75</v>
      </c>
      <c r="D84">
        <v>6960</v>
      </c>
      <c r="E84" t="s">
        <v>53</v>
      </c>
      <c r="F84">
        <v>70</v>
      </c>
      <c r="G84" t="s">
        <v>64</v>
      </c>
      <c r="H84">
        <v>285.52999999999997</v>
      </c>
      <c r="I84" t="s">
        <v>100</v>
      </c>
      <c r="J84" t="s">
        <v>71</v>
      </c>
      <c r="K84" t="s">
        <v>72</v>
      </c>
      <c r="L84" t="s">
        <v>58</v>
      </c>
      <c r="M84">
        <v>0</v>
      </c>
      <c r="N84">
        <v>2</v>
      </c>
      <c r="O84">
        <v>2</v>
      </c>
      <c r="P84">
        <v>1</v>
      </c>
      <c r="Q84" t="s">
        <v>59</v>
      </c>
      <c r="R84" t="s">
        <v>59</v>
      </c>
      <c r="S84" t="s">
        <v>59</v>
      </c>
      <c r="T84" t="s">
        <v>59</v>
      </c>
      <c r="U84" t="s">
        <v>59</v>
      </c>
      <c r="V84">
        <v>1</v>
      </c>
      <c r="W84">
        <v>0</v>
      </c>
      <c r="X84">
        <v>1</v>
      </c>
      <c r="Y84" t="s">
        <v>66</v>
      </c>
      <c r="Z84" t="s">
        <v>66</v>
      </c>
      <c r="AA84" t="s">
        <v>58</v>
      </c>
      <c r="AB84" t="s">
        <v>66</v>
      </c>
      <c r="AC84" t="s">
        <v>58</v>
      </c>
      <c r="AD84" t="s">
        <v>58</v>
      </c>
      <c r="AE84" t="s">
        <v>58</v>
      </c>
      <c r="AF84" t="s">
        <v>58</v>
      </c>
      <c r="AG84" t="s">
        <v>66</v>
      </c>
      <c r="AH84" t="s">
        <v>58</v>
      </c>
      <c r="AI84" t="s">
        <v>58</v>
      </c>
      <c r="AJ84" t="s">
        <v>66</v>
      </c>
      <c r="AK84">
        <v>0</v>
      </c>
      <c r="AL84">
        <v>0</v>
      </c>
      <c r="AM84">
        <v>1</v>
      </c>
      <c r="AN84">
        <v>1</v>
      </c>
      <c r="AO84">
        <v>1</v>
      </c>
      <c r="AP84">
        <v>0</v>
      </c>
      <c r="AQ84">
        <v>0</v>
      </c>
      <c r="AR84">
        <v>0</v>
      </c>
      <c r="AS84">
        <v>0</v>
      </c>
      <c r="AV84">
        <v>13</v>
      </c>
      <c r="AW84" t="s">
        <v>59</v>
      </c>
      <c r="AX84">
        <v>1</v>
      </c>
    </row>
    <row r="85" spans="1:50">
      <c r="A85" t="s">
        <v>289</v>
      </c>
      <c r="B85" t="s">
        <v>290</v>
      </c>
      <c r="C85" t="s">
        <v>271</v>
      </c>
      <c r="D85">
        <v>460</v>
      </c>
      <c r="E85" t="s">
        <v>53</v>
      </c>
      <c r="F85">
        <v>50</v>
      </c>
      <c r="G85" t="s">
        <v>64</v>
      </c>
      <c r="H85">
        <v>215.79</v>
      </c>
      <c r="I85" t="s">
        <v>55</v>
      </c>
      <c r="J85" t="s">
        <v>55</v>
      </c>
      <c r="K85" t="s">
        <v>128</v>
      </c>
      <c r="L85" t="s">
        <v>58</v>
      </c>
      <c r="M85">
        <v>0</v>
      </c>
      <c r="N85">
        <v>2</v>
      </c>
      <c r="O85">
        <v>0</v>
      </c>
      <c r="P85">
        <v>1</v>
      </c>
      <c r="Q85" t="s">
        <v>59</v>
      </c>
      <c r="R85" t="s">
        <v>59</v>
      </c>
      <c r="S85" t="s">
        <v>59</v>
      </c>
      <c r="T85" t="s">
        <v>59</v>
      </c>
      <c r="U85" t="s">
        <v>59</v>
      </c>
      <c r="V85">
        <v>0</v>
      </c>
      <c r="W85">
        <v>0</v>
      </c>
      <c r="X85">
        <v>0</v>
      </c>
      <c r="Y85" t="s">
        <v>59</v>
      </c>
      <c r="Z85" t="s">
        <v>59</v>
      </c>
      <c r="AA85" t="s">
        <v>59</v>
      </c>
      <c r="AB85" t="s">
        <v>59</v>
      </c>
      <c r="AC85" t="s">
        <v>59</v>
      </c>
      <c r="AD85" t="s">
        <v>59</v>
      </c>
      <c r="AE85" t="s">
        <v>59</v>
      </c>
      <c r="AF85" t="s">
        <v>59</v>
      </c>
      <c r="AG85" t="s">
        <v>59</v>
      </c>
      <c r="AH85" t="s">
        <v>59</v>
      </c>
      <c r="AI85" t="s">
        <v>59</v>
      </c>
      <c r="AJ85" t="s">
        <v>59</v>
      </c>
      <c r="AV85">
        <v>12.9</v>
      </c>
      <c r="AW85" t="s">
        <v>59</v>
      </c>
      <c r="AX85">
        <v>1</v>
      </c>
    </row>
    <row r="86" spans="1:50">
      <c r="A86" t="s">
        <v>291</v>
      </c>
      <c r="B86" t="s">
        <v>292</v>
      </c>
      <c r="C86" t="s">
        <v>171</v>
      </c>
      <c r="D86">
        <v>5600</v>
      </c>
      <c r="E86" t="s">
        <v>63</v>
      </c>
      <c r="F86">
        <v>58</v>
      </c>
      <c r="G86" t="s">
        <v>226</v>
      </c>
      <c r="H86">
        <v>367.43</v>
      </c>
      <c r="I86" t="s">
        <v>105</v>
      </c>
      <c r="J86" t="s">
        <v>71</v>
      </c>
      <c r="K86" t="s">
        <v>116</v>
      </c>
      <c r="L86" t="s">
        <v>58</v>
      </c>
      <c r="M86">
        <v>0</v>
      </c>
      <c r="N86">
        <v>2</v>
      </c>
      <c r="O86">
        <v>2</v>
      </c>
      <c r="P86">
        <v>0</v>
      </c>
      <c r="Q86" t="s">
        <v>59</v>
      </c>
      <c r="R86" t="s">
        <v>59</v>
      </c>
      <c r="S86" t="s">
        <v>59</v>
      </c>
      <c r="T86" t="s">
        <v>59</v>
      </c>
      <c r="U86" t="s">
        <v>59</v>
      </c>
      <c r="V86">
        <v>1</v>
      </c>
      <c r="W86">
        <v>0</v>
      </c>
      <c r="X86">
        <v>1</v>
      </c>
      <c r="Y86" t="s">
        <v>59</v>
      </c>
      <c r="Z86" t="s">
        <v>59</v>
      </c>
      <c r="AA86" t="s">
        <v>59</v>
      </c>
      <c r="AB86" t="s">
        <v>59</v>
      </c>
      <c r="AC86" t="s">
        <v>59</v>
      </c>
      <c r="AD86" t="s">
        <v>59</v>
      </c>
      <c r="AE86" t="s">
        <v>59</v>
      </c>
      <c r="AF86" t="s">
        <v>59</v>
      </c>
      <c r="AG86" t="s">
        <v>59</v>
      </c>
      <c r="AH86" t="s">
        <v>59</v>
      </c>
      <c r="AI86" t="s">
        <v>59</v>
      </c>
      <c r="AJ86" t="s">
        <v>59</v>
      </c>
      <c r="AV86">
        <v>13.8</v>
      </c>
      <c r="AW86" t="s">
        <v>59</v>
      </c>
      <c r="AX86">
        <v>3</v>
      </c>
    </row>
    <row r="87" spans="1:50">
      <c r="A87" t="s">
        <v>293</v>
      </c>
      <c r="B87" t="s">
        <v>294</v>
      </c>
      <c r="C87" t="s">
        <v>83</v>
      </c>
      <c r="D87">
        <v>3840</v>
      </c>
      <c r="E87" t="s">
        <v>53</v>
      </c>
      <c r="F87">
        <v>58</v>
      </c>
      <c r="G87" t="s">
        <v>64</v>
      </c>
      <c r="H87">
        <v>275</v>
      </c>
      <c r="I87" t="s">
        <v>196</v>
      </c>
      <c r="J87" t="s">
        <v>71</v>
      </c>
      <c r="K87" t="s">
        <v>72</v>
      </c>
      <c r="L87" t="s">
        <v>58</v>
      </c>
      <c r="M87">
        <v>0</v>
      </c>
      <c r="N87">
        <v>2</v>
      </c>
      <c r="O87">
        <v>2</v>
      </c>
      <c r="P87">
        <v>1</v>
      </c>
      <c r="Q87" t="s">
        <v>59</v>
      </c>
      <c r="R87" t="s">
        <v>59</v>
      </c>
      <c r="S87" t="s">
        <v>59</v>
      </c>
      <c r="T87" t="s">
        <v>59</v>
      </c>
      <c r="U87" t="s">
        <v>59</v>
      </c>
      <c r="Y87" t="s">
        <v>58</v>
      </c>
      <c r="Z87" t="s">
        <v>66</v>
      </c>
      <c r="AA87" t="s">
        <v>58</v>
      </c>
      <c r="AB87" t="s">
        <v>58</v>
      </c>
      <c r="AC87" t="s">
        <v>58</v>
      </c>
      <c r="AD87" t="s">
        <v>58</v>
      </c>
      <c r="AE87" t="s">
        <v>58</v>
      </c>
      <c r="AF87" t="s">
        <v>58</v>
      </c>
      <c r="AG87" t="s">
        <v>58</v>
      </c>
      <c r="AH87" t="s">
        <v>66</v>
      </c>
      <c r="AI87" t="s">
        <v>58</v>
      </c>
      <c r="AJ87" t="s">
        <v>58</v>
      </c>
      <c r="AK87">
        <v>0</v>
      </c>
      <c r="AL87">
        <v>1</v>
      </c>
      <c r="AM87">
        <v>1</v>
      </c>
      <c r="AN87">
        <v>0</v>
      </c>
      <c r="AO87">
        <v>1</v>
      </c>
      <c r="AP87">
        <v>0</v>
      </c>
      <c r="AQ87">
        <v>1</v>
      </c>
      <c r="AR87">
        <v>0</v>
      </c>
      <c r="AS87">
        <v>0</v>
      </c>
      <c r="AW87" t="s">
        <v>66</v>
      </c>
      <c r="AX87">
        <v>2</v>
      </c>
    </row>
    <row r="88" spans="1:50">
      <c r="A88" t="s">
        <v>295</v>
      </c>
      <c r="B88" t="s">
        <v>296</v>
      </c>
      <c r="C88" t="s">
        <v>83</v>
      </c>
      <c r="D88">
        <v>5360</v>
      </c>
      <c r="E88" t="s">
        <v>53</v>
      </c>
      <c r="F88">
        <v>36</v>
      </c>
      <c r="G88" t="s">
        <v>70</v>
      </c>
      <c r="H88">
        <v>381.25</v>
      </c>
      <c r="I88" t="s">
        <v>105</v>
      </c>
      <c r="J88" t="s">
        <v>71</v>
      </c>
      <c r="K88" t="s">
        <v>256</v>
      </c>
      <c r="L88" t="s">
        <v>66</v>
      </c>
      <c r="M88">
        <v>4</v>
      </c>
      <c r="N88">
        <v>2</v>
      </c>
      <c r="O88">
        <v>2</v>
      </c>
      <c r="P88">
        <v>0</v>
      </c>
      <c r="Q88" t="s">
        <v>59</v>
      </c>
      <c r="R88" t="s">
        <v>59</v>
      </c>
      <c r="S88" t="s">
        <v>59</v>
      </c>
      <c r="T88" t="s">
        <v>66</v>
      </c>
      <c r="U88" t="s">
        <v>59</v>
      </c>
      <c r="V88">
        <v>0</v>
      </c>
      <c r="W88">
        <v>1</v>
      </c>
      <c r="X88">
        <v>0</v>
      </c>
      <c r="Y88" t="s">
        <v>66</v>
      </c>
      <c r="Z88" t="s">
        <v>58</v>
      </c>
      <c r="AA88" t="s">
        <v>58</v>
      </c>
      <c r="AB88" t="s">
        <v>66</v>
      </c>
      <c r="AC88" t="s">
        <v>58</v>
      </c>
      <c r="AD88" t="s">
        <v>58</v>
      </c>
      <c r="AE88" t="s">
        <v>66</v>
      </c>
      <c r="AF88" t="s">
        <v>58</v>
      </c>
      <c r="AG88" t="s">
        <v>58</v>
      </c>
      <c r="AH88" t="s">
        <v>58</v>
      </c>
      <c r="AI88" t="s">
        <v>58</v>
      </c>
      <c r="AJ88" t="s">
        <v>58</v>
      </c>
      <c r="AK88">
        <v>0</v>
      </c>
      <c r="AL88">
        <v>1</v>
      </c>
      <c r="AM88">
        <v>1</v>
      </c>
      <c r="AN88">
        <v>0</v>
      </c>
      <c r="AO88">
        <v>1</v>
      </c>
      <c r="AP88">
        <v>0</v>
      </c>
      <c r="AQ88">
        <v>0</v>
      </c>
      <c r="AR88">
        <v>0</v>
      </c>
      <c r="AS88">
        <v>1</v>
      </c>
      <c r="AV88">
        <v>15.2</v>
      </c>
      <c r="AW88" t="s">
        <v>66</v>
      </c>
      <c r="AX88">
        <v>2</v>
      </c>
    </row>
    <row r="89" spans="1:50">
      <c r="A89" t="s">
        <v>297</v>
      </c>
      <c r="B89" t="s">
        <v>298</v>
      </c>
      <c r="C89" t="s">
        <v>187</v>
      </c>
      <c r="D89">
        <v>8840</v>
      </c>
      <c r="E89" t="s">
        <v>63</v>
      </c>
      <c r="F89">
        <v>76</v>
      </c>
      <c r="G89" t="s">
        <v>226</v>
      </c>
      <c r="H89">
        <v>335.2</v>
      </c>
      <c r="I89" t="s">
        <v>105</v>
      </c>
      <c r="J89" t="s">
        <v>71</v>
      </c>
      <c r="K89" t="s">
        <v>72</v>
      </c>
      <c r="L89" t="s">
        <v>58</v>
      </c>
      <c r="M89">
        <v>0</v>
      </c>
      <c r="N89">
        <v>2</v>
      </c>
      <c r="O89">
        <v>2</v>
      </c>
      <c r="P89">
        <v>0</v>
      </c>
      <c r="Q89" t="s">
        <v>59</v>
      </c>
      <c r="R89" t="s">
        <v>59</v>
      </c>
      <c r="S89" t="s">
        <v>59</v>
      </c>
      <c r="T89" t="s">
        <v>59</v>
      </c>
      <c r="U89" t="s">
        <v>59</v>
      </c>
      <c r="W89">
        <v>0</v>
      </c>
      <c r="X89">
        <v>0</v>
      </c>
      <c r="Y89" t="s">
        <v>66</v>
      </c>
      <c r="Z89" t="s">
        <v>66</v>
      </c>
      <c r="AA89" t="s">
        <v>58</v>
      </c>
      <c r="AB89" t="s">
        <v>66</v>
      </c>
      <c r="AC89" t="s">
        <v>58</v>
      </c>
      <c r="AD89" t="s">
        <v>58</v>
      </c>
      <c r="AE89" t="s">
        <v>58</v>
      </c>
      <c r="AF89" t="s">
        <v>58</v>
      </c>
      <c r="AG89" t="s">
        <v>58</v>
      </c>
      <c r="AH89" t="s">
        <v>58</v>
      </c>
      <c r="AI89" t="s">
        <v>58</v>
      </c>
      <c r="AJ89" t="s">
        <v>66</v>
      </c>
      <c r="AK89">
        <v>0</v>
      </c>
      <c r="AL89">
        <v>0</v>
      </c>
      <c r="AM89">
        <v>1</v>
      </c>
      <c r="AN89">
        <v>0</v>
      </c>
      <c r="AO89">
        <v>1</v>
      </c>
      <c r="AP89">
        <v>0</v>
      </c>
      <c r="AQ89">
        <v>0</v>
      </c>
      <c r="AR89">
        <v>0</v>
      </c>
      <c r="AS89">
        <v>1</v>
      </c>
      <c r="AV89">
        <v>12.5</v>
      </c>
      <c r="AW89" t="s">
        <v>59</v>
      </c>
      <c r="AX89">
        <v>7</v>
      </c>
    </row>
    <row r="90" spans="1:50">
      <c r="A90" t="s">
        <v>299</v>
      </c>
      <c r="B90" t="s">
        <v>300</v>
      </c>
      <c r="C90" t="s">
        <v>119</v>
      </c>
      <c r="D90">
        <v>520</v>
      </c>
      <c r="E90" t="s">
        <v>53</v>
      </c>
      <c r="F90">
        <v>36</v>
      </c>
      <c r="G90" t="s">
        <v>246</v>
      </c>
      <c r="H90">
        <v>376.64</v>
      </c>
      <c r="I90" t="s">
        <v>76</v>
      </c>
      <c r="J90" t="s">
        <v>71</v>
      </c>
      <c r="K90" t="s">
        <v>131</v>
      </c>
      <c r="L90" t="s">
        <v>66</v>
      </c>
      <c r="M90">
        <v>1</v>
      </c>
      <c r="N90">
        <v>0</v>
      </c>
      <c r="O90">
        <v>0</v>
      </c>
      <c r="P90">
        <v>0</v>
      </c>
      <c r="Q90" t="s">
        <v>59</v>
      </c>
      <c r="R90" t="s">
        <v>59</v>
      </c>
      <c r="S90" t="s">
        <v>59</v>
      </c>
      <c r="T90" t="s">
        <v>59</v>
      </c>
      <c r="U90" t="s">
        <v>59</v>
      </c>
      <c r="W90">
        <v>0</v>
      </c>
      <c r="X90">
        <v>0</v>
      </c>
      <c r="Y90" t="s">
        <v>59</v>
      </c>
      <c r="Z90" t="s">
        <v>59</v>
      </c>
      <c r="AA90" t="s">
        <v>59</v>
      </c>
      <c r="AB90" t="s">
        <v>59</v>
      </c>
      <c r="AC90" t="s">
        <v>59</v>
      </c>
      <c r="AD90" t="s">
        <v>59</v>
      </c>
      <c r="AE90" t="s">
        <v>59</v>
      </c>
      <c r="AF90" t="s">
        <v>59</v>
      </c>
      <c r="AG90" t="s">
        <v>59</v>
      </c>
      <c r="AH90" t="s">
        <v>59</v>
      </c>
      <c r="AI90" t="s">
        <v>59</v>
      </c>
      <c r="AJ90" t="s">
        <v>59</v>
      </c>
      <c r="AV90">
        <v>13.4</v>
      </c>
      <c r="AW90" t="s">
        <v>59</v>
      </c>
      <c r="AX90">
        <v>7</v>
      </c>
    </row>
    <row r="91" spans="1:50">
      <c r="A91" t="s">
        <v>301</v>
      </c>
      <c r="B91" t="s">
        <v>302</v>
      </c>
      <c r="C91" t="s">
        <v>75</v>
      </c>
      <c r="D91">
        <v>2160</v>
      </c>
      <c r="E91" t="s">
        <v>53</v>
      </c>
      <c r="F91">
        <v>30</v>
      </c>
      <c r="G91" t="s">
        <v>89</v>
      </c>
      <c r="H91">
        <v>488.82</v>
      </c>
      <c r="I91" t="s">
        <v>55</v>
      </c>
      <c r="J91" t="s">
        <v>55</v>
      </c>
      <c r="K91" t="s">
        <v>72</v>
      </c>
      <c r="L91" t="s">
        <v>58</v>
      </c>
      <c r="M91">
        <v>0</v>
      </c>
      <c r="N91">
        <v>2</v>
      </c>
      <c r="O91">
        <v>2</v>
      </c>
      <c r="P91">
        <v>0</v>
      </c>
      <c r="Q91" t="s">
        <v>59</v>
      </c>
      <c r="R91" t="s">
        <v>59</v>
      </c>
      <c r="S91" t="s">
        <v>59</v>
      </c>
      <c r="T91" t="s">
        <v>59</v>
      </c>
      <c r="U91" t="s">
        <v>59</v>
      </c>
      <c r="W91">
        <v>0</v>
      </c>
      <c r="X91">
        <v>0</v>
      </c>
      <c r="Y91" t="s">
        <v>66</v>
      </c>
      <c r="Z91" t="s">
        <v>66</v>
      </c>
      <c r="AA91" t="s">
        <v>58</v>
      </c>
      <c r="AB91" t="s">
        <v>66</v>
      </c>
      <c r="AC91" t="s">
        <v>58</v>
      </c>
      <c r="AD91" t="s">
        <v>58</v>
      </c>
      <c r="AE91" t="s">
        <v>58</v>
      </c>
      <c r="AF91" t="s">
        <v>58</v>
      </c>
      <c r="AG91" t="s">
        <v>58</v>
      </c>
      <c r="AH91" t="s">
        <v>66</v>
      </c>
      <c r="AI91" t="s">
        <v>58</v>
      </c>
      <c r="AJ91" t="s">
        <v>58</v>
      </c>
      <c r="AK91">
        <v>1</v>
      </c>
      <c r="AL91">
        <v>0</v>
      </c>
      <c r="AM91">
        <v>1</v>
      </c>
      <c r="AN91">
        <v>0</v>
      </c>
      <c r="AO91">
        <v>1</v>
      </c>
      <c r="AP91">
        <v>0</v>
      </c>
      <c r="AQ91">
        <v>0</v>
      </c>
      <c r="AR91">
        <v>0</v>
      </c>
      <c r="AS91">
        <v>1</v>
      </c>
      <c r="AV91">
        <v>16.2</v>
      </c>
      <c r="AW91" t="s">
        <v>59</v>
      </c>
      <c r="AX91">
        <v>1</v>
      </c>
    </row>
    <row r="92" spans="1:50">
      <c r="A92" t="s">
        <v>303</v>
      </c>
      <c r="B92" t="s">
        <v>304</v>
      </c>
      <c r="C92" t="s">
        <v>223</v>
      </c>
      <c r="E92" t="s">
        <v>53</v>
      </c>
      <c r="F92">
        <v>0</v>
      </c>
      <c r="G92" t="s">
        <v>115</v>
      </c>
      <c r="H92">
        <v>113.82</v>
      </c>
      <c r="I92" t="s">
        <v>55</v>
      </c>
      <c r="J92" t="s">
        <v>55</v>
      </c>
      <c r="K92" t="s">
        <v>85</v>
      </c>
      <c r="L92" t="s">
        <v>58</v>
      </c>
      <c r="M92">
        <v>0</v>
      </c>
      <c r="N92">
        <v>2</v>
      </c>
      <c r="O92">
        <v>2</v>
      </c>
      <c r="P92">
        <v>0</v>
      </c>
      <c r="Q92" t="s">
        <v>59</v>
      </c>
      <c r="R92" t="s">
        <v>59</v>
      </c>
      <c r="S92" t="s">
        <v>59</v>
      </c>
      <c r="T92" t="s">
        <v>59</v>
      </c>
      <c r="U92" t="s">
        <v>59</v>
      </c>
      <c r="V92">
        <v>0</v>
      </c>
      <c r="W92">
        <v>1</v>
      </c>
      <c r="X92">
        <v>0</v>
      </c>
      <c r="Y92" t="s">
        <v>59</v>
      </c>
      <c r="Z92" t="s">
        <v>59</v>
      </c>
      <c r="AA92" t="s">
        <v>59</v>
      </c>
      <c r="AB92" t="s">
        <v>59</v>
      </c>
      <c r="AC92" t="s">
        <v>59</v>
      </c>
      <c r="AD92" t="s">
        <v>59</v>
      </c>
      <c r="AE92" t="s">
        <v>59</v>
      </c>
      <c r="AF92" t="s">
        <v>59</v>
      </c>
      <c r="AG92" t="s">
        <v>59</v>
      </c>
      <c r="AH92" t="s">
        <v>59</v>
      </c>
      <c r="AI92" t="s">
        <v>59</v>
      </c>
      <c r="AJ92" t="s">
        <v>59</v>
      </c>
      <c r="AV92">
        <v>10.3</v>
      </c>
      <c r="AW92" t="s">
        <v>59</v>
      </c>
      <c r="AX92">
        <v>7</v>
      </c>
    </row>
    <row r="93" spans="1:50">
      <c r="A93" t="s">
        <v>305</v>
      </c>
      <c r="B93" t="s">
        <v>306</v>
      </c>
      <c r="C93" t="s">
        <v>177</v>
      </c>
      <c r="D93">
        <v>3760</v>
      </c>
      <c r="E93" t="s">
        <v>53</v>
      </c>
      <c r="F93">
        <v>72</v>
      </c>
      <c r="G93" t="s">
        <v>54</v>
      </c>
      <c r="H93">
        <v>205.92</v>
      </c>
      <c r="I93" t="s">
        <v>76</v>
      </c>
      <c r="J93" t="s">
        <v>55</v>
      </c>
      <c r="K93" t="s">
        <v>72</v>
      </c>
      <c r="L93" t="s">
        <v>58</v>
      </c>
      <c r="M93">
        <v>0</v>
      </c>
      <c r="N93">
        <v>2</v>
      </c>
      <c r="O93">
        <v>1</v>
      </c>
      <c r="P93">
        <v>0</v>
      </c>
      <c r="Q93" t="s">
        <v>59</v>
      </c>
      <c r="R93" t="s">
        <v>59</v>
      </c>
      <c r="S93" t="s">
        <v>59</v>
      </c>
      <c r="T93" t="s">
        <v>59</v>
      </c>
      <c r="U93" t="s">
        <v>59</v>
      </c>
      <c r="W93">
        <v>0</v>
      </c>
      <c r="X93">
        <v>0</v>
      </c>
      <c r="Y93" t="s">
        <v>66</v>
      </c>
      <c r="Z93" t="s">
        <v>58</v>
      </c>
      <c r="AA93" t="s">
        <v>58</v>
      </c>
      <c r="AB93" t="s">
        <v>58</v>
      </c>
      <c r="AC93" t="s">
        <v>58</v>
      </c>
      <c r="AD93" t="s">
        <v>58</v>
      </c>
      <c r="AE93" t="s">
        <v>66</v>
      </c>
      <c r="AF93" t="s">
        <v>58</v>
      </c>
      <c r="AG93" t="s">
        <v>58</v>
      </c>
      <c r="AH93" t="s">
        <v>58</v>
      </c>
      <c r="AI93" t="s">
        <v>58</v>
      </c>
      <c r="AJ93" t="s">
        <v>58</v>
      </c>
      <c r="AK93">
        <v>0</v>
      </c>
      <c r="AL93">
        <v>0</v>
      </c>
      <c r="AM93">
        <v>0</v>
      </c>
      <c r="AN93">
        <v>1</v>
      </c>
      <c r="AO93">
        <v>1</v>
      </c>
      <c r="AP93">
        <v>0</v>
      </c>
      <c r="AQ93">
        <v>0</v>
      </c>
      <c r="AR93">
        <v>0</v>
      </c>
      <c r="AS93">
        <v>1</v>
      </c>
      <c r="AV93">
        <v>11.3</v>
      </c>
      <c r="AW93" t="s">
        <v>59</v>
      </c>
      <c r="AX93">
        <v>8</v>
      </c>
    </row>
    <row r="94" spans="1:50">
      <c r="A94" t="s">
        <v>307</v>
      </c>
      <c r="B94" t="s">
        <v>308</v>
      </c>
      <c r="C94" t="s">
        <v>171</v>
      </c>
      <c r="D94">
        <v>5380</v>
      </c>
      <c r="E94" t="s">
        <v>63</v>
      </c>
      <c r="F94">
        <v>64</v>
      </c>
      <c r="G94" t="s">
        <v>70</v>
      </c>
      <c r="H94">
        <v>335.86</v>
      </c>
      <c r="I94" t="s">
        <v>55</v>
      </c>
      <c r="J94" t="s">
        <v>55</v>
      </c>
      <c r="K94" t="s">
        <v>72</v>
      </c>
      <c r="L94" t="s">
        <v>58</v>
      </c>
      <c r="M94">
        <v>0</v>
      </c>
      <c r="N94">
        <v>2</v>
      </c>
      <c r="O94">
        <v>2</v>
      </c>
      <c r="P94">
        <v>0</v>
      </c>
      <c r="Q94" t="s">
        <v>59</v>
      </c>
      <c r="R94" t="s">
        <v>59</v>
      </c>
      <c r="S94" t="s">
        <v>59</v>
      </c>
      <c r="T94" t="s">
        <v>59</v>
      </c>
      <c r="U94" t="s">
        <v>59</v>
      </c>
      <c r="V94">
        <v>1</v>
      </c>
      <c r="W94">
        <v>1</v>
      </c>
      <c r="X94">
        <v>1</v>
      </c>
      <c r="Y94" t="s">
        <v>58</v>
      </c>
      <c r="Z94" t="s">
        <v>58</v>
      </c>
      <c r="AA94" t="s">
        <v>58</v>
      </c>
      <c r="AB94" t="s">
        <v>58</v>
      </c>
      <c r="AC94" t="s">
        <v>58</v>
      </c>
      <c r="AD94" t="s">
        <v>58</v>
      </c>
      <c r="AE94" t="s">
        <v>58</v>
      </c>
      <c r="AF94" t="s">
        <v>58</v>
      </c>
      <c r="AG94" t="s">
        <v>58</v>
      </c>
      <c r="AH94" t="s">
        <v>58</v>
      </c>
      <c r="AI94" t="s">
        <v>58</v>
      </c>
      <c r="AJ94" t="s">
        <v>58</v>
      </c>
      <c r="AK94">
        <v>0</v>
      </c>
      <c r="AL94">
        <v>0</v>
      </c>
      <c r="AM94">
        <v>0</v>
      </c>
      <c r="AN94">
        <v>0</v>
      </c>
      <c r="AO94">
        <v>0</v>
      </c>
      <c r="AP94">
        <v>0</v>
      </c>
      <c r="AQ94">
        <v>0</v>
      </c>
      <c r="AR94">
        <v>0</v>
      </c>
      <c r="AS94">
        <v>0</v>
      </c>
      <c r="AV94">
        <v>14.1</v>
      </c>
      <c r="AW94" t="s">
        <v>59</v>
      </c>
      <c r="AX94">
        <v>3</v>
      </c>
    </row>
    <row r="95" spans="1:50">
      <c r="A95" t="s">
        <v>309</v>
      </c>
      <c r="B95" t="s">
        <v>310</v>
      </c>
      <c r="C95" t="s">
        <v>93</v>
      </c>
      <c r="D95">
        <v>1120</v>
      </c>
      <c r="E95" t="s">
        <v>53</v>
      </c>
      <c r="F95">
        <v>52</v>
      </c>
      <c r="G95" t="s">
        <v>70</v>
      </c>
      <c r="H95">
        <v>362.17</v>
      </c>
      <c r="I95" t="s">
        <v>261</v>
      </c>
      <c r="J95" t="s">
        <v>56</v>
      </c>
      <c r="K95" t="s">
        <v>168</v>
      </c>
      <c r="L95" t="s">
        <v>58</v>
      </c>
      <c r="M95">
        <v>0</v>
      </c>
      <c r="N95">
        <v>2</v>
      </c>
      <c r="O95">
        <v>2</v>
      </c>
      <c r="P95">
        <v>0</v>
      </c>
      <c r="Q95" t="s">
        <v>59</v>
      </c>
      <c r="R95" t="s">
        <v>59</v>
      </c>
      <c r="S95" t="s">
        <v>66</v>
      </c>
      <c r="T95" t="s">
        <v>66</v>
      </c>
      <c r="U95" t="s">
        <v>66</v>
      </c>
      <c r="W95">
        <v>0</v>
      </c>
      <c r="X95">
        <v>0</v>
      </c>
      <c r="Y95" t="s">
        <v>66</v>
      </c>
      <c r="Z95" t="s">
        <v>66</v>
      </c>
      <c r="AA95" t="s">
        <v>58</v>
      </c>
      <c r="AB95" t="s">
        <v>66</v>
      </c>
      <c r="AC95" t="s">
        <v>58</v>
      </c>
      <c r="AD95" t="s">
        <v>58</v>
      </c>
      <c r="AE95" t="s">
        <v>58</v>
      </c>
      <c r="AF95" t="s">
        <v>58</v>
      </c>
      <c r="AG95" t="s">
        <v>58</v>
      </c>
      <c r="AH95" t="s">
        <v>66</v>
      </c>
      <c r="AI95" t="s">
        <v>58</v>
      </c>
      <c r="AJ95" t="s">
        <v>58</v>
      </c>
      <c r="AK95">
        <v>0</v>
      </c>
      <c r="AL95">
        <v>0</v>
      </c>
      <c r="AM95">
        <v>1</v>
      </c>
      <c r="AN95">
        <v>0</v>
      </c>
      <c r="AO95">
        <v>1</v>
      </c>
      <c r="AP95">
        <v>0</v>
      </c>
      <c r="AQ95">
        <v>0</v>
      </c>
      <c r="AR95">
        <v>1</v>
      </c>
      <c r="AS95">
        <v>1</v>
      </c>
      <c r="AV95">
        <v>13.1</v>
      </c>
      <c r="AW95" t="s">
        <v>59</v>
      </c>
      <c r="AX95">
        <v>5</v>
      </c>
    </row>
    <row r="96" spans="1:50">
      <c r="A96" t="s">
        <v>311</v>
      </c>
      <c r="B96" t="s">
        <v>312</v>
      </c>
      <c r="C96" t="s">
        <v>134</v>
      </c>
      <c r="E96" t="s">
        <v>63</v>
      </c>
      <c r="F96">
        <v>58</v>
      </c>
      <c r="G96" t="s">
        <v>84</v>
      </c>
      <c r="H96">
        <v>225.33</v>
      </c>
      <c r="I96" t="s">
        <v>313</v>
      </c>
      <c r="J96" t="s">
        <v>71</v>
      </c>
      <c r="K96" t="s">
        <v>116</v>
      </c>
      <c r="L96" t="s">
        <v>58</v>
      </c>
      <c r="M96">
        <v>0</v>
      </c>
      <c r="N96">
        <v>1</v>
      </c>
      <c r="O96">
        <v>0</v>
      </c>
      <c r="P96">
        <v>0</v>
      </c>
      <c r="Q96" t="s">
        <v>59</v>
      </c>
      <c r="R96" t="s">
        <v>59</v>
      </c>
      <c r="S96" t="s">
        <v>66</v>
      </c>
      <c r="T96" t="s">
        <v>59</v>
      </c>
      <c r="U96" t="s">
        <v>59</v>
      </c>
      <c r="V96">
        <v>2</v>
      </c>
      <c r="W96">
        <v>0</v>
      </c>
      <c r="X96">
        <v>0</v>
      </c>
      <c r="Y96" t="s">
        <v>66</v>
      </c>
      <c r="Z96" t="s">
        <v>66</v>
      </c>
      <c r="AA96" t="s">
        <v>58</v>
      </c>
      <c r="AB96" t="s">
        <v>66</v>
      </c>
      <c r="AC96" t="s">
        <v>58</v>
      </c>
      <c r="AD96" t="s">
        <v>58</v>
      </c>
      <c r="AE96" t="s">
        <v>58</v>
      </c>
      <c r="AF96" t="s">
        <v>58</v>
      </c>
      <c r="AG96" t="s">
        <v>58</v>
      </c>
      <c r="AH96" t="s">
        <v>58</v>
      </c>
      <c r="AI96" t="s">
        <v>58</v>
      </c>
      <c r="AJ96" t="s">
        <v>58</v>
      </c>
      <c r="AK96">
        <v>0</v>
      </c>
      <c r="AL96">
        <v>0</v>
      </c>
      <c r="AM96">
        <v>1</v>
      </c>
      <c r="AN96">
        <v>1</v>
      </c>
      <c r="AO96">
        <v>1</v>
      </c>
      <c r="AP96">
        <v>0</v>
      </c>
      <c r="AQ96">
        <v>0</v>
      </c>
      <c r="AR96">
        <v>0</v>
      </c>
      <c r="AS96">
        <v>0</v>
      </c>
      <c r="AV96">
        <v>12.3</v>
      </c>
      <c r="AW96" t="s">
        <v>66</v>
      </c>
      <c r="AX96">
        <v>1</v>
      </c>
    </row>
    <row r="97" spans="1:50">
      <c r="A97" t="s">
        <v>314</v>
      </c>
      <c r="B97" t="s">
        <v>315</v>
      </c>
      <c r="C97" t="s">
        <v>122</v>
      </c>
      <c r="D97">
        <v>3600</v>
      </c>
      <c r="E97" t="s">
        <v>63</v>
      </c>
      <c r="F97">
        <v>62</v>
      </c>
      <c r="G97" t="s">
        <v>64</v>
      </c>
      <c r="H97">
        <v>242.11</v>
      </c>
      <c r="I97" t="s">
        <v>55</v>
      </c>
      <c r="J97" t="s">
        <v>55</v>
      </c>
      <c r="K97" t="s">
        <v>85</v>
      </c>
      <c r="L97" t="s">
        <v>58</v>
      </c>
      <c r="M97">
        <v>0</v>
      </c>
      <c r="N97">
        <v>2</v>
      </c>
      <c r="O97">
        <v>2</v>
      </c>
      <c r="P97">
        <v>0</v>
      </c>
      <c r="Q97" t="s">
        <v>59</v>
      </c>
      <c r="R97" t="s">
        <v>59</v>
      </c>
      <c r="S97" t="s">
        <v>59</v>
      </c>
      <c r="T97" t="s">
        <v>59</v>
      </c>
      <c r="U97" t="s">
        <v>59</v>
      </c>
      <c r="V97">
        <v>1</v>
      </c>
      <c r="W97">
        <v>0</v>
      </c>
      <c r="X97">
        <v>1</v>
      </c>
      <c r="Y97" t="s">
        <v>58</v>
      </c>
      <c r="Z97" t="s">
        <v>58</v>
      </c>
      <c r="AA97" t="s">
        <v>58</v>
      </c>
      <c r="AB97" t="s">
        <v>58</v>
      </c>
      <c r="AC97" t="s">
        <v>58</v>
      </c>
      <c r="AD97" t="s">
        <v>58</v>
      </c>
      <c r="AE97" t="s">
        <v>58</v>
      </c>
      <c r="AF97" t="s">
        <v>58</v>
      </c>
      <c r="AG97" t="s">
        <v>58</v>
      </c>
      <c r="AH97" t="s">
        <v>58</v>
      </c>
      <c r="AI97" t="s">
        <v>58</v>
      </c>
      <c r="AJ97" t="s">
        <v>58</v>
      </c>
      <c r="AK97">
        <v>0</v>
      </c>
      <c r="AL97">
        <v>1</v>
      </c>
      <c r="AM97">
        <v>1</v>
      </c>
      <c r="AN97">
        <v>0</v>
      </c>
      <c r="AO97">
        <v>0</v>
      </c>
      <c r="AP97">
        <v>0</v>
      </c>
      <c r="AQ97">
        <v>0</v>
      </c>
      <c r="AR97">
        <v>0</v>
      </c>
      <c r="AS97">
        <v>1</v>
      </c>
      <c r="AV97">
        <v>11.4</v>
      </c>
      <c r="AW97" t="s">
        <v>59</v>
      </c>
      <c r="AX97">
        <v>7</v>
      </c>
    </row>
    <row r="98" spans="1:50">
      <c r="A98" t="s">
        <v>316</v>
      </c>
      <c r="B98" t="s">
        <v>317</v>
      </c>
      <c r="C98" t="s">
        <v>199</v>
      </c>
      <c r="D98">
        <v>6160</v>
      </c>
      <c r="E98" t="s">
        <v>53</v>
      </c>
      <c r="F98">
        <v>48</v>
      </c>
      <c r="G98" t="s">
        <v>70</v>
      </c>
      <c r="H98">
        <v>279.61</v>
      </c>
      <c r="I98" t="s">
        <v>55</v>
      </c>
      <c r="J98" t="s">
        <v>56</v>
      </c>
      <c r="K98" t="s">
        <v>85</v>
      </c>
      <c r="L98" t="s">
        <v>58</v>
      </c>
      <c r="M98">
        <v>0</v>
      </c>
      <c r="N98">
        <v>2</v>
      </c>
      <c r="O98">
        <v>2</v>
      </c>
      <c r="P98">
        <v>0</v>
      </c>
      <c r="Q98" t="s">
        <v>59</v>
      </c>
      <c r="R98" t="s">
        <v>59</v>
      </c>
      <c r="S98" t="s">
        <v>59</v>
      </c>
      <c r="T98" t="s">
        <v>59</v>
      </c>
      <c r="U98" t="s">
        <v>59</v>
      </c>
      <c r="W98">
        <v>0</v>
      </c>
      <c r="X98">
        <v>0</v>
      </c>
      <c r="Y98" t="s">
        <v>59</v>
      </c>
      <c r="Z98" t="s">
        <v>59</v>
      </c>
      <c r="AA98" t="s">
        <v>59</v>
      </c>
      <c r="AB98" t="s">
        <v>59</v>
      </c>
      <c r="AC98" t="s">
        <v>59</v>
      </c>
      <c r="AD98" t="s">
        <v>59</v>
      </c>
      <c r="AE98" t="s">
        <v>59</v>
      </c>
      <c r="AF98" t="s">
        <v>59</v>
      </c>
      <c r="AG98" t="s">
        <v>59</v>
      </c>
      <c r="AH98" t="s">
        <v>59</v>
      </c>
      <c r="AI98" t="s">
        <v>59</v>
      </c>
      <c r="AJ98" t="s">
        <v>59</v>
      </c>
      <c r="AV98">
        <v>13.5</v>
      </c>
      <c r="AW98" t="s">
        <v>59</v>
      </c>
      <c r="AX98">
        <v>3</v>
      </c>
    </row>
    <row r="99" spans="1:50">
      <c r="A99" t="s">
        <v>318</v>
      </c>
      <c r="B99" t="s">
        <v>319</v>
      </c>
      <c r="C99" t="s">
        <v>199</v>
      </c>
      <c r="D99">
        <v>6280</v>
      </c>
      <c r="E99" t="s">
        <v>53</v>
      </c>
      <c r="F99">
        <v>70</v>
      </c>
      <c r="G99" t="s">
        <v>64</v>
      </c>
      <c r="H99">
        <v>263.49</v>
      </c>
      <c r="I99" t="s">
        <v>76</v>
      </c>
      <c r="J99" t="s">
        <v>71</v>
      </c>
      <c r="K99" t="s">
        <v>168</v>
      </c>
      <c r="L99" t="s">
        <v>58</v>
      </c>
      <c r="M99">
        <v>0</v>
      </c>
      <c r="N99">
        <v>2</v>
      </c>
      <c r="O99">
        <v>2</v>
      </c>
      <c r="P99">
        <v>0</v>
      </c>
      <c r="Q99" t="s">
        <v>59</v>
      </c>
      <c r="R99" t="s">
        <v>59</v>
      </c>
      <c r="S99" t="s">
        <v>59</v>
      </c>
      <c r="T99" t="s">
        <v>59</v>
      </c>
      <c r="U99" t="s">
        <v>59</v>
      </c>
      <c r="W99">
        <v>0</v>
      </c>
      <c r="X99">
        <v>0</v>
      </c>
      <c r="Y99" t="s">
        <v>66</v>
      </c>
      <c r="Z99" t="s">
        <v>66</v>
      </c>
      <c r="AA99" t="s">
        <v>66</v>
      </c>
      <c r="AB99" t="s">
        <v>58</v>
      </c>
      <c r="AC99" t="s">
        <v>58</v>
      </c>
      <c r="AD99" t="s">
        <v>58</v>
      </c>
      <c r="AE99" t="s">
        <v>58</v>
      </c>
      <c r="AF99" t="s">
        <v>58</v>
      </c>
      <c r="AG99" t="s">
        <v>58</v>
      </c>
      <c r="AH99" t="s">
        <v>58</v>
      </c>
      <c r="AI99" t="s">
        <v>58</v>
      </c>
      <c r="AJ99" t="s">
        <v>58</v>
      </c>
      <c r="AK99">
        <v>0</v>
      </c>
      <c r="AL99">
        <v>0</v>
      </c>
      <c r="AM99">
        <v>1</v>
      </c>
      <c r="AN99">
        <v>1</v>
      </c>
      <c r="AO99">
        <v>1</v>
      </c>
      <c r="AP99">
        <v>0</v>
      </c>
      <c r="AQ99">
        <v>0</v>
      </c>
      <c r="AR99">
        <v>0</v>
      </c>
      <c r="AS99">
        <v>0</v>
      </c>
      <c r="AV99">
        <v>13.9</v>
      </c>
      <c r="AW99" t="s">
        <v>59</v>
      </c>
      <c r="AX99">
        <v>3</v>
      </c>
    </row>
    <row r="100" spans="1:50">
      <c r="A100" t="s">
        <v>320</v>
      </c>
      <c r="B100" t="s">
        <v>321</v>
      </c>
      <c r="C100" t="s">
        <v>205</v>
      </c>
      <c r="D100">
        <v>3480</v>
      </c>
      <c r="E100" t="s">
        <v>63</v>
      </c>
      <c r="F100">
        <v>68</v>
      </c>
      <c r="G100" t="s">
        <v>70</v>
      </c>
      <c r="H100">
        <v>302.3</v>
      </c>
      <c r="I100" t="s">
        <v>105</v>
      </c>
      <c r="J100" t="s">
        <v>71</v>
      </c>
      <c r="K100" t="s">
        <v>72</v>
      </c>
      <c r="L100" t="s">
        <v>58</v>
      </c>
      <c r="M100">
        <v>0</v>
      </c>
      <c r="N100">
        <v>2</v>
      </c>
      <c r="O100">
        <v>2</v>
      </c>
      <c r="P100">
        <v>0</v>
      </c>
      <c r="Q100" t="s">
        <v>59</v>
      </c>
      <c r="R100" t="s">
        <v>66</v>
      </c>
      <c r="S100" t="s">
        <v>59</v>
      </c>
      <c r="T100" t="s">
        <v>66</v>
      </c>
      <c r="U100" t="s">
        <v>59</v>
      </c>
      <c r="W100">
        <v>0</v>
      </c>
      <c r="X100">
        <v>0</v>
      </c>
      <c r="Y100" t="s">
        <v>66</v>
      </c>
      <c r="Z100" t="s">
        <v>66</v>
      </c>
      <c r="AA100" t="s">
        <v>58</v>
      </c>
      <c r="AB100" t="s">
        <v>66</v>
      </c>
      <c r="AC100" t="s">
        <v>58</v>
      </c>
      <c r="AD100" t="s">
        <v>58</v>
      </c>
      <c r="AE100" t="s">
        <v>58</v>
      </c>
      <c r="AF100" t="s">
        <v>58</v>
      </c>
      <c r="AG100" t="s">
        <v>58</v>
      </c>
      <c r="AH100" t="s">
        <v>58</v>
      </c>
      <c r="AI100" t="s">
        <v>58</v>
      </c>
      <c r="AJ100" t="s">
        <v>58</v>
      </c>
      <c r="AK100">
        <v>0</v>
      </c>
      <c r="AL100">
        <v>1</v>
      </c>
      <c r="AM100">
        <v>1</v>
      </c>
      <c r="AN100">
        <v>1</v>
      </c>
      <c r="AO100">
        <v>0</v>
      </c>
      <c r="AP100">
        <v>0</v>
      </c>
      <c r="AQ100">
        <v>0</v>
      </c>
      <c r="AR100">
        <v>0</v>
      </c>
      <c r="AS100">
        <v>0</v>
      </c>
      <c r="AV100">
        <v>12.3</v>
      </c>
      <c r="AW100" t="s">
        <v>59</v>
      </c>
      <c r="AX100">
        <v>1</v>
      </c>
    </row>
    <row r="101" spans="1:50">
      <c r="A101" t="s">
        <v>322</v>
      </c>
      <c r="B101" t="s">
        <v>323</v>
      </c>
      <c r="C101" t="s">
        <v>103</v>
      </c>
      <c r="D101">
        <v>5945</v>
      </c>
      <c r="E101" t="s">
        <v>53</v>
      </c>
      <c r="F101">
        <v>52</v>
      </c>
      <c r="G101" t="s">
        <v>89</v>
      </c>
      <c r="H101">
        <v>440.13</v>
      </c>
      <c r="I101" t="s">
        <v>105</v>
      </c>
      <c r="J101" t="s">
        <v>71</v>
      </c>
      <c r="K101" t="s">
        <v>72</v>
      </c>
      <c r="L101" t="s">
        <v>58</v>
      </c>
      <c r="M101">
        <v>0</v>
      </c>
      <c r="N101">
        <v>2</v>
      </c>
      <c r="O101">
        <v>2</v>
      </c>
      <c r="P101">
        <v>0</v>
      </c>
      <c r="Q101" t="s">
        <v>59</v>
      </c>
      <c r="R101" t="s">
        <v>59</v>
      </c>
      <c r="S101" t="s">
        <v>66</v>
      </c>
      <c r="T101" t="s">
        <v>66</v>
      </c>
      <c r="U101" t="s">
        <v>66</v>
      </c>
      <c r="W101">
        <v>0</v>
      </c>
      <c r="X101">
        <v>0</v>
      </c>
      <c r="Y101" t="s">
        <v>66</v>
      </c>
      <c r="Z101" t="s">
        <v>66</v>
      </c>
      <c r="AA101" t="s">
        <v>58</v>
      </c>
      <c r="AB101" t="s">
        <v>58</v>
      </c>
      <c r="AC101" t="s">
        <v>58</v>
      </c>
      <c r="AD101" t="s">
        <v>58</v>
      </c>
      <c r="AE101" t="s">
        <v>58</v>
      </c>
      <c r="AF101" t="s">
        <v>58</v>
      </c>
      <c r="AG101" t="s">
        <v>58</v>
      </c>
      <c r="AH101" t="s">
        <v>58</v>
      </c>
      <c r="AI101" t="s">
        <v>58</v>
      </c>
      <c r="AJ101" t="s">
        <v>58</v>
      </c>
      <c r="AK101">
        <v>0</v>
      </c>
      <c r="AL101">
        <v>1</v>
      </c>
      <c r="AM101">
        <v>1</v>
      </c>
      <c r="AN101">
        <v>1</v>
      </c>
      <c r="AO101">
        <v>0</v>
      </c>
      <c r="AP101">
        <v>0</v>
      </c>
      <c r="AQ101">
        <v>0</v>
      </c>
      <c r="AR101">
        <v>1</v>
      </c>
      <c r="AS101">
        <v>0</v>
      </c>
      <c r="AV101">
        <v>13.6</v>
      </c>
      <c r="AW101" t="s">
        <v>59</v>
      </c>
      <c r="AX101">
        <v>6</v>
      </c>
    </row>
    <row r="102" spans="1:50">
      <c r="A102" t="s">
        <v>324</v>
      </c>
      <c r="B102" t="s">
        <v>325</v>
      </c>
      <c r="C102" t="s">
        <v>182</v>
      </c>
      <c r="D102">
        <v>720</v>
      </c>
      <c r="E102" t="s">
        <v>63</v>
      </c>
      <c r="F102">
        <v>56</v>
      </c>
      <c r="G102" t="s">
        <v>89</v>
      </c>
      <c r="H102">
        <v>490.46</v>
      </c>
      <c r="I102" t="s">
        <v>105</v>
      </c>
      <c r="J102" t="s">
        <v>71</v>
      </c>
      <c r="K102" t="s">
        <v>72</v>
      </c>
      <c r="L102" t="s">
        <v>58</v>
      </c>
      <c r="M102">
        <v>0</v>
      </c>
      <c r="N102">
        <v>0</v>
      </c>
      <c r="O102">
        <v>0</v>
      </c>
      <c r="P102">
        <v>0</v>
      </c>
      <c r="Q102" t="s">
        <v>59</v>
      </c>
      <c r="R102" t="s">
        <v>59</v>
      </c>
      <c r="S102" t="s">
        <v>59</v>
      </c>
      <c r="T102" t="s">
        <v>59</v>
      </c>
      <c r="U102" t="s">
        <v>59</v>
      </c>
      <c r="V102">
        <v>0</v>
      </c>
      <c r="W102">
        <v>1</v>
      </c>
      <c r="X102">
        <v>1</v>
      </c>
      <c r="Y102" t="s">
        <v>58</v>
      </c>
      <c r="Z102" t="s">
        <v>58</v>
      </c>
      <c r="AA102" t="s">
        <v>58</v>
      </c>
      <c r="AB102" t="s">
        <v>58</v>
      </c>
      <c r="AC102" t="s">
        <v>58</v>
      </c>
      <c r="AD102" t="s">
        <v>58</v>
      </c>
      <c r="AE102" t="s">
        <v>58</v>
      </c>
      <c r="AF102" t="s">
        <v>58</v>
      </c>
      <c r="AG102" t="s">
        <v>58</v>
      </c>
      <c r="AH102" t="s">
        <v>58</v>
      </c>
      <c r="AI102" t="s">
        <v>58</v>
      </c>
      <c r="AJ102" t="s">
        <v>58</v>
      </c>
      <c r="AK102">
        <v>0</v>
      </c>
      <c r="AL102">
        <v>0</v>
      </c>
      <c r="AM102">
        <v>1</v>
      </c>
      <c r="AN102">
        <v>0</v>
      </c>
      <c r="AO102">
        <v>1</v>
      </c>
      <c r="AP102">
        <v>0</v>
      </c>
      <c r="AQ102">
        <v>0</v>
      </c>
      <c r="AR102">
        <v>0</v>
      </c>
      <c r="AS102">
        <v>0</v>
      </c>
      <c r="AV102">
        <v>15.1</v>
      </c>
      <c r="AW102" t="s">
        <v>59</v>
      </c>
      <c r="AX102">
        <v>7</v>
      </c>
    </row>
    <row r="103" spans="1:50">
      <c r="A103" t="s">
        <v>326</v>
      </c>
      <c r="B103" t="s">
        <v>327</v>
      </c>
      <c r="C103" t="s">
        <v>328</v>
      </c>
      <c r="E103" t="s">
        <v>53</v>
      </c>
      <c r="F103">
        <v>0</v>
      </c>
      <c r="G103" t="s">
        <v>84</v>
      </c>
      <c r="H103">
        <v>193.42</v>
      </c>
      <c r="I103" t="s">
        <v>55</v>
      </c>
      <c r="J103" t="s">
        <v>55</v>
      </c>
      <c r="K103" t="s">
        <v>57</v>
      </c>
      <c r="L103" t="s">
        <v>66</v>
      </c>
      <c r="M103">
        <v>1</v>
      </c>
      <c r="N103">
        <v>0</v>
      </c>
      <c r="O103">
        <v>0</v>
      </c>
      <c r="P103">
        <v>0</v>
      </c>
      <c r="Q103" t="s">
        <v>59</v>
      </c>
      <c r="R103" t="s">
        <v>59</v>
      </c>
      <c r="S103" t="s">
        <v>59</v>
      </c>
      <c r="T103" t="s">
        <v>59</v>
      </c>
      <c r="U103" t="s">
        <v>59</v>
      </c>
      <c r="V103">
        <v>2</v>
      </c>
      <c r="W103">
        <v>0</v>
      </c>
      <c r="X103">
        <v>0</v>
      </c>
      <c r="Y103" t="s">
        <v>59</v>
      </c>
      <c r="Z103" t="s">
        <v>59</v>
      </c>
      <c r="AA103" t="s">
        <v>59</v>
      </c>
      <c r="AB103" t="s">
        <v>59</v>
      </c>
      <c r="AC103" t="s">
        <v>59</v>
      </c>
      <c r="AD103" t="s">
        <v>59</v>
      </c>
      <c r="AE103" t="s">
        <v>59</v>
      </c>
      <c r="AF103" t="s">
        <v>59</v>
      </c>
      <c r="AG103" t="s">
        <v>59</v>
      </c>
      <c r="AH103" t="s">
        <v>59</v>
      </c>
      <c r="AI103" t="s">
        <v>59</v>
      </c>
      <c r="AJ103" t="s">
        <v>59</v>
      </c>
      <c r="AV103">
        <v>11.5</v>
      </c>
      <c r="AW103" t="s">
        <v>59</v>
      </c>
      <c r="AX103">
        <v>5</v>
      </c>
    </row>
    <row r="104" spans="1:50">
      <c r="A104" t="s">
        <v>329</v>
      </c>
      <c r="B104" t="s">
        <v>330</v>
      </c>
      <c r="C104" t="s">
        <v>182</v>
      </c>
      <c r="D104">
        <v>720</v>
      </c>
      <c r="E104" t="s">
        <v>63</v>
      </c>
      <c r="F104">
        <v>42</v>
      </c>
      <c r="G104" t="s">
        <v>70</v>
      </c>
      <c r="H104">
        <v>331.25</v>
      </c>
      <c r="I104" t="s">
        <v>105</v>
      </c>
      <c r="J104" t="s">
        <v>71</v>
      </c>
      <c r="K104" t="s">
        <v>131</v>
      </c>
      <c r="L104" t="s">
        <v>66</v>
      </c>
      <c r="M104">
        <v>2</v>
      </c>
      <c r="N104">
        <v>2</v>
      </c>
      <c r="O104">
        <v>2</v>
      </c>
      <c r="P104">
        <v>0</v>
      </c>
      <c r="Q104" t="s">
        <v>59</v>
      </c>
      <c r="R104" t="s">
        <v>59</v>
      </c>
      <c r="S104" t="s">
        <v>59</v>
      </c>
      <c r="T104" t="s">
        <v>59</v>
      </c>
      <c r="U104" t="s">
        <v>59</v>
      </c>
      <c r="V104">
        <v>0</v>
      </c>
      <c r="W104">
        <v>1</v>
      </c>
      <c r="X104">
        <v>0</v>
      </c>
      <c r="Y104" t="s">
        <v>58</v>
      </c>
      <c r="Z104" t="s">
        <v>58</v>
      </c>
      <c r="AA104" t="s">
        <v>58</v>
      </c>
      <c r="AB104" t="s">
        <v>58</v>
      </c>
      <c r="AC104" t="s">
        <v>58</v>
      </c>
      <c r="AD104" t="s">
        <v>58</v>
      </c>
      <c r="AE104" t="s">
        <v>58</v>
      </c>
      <c r="AF104" t="s">
        <v>58</v>
      </c>
      <c r="AG104" t="s">
        <v>58</v>
      </c>
      <c r="AH104" t="s">
        <v>58</v>
      </c>
      <c r="AI104" t="s">
        <v>58</v>
      </c>
      <c r="AJ104" t="s">
        <v>58</v>
      </c>
      <c r="AK104">
        <v>0</v>
      </c>
      <c r="AL104">
        <v>1</v>
      </c>
      <c r="AM104">
        <v>0</v>
      </c>
      <c r="AN104">
        <v>0</v>
      </c>
      <c r="AO104">
        <v>1</v>
      </c>
      <c r="AP104">
        <v>0</v>
      </c>
      <c r="AQ104">
        <v>1</v>
      </c>
      <c r="AR104">
        <v>0</v>
      </c>
      <c r="AS104">
        <v>1</v>
      </c>
      <c r="AV104">
        <v>11.8</v>
      </c>
      <c r="AW104" t="s">
        <v>59</v>
      </c>
      <c r="AX104">
        <v>7</v>
      </c>
    </row>
    <row r="105" spans="1:50">
      <c r="A105" t="s">
        <v>331</v>
      </c>
      <c r="B105" t="s">
        <v>332</v>
      </c>
      <c r="C105" t="s">
        <v>93</v>
      </c>
      <c r="D105">
        <v>6320</v>
      </c>
      <c r="E105" t="s">
        <v>63</v>
      </c>
      <c r="F105">
        <v>62</v>
      </c>
      <c r="G105" t="s">
        <v>127</v>
      </c>
      <c r="H105">
        <v>391.78</v>
      </c>
      <c r="I105" t="s">
        <v>105</v>
      </c>
      <c r="J105" t="s">
        <v>71</v>
      </c>
      <c r="K105" t="s">
        <v>72</v>
      </c>
      <c r="L105" t="s">
        <v>58</v>
      </c>
      <c r="M105">
        <v>0</v>
      </c>
      <c r="N105">
        <v>2</v>
      </c>
      <c r="O105">
        <v>2</v>
      </c>
      <c r="P105">
        <v>0</v>
      </c>
      <c r="Q105" t="s">
        <v>59</v>
      </c>
      <c r="R105" t="s">
        <v>59</v>
      </c>
      <c r="S105" t="s">
        <v>66</v>
      </c>
      <c r="T105" t="s">
        <v>66</v>
      </c>
      <c r="U105" t="s">
        <v>66</v>
      </c>
      <c r="W105">
        <v>0</v>
      </c>
      <c r="X105">
        <v>0</v>
      </c>
      <c r="Y105" t="s">
        <v>66</v>
      </c>
      <c r="Z105" t="s">
        <v>66</v>
      </c>
      <c r="AA105" t="s">
        <v>58</v>
      </c>
      <c r="AB105" t="s">
        <v>66</v>
      </c>
      <c r="AC105" t="s">
        <v>58</v>
      </c>
      <c r="AD105" t="s">
        <v>58</v>
      </c>
      <c r="AE105" t="s">
        <v>58</v>
      </c>
      <c r="AF105" t="s">
        <v>58</v>
      </c>
      <c r="AG105" t="s">
        <v>58</v>
      </c>
      <c r="AH105" t="s">
        <v>66</v>
      </c>
      <c r="AI105" t="s">
        <v>58</v>
      </c>
      <c r="AJ105" t="s">
        <v>58</v>
      </c>
      <c r="AK105">
        <v>0</v>
      </c>
      <c r="AL105">
        <v>0</v>
      </c>
      <c r="AM105">
        <v>1</v>
      </c>
      <c r="AN105">
        <v>0</v>
      </c>
      <c r="AO105">
        <v>1</v>
      </c>
      <c r="AP105">
        <v>0</v>
      </c>
      <c r="AQ105">
        <v>0</v>
      </c>
      <c r="AR105">
        <v>0</v>
      </c>
      <c r="AS105">
        <v>1</v>
      </c>
      <c r="AV105">
        <v>13.5</v>
      </c>
      <c r="AW105" t="s">
        <v>59</v>
      </c>
      <c r="AX105">
        <v>5</v>
      </c>
    </row>
    <row r="106" spans="1:50">
      <c r="A106" t="s">
        <v>333</v>
      </c>
      <c r="B106" t="s">
        <v>334</v>
      </c>
      <c r="C106" t="s">
        <v>218</v>
      </c>
      <c r="D106">
        <v>2580</v>
      </c>
      <c r="E106" t="s">
        <v>63</v>
      </c>
      <c r="F106">
        <v>38</v>
      </c>
      <c r="G106" t="s">
        <v>115</v>
      </c>
      <c r="H106">
        <v>267.43</v>
      </c>
      <c r="I106" t="s">
        <v>55</v>
      </c>
      <c r="J106" t="s">
        <v>55</v>
      </c>
      <c r="K106" t="s">
        <v>131</v>
      </c>
      <c r="L106" t="s">
        <v>58</v>
      </c>
      <c r="M106">
        <v>0</v>
      </c>
      <c r="N106">
        <v>0</v>
      </c>
      <c r="O106">
        <v>0</v>
      </c>
      <c r="P106">
        <v>0</v>
      </c>
      <c r="Q106" t="s">
        <v>59</v>
      </c>
      <c r="R106" t="s">
        <v>59</v>
      </c>
      <c r="S106" t="s">
        <v>59</v>
      </c>
      <c r="T106" t="s">
        <v>59</v>
      </c>
      <c r="U106" t="s">
        <v>59</v>
      </c>
      <c r="W106">
        <v>0</v>
      </c>
      <c r="X106">
        <v>0</v>
      </c>
      <c r="Y106" t="s">
        <v>66</v>
      </c>
      <c r="Z106" t="s">
        <v>66</v>
      </c>
      <c r="AA106" t="s">
        <v>58</v>
      </c>
      <c r="AB106" t="s">
        <v>66</v>
      </c>
      <c r="AC106" t="s">
        <v>58</v>
      </c>
      <c r="AD106" t="s">
        <v>58</v>
      </c>
      <c r="AE106" t="s">
        <v>66</v>
      </c>
      <c r="AF106" t="s">
        <v>58</v>
      </c>
      <c r="AG106" t="s">
        <v>58</v>
      </c>
      <c r="AH106" t="s">
        <v>58</v>
      </c>
      <c r="AI106" t="s">
        <v>58</v>
      </c>
      <c r="AJ106" t="s">
        <v>58</v>
      </c>
      <c r="AK106">
        <v>0</v>
      </c>
      <c r="AL106">
        <v>1</v>
      </c>
      <c r="AM106">
        <v>1</v>
      </c>
      <c r="AN106">
        <v>0</v>
      </c>
      <c r="AO106">
        <v>1</v>
      </c>
      <c r="AP106">
        <v>0</v>
      </c>
      <c r="AQ106">
        <v>1</v>
      </c>
      <c r="AR106">
        <v>1</v>
      </c>
      <c r="AS106">
        <v>1</v>
      </c>
      <c r="AV106">
        <v>12.5</v>
      </c>
      <c r="AW106" t="s">
        <v>59</v>
      </c>
      <c r="AX106">
        <v>9</v>
      </c>
    </row>
    <row r="107" spans="1:50">
      <c r="A107" t="s">
        <v>335</v>
      </c>
      <c r="B107" t="s">
        <v>336</v>
      </c>
      <c r="C107" t="s">
        <v>328</v>
      </c>
      <c r="E107" t="s">
        <v>53</v>
      </c>
      <c r="F107">
        <v>44</v>
      </c>
      <c r="G107" t="s">
        <v>70</v>
      </c>
      <c r="H107">
        <v>294.41000000000003</v>
      </c>
      <c r="I107" t="s">
        <v>55</v>
      </c>
      <c r="J107" t="s">
        <v>55</v>
      </c>
      <c r="K107" t="s">
        <v>215</v>
      </c>
      <c r="L107" t="s">
        <v>58</v>
      </c>
      <c r="M107">
        <v>0</v>
      </c>
      <c r="N107">
        <v>2</v>
      </c>
      <c r="O107">
        <v>2</v>
      </c>
      <c r="P107">
        <v>0</v>
      </c>
      <c r="Q107" t="s">
        <v>59</v>
      </c>
      <c r="R107" t="s">
        <v>59</v>
      </c>
      <c r="S107" t="s">
        <v>59</v>
      </c>
      <c r="T107" t="s">
        <v>59</v>
      </c>
      <c r="U107" t="s">
        <v>59</v>
      </c>
      <c r="V107">
        <v>0</v>
      </c>
      <c r="W107">
        <v>1</v>
      </c>
      <c r="X107">
        <v>0</v>
      </c>
      <c r="Y107" t="s">
        <v>66</v>
      </c>
      <c r="Z107" t="s">
        <v>66</v>
      </c>
      <c r="AA107" t="s">
        <v>58</v>
      </c>
      <c r="AB107" t="s">
        <v>58</v>
      </c>
      <c r="AC107" t="s">
        <v>58</v>
      </c>
      <c r="AD107" t="s">
        <v>58</v>
      </c>
      <c r="AE107" t="s">
        <v>58</v>
      </c>
      <c r="AF107" t="s">
        <v>58</v>
      </c>
      <c r="AG107" t="s">
        <v>58</v>
      </c>
      <c r="AH107" t="s">
        <v>58</v>
      </c>
      <c r="AI107" t="s">
        <v>58</v>
      </c>
      <c r="AJ107" t="s">
        <v>58</v>
      </c>
      <c r="AK107">
        <v>0</v>
      </c>
      <c r="AL107">
        <v>1</v>
      </c>
      <c r="AM107">
        <v>1</v>
      </c>
      <c r="AN107">
        <v>0</v>
      </c>
      <c r="AO107">
        <v>1</v>
      </c>
      <c r="AP107">
        <v>0</v>
      </c>
      <c r="AQ107">
        <v>0</v>
      </c>
      <c r="AR107">
        <v>0</v>
      </c>
      <c r="AS107">
        <v>1</v>
      </c>
      <c r="AV107">
        <v>13.5</v>
      </c>
      <c r="AW107" t="s">
        <v>59</v>
      </c>
      <c r="AX107">
        <v>5</v>
      </c>
    </row>
    <row r="108" spans="1:50">
      <c r="A108" t="s">
        <v>337</v>
      </c>
      <c r="B108" t="s">
        <v>338</v>
      </c>
      <c r="C108" t="s">
        <v>83</v>
      </c>
      <c r="D108">
        <v>5360</v>
      </c>
      <c r="E108" t="s">
        <v>53</v>
      </c>
      <c r="F108">
        <v>40</v>
      </c>
      <c r="G108" t="s">
        <v>70</v>
      </c>
      <c r="H108">
        <v>314.8</v>
      </c>
      <c r="I108" t="s">
        <v>55</v>
      </c>
      <c r="J108" t="s">
        <v>55</v>
      </c>
      <c r="K108" t="s">
        <v>116</v>
      </c>
      <c r="L108" t="s">
        <v>66</v>
      </c>
      <c r="M108">
        <v>2</v>
      </c>
      <c r="N108">
        <v>1</v>
      </c>
      <c r="O108">
        <v>1</v>
      </c>
      <c r="P108">
        <v>0</v>
      </c>
      <c r="Q108" t="s">
        <v>59</v>
      </c>
      <c r="R108" t="s">
        <v>59</v>
      </c>
      <c r="S108" t="s">
        <v>59</v>
      </c>
      <c r="T108" t="s">
        <v>59</v>
      </c>
      <c r="U108" t="s">
        <v>59</v>
      </c>
      <c r="V108">
        <v>0</v>
      </c>
      <c r="W108">
        <v>1</v>
      </c>
      <c r="X108">
        <v>0</v>
      </c>
      <c r="Y108" t="s">
        <v>58</v>
      </c>
      <c r="Z108" t="s">
        <v>58</v>
      </c>
      <c r="AA108" t="s">
        <v>58</v>
      </c>
      <c r="AB108" t="s">
        <v>66</v>
      </c>
      <c r="AC108" t="s">
        <v>58</v>
      </c>
      <c r="AD108" t="s">
        <v>58</v>
      </c>
      <c r="AE108" t="s">
        <v>66</v>
      </c>
      <c r="AF108" t="s">
        <v>58</v>
      </c>
      <c r="AG108" t="s">
        <v>58</v>
      </c>
      <c r="AH108" t="s">
        <v>58</v>
      </c>
      <c r="AI108" t="s">
        <v>58</v>
      </c>
      <c r="AJ108" t="s">
        <v>66</v>
      </c>
      <c r="AK108">
        <v>1</v>
      </c>
      <c r="AL108">
        <v>0</v>
      </c>
      <c r="AM108">
        <v>1</v>
      </c>
      <c r="AN108">
        <v>0</v>
      </c>
      <c r="AO108">
        <v>1</v>
      </c>
      <c r="AP108">
        <v>0</v>
      </c>
      <c r="AQ108">
        <v>0</v>
      </c>
      <c r="AR108">
        <v>0</v>
      </c>
      <c r="AS108">
        <v>1</v>
      </c>
      <c r="AV108">
        <v>13.7</v>
      </c>
      <c r="AW108" t="s">
        <v>59</v>
      </c>
      <c r="AX108">
        <v>2</v>
      </c>
    </row>
    <row r="109" spans="1:50">
      <c r="A109" t="s">
        <v>339</v>
      </c>
      <c r="B109" t="s">
        <v>340</v>
      </c>
      <c r="C109" t="s">
        <v>126</v>
      </c>
      <c r="D109">
        <v>3160</v>
      </c>
      <c r="E109" t="s">
        <v>63</v>
      </c>
      <c r="F109">
        <v>74</v>
      </c>
      <c r="G109" t="s">
        <v>104</v>
      </c>
      <c r="H109">
        <v>262.83</v>
      </c>
      <c r="I109" t="s">
        <v>94</v>
      </c>
      <c r="J109" t="s">
        <v>71</v>
      </c>
      <c r="K109" t="s">
        <v>72</v>
      </c>
      <c r="L109" t="s">
        <v>58</v>
      </c>
      <c r="M109">
        <v>0</v>
      </c>
      <c r="N109">
        <v>2</v>
      </c>
      <c r="O109">
        <v>2</v>
      </c>
      <c r="P109">
        <v>0</v>
      </c>
      <c r="Q109" t="s">
        <v>59</v>
      </c>
      <c r="R109" t="s">
        <v>59</v>
      </c>
      <c r="S109" t="s">
        <v>59</v>
      </c>
      <c r="T109" t="s">
        <v>66</v>
      </c>
      <c r="U109" t="s">
        <v>59</v>
      </c>
      <c r="W109">
        <v>0</v>
      </c>
      <c r="X109">
        <v>0</v>
      </c>
      <c r="Y109" t="s">
        <v>66</v>
      </c>
      <c r="Z109" t="s">
        <v>66</v>
      </c>
      <c r="AA109" t="s">
        <v>58</v>
      </c>
      <c r="AB109" t="s">
        <v>58</v>
      </c>
      <c r="AC109" t="s">
        <v>58</v>
      </c>
      <c r="AD109" t="s">
        <v>58</v>
      </c>
      <c r="AE109" t="s">
        <v>58</v>
      </c>
      <c r="AF109" t="s">
        <v>58</v>
      </c>
      <c r="AG109" t="s">
        <v>58</v>
      </c>
      <c r="AH109" t="s">
        <v>58</v>
      </c>
      <c r="AI109" t="s">
        <v>58</v>
      </c>
      <c r="AJ109" t="s">
        <v>58</v>
      </c>
      <c r="AK109">
        <v>0</v>
      </c>
      <c r="AL109">
        <v>1</v>
      </c>
      <c r="AM109">
        <v>1</v>
      </c>
      <c r="AN109">
        <v>1</v>
      </c>
      <c r="AO109">
        <v>1</v>
      </c>
      <c r="AP109">
        <v>0</v>
      </c>
      <c r="AQ109">
        <v>0</v>
      </c>
      <c r="AR109">
        <v>1</v>
      </c>
      <c r="AS109">
        <v>0</v>
      </c>
      <c r="AV109">
        <v>12.7</v>
      </c>
      <c r="AW109" t="s">
        <v>59</v>
      </c>
      <c r="AX109">
        <v>7</v>
      </c>
    </row>
    <row r="110" spans="1:50">
      <c r="A110" t="s">
        <v>341</v>
      </c>
      <c r="B110" t="s">
        <v>342</v>
      </c>
      <c r="C110" t="s">
        <v>103</v>
      </c>
      <c r="D110">
        <v>5945</v>
      </c>
      <c r="E110" t="s">
        <v>63</v>
      </c>
      <c r="F110">
        <v>62</v>
      </c>
      <c r="G110" t="s">
        <v>89</v>
      </c>
      <c r="H110">
        <v>490.46</v>
      </c>
      <c r="I110" t="s">
        <v>55</v>
      </c>
      <c r="J110" t="s">
        <v>71</v>
      </c>
      <c r="K110" t="s">
        <v>80</v>
      </c>
      <c r="L110" t="s">
        <v>58</v>
      </c>
      <c r="M110">
        <v>0</v>
      </c>
      <c r="N110">
        <v>2</v>
      </c>
      <c r="O110">
        <v>2</v>
      </c>
      <c r="P110">
        <v>0</v>
      </c>
      <c r="Q110" t="s">
        <v>59</v>
      </c>
      <c r="R110" t="s">
        <v>59</v>
      </c>
      <c r="S110" t="s">
        <v>59</v>
      </c>
      <c r="T110" t="s">
        <v>59</v>
      </c>
      <c r="U110" t="s">
        <v>59</v>
      </c>
      <c r="W110">
        <v>0</v>
      </c>
      <c r="X110">
        <v>0</v>
      </c>
      <c r="Y110" t="s">
        <v>58</v>
      </c>
      <c r="Z110" t="s">
        <v>66</v>
      </c>
      <c r="AA110" t="s">
        <v>58</v>
      </c>
      <c r="AB110" t="s">
        <v>66</v>
      </c>
      <c r="AC110" t="s">
        <v>58</v>
      </c>
      <c r="AD110" t="s">
        <v>58</v>
      </c>
      <c r="AE110" t="s">
        <v>58</v>
      </c>
      <c r="AF110" t="s">
        <v>58</v>
      </c>
      <c r="AG110" t="s">
        <v>58</v>
      </c>
      <c r="AH110" t="s">
        <v>58</v>
      </c>
      <c r="AI110" t="s">
        <v>58</v>
      </c>
      <c r="AJ110" t="s">
        <v>58</v>
      </c>
      <c r="AK110">
        <v>0</v>
      </c>
      <c r="AL110">
        <v>0</v>
      </c>
      <c r="AM110">
        <v>1</v>
      </c>
      <c r="AN110">
        <v>0</v>
      </c>
      <c r="AO110">
        <v>0</v>
      </c>
      <c r="AP110">
        <v>0</v>
      </c>
      <c r="AQ110">
        <v>0</v>
      </c>
      <c r="AR110">
        <v>1</v>
      </c>
      <c r="AS110">
        <v>0</v>
      </c>
      <c r="AV110">
        <v>15.9</v>
      </c>
      <c r="AW110" t="s">
        <v>59</v>
      </c>
      <c r="AX110">
        <v>6</v>
      </c>
    </row>
    <row r="111" spans="1:50">
      <c r="A111" t="s">
        <v>343</v>
      </c>
      <c r="B111" t="s">
        <v>344</v>
      </c>
      <c r="C111" t="s">
        <v>103</v>
      </c>
      <c r="D111">
        <v>6780</v>
      </c>
      <c r="E111" t="s">
        <v>53</v>
      </c>
      <c r="F111">
        <v>78</v>
      </c>
      <c r="G111" t="s">
        <v>163</v>
      </c>
      <c r="H111">
        <v>460.53</v>
      </c>
      <c r="I111" t="s">
        <v>105</v>
      </c>
      <c r="J111" t="s">
        <v>71</v>
      </c>
      <c r="K111" t="s">
        <v>85</v>
      </c>
      <c r="L111" t="s">
        <v>58</v>
      </c>
      <c r="M111">
        <v>0</v>
      </c>
      <c r="N111">
        <v>2</v>
      </c>
      <c r="O111">
        <v>2</v>
      </c>
      <c r="P111">
        <v>0</v>
      </c>
      <c r="Q111" t="s">
        <v>59</v>
      </c>
      <c r="R111" t="s">
        <v>59</v>
      </c>
      <c r="S111" t="s">
        <v>59</v>
      </c>
      <c r="T111" t="s">
        <v>59</v>
      </c>
      <c r="U111" t="s">
        <v>66</v>
      </c>
      <c r="W111">
        <v>0</v>
      </c>
      <c r="X111">
        <v>0</v>
      </c>
      <c r="Y111" t="s">
        <v>66</v>
      </c>
      <c r="Z111" t="s">
        <v>66</v>
      </c>
      <c r="AA111" t="s">
        <v>58</v>
      </c>
      <c r="AB111" t="s">
        <v>66</v>
      </c>
      <c r="AC111" t="s">
        <v>58</v>
      </c>
      <c r="AD111" t="s">
        <v>58</v>
      </c>
      <c r="AE111" t="s">
        <v>58</v>
      </c>
      <c r="AF111" t="s">
        <v>58</v>
      </c>
      <c r="AG111" t="s">
        <v>58</v>
      </c>
      <c r="AH111" t="s">
        <v>58</v>
      </c>
      <c r="AI111" t="s">
        <v>58</v>
      </c>
      <c r="AJ111" t="s">
        <v>58</v>
      </c>
      <c r="AK111">
        <v>0</v>
      </c>
      <c r="AL111">
        <v>1</v>
      </c>
      <c r="AM111">
        <v>1</v>
      </c>
      <c r="AN111">
        <v>0</v>
      </c>
      <c r="AO111">
        <v>1</v>
      </c>
      <c r="AP111">
        <v>0</v>
      </c>
      <c r="AQ111">
        <v>0</v>
      </c>
      <c r="AR111">
        <v>1</v>
      </c>
      <c r="AS111">
        <v>0</v>
      </c>
      <c r="AV111">
        <v>15.2</v>
      </c>
      <c r="AW111" t="s">
        <v>59</v>
      </c>
      <c r="AX111">
        <v>6</v>
      </c>
    </row>
    <row r="112" spans="1:50">
      <c r="A112" t="s">
        <v>345</v>
      </c>
      <c r="B112" t="s">
        <v>346</v>
      </c>
      <c r="C112" t="s">
        <v>108</v>
      </c>
      <c r="D112">
        <v>640</v>
      </c>
      <c r="E112" t="s">
        <v>53</v>
      </c>
      <c r="F112">
        <v>34</v>
      </c>
      <c r="G112" t="s">
        <v>64</v>
      </c>
      <c r="H112">
        <v>267.43</v>
      </c>
      <c r="I112" t="s">
        <v>55</v>
      </c>
      <c r="J112" t="s">
        <v>55</v>
      </c>
      <c r="K112" t="s">
        <v>128</v>
      </c>
      <c r="L112" t="s">
        <v>58</v>
      </c>
      <c r="M112">
        <v>0</v>
      </c>
      <c r="N112">
        <v>2</v>
      </c>
      <c r="O112">
        <v>2</v>
      </c>
      <c r="P112">
        <v>0</v>
      </c>
      <c r="Q112" t="s">
        <v>59</v>
      </c>
      <c r="R112" t="s">
        <v>59</v>
      </c>
      <c r="S112" t="s">
        <v>59</v>
      </c>
      <c r="T112" t="s">
        <v>59</v>
      </c>
      <c r="U112" t="s">
        <v>59</v>
      </c>
      <c r="V112">
        <v>2</v>
      </c>
      <c r="W112">
        <v>0</v>
      </c>
      <c r="X112">
        <v>0</v>
      </c>
      <c r="Y112" t="s">
        <v>66</v>
      </c>
      <c r="Z112" t="s">
        <v>58</v>
      </c>
      <c r="AA112" t="s">
        <v>58</v>
      </c>
      <c r="AB112" t="s">
        <v>58</v>
      </c>
      <c r="AC112" t="s">
        <v>58</v>
      </c>
      <c r="AD112" t="s">
        <v>58</v>
      </c>
      <c r="AE112" t="s">
        <v>58</v>
      </c>
      <c r="AF112" t="s">
        <v>58</v>
      </c>
      <c r="AG112" t="s">
        <v>58</v>
      </c>
      <c r="AH112" t="s">
        <v>58</v>
      </c>
      <c r="AI112" t="s">
        <v>58</v>
      </c>
      <c r="AJ112" t="s">
        <v>58</v>
      </c>
      <c r="AK112">
        <v>0</v>
      </c>
      <c r="AL112">
        <v>0</v>
      </c>
      <c r="AM112">
        <v>1</v>
      </c>
      <c r="AN112">
        <v>1</v>
      </c>
      <c r="AO112">
        <v>0</v>
      </c>
      <c r="AP112">
        <v>1</v>
      </c>
      <c r="AQ112">
        <v>0</v>
      </c>
      <c r="AR112">
        <v>1</v>
      </c>
      <c r="AS112">
        <v>1</v>
      </c>
      <c r="AV112">
        <v>11.7</v>
      </c>
      <c r="AW112" t="s">
        <v>59</v>
      </c>
      <c r="AX112">
        <v>9</v>
      </c>
    </row>
    <row r="113" spans="1:50">
      <c r="A113" t="s">
        <v>347</v>
      </c>
      <c r="B113" t="s">
        <v>348</v>
      </c>
      <c r="C113" t="s">
        <v>349</v>
      </c>
      <c r="D113">
        <v>9160</v>
      </c>
      <c r="E113" t="s">
        <v>63</v>
      </c>
      <c r="F113">
        <v>72</v>
      </c>
      <c r="G113" t="s">
        <v>64</v>
      </c>
      <c r="H113">
        <v>289.8</v>
      </c>
      <c r="I113" t="s">
        <v>55</v>
      </c>
      <c r="J113" t="s">
        <v>71</v>
      </c>
      <c r="K113" t="s">
        <v>72</v>
      </c>
      <c r="L113" t="s">
        <v>58</v>
      </c>
      <c r="M113">
        <v>0</v>
      </c>
      <c r="N113">
        <v>1</v>
      </c>
      <c r="O113">
        <v>1</v>
      </c>
      <c r="P113">
        <v>0</v>
      </c>
      <c r="Q113" t="s">
        <v>59</v>
      </c>
      <c r="R113" t="s">
        <v>59</v>
      </c>
      <c r="S113" t="s">
        <v>59</v>
      </c>
      <c r="T113" t="s">
        <v>59</v>
      </c>
      <c r="U113" t="s">
        <v>59</v>
      </c>
      <c r="V113">
        <v>0</v>
      </c>
      <c r="W113">
        <v>1</v>
      </c>
      <c r="X113">
        <v>1</v>
      </c>
      <c r="Y113" t="s">
        <v>66</v>
      </c>
      <c r="Z113" t="s">
        <v>58</v>
      </c>
      <c r="AA113" t="s">
        <v>58</v>
      </c>
      <c r="AB113" t="s">
        <v>58</v>
      </c>
      <c r="AC113" t="s">
        <v>58</v>
      </c>
      <c r="AD113" t="s">
        <v>58</v>
      </c>
      <c r="AE113" t="s">
        <v>58</v>
      </c>
      <c r="AF113" t="s">
        <v>58</v>
      </c>
      <c r="AG113" t="s">
        <v>58</v>
      </c>
      <c r="AH113" t="s">
        <v>58</v>
      </c>
      <c r="AI113" t="s">
        <v>58</v>
      </c>
      <c r="AJ113" t="s">
        <v>58</v>
      </c>
      <c r="AK113">
        <v>0</v>
      </c>
      <c r="AL113">
        <v>0</v>
      </c>
      <c r="AM113">
        <v>1</v>
      </c>
      <c r="AN113">
        <v>0</v>
      </c>
      <c r="AO113">
        <v>1</v>
      </c>
      <c r="AP113">
        <v>1</v>
      </c>
      <c r="AQ113">
        <v>1</v>
      </c>
      <c r="AR113">
        <v>0</v>
      </c>
      <c r="AS113">
        <v>0</v>
      </c>
      <c r="AV113">
        <v>11.8</v>
      </c>
      <c r="AW113" t="s">
        <v>59</v>
      </c>
      <c r="AX113">
        <v>7</v>
      </c>
    </row>
    <row r="114" spans="1:50">
      <c r="A114" t="s">
        <v>350</v>
      </c>
      <c r="B114" t="s">
        <v>351</v>
      </c>
      <c r="C114" t="s">
        <v>108</v>
      </c>
      <c r="D114">
        <v>3360</v>
      </c>
      <c r="E114" t="s">
        <v>58</v>
      </c>
      <c r="F114">
        <v>0</v>
      </c>
      <c r="G114" t="s">
        <v>64</v>
      </c>
      <c r="H114">
        <v>247.04</v>
      </c>
      <c r="I114" t="s">
        <v>55</v>
      </c>
      <c r="J114" t="s">
        <v>55</v>
      </c>
      <c r="K114" t="s">
        <v>256</v>
      </c>
      <c r="L114" t="s">
        <v>58</v>
      </c>
      <c r="M114">
        <v>0</v>
      </c>
      <c r="N114">
        <v>0</v>
      </c>
      <c r="O114">
        <v>0</v>
      </c>
      <c r="P114">
        <v>0</v>
      </c>
      <c r="Q114" t="s">
        <v>59</v>
      </c>
      <c r="R114" t="s">
        <v>59</v>
      </c>
      <c r="S114" t="s">
        <v>59</v>
      </c>
      <c r="T114" t="s">
        <v>59</v>
      </c>
      <c r="U114" t="s">
        <v>59</v>
      </c>
      <c r="W114">
        <v>0</v>
      </c>
      <c r="X114">
        <v>0</v>
      </c>
      <c r="Y114" t="s">
        <v>59</v>
      </c>
      <c r="Z114" t="s">
        <v>59</v>
      </c>
      <c r="AA114" t="s">
        <v>59</v>
      </c>
      <c r="AB114" t="s">
        <v>59</v>
      </c>
      <c r="AC114" t="s">
        <v>59</v>
      </c>
      <c r="AD114" t="s">
        <v>59</v>
      </c>
      <c r="AE114" t="s">
        <v>59</v>
      </c>
      <c r="AF114" t="s">
        <v>59</v>
      </c>
      <c r="AG114" t="s">
        <v>59</v>
      </c>
      <c r="AH114" t="s">
        <v>59</v>
      </c>
      <c r="AI114" t="s">
        <v>59</v>
      </c>
      <c r="AJ114" t="s">
        <v>59</v>
      </c>
      <c r="AV114">
        <v>14.9</v>
      </c>
      <c r="AW114" t="s">
        <v>59</v>
      </c>
      <c r="AX114">
        <v>9</v>
      </c>
    </row>
    <row r="115" spans="1:50">
      <c r="A115" t="s">
        <v>352</v>
      </c>
      <c r="B115" t="s">
        <v>353</v>
      </c>
      <c r="C115" t="s">
        <v>354</v>
      </c>
      <c r="D115">
        <v>2520</v>
      </c>
      <c r="E115" t="s">
        <v>53</v>
      </c>
      <c r="F115">
        <v>60</v>
      </c>
      <c r="G115" t="s">
        <v>70</v>
      </c>
      <c r="H115">
        <v>280.26</v>
      </c>
      <c r="I115" t="s">
        <v>55</v>
      </c>
      <c r="J115" t="s">
        <v>55</v>
      </c>
      <c r="K115" t="s">
        <v>72</v>
      </c>
      <c r="L115" t="s">
        <v>58</v>
      </c>
      <c r="M115">
        <v>0</v>
      </c>
      <c r="N115">
        <v>2</v>
      </c>
      <c r="O115">
        <v>2</v>
      </c>
      <c r="P115">
        <v>0</v>
      </c>
      <c r="Q115" t="s">
        <v>66</v>
      </c>
      <c r="R115" t="s">
        <v>59</v>
      </c>
      <c r="S115" t="s">
        <v>66</v>
      </c>
      <c r="T115" t="s">
        <v>66</v>
      </c>
      <c r="U115" t="s">
        <v>66</v>
      </c>
      <c r="V115">
        <v>0</v>
      </c>
      <c r="W115">
        <v>0</v>
      </c>
      <c r="X115">
        <v>0</v>
      </c>
      <c r="Y115" t="s">
        <v>66</v>
      </c>
      <c r="Z115" t="s">
        <v>66</v>
      </c>
      <c r="AA115" t="s">
        <v>58</v>
      </c>
      <c r="AB115" t="s">
        <v>66</v>
      </c>
      <c r="AC115" t="s">
        <v>58</v>
      </c>
      <c r="AD115" t="s">
        <v>58</v>
      </c>
      <c r="AE115" t="s">
        <v>58</v>
      </c>
      <c r="AF115" t="s">
        <v>58</v>
      </c>
      <c r="AG115" t="s">
        <v>58</v>
      </c>
      <c r="AH115" t="s">
        <v>66</v>
      </c>
      <c r="AI115" t="s">
        <v>58</v>
      </c>
      <c r="AJ115" t="s">
        <v>58</v>
      </c>
      <c r="AK115">
        <v>0</v>
      </c>
      <c r="AL115">
        <v>1</v>
      </c>
      <c r="AM115">
        <v>1</v>
      </c>
      <c r="AN115">
        <v>1</v>
      </c>
      <c r="AO115">
        <v>1</v>
      </c>
      <c r="AP115">
        <v>1</v>
      </c>
      <c r="AQ115">
        <v>1</v>
      </c>
      <c r="AR115">
        <v>0</v>
      </c>
      <c r="AS115">
        <v>0</v>
      </c>
      <c r="AV115">
        <v>13.2</v>
      </c>
      <c r="AW115" t="s">
        <v>66</v>
      </c>
      <c r="AX115">
        <v>8</v>
      </c>
    </row>
    <row r="116" spans="1:50">
      <c r="A116" t="s">
        <v>355</v>
      </c>
      <c r="B116" t="s">
        <v>356</v>
      </c>
      <c r="C116" t="s">
        <v>202</v>
      </c>
      <c r="E116" t="s">
        <v>63</v>
      </c>
      <c r="F116">
        <v>40</v>
      </c>
      <c r="G116" t="s">
        <v>127</v>
      </c>
      <c r="H116">
        <v>403.95</v>
      </c>
      <c r="I116" t="s">
        <v>105</v>
      </c>
      <c r="J116" t="s">
        <v>71</v>
      </c>
      <c r="K116" t="s">
        <v>153</v>
      </c>
      <c r="L116" t="s">
        <v>58</v>
      </c>
      <c r="M116">
        <v>0</v>
      </c>
      <c r="N116">
        <v>1</v>
      </c>
      <c r="O116">
        <v>1</v>
      </c>
      <c r="P116">
        <v>0</v>
      </c>
      <c r="Q116" t="s">
        <v>59</v>
      </c>
      <c r="R116" t="s">
        <v>59</v>
      </c>
      <c r="S116" t="s">
        <v>59</v>
      </c>
      <c r="T116" t="s">
        <v>59</v>
      </c>
      <c r="U116" t="s">
        <v>59</v>
      </c>
      <c r="V116">
        <v>0</v>
      </c>
      <c r="W116">
        <v>1</v>
      </c>
      <c r="X116">
        <v>1</v>
      </c>
      <c r="Y116" t="s">
        <v>58</v>
      </c>
      <c r="Z116" t="s">
        <v>66</v>
      </c>
      <c r="AA116" t="s">
        <v>58</v>
      </c>
      <c r="AB116" t="s">
        <v>58</v>
      </c>
      <c r="AC116" t="s">
        <v>58</v>
      </c>
      <c r="AD116" t="s">
        <v>58</v>
      </c>
      <c r="AE116" t="s">
        <v>58</v>
      </c>
      <c r="AF116" t="s">
        <v>58</v>
      </c>
      <c r="AG116" t="s">
        <v>58</v>
      </c>
      <c r="AH116" t="s">
        <v>58</v>
      </c>
      <c r="AI116" t="s">
        <v>58</v>
      </c>
      <c r="AJ116" t="s">
        <v>58</v>
      </c>
      <c r="AK116">
        <v>0</v>
      </c>
      <c r="AL116">
        <v>1</v>
      </c>
      <c r="AM116">
        <v>1</v>
      </c>
      <c r="AN116">
        <v>0</v>
      </c>
      <c r="AO116">
        <v>0</v>
      </c>
      <c r="AP116">
        <v>0</v>
      </c>
      <c r="AQ116">
        <v>0</v>
      </c>
      <c r="AR116">
        <v>0</v>
      </c>
      <c r="AS116">
        <v>0</v>
      </c>
      <c r="AV116">
        <v>12.3</v>
      </c>
      <c r="AW116" t="s">
        <v>59</v>
      </c>
      <c r="AX116">
        <v>2</v>
      </c>
    </row>
    <row r="117" spans="1:50">
      <c r="A117" t="s">
        <v>357</v>
      </c>
      <c r="B117" t="s">
        <v>358</v>
      </c>
      <c r="C117" t="s">
        <v>187</v>
      </c>
      <c r="D117">
        <v>8840</v>
      </c>
      <c r="E117" t="s">
        <v>63</v>
      </c>
      <c r="F117">
        <v>44</v>
      </c>
      <c r="G117" t="s">
        <v>226</v>
      </c>
      <c r="H117">
        <v>431.58</v>
      </c>
      <c r="I117" t="s">
        <v>100</v>
      </c>
      <c r="J117" t="s">
        <v>71</v>
      </c>
      <c r="K117" t="s">
        <v>215</v>
      </c>
      <c r="L117" t="s">
        <v>66</v>
      </c>
      <c r="M117">
        <v>3</v>
      </c>
      <c r="N117">
        <v>1</v>
      </c>
      <c r="O117">
        <v>1</v>
      </c>
      <c r="P117">
        <v>0</v>
      </c>
      <c r="Q117" t="s">
        <v>59</v>
      </c>
      <c r="R117" t="s">
        <v>59</v>
      </c>
      <c r="S117" t="s">
        <v>59</v>
      </c>
      <c r="T117" t="s">
        <v>59</v>
      </c>
      <c r="U117" t="s">
        <v>59</v>
      </c>
      <c r="W117">
        <v>0</v>
      </c>
      <c r="X117">
        <v>0</v>
      </c>
      <c r="Y117" t="s">
        <v>66</v>
      </c>
      <c r="Z117" t="s">
        <v>66</v>
      </c>
      <c r="AA117" t="s">
        <v>58</v>
      </c>
      <c r="AB117" t="s">
        <v>66</v>
      </c>
      <c r="AC117" t="s">
        <v>58</v>
      </c>
      <c r="AD117" t="s">
        <v>58</v>
      </c>
      <c r="AE117" t="s">
        <v>66</v>
      </c>
      <c r="AF117" t="s">
        <v>58</v>
      </c>
      <c r="AG117" t="s">
        <v>58</v>
      </c>
      <c r="AH117" t="s">
        <v>58</v>
      </c>
      <c r="AI117" t="s">
        <v>58</v>
      </c>
      <c r="AJ117" t="s">
        <v>58</v>
      </c>
      <c r="AK117">
        <v>0</v>
      </c>
      <c r="AL117">
        <v>0</v>
      </c>
      <c r="AM117">
        <v>1</v>
      </c>
      <c r="AN117">
        <v>0</v>
      </c>
      <c r="AO117">
        <v>0</v>
      </c>
      <c r="AP117">
        <v>0</v>
      </c>
      <c r="AQ117">
        <v>0</v>
      </c>
      <c r="AR117">
        <v>0</v>
      </c>
      <c r="AS117">
        <v>0</v>
      </c>
      <c r="AV117">
        <v>14</v>
      </c>
      <c r="AW117" t="s">
        <v>59</v>
      </c>
      <c r="AX117">
        <v>7</v>
      </c>
    </row>
    <row r="118" spans="1:50">
      <c r="A118" t="s">
        <v>359</v>
      </c>
      <c r="B118" t="s">
        <v>360</v>
      </c>
      <c r="C118" t="s">
        <v>148</v>
      </c>
      <c r="D118">
        <v>5640</v>
      </c>
      <c r="E118" t="s">
        <v>63</v>
      </c>
      <c r="F118">
        <v>32</v>
      </c>
      <c r="G118" t="s">
        <v>70</v>
      </c>
      <c r="H118">
        <v>383.22</v>
      </c>
      <c r="I118" t="s">
        <v>55</v>
      </c>
      <c r="J118" t="s">
        <v>55</v>
      </c>
      <c r="K118" t="s">
        <v>128</v>
      </c>
      <c r="L118" t="s">
        <v>66</v>
      </c>
      <c r="M118">
        <v>1</v>
      </c>
      <c r="N118">
        <v>1</v>
      </c>
      <c r="O118">
        <v>1</v>
      </c>
      <c r="P118">
        <v>0</v>
      </c>
      <c r="Q118" t="s">
        <v>59</v>
      </c>
      <c r="R118" t="s">
        <v>59</v>
      </c>
      <c r="S118" t="s">
        <v>59</v>
      </c>
      <c r="T118" t="s">
        <v>59</v>
      </c>
      <c r="U118" t="s">
        <v>59</v>
      </c>
      <c r="W118">
        <v>0</v>
      </c>
      <c r="X118">
        <v>0</v>
      </c>
      <c r="Y118" t="s">
        <v>66</v>
      </c>
      <c r="Z118" t="s">
        <v>58</v>
      </c>
      <c r="AA118" t="s">
        <v>58</v>
      </c>
      <c r="AB118" t="s">
        <v>58</v>
      </c>
      <c r="AC118" t="s">
        <v>58</v>
      </c>
      <c r="AD118" t="s">
        <v>58</v>
      </c>
      <c r="AE118" t="s">
        <v>58</v>
      </c>
      <c r="AF118" t="s">
        <v>58</v>
      </c>
      <c r="AG118" t="s">
        <v>58</v>
      </c>
      <c r="AH118" t="s">
        <v>58</v>
      </c>
      <c r="AI118" t="s">
        <v>58</v>
      </c>
      <c r="AJ118" t="s">
        <v>58</v>
      </c>
      <c r="AK118">
        <v>0</v>
      </c>
      <c r="AL118">
        <v>1</v>
      </c>
      <c r="AM118">
        <v>1</v>
      </c>
      <c r="AN118">
        <v>0</v>
      </c>
      <c r="AO118">
        <v>1</v>
      </c>
      <c r="AP118">
        <v>0</v>
      </c>
      <c r="AQ118">
        <v>0</v>
      </c>
      <c r="AR118">
        <v>0</v>
      </c>
      <c r="AS118">
        <v>1</v>
      </c>
      <c r="AV118">
        <v>14.4</v>
      </c>
      <c r="AW118" t="s">
        <v>59</v>
      </c>
      <c r="AX118">
        <v>3</v>
      </c>
    </row>
    <row r="119" spans="1:50">
      <c r="A119" t="s">
        <v>361</v>
      </c>
      <c r="B119" t="s">
        <v>362</v>
      </c>
      <c r="C119" t="s">
        <v>119</v>
      </c>
      <c r="D119">
        <v>520</v>
      </c>
      <c r="E119" t="s">
        <v>63</v>
      </c>
      <c r="F119">
        <v>48</v>
      </c>
      <c r="G119" t="s">
        <v>363</v>
      </c>
      <c r="H119">
        <v>341.12</v>
      </c>
      <c r="I119" t="s">
        <v>55</v>
      </c>
      <c r="J119" t="s">
        <v>71</v>
      </c>
      <c r="K119" t="s">
        <v>57</v>
      </c>
      <c r="L119" t="s">
        <v>66</v>
      </c>
      <c r="M119">
        <v>2</v>
      </c>
      <c r="N119">
        <v>2</v>
      </c>
      <c r="O119">
        <v>2</v>
      </c>
      <c r="P119">
        <v>0</v>
      </c>
      <c r="Q119" t="s">
        <v>59</v>
      </c>
      <c r="R119" t="s">
        <v>59</v>
      </c>
      <c r="S119" t="s">
        <v>59</v>
      </c>
      <c r="T119" t="s">
        <v>59</v>
      </c>
      <c r="U119" t="s">
        <v>59</v>
      </c>
      <c r="W119">
        <v>0</v>
      </c>
      <c r="X119">
        <v>0</v>
      </c>
      <c r="Y119" t="s">
        <v>66</v>
      </c>
      <c r="Z119" t="s">
        <v>66</v>
      </c>
      <c r="AA119" t="s">
        <v>58</v>
      </c>
      <c r="AB119" t="s">
        <v>66</v>
      </c>
      <c r="AC119" t="s">
        <v>58</v>
      </c>
      <c r="AD119" t="s">
        <v>58</v>
      </c>
      <c r="AE119" t="s">
        <v>66</v>
      </c>
      <c r="AF119" t="s">
        <v>58</v>
      </c>
      <c r="AG119" t="s">
        <v>58</v>
      </c>
      <c r="AH119" t="s">
        <v>58</v>
      </c>
      <c r="AI119" t="s">
        <v>58</v>
      </c>
      <c r="AJ119" t="s">
        <v>58</v>
      </c>
      <c r="AK119">
        <v>0</v>
      </c>
      <c r="AL119">
        <v>0</v>
      </c>
      <c r="AM119">
        <v>0</v>
      </c>
      <c r="AN119">
        <v>0</v>
      </c>
      <c r="AO119">
        <v>0</v>
      </c>
      <c r="AP119">
        <v>0</v>
      </c>
      <c r="AQ119">
        <v>0</v>
      </c>
      <c r="AR119">
        <v>0</v>
      </c>
      <c r="AS119">
        <v>1</v>
      </c>
      <c r="AV119">
        <v>11.2</v>
      </c>
      <c r="AW119" t="s">
        <v>59</v>
      </c>
      <c r="AX119">
        <v>7</v>
      </c>
    </row>
    <row r="120" spans="1:50">
      <c r="A120" t="s">
        <v>364</v>
      </c>
      <c r="B120" t="s">
        <v>365</v>
      </c>
      <c r="C120" t="s">
        <v>366</v>
      </c>
      <c r="E120" t="s">
        <v>58</v>
      </c>
      <c r="F120">
        <v>76</v>
      </c>
      <c r="G120" t="s">
        <v>363</v>
      </c>
      <c r="H120">
        <v>441.78</v>
      </c>
      <c r="I120" t="s">
        <v>55</v>
      </c>
      <c r="J120" t="s">
        <v>71</v>
      </c>
      <c r="K120" t="s">
        <v>90</v>
      </c>
      <c r="L120" t="s">
        <v>58</v>
      </c>
      <c r="M120">
        <v>0</v>
      </c>
      <c r="N120">
        <v>2</v>
      </c>
      <c r="O120">
        <v>2</v>
      </c>
      <c r="P120">
        <v>0</v>
      </c>
      <c r="Q120" t="s">
        <v>59</v>
      </c>
      <c r="R120" t="s">
        <v>59</v>
      </c>
      <c r="S120" t="s">
        <v>59</v>
      </c>
      <c r="T120" t="s">
        <v>59</v>
      </c>
      <c r="U120" t="s">
        <v>59</v>
      </c>
      <c r="V120">
        <v>1</v>
      </c>
      <c r="W120">
        <v>0</v>
      </c>
      <c r="X120">
        <v>0</v>
      </c>
      <c r="Y120" t="s">
        <v>58</v>
      </c>
      <c r="Z120" t="s">
        <v>66</v>
      </c>
      <c r="AA120" t="s">
        <v>58</v>
      </c>
      <c r="AB120" t="s">
        <v>66</v>
      </c>
      <c r="AC120" t="s">
        <v>58</v>
      </c>
      <c r="AD120" t="s">
        <v>58</v>
      </c>
      <c r="AE120" t="s">
        <v>66</v>
      </c>
      <c r="AF120" t="s">
        <v>58</v>
      </c>
      <c r="AG120" t="s">
        <v>58</v>
      </c>
      <c r="AH120" t="s">
        <v>58</v>
      </c>
      <c r="AI120" t="s">
        <v>58</v>
      </c>
      <c r="AJ120" t="s">
        <v>58</v>
      </c>
      <c r="AK120">
        <v>0</v>
      </c>
      <c r="AL120">
        <v>0</v>
      </c>
      <c r="AM120">
        <v>1</v>
      </c>
      <c r="AN120">
        <v>0</v>
      </c>
      <c r="AO120">
        <v>1</v>
      </c>
      <c r="AP120">
        <v>0</v>
      </c>
      <c r="AQ120">
        <v>0</v>
      </c>
      <c r="AR120">
        <v>0</v>
      </c>
      <c r="AS120">
        <v>0</v>
      </c>
      <c r="AV120">
        <v>14.5</v>
      </c>
      <c r="AW120" t="s">
        <v>59</v>
      </c>
      <c r="AX120">
        <v>4</v>
      </c>
    </row>
    <row r="121" spans="1:50">
      <c r="A121" t="s">
        <v>367</v>
      </c>
      <c r="B121" t="s">
        <v>368</v>
      </c>
      <c r="C121" t="s">
        <v>122</v>
      </c>
      <c r="D121">
        <v>8960</v>
      </c>
      <c r="E121" t="s">
        <v>53</v>
      </c>
      <c r="F121">
        <v>34</v>
      </c>
      <c r="G121" t="s">
        <v>64</v>
      </c>
      <c r="H121">
        <v>205.92</v>
      </c>
      <c r="I121" t="s">
        <v>55</v>
      </c>
      <c r="J121" t="s">
        <v>71</v>
      </c>
      <c r="K121" t="s">
        <v>128</v>
      </c>
      <c r="L121" t="s">
        <v>58</v>
      </c>
      <c r="M121">
        <v>0</v>
      </c>
      <c r="N121">
        <v>2</v>
      </c>
      <c r="O121">
        <v>2</v>
      </c>
      <c r="P121">
        <v>0</v>
      </c>
      <c r="Q121" t="s">
        <v>59</v>
      </c>
      <c r="R121" t="s">
        <v>59</v>
      </c>
      <c r="S121" t="s">
        <v>59</v>
      </c>
      <c r="T121" t="s">
        <v>59</v>
      </c>
      <c r="U121" t="s">
        <v>59</v>
      </c>
      <c r="V121">
        <v>0</v>
      </c>
      <c r="W121">
        <v>0</v>
      </c>
      <c r="X121">
        <v>1</v>
      </c>
      <c r="Y121" t="s">
        <v>59</v>
      </c>
      <c r="Z121" t="s">
        <v>59</v>
      </c>
      <c r="AA121" t="s">
        <v>59</v>
      </c>
      <c r="AB121" t="s">
        <v>59</v>
      </c>
      <c r="AC121" t="s">
        <v>59</v>
      </c>
      <c r="AD121" t="s">
        <v>59</v>
      </c>
      <c r="AE121" t="s">
        <v>59</v>
      </c>
      <c r="AF121" t="s">
        <v>59</v>
      </c>
      <c r="AG121" t="s">
        <v>59</v>
      </c>
      <c r="AH121" t="s">
        <v>59</v>
      </c>
      <c r="AI121" t="s">
        <v>59</v>
      </c>
      <c r="AJ121" t="s">
        <v>59</v>
      </c>
      <c r="AV121">
        <v>12</v>
      </c>
      <c r="AW121" t="s">
        <v>59</v>
      </c>
      <c r="AX121">
        <v>7</v>
      </c>
    </row>
    <row r="122" spans="1:50">
      <c r="A122" t="s">
        <v>369</v>
      </c>
      <c r="B122" t="s">
        <v>370</v>
      </c>
      <c r="C122" t="s">
        <v>79</v>
      </c>
      <c r="E122" t="s">
        <v>63</v>
      </c>
      <c r="F122">
        <v>42</v>
      </c>
      <c r="G122" t="s">
        <v>115</v>
      </c>
      <c r="H122">
        <v>150.33000000000001</v>
      </c>
      <c r="I122" t="s">
        <v>65</v>
      </c>
      <c r="J122" t="s">
        <v>71</v>
      </c>
      <c r="K122" t="s">
        <v>128</v>
      </c>
      <c r="L122" t="s">
        <v>58</v>
      </c>
      <c r="M122">
        <v>0</v>
      </c>
      <c r="N122">
        <v>1</v>
      </c>
      <c r="O122">
        <v>1</v>
      </c>
      <c r="P122">
        <v>0</v>
      </c>
      <c r="Q122" t="s">
        <v>66</v>
      </c>
      <c r="R122" t="s">
        <v>59</v>
      </c>
      <c r="S122" t="s">
        <v>66</v>
      </c>
      <c r="T122" t="s">
        <v>66</v>
      </c>
      <c r="U122" t="s">
        <v>59</v>
      </c>
      <c r="V122">
        <v>1</v>
      </c>
      <c r="W122">
        <v>1</v>
      </c>
      <c r="X122">
        <v>0</v>
      </c>
      <c r="Y122" t="s">
        <v>58</v>
      </c>
      <c r="Z122" t="s">
        <v>58</v>
      </c>
      <c r="AA122" t="s">
        <v>58</v>
      </c>
      <c r="AB122" t="s">
        <v>58</v>
      </c>
      <c r="AC122" t="s">
        <v>58</v>
      </c>
      <c r="AD122" t="s">
        <v>58</v>
      </c>
      <c r="AE122" t="s">
        <v>58</v>
      </c>
      <c r="AF122" t="s">
        <v>58</v>
      </c>
      <c r="AG122" t="s">
        <v>58</v>
      </c>
      <c r="AH122" t="s">
        <v>58</v>
      </c>
      <c r="AI122" t="s">
        <v>58</v>
      </c>
      <c r="AJ122" t="s">
        <v>58</v>
      </c>
      <c r="AK122">
        <v>0</v>
      </c>
      <c r="AL122">
        <v>1</v>
      </c>
      <c r="AM122">
        <v>1</v>
      </c>
      <c r="AN122">
        <v>0</v>
      </c>
      <c r="AO122">
        <v>1</v>
      </c>
      <c r="AP122">
        <v>0</v>
      </c>
      <c r="AQ122">
        <v>0</v>
      </c>
      <c r="AR122">
        <v>1</v>
      </c>
      <c r="AS122">
        <v>0</v>
      </c>
      <c r="AV122">
        <v>11.8</v>
      </c>
      <c r="AW122" t="s">
        <v>66</v>
      </c>
      <c r="AX122">
        <v>8</v>
      </c>
    </row>
    <row r="123" spans="1:50">
      <c r="A123" t="s">
        <v>371</v>
      </c>
      <c r="B123" t="s">
        <v>372</v>
      </c>
      <c r="C123" t="s">
        <v>148</v>
      </c>
      <c r="D123">
        <v>6160</v>
      </c>
      <c r="E123" t="s">
        <v>63</v>
      </c>
      <c r="F123">
        <v>72</v>
      </c>
      <c r="G123" t="s">
        <v>54</v>
      </c>
      <c r="H123">
        <v>282.89</v>
      </c>
      <c r="I123" t="s">
        <v>94</v>
      </c>
      <c r="J123" t="s">
        <v>56</v>
      </c>
      <c r="K123" t="s">
        <v>153</v>
      </c>
      <c r="L123" t="s">
        <v>58</v>
      </c>
      <c r="M123">
        <v>0</v>
      </c>
      <c r="N123">
        <v>1</v>
      </c>
      <c r="O123">
        <v>1</v>
      </c>
      <c r="P123">
        <v>0</v>
      </c>
      <c r="Q123" t="s">
        <v>59</v>
      </c>
      <c r="R123" t="s">
        <v>59</v>
      </c>
      <c r="S123" t="s">
        <v>59</v>
      </c>
      <c r="T123" t="s">
        <v>59</v>
      </c>
      <c r="U123" t="s">
        <v>59</v>
      </c>
      <c r="W123">
        <v>0</v>
      </c>
      <c r="X123">
        <v>0</v>
      </c>
      <c r="Y123" t="s">
        <v>58</v>
      </c>
      <c r="Z123" t="s">
        <v>58</v>
      </c>
      <c r="AA123" t="s">
        <v>58</v>
      </c>
      <c r="AB123" t="s">
        <v>58</v>
      </c>
      <c r="AC123" t="s">
        <v>58</v>
      </c>
      <c r="AD123" t="s">
        <v>58</v>
      </c>
      <c r="AE123" t="s">
        <v>58</v>
      </c>
      <c r="AF123" t="s">
        <v>58</v>
      </c>
      <c r="AG123" t="s">
        <v>58</v>
      </c>
      <c r="AH123" t="s">
        <v>58</v>
      </c>
      <c r="AI123" t="s">
        <v>58</v>
      </c>
      <c r="AJ123" t="s">
        <v>58</v>
      </c>
      <c r="AK123">
        <v>0</v>
      </c>
      <c r="AL123">
        <v>0</v>
      </c>
      <c r="AM123">
        <v>1</v>
      </c>
      <c r="AN123">
        <v>1</v>
      </c>
      <c r="AO123">
        <v>0</v>
      </c>
      <c r="AP123">
        <v>0</v>
      </c>
      <c r="AQ123">
        <v>0</v>
      </c>
      <c r="AR123">
        <v>0</v>
      </c>
      <c r="AS123">
        <v>0</v>
      </c>
      <c r="AV123">
        <v>12.8</v>
      </c>
      <c r="AW123" t="s">
        <v>59</v>
      </c>
      <c r="AX123">
        <v>3</v>
      </c>
    </row>
    <row r="124" spans="1:50">
      <c r="A124" t="s">
        <v>373</v>
      </c>
      <c r="B124" t="s">
        <v>374</v>
      </c>
      <c r="C124" t="s">
        <v>366</v>
      </c>
      <c r="E124" t="s">
        <v>63</v>
      </c>
      <c r="F124">
        <v>0</v>
      </c>
      <c r="G124" t="s">
        <v>104</v>
      </c>
      <c r="H124">
        <v>196.38</v>
      </c>
      <c r="I124" t="s">
        <v>55</v>
      </c>
      <c r="J124" t="s">
        <v>55</v>
      </c>
      <c r="K124" t="s">
        <v>131</v>
      </c>
      <c r="L124" t="s">
        <v>58</v>
      </c>
      <c r="M124">
        <v>0</v>
      </c>
      <c r="N124">
        <v>0</v>
      </c>
      <c r="O124">
        <v>0</v>
      </c>
      <c r="P124">
        <v>0</v>
      </c>
      <c r="Q124" t="s">
        <v>59</v>
      </c>
      <c r="R124" t="s">
        <v>59</v>
      </c>
      <c r="S124" t="s">
        <v>59</v>
      </c>
      <c r="T124" t="s">
        <v>59</v>
      </c>
      <c r="U124" t="s">
        <v>59</v>
      </c>
      <c r="V124">
        <v>1</v>
      </c>
      <c r="W124">
        <v>0</v>
      </c>
      <c r="X124">
        <v>0</v>
      </c>
      <c r="Y124" t="s">
        <v>59</v>
      </c>
      <c r="Z124" t="s">
        <v>59</v>
      </c>
      <c r="AA124" t="s">
        <v>59</v>
      </c>
      <c r="AB124" t="s">
        <v>59</v>
      </c>
      <c r="AC124" t="s">
        <v>59</v>
      </c>
      <c r="AD124" t="s">
        <v>59</v>
      </c>
      <c r="AE124" t="s">
        <v>59</v>
      </c>
      <c r="AF124" t="s">
        <v>59</v>
      </c>
      <c r="AG124" t="s">
        <v>59</v>
      </c>
      <c r="AH124" t="s">
        <v>59</v>
      </c>
      <c r="AI124" t="s">
        <v>59</v>
      </c>
      <c r="AJ124" t="s">
        <v>59</v>
      </c>
      <c r="AV124">
        <v>14</v>
      </c>
      <c r="AW124" t="s">
        <v>59</v>
      </c>
      <c r="AX124">
        <v>4</v>
      </c>
    </row>
    <row r="125" spans="1:50">
      <c r="A125" t="s">
        <v>375</v>
      </c>
      <c r="B125" t="s">
        <v>376</v>
      </c>
      <c r="C125" t="s">
        <v>271</v>
      </c>
      <c r="E125" t="s">
        <v>53</v>
      </c>
      <c r="F125">
        <v>0</v>
      </c>
      <c r="G125" t="s">
        <v>89</v>
      </c>
      <c r="H125">
        <v>314.47000000000003</v>
      </c>
      <c r="I125" t="s">
        <v>55</v>
      </c>
      <c r="J125" t="s">
        <v>55</v>
      </c>
      <c r="K125" t="s">
        <v>72</v>
      </c>
      <c r="L125" t="s">
        <v>58</v>
      </c>
      <c r="M125">
        <v>0</v>
      </c>
      <c r="N125">
        <v>2</v>
      </c>
      <c r="O125">
        <v>2</v>
      </c>
      <c r="P125">
        <v>0</v>
      </c>
      <c r="Q125" t="s">
        <v>59</v>
      </c>
      <c r="R125" t="s">
        <v>59</v>
      </c>
      <c r="S125" t="s">
        <v>59</v>
      </c>
      <c r="T125" t="s">
        <v>59</v>
      </c>
      <c r="U125" t="s">
        <v>59</v>
      </c>
      <c r="V125">
        <v>0</v>
      </c>
      <c r="W125">
        <v>0</v>
      </c>
      <c r="X125">
        <v>0</v>
      </c>
      <c r="Y125" t="s">
        <v>58</v>
      </c>
      <c r="Z125" t="s">
        <v>58</v>
      </c>
      <c r="AA125" t="s">
        <v>58</v>
      </c>
      <c r="AB125" t="s">
        <v>58</v>
      </c>
      <c r="AC125" t="s">
        <v>58</v>
      </c>
      <c r="AD125" t="s">
        <v>58</v>
      </c>
      <c r="AE125" t="s">
        <v>58</v>
      </c>
      <c r="AF125" t="s">
        <v>58</v>
      </c>
      <c r="AG125" t="s">
        <v>66</v>
      </c>
      <c r="AH125" t="s">
        <v>58</v>
      </c>
      <c r="AI125" t="s">
        <v>58</v>
      </c>
      <c r="AJ125" t="s">
        <v>58</v>
      </c>
      <c r="AK125">
        <v>0</v>
      </c>
      <c r="AL125">
        <v>0</v>
      </c>
      <c r="AM125">
        <v>1</v>
      </c>
      <c r="AN125">
        <v>1</v>
      </c>
      <c r="AO125">
        <v>0</v>
      </c>
      <c r="AP125">
        <v>0</v>
      </c>
      <c r="AQ125">
        <v>0</v>
      </c>
      <c r="AR125">
        <v>0</v>
      </c>
      <c r="AS125">
        <v>0</v>
      </c>
      <c r="AV125">
        <v>12.1</v>
      </c>
      <c r="AW125" t="s">
        <v>59</v>
      </c>
      <c r="AX125">
        <v>1</v>
      </c>
    </row>
    <row r="126" spans="1:50">
      <c r="A126" t="s">
        <v>377</v>
      </c>
      <c r="B126" t="s">
        <v>378</v>
      </c>
      <c r="C126" t="s">
        <v>83</v>
      </c>
      <c r="D126">
        <v>3660</v>
      </c>
      <c r="E126" t="s">
        <v>53</v>
      </c>
      <c r="F126">
        <v>56</v>
      </c>
      <c r="G126" t="s">
        <v>84</v>
      </c>
      <c r="H126">
        <v>261.18</v>
      </c>
      <c r="I126" t="s">
        <v>55</v>
      </c>
      <c r="J126" t="s">
        <v>55</v>
      </c>
      <c r="K126" t="s">
        <v>145</v>
      </c>
      <c r="L126" t="s">
        <v>66</v>
      </c>
      <c r="M126">
        <v>0</v>
      </c>
      <c r="N126">
        <v>0</v>
      </c>
      <c r="O126">
        <v>0</v>
      </c>
      <c r="P126">
        <v>0</v>
      </c>
      <c r="Q126" t="s">
        <v>59</v>
      </c>
      <c r="R126" t="s">
        <v>59</v>
      </c>
      <c r="S126" t="s">
        <v>59</v>
      </c>
      <c r="T126" t="s">
        <v>59</v>
      </c>
      <c r="U126" t="s">
        <v>59</v>
      </c>
      <c r="Y126" t="s">
        <v>58</v>
      </c>
      <c r="Z126" t="s">
        <v>66</v>
      </c>
      <c r="AA126" t="s">
        <v>58</v>
      </c>
      <c r="AB126" t="s">
        <v>58</v>
      </c>
      <c r="AC126" t="s">
        <v>58</v>
      </c>
      <c r="AD126" t="s">
        <v>58</v>
      </c>
      <c r="AE126" t="s">
        <v>58</v>
      </c>
      <c r="AF126" t="s">
        <v>58</v>
      </c>
      <c r="AG126" t="s">
        <v>58</v>
      </c>
      <c r="AH126" t="s">
        <v>58</v>
      </c>
      <c r="AI126" t="s">
        <v>58</v>
      </c>
      <c r="AJ126" t="s">
        <v>58</v>
      </c>
      <c r="AK126">
        <v>0</v>
      </c>
      <c r="AL126">
        <v>0</v>
      </c>
      <c r="AM126">
        <v>0</v>
      </c>
      <c r="AN126">
        <v>0</v>
      </c>
      <c r="AO126">
        <v>0</v>
      </c>
      <c r="AP126">
        <v>0</v>
      </c>
      <c r="AQ126">
        <v>0</v>
      </c>
      <c r="AR126">
        <v>0</v>
      </c>
      <c r="AS126">
        <v>0</v>
      </c>
      <c r="AW126" t="s">
        <v>59</v>
      </c>
      <c r="AX126">
        <v>2</v>
      </c>
    </row>
    <row r="127" spans="1:50">
      <c r="A127" t="s">
        <v>379</v>
      </c>
      <c r="B127" t="s">
        <v>380</v>
      </c>
      <c r="C127" t="s">
        <v>108</v>
      </c>
      <c r="D127">
        <v>640</v>
      </c>
      <c r="E127" t="s">
        <v>53</v>
      </c>
      <c r="F127">
        <v>38</v>
      </c>
      <c r="G127" t="s">
        <v>64</v>
      </c>
      <c r="H127">
        <v>300.33</v>
      </c>
      <c r="I127" t="s">
        <v>313</v>
      </c>
      <c r="J127" t="s">
        <v>55</v>
      </c>
      <c r="K127" t="s">
        <v>57</v>
      </c>
      <c r="L127" t="s">
        <v>58</v>
      </c>
      <c r="M127">
        <v>0</v>
      </c>
      <c r="N127">
        <v>2</v>
      </c>
      <c r="O127">
        <v>2</v>
      </c>
      <c r="P127">
        <v>0</v>
      </c>
      <c r="Q127" t="s">
        <v>59</v>
      </c>
      <c r="R127" t="s">
        <v>59</v>
      </c>
      <c r="S127" t="s">
        <v>59</v>
      </c>
      <c r="T127" t="s">
        <v>59</v>
      </c>
      <c r="U127" t="s">
        <v>59</v>
      </c>
      <c r="Y127" t="s">
        <v>58</v>
      </c>
      <c r="Z127" t="s">
        <v>58</v>
      </c>
      <c r="AA127" t="s">
        <v>58</v>
      </c>
      <c r="AB127" t="s">
        <v>58</v>
      </c>
      <c r="AC127" t="s">
        <v>58</v>
      </c>
      <c r="AD127" t="s">
        <v>58</v>
      </c>
      <c r="AE127" t="s">
        <v>58</v>
      </c>
      <c r="AF127" t="s">
        <v>58</v>
      </c>
      <c r="AG127" t="s">
        <v>58</v>
      </c>
      <c r="AH127" t="s">
        <v>58</v>
      </c>
      <c r="AI127" t="s">
        <v>58</v>
      </c>
      <c r="AJ127" t="s">
        <v>58</v>
      </c>
      <c r="AK127">
        <v>0</v>
      </c>
      <c r="AL127">
        <v>0</v>
      </c>
      <c r="AM127">
        <v>1</v>
      </c>
      <c r="AN127">
        <v>0</v>
      </c>
      <c r="AO127">
        <v>0</v>
      </c>
      <c r="AP127">
        <v>0</v>
      </c>
      <c r="AQ127">
        <v>0</v>
      </c>
      <c r="AR127">
        <v>0</v>
      </c>
      <c r="AS127">
        <v>1</v>
      </c>
      <c r="AW127" t="s">
        <v>59</v>
      </c>
      <c r="AX127">
        <v>9</v>
      </c>
    </row>
    <row r="128" spans="1:50">
      <c r="A128" t="s">
        <v>381</v>
      </c>
      <c r="B128" t="s">
        <v>382</v>
      </c>
      <c r="C128" t="s">
        <v>103</v>
      </c>
      <c r="D128">
        <v>6920</v>
      </c>
      <c r="E128" t="s">
        <v>63</v>
      </c>
      <c r="F128">
        <v>58</v>
      </c>
      <c r="G128" t="s">
        <v>226</v>
      </c>
      <c r="H128">
        <v>490.46</v>
      </c>
      <c r="I128" t="s">
        <v>55</v>
      </c>
      <c r="J128" t="s">
        <v>55</v>
      </c>
      <c r="K128" t="s">
        <v>57</v>
      </c>
      <c r="L128" t="s">
        <v>66</v>
      </c>
      <c r="M128">
        <v>1</v>
      </c>
      <c r="N128">
        <v>2</v>
      </c>
      <c r="O128">
        <v>1</v>
      </c>
      <c r="P128">
        <v>1</v>
      </c>
      <c r="Q128" t="s">
        <v>59</v>
      </c>
      <c r="R128" t="s">
        <v>59</v>
      </c>
      <c r="S128" t="s">
        <v>59</v>
      </c>
      <c r="T128" t="s">
        <v>59</v>
      </c>
      <c r="U128" t="s">
        <v>59</v>
      </c>
      <c r="Y128" t="s">
        <v>66</v>
      </c>
      <c r="Z128" t="s">
        <v>66</v>
      </c>
      <c r="AA128" t="s">
        <v>58</v>
      </c>
      <c r="AB128" t="s">
        <v>58</v>
      </c>
      <c r="AC128" t="s">
        <v>58</v>
      </c>
      <c r="AD128" t="s">
        <v>58</v>
      </c>
      <c r="AE128" t="s">
        <v>58</v>
      </c>
      <c r="AF128" t="s">
        <v>58</v>
      </c>
      <c r="AG128" t="s">
        <v>58</v>
      </c>
      <c r="AH128" t="s">
        <v>58</v>
      </c>
      <c r="AI128" t="s">
        <v>58</v>
      </c>
      <c r="AJ128" t="s">
        <v>58</v>
      </c>
      <c r="AK128">
        <v>0</v>
      </c>
      <c r="AL128">
        <v>0</v>
      </c>
      <c r="AM128">
        <v>1</v>
      </c>
      <c r="AN128">
        <v>0</v>
      </c>
      <c r="AO128">
        <v>0</v>
      </c>
      <c r="AP128">
        <v>0</v>
      </c>
      <c r="AQ128">
        <v>0</v>
      </c>
      <c r="AR128">
        <v>0</v>
      </c>
      <c r="AS128">
        <v>0</v>
      </c>
      <c r="AW128" t="s">
        <v>66</v>
      </c>
      <c r="AX128">
        <v>6</v>
      </c>
    </row>
    <row r="129" spans="1:50">
      <c r="A129" t="s">
        <v>383</v>
      </c>
      <c r="B129" t="s">
        <v>384</v>
      </c>
      <c r="C129" t="s">
        <v>69</v>
      </c>
      <c r="D129">
        <v>8200</v>
      </c>
      <c r="E129" t="s">
        <v>63</v>
      </c>
      <c r="F129">
        <v>44</v>
      </c>
      <c r="G129" t="s">
        <v>226</v>
      </c>
      <c r="H129">
        <v>293.75</v>
      </c>
      <c r="I129" t="s">
        <v>105</v>
      </c>
      <c r="J129" t="s">
        <v>71</v>
      </c>
      <c r="K129" t="s">
        <v>85</v>
      </c>
      <c r="L129" t="s">
        <v>58</v>
      </c>
      <c r="M129">
        <v>0</v>
      </c>
      <c r="N129">
        <v>1</v>
      </c>
      <c r="O129">
        <v>1</v>
      </c>
      <c r="P129">
        <v>0</v>
      </c>
      <c r="Q129" t="s">
        <v>59</v>
      </c>
      <c r="R129" t="s">
        <v>59</v>
      </c>
      <c r="S129" t="s">
        <v>59</v>
      </c>
      <c r="T129" t="s">
        <v>59</v>
      </c>
      <c r="U129" t="s">
        <v>59</v>
      </c>
      <c r="W129">
        <v>0</v>
      </c>
      <c r="X129">
        <v>0</v>
      </c>
      <c r="Y129" t="s">
        <v>58</v>
      </c>
      <c r="Z129" t="s">
        <v>58</v>
      </c>
      <c r="AA129" t="s">
        <v>58</v>
      </c>
      <c r="AB129" t="s">
        <v>66</v>
      </c>
      <c r="AC129" t="s">
        <v>58</v>
      </c>
      <c r="AD129" t="s">
        <v>58</v>
      </c>
      <c r="AE129" t="s">
        <v>58</v>
      </c>
      <c r="AF129" t="s">
        <v>58</v>
      </c>
      <c r="AG129" t="s">
        <v>58</v>
      </c>
      <c r="AH129" t="s">
        <v>58</v>
      </c>
      <c r="AI129" t="s">
        <v>58</v>
      </c>
      <c r="AJ129" t="s">
        <v>58</v>
      </c>
      <c r="AK129">
        <v>0</v>
      </c>
      <c r="AL129">
        <v>0</v>
      </c>
      <c r="AM129">
        <v>0</v>
      </c>
      <c r="AN129">
        <v>0</v>
      </c>
      <c r="AO129">
        <v>0</v>
      </c>
      <c r="AP129">
        <v>0</v>
      </c>
      <c r="AQ129">
        <v>0</v>
      </c>
      <c r="AR129">
        <v>0</v>
      </c>
      <c r="AS129">
        <v>0</v>
      </c>
      <c r="AV129">
        <v>14</v>
      </c>
      <c r="AW129" t="s">
        <v>59</v>
      </c>
      <c r="AX129">
        <v>6</v>
      </c>
    </row>
    <row r="130" spans="1:50">
      <c r="A130" t="s">
        <v>385</v>
      </c>
      <c r="B130" t="s">
        <v>386</v>
      </c>
      <c r="C130" t="s">
        <v>218</v>
      </c>
      <c r="E130" t="s">
        <v>63</v>
      </c>
      <c r="F130">
        <v>52</v>
      </c>
      <c r="G130" t="s">
        <v>70</v>
      </c>
      <c r="H130">
        <v>251.32</v>
      </c>
      <c r="I130" t="s">
        <v>100</v>
      </c>
      <c r="J130" t="s">
        <v>71</v>
      </c>
      <c r="K130" t="s">
        <v>72</v>
      </c>
      <c r="L130" t="s">
        <v>58</v>
      </c>
      <c r="M130">
        <v>0</v>
      </c>
      <c r="N130">
        <v>2</v>
      </c>
      <c r="O130">
        <v>2</v>
      </c>
      <c r="P130">
        <v>0</v>
      </c>
      <c r="Q130" t="s">
        <v>66</v>
      </c>
      <c r="R130" t="s">
        <v>66</v>
      </c>
      <c r="S130" t="s">
        <v>66</v>
      </c>
      <c r="T130" t="s">
        <v>66</v>
      </c>
      <c r="U130" t="s">
        <v>59</v>
      </c>
      <c r="W130">
        <v>0</v>
      </c>
      <c r="X130">
        <v>0</v>
      </c>
      <c r="Y130" t="s">
        <v>66</v>
      </c>
      <c r="Z130" t="s">
        <v>66</v>
      </c>
      <c r="AA130" t="s">
        <v>58</v>
      </c>
      <c r="AB130" t="s">
        <v>66</v>
      </c>
      <c r="AC130" t="s">
        <v>58</v>
      </c>
      <c r="AD130" t="s">
        <v>58</v>
      </c>
      <c r="AE130" t="s">
        <v>66</v>
      </c>
      <c r="AF130" t="s">
        <v>58</v>
      </c>
      <c r="AG130" t="s">
        <v>58</v>
      </c>
      <c r="AH130" t="s">
        <v>58</v>
      </c>
      <c r="AI130" t="s">
        <v>58</v>
      </c>
      <c r="AJ130" t="s">
        <v>58</v>
      </c>
      <c r="AK130">
        <v>0</v>
      </c>
      <c r="AL130">
        <v>1</v>
      </c>
      <c r="AM130">
        <v>1</v>
      </c>
      <c r="AN130">
        <v>0</v>
      </c>
      <c r="AO130">
        <v>1</v>
      </c>
      <c r="AP130">
        <v>0</v>
      </c>
      <c r="AQ130">
        <v>0</v>
      </c>
      <c r="AR130">
        <v>1</v>
      </c>
      <c r="AS130">
        <v>1</v>
      </c>
      <c r="AV130">
        <v>12.5</v>
      </c>
      <c r="AW130" t="s">
        <v>59</v>
      </c>
      <c r="AX130">
        <v>9</v>
      </c>
    </row>
    <row r="131" spans="1:50">
      <c r="A131" t="s">
        <v>387</v>
      </c>
      <c r="B131" t="s">
        <v>388</v>
      </c>
      <c r="C131" t="s">
        <v>187</v>
      </c>
      <c r="D131">
        <v>6760</v>
      </c>
      <c r="E131" t="s">
        <v>63</v>
      </c>
      <c r="F131">
        <v>52</v>
      </c>
      <c r="G131" t="s">
        <v>226</v>
      </c>
      <c r="H131">
        <v>401.64</v>
      </c>
      <c r="I131" t="s">
        <v>65</v>
      </c>
      <c r="J131" t="s">
        <v>71</v>
      </c>
      <c r="K131" t="s">
        <v>116</v>
      </c>
      <c r="L131" t="s">
        <v>66</v>
      </c>
      <c r="M131">
        <v>1</v>
      </c>
      <c r="N131">
        <v>2</v>
      </c>
      <c r="O131">
        <v>1</v>
      </c>
      <c r="P131">
        <v>0</v>
      </c>
      <c r="Q131" t="s">
        <v>59</v>
      </c>
      <c r="R131" t="s">
        <v>59</v>
      </c>
      <c r="S131" t="s">
        <v>59</v>
      </c>
      <c r="T131" t="s">
        <v>59</v>
      </c>
      <c r="U131" t="s">
        <v>59</v>
      </c>
      <c r="W131">
        <v>0</v>
      </c>
      <c r="X131">
        <v>0</v>
      </c>
      <c r="Y131" t="s">
        <v>66</v>
      </c>
      <c r="Z131" t="s">
        <v>66</v>
      </c>
      <c r="AA131" t="s">
        <v>58</v>
      </c>
      <c r="AB131" t="s">
        <v>66</v>
      </c>
      <c r="AC131" t="s">
        <v>58</v>
      </c>
      <c r="AD131" t="s">
        <v>58</v>
      </c>
      <c r="AE131" t="s">
        <v>66</v>
      </c>
      <c r="AF131" t="s">
        <v>58</v>
      </c>
      <c r="AG131" t="s">
        <v>58</v>
      </c>
      <c r="AH131" t="s">
        <v>58</v>
      </c>
      <c r="AI131" t="s">
        <v>58</v>
      </c>
      <c r="AJ131" t="s">
        <v>58</v>
      </c>
      <c r="AK131">
        <v>0</v>
      </c>
      <c r="AL131">
        <v>1</v>
      </c>
      <c r="AM131">
        <v>1</v>
      </c>
      <c r="AN131">
        <v>0</v>
      </c>
      <c r="AO131">
        <v>1</v>
      </c>
      <c r="AP131">
        <v>0</v>
      </c>
      <c r="AQ131">
        <v>0</v>
      </c>
      <c r="AR131">
        <v>0</v>
      </c>
      <c r="AS131">
        <v>1</v>
      </c>
      <c r="AV131">
        <v>13.9</v>
      </c>
      <c r="AW131" t="s">
        <v>59</v>
      </c>
      <c r="AX131">
        <v>7</v>
      </c>
    </row>
    <row r="132" spans="1:50">
      <c r="A132" t="s">
        <v>389</v>
      </c>
      <c r="B132" t="s">
        <v>390</v>
      </c>
      <c r="C132" t="s">
        <v>75</v>
      </c>
      <c r="E132" t="s">
        <v>63</v>
      </c>
      <c r="F132">
        <v>58</v>
      </c>
      <c r="G132" t="s">
        <v>64</v>
      </c>
      <c r="H132">
        <v>245.39</v>
      </c>
      <c r="I132" t="s">
        <v>105</v>
      </c>
      <c r="J132" t="s">
        <v>71</v>
      </c>
      <c r="K132" t="s">
        <v>72</v>
      </c>
      <c r="L132" t="s">
        <v>58</v>
      </c>
      <c r="M132">
        <v>0</v>
      </c>
      <c r="N132">
        <v>2</v>
      </c>
      <c r="O132">
        <v>2</v>
      </c>
      <c r="P132">
        <v>0</v>
      </c>
      <c r="Q132" t="s">
        <v>59</v>
      </c>
      <c r="R132" t="s">
        <v>59</v>
      </c>
      <c r="S132" t="s">
        <v>59</v>
      </c>
      <c r="T132" t="s">
        <v>59</v>
      </c>
      <c r="U132" t="s">
        <v>59</v>
      </c>
      <c r="V132">
        <v>0</v>
      </c>
      <c r="W132">
        <v>1</v>
      </c>
      <c r="X132">
        <v>1</v>
      </c>
      <c r="Y132" t="s">
        <v>66</v>
      </c>
      <c r="Z132" t="s">
        <v>66</v>
      </c>
      <c r="AA132" t="s">
        <v>58</v>
      </c>
      <c r="AB132" t="s">
        <v>66</v>
      </c>
      <c r="AC132" t="s">
        <v>58</v>
      </c>
      <c r="AD132" t="s">
        <v>58</v>
      </c>
      <c r="AE132" t="s">
        <v>58</v>
      </c>
      <c r="AF132" t="s">
        <v>58</v>
      </c>
      <c r="AG132" t="s">
        <v>58</v>
      </c>
      <c r="AH132" t="s">
        <v>58</v>
      </c>
      <c r="AI132" t="s">
        <v>58</v>
      </c>
      <c r="AJ132" t="s">
        <v>58</v>
      </c>
      <c r="AK132">
        <v>0</v>
      </c>
      <c r="AL132">
        <v>0</v>
      </c>
      <c r="AM132">
        <v>1</v>
      </c>
      <c r="AN132">
        <v>0</v>
      </c>
      <c r="AO132">
        <v>1</v>
      </c>
      <c r="AP132">
        <v>0</v>
      </c>
      <c r="AQ132">
        <v>0</v>
      </c>
      <c r="AR132">
        <v>0</v>
      </c>
      <c r="AS132">
        <v>0</v>
      </c>
      <c r="AV132">
        <v>12.8</v>
      </c>
      <c r="AW132" t="s">
        <v>59</v>
      </c>
      <c r="AX132">
        <v>1</v>
      </c>
    </row>
    <row r="133" spans="1:50">
      <c r="A133" t="s">
        <v>391</v>
      </c>
      <c r="B133" t="s">
        <v>392</v>
      </c>
      <c r="C133" t="s">
        <v>103</v>
      </c>
      <c r="D133">
        <v>7320</v>
      </c>
      <c r="E133" t="s">
        <v>63</v>
      </c>
      <c r="F133">
        <v>26</v>
      </c>
      <c r="G133" t="s">
        <v>64</v>
      </c>
      <c r="H133">
        <v>323.68</v>
      </c>
      <c r="I133" t="s">
        <v>55</v>
      </c>
      <c r="J133" t="s">
        <v>55</v>
      </c>
      <c r="K133" t="s">
        <v>131</v>
      </c>
      <c r="L133" t="s">
        <v>58</v>
      </c>
      <c r="M133">
        <v>0</v>
      </c>
      <c r="N133">
        <v>0</v>
      </c>
      <c r="O133">
        <v>0</v>
      </c>
      <c r="P133">
        <v>0</v>
      </c>
      <c r="Q133" t="s">
        <v>59</v>
      </c>
      <c r="R133" t="s">
        <v>59</v>
      </c>
      <c r="S133" t="s">
        <v>59</v>
      </c>
      <c r="T133" t="s">
        <v>59</v>
      </c>
      <c r="U133" t="s">
        <v>59</v>
      </c>
      <c r="W133">
        <v>0</v>
      </c>
      <c r="X133">
        <v>0</v>
      </c>
      <c r="Y133" t="s">
        <v>59</v>
      </c>
      <c r="Z133" t="s">
        <v>59</v>
      </c>
      <c r="AA133" t="s">
        <v>59</v>
      </c>
      <c r="AB133" t="s">
        <v>59</v>
      </c>
      <c r="AC133" t="s">
        <v>59</v>
      </c>
      <c r="AD133" t="s">
        <v>59</v>
      </c>
      <c r="AE133" t="s">
        <v>59</v>
      </c>
      <c r="AF133" t="s">
        <v>59</v>
      </c>
      <c r="AG133" t="s">
        <v>59</v>
      </c>
      <c r="AH133" t="s">
        <v>59</v>
      </c>
      <c r="AI133" t="s">
        <v>59</v>
      </c>
      <c r="AJ133" t="s">
        <v>59</v>
      </c>
      <c r="AV133">
        <v>15</v>
      </c>
      <c r="AW133" t="s">
        <v>59</v>
      </c>
      <c r="AX133">
        <v>6</v>
      </c>
    </row>
    <row r="134" spans="1:50">
      <c r="A134" t="s">
        <v>393</v>
      </c>
      <c r="B134" t="s">
        <v>394</v>
      </c>
      <c r="C134" t="s">
        <v>142</v>
      </c>
      <c r="D134">
        <v>2400</v>
      </c>
      <c r="E134" t="s">
        <v>63</v>
      </c>
      <c r="F134">
        <v>76</v>
      </c>
      <c r="G134" t="s">
        <v>54</v>
      </c>
      <c r="H134">
        <v>279.61</v>
      </c>
      <c r="I134" t="s">
        <v>55</v>
      </c>
      <c r="J134" t="s">
        <v>71</v>
      </c>
      <c r="K134" t="s">
        <v>57</v>
      </c>
      <c r="L134" t="s">
        <v>66</v>
      </c>
      <c r="M134">
        <v>2</v>
      </c>
      <c r="N134">
        <v>1</v>
      </c>
      <c r="O134">
        <v>1</v>
      </c>
      <c r="P134">
        <v>0</v>
      </c>
      <c r="Q134" t="s">
        <v>59</v>
      </c>
      <c r="R134" t="s">
        <v>59</v>
      </c>
      <c r="S134" t="s">
        <v>59</v>
      </c>
      <c r="T134" t="s">
        <v>59</v>
      </c>
      <c r="U134" t="s">
        <v>59</v>
      </c>
      <c r="V134">
        <v>0</v>
      </c>
      <c r="W134">
        <v>1</v>
      </c>
      <c r="X134">
        <v>0</v>
      </c>
      <c r="Y134" t="s">
        <v>58</v>
      </c>
      <c r="Z134" t="s">
        <v>66</v>
      </c>
      <c r="AA134" t="s">
        <v>58</v>
      </c>
      <c r="AB134" t="s">
        <v>58</v>
      </c>
      <c r="AC134" t="s">
        <v>58</v>
      </c>
      <c r="AD134" t="s">
        <v>58</v>
      </c>
      <c r="AE134" t="s">
        <v>58</v>
      </c>
      <c r="AF134" t="s">
        <v>58</v>
      </c>
      <c r="AG134" t="s">
        <v>58</v>
      </c>
      <c r="AH134" t="s">
        <v>58</v>
      </c>
      <c r="AI134" t="s">
        <v>58</v>
      </c>
      <c r="AJ134" t="s">
        <v>58</v>
      </c>
      <c r="AK134">
        <v>0</v>
      </c>
      <c r="AL134">
        <v>0</v>
      </c>
      <c r="AM134">
        <v>1</v>
      </c>
      <c r="AN134">
        <v>1</v>
      </c>
      <c r="AO134">
        <v>1</v>
      </c>
      <c r="AP134">
        <v>0</v>
      </c>
      <c r="AQ134">
        <v>0</v>
      </c>
      <c r="AR134">
        <v>1</v>
      </c>
      <c r="AS134">
        <v>1</v>
      </c>
      <c r="AV134">
        <v>13</v>
      </c>
      <c r="AW134" t="s">
        <v>59</v>
      </c>
      <c r="AX134">
        <v>6</v>
      </c>
    </row>
    <row r="135" spans="1:50">
      <c r="A135" t="s">
        <v>395</v>
      </c>
      <c r="B135" t="s">
        <v>396</v>
      </c>
      <c r="C135" t="s">
        <v>119</v>
      </c>
      <c r="D135">
        <v>600</v>
      </c>
      <c r="E135" t="s">
        <v>63</v>
      </c>
      <c r="F135">
        <v>26</v>
      </c>
      <c r="G135" t="s">
        <v>115</v>
      </c>
      <c r="H135">
        <v>211.51</v>
      </c>
      <c r="I135" t="s">
        <v>55</v>
      </c>
      <c r="J135" t="s">
        <v>55</v>
      </c>
      <c r="K135" t="s">
        <v>131</v>
      </c>
      <c r="L135" t="s">
        <v>66</v>
      </c>
      <c r="M135">
        <v>1</v>
      </c>
      <c r="N135">
        <v>0</v>
      </c>
      <c r="O135">
        <v>0</v>
      </c>
      <c r="P135">
        <v>0</v>
      </c>
      <c r="Q135" t="s">
        <v>59</v>
      </c>
      <c r="R135" t="s">
        <v>59</v>
      </c>
      <c r="S135" t="s">
        <v>59</v>
      </c>
      <c r="T135" t="s">
        <v>59</v>
      </c>
      <c r="U135" t="s">
        <v>59</v>
      </c>
      <c r="W135">
        <v>0</v>
      </c>
      <c r="X135">
        <v>0</v>
      </c>
      <c r="Y135" t="s">
        <v>58</v>
      </c>
      <c r="Z135" t="s">
        <v>58</v>
      </c>
      <c r="AA135" t="s">
        <v>58</v>
      </c>
      <c r="AB135" t="s">
        <v>58</v>
      </c>
      <c r="AC135" t="s">
        <v>58</v>
      </c>
      <c r="AD135" t="s">
        <v>58</v>
      </c>
      <c r="AE135" t="s">
        <v>58</v>
      </c>
      <c r="AF135" t="s">
        <v>58</v>
      </c>
      <c r="AG135" t="s">
        <v>58</v>
      </c>
      <c r="AH135" t="s">
        <v>58</v>
      </c>
      <c r="AI135" t="s">
        <v>58</v>
      </c>
      <c r="AJ135" t="s">
        <v>58</v>
      </c>
      <c r="AK135">
        <v>0</v>
      </c>
      <c r="AL135">
        <v>1</v>
      </c>
      <c r="AM135">
        <v>1</v>
      </c>
      <c r="AN135">
        <v>0</v>
      </c>
      <c r="AO135">
        <v>0</v>
      </c>
      <c r="AP135">
        <v>0</v>
      </c>
      <c r="AQ135">
        <v>0</v>
      </c>
      <c r="AR135">
        <v>0</v>
      </c>
      <c r="AS135">
        <v>0</v>
      </c>
      <c r="AV135">
        <v>12.2</v>
      </c>
      <c r="AW135" t="s">
        <v>59</v>
      </c>
      <c r="AX135">
        <v>7</v>
      </c>
    </row>
    <row r="136" spans="1:50">
      <c r="A136" t="s">
        <v>397</v>
      </c>
      <c r="B136" t="s">
        <v>319</v>
      </c>
      <c r="C136" t="s">
        <v>199</v>
      </c>
      <c r="D136">
        <v>6280</v>
      </c>
      <c r="E136" t="s">
        <v>53</v>
      </c>
      <c r="F136">
        <v>28</v>
      </c>
      <c r="G136" t="s">
        <v>84</v>
      </c>
      <c r="H136">
        <v>180.59</v>
      </c>
      <c r="I136" t="s">
        <v>105</v>
      </c>
      <c r="J136" t="s">
        <v>56</v>
      </c>
      <c r="K136" t="s">
        <v>131</v>
      </c>
      <c r="L136" t="s">
        <v>58</v>
      </c>
      <c r="M136">
        <v>0</v>
      </c>
      <c r="N136">
        <v>1</v>
      </c>
      <c r="O136">
        <v>1</v>
      </c>
      <c r="P136">
        <v>0</v>
      </c>
      <c r="Q136" t="s">
        <v>59</v>
      </c>
      <c r="R136" t="s">
        <v>59</v>
      </c>
      <c r="S136" t="s">
        <v>59</v>
      </c>
      <c r="T136" t="s">
        <v>59</v>
      </c>
      <c r="U136" t="s">
        <v>59</v>
      </c>
      <c r="W136">
        <v>0</v>
      </c>
      <c r="X136">
        <v>0</v>
      </c>
      <c r="Y136" t="s">
        <v>59</v>
      </c>
      <c r="Z136" t="s">
        <v>59</v>
      </c>
      <c r="AA136" t="s">
        <v>59</v>
      </c>
      <c r="AB136" t="s">
        <v>59</v>
      </c>
      <c r="AC136" t="s">
        <v>59</v>
      </c>
      <c r="AD136" t="s">
        <v>59</v>
      </c>
      <c r="AE136" t="s">
        <v>59</v>
      </c>
      <c r="AF136" t="s">
        <v>59</v>
      </c>
      <c r="AG136" t="s">
        <v>59</v>
      </c>
      <c r="AH136" t="s">
        <v>59</v>
      </c>
      <c r="AI136" t="s">
        <v>59</v>
      </c>
      <c r="AJ136" t="s">
        <v>59</v>
      </c>
      <c r="AV136">
        <v>14.7</v>
      </c>
      <c r="AW136" t="s">
        <v>59</v>
      </c>
      <c r="AX136">
        <v>3</v>
      </c>
    </row>
    <row r="137" spans="1:50">
      <c r="A137" t="s">
        <v>398</v>
      </c>
      <c r="B137" t="s">
        <v>399</v>
      </c>
      <c r="C137" t="s">
        <v>103</v>
      </c>
      <c r="D137">
        <v>4480</v>
      </c>
      <c r="E137" t="s">
        <v>53</v>
      </c>
      <c r="F137">
        <v>76</v>
      </c>
      <c r="G137" t="s">
        <v>64</v>
      </c>
      <c r="H137">
        <v>376.64</v>
      </c>
      <c r="I137" t="s">
        <v>105</v>
      </c>
      <c r="J137" t="s">
        <v>56</v>
      </c>
      <c r="K137" t="s">
        <v>256</v>
      </c>
      <c r="L137" t="s">
        <v>66</v>
      </c>
      <c r="M137">
        <v>1</v>
      </c>
      <c r="N137">
        <v>1</v>
      </c>
      <c r="O137">
        <v>1</v>
      </c>
      <c r="P137">
        <v>0</v>
      </c>
      <c r="Q137" t="s">
        <v>59</v>
      </c>
      <c r="R137" t="s">
        <v>59</v>
      </c>
      <c r="S137" t="s">
        <v>59</v>
      </c>
      <c r="T137" t="s">
        <v>59</v>
      </c>
      <c r="U137" t="s">
        <v>59</v>
      </c>
      <c r="W137">
        <v>0</v>
      </c>
      <c r="X137">
        <v>0</v>
      </c>
      <c r="Y137" t="s">
        <v>66</v>
      </c>
      <c r="Z137" t="s">
        <v>66</v>
      </c>
      <c r="AA137" t="s">
        <v>58</v>
      </c>
      <c r="AB137" t="s">
        <v>58</v>
      </c>
      <c r="AC137" t="s">
        <v>58</v>
      </c>
      <c r="AD137" t="s">
        <v>58</v>
      </c>
      <c r="AE137" t="s">
        <v>58</v>
      </c>
      <c r="AF137" t="s">
        <v>58</v>
      </c>
      <c r="AG137" t="s">
        <v>58</v>
      </c>
      <c r="AH137" t="s">
        <v>58</v>
      </c>
      <c r="AI137" t="s">
        <v>58</v>
      </c>
      <c r="AJ137" t="s">
        <v>58</v>
      </c>
      <c r="AK137">
        <v>0</v>
      </c>
      <c r="AL137">
        <v>1</v>
      </c>
      <c r="AM137">
        <v>1</v>
      </c>
      <c r="AN137">
        <v>1</v>
      </c>
      <c r="AO137">
        <v>1</v>
      </c>
      <c r="AP137">
        <v>0</v>
      </c>
      <c r="AQ137">
        <v>1</v>
      </c>
      <c r="AR137">
        <v>1</v>
      </c>
      <c r="AS137">
        <v>0</v>
      </c>
      <c r="AV137">
        <v>13.5</v>
      </c>
      <c r="AW137" t="s">
        <v>59</v>
      </c>
      <c r="AX137">
        <v>6</v>
      </c>
    </row>
    <row r="138" spans="1:50">
      <c r="A138" t="s">
        <v>400</v>
      </c>
      <c r="B138" t="s">
        <v>401</v>
      </c>
      <c r="C138" t="s">
        <v>108</v>
      </c>
      <c r="D138">
        <v>2320</v>
      </c>
      <c r="E138" t="s">
        <v>53</v>
      </c>
      <c r="F138">
        <v>38</v>
      </c>
      <c r="G138" t="s">
        <v>64</v>
      </c>
      <c r="H138">
        <v>267.76</v>
      </c>
      <c r="I138" t="s">
        <v>105</v>
      </c>
      <c r="J138" t="s">
        <v>71</v>
      </c>
      <c r="K138" t="s">
        <v>215</v>
      </c>
      <c r="L138" t="s">
        <v>66</v>
      </c>
      <c r="M138">
        <v>4</v>
      </c>
      <c r="N138">
        <v>2</v>
      </c>
      <c r="O138">
        <v>2</v>
      </c>
      <c r="P138">
        <v>0</v>
      </c>
      <c r="Q138" t="s">
        <v>59</v>
      </c>
      <c r="R138" t="s">
        <v>59</v>
      </c>
      <c r="S138" t="s">
        <v>59</v>
      </c>
      <c r="T138" t="s">
        <v>59</v>
      </c>
      <c r="U138" t="s">
        <v>59</v>
      </c>
      <c r="V138">
        <v>0</v>
      </c>
      <c r="W138">
        <v>1</v>
      </c>
      <c r="X138">
        <v>1</v>
      </c>
      <c r="Y138" t="s">
        <v>59</v>
      </c>
      <c r="Z138" t="s">
        <v>59</v>
      </c>
      <c r="AA138" t="s">
        <v>59</v>
      </c>
      <c r="AB138" t="s">
        <v>59</v>
      </c>
      <c r="AC138" t="s">
        <v>59</v>
      </c>
      <c r="AD138" t="s">
        <v>59</v>
      </c>
      <c r="AE138" t="s">
        <v>59</v>
      </c>
      <c r="AF138" t="s">
        <v>59</v>
      </c>
      <c r="AG138" t="s">
        <v>59</v>
      </c>
      <c r="AH138" t="s">
        <v>59</v>
      </c>
      <c r="AI138" t="s">
        <v>59</v>
      </c>
      <c r="AJ138" t="s">
        <v>59</v>
      </c>
      <c r="AV138">
        <v>15</v>
      </c>
      <c r="AW138" t="s">
        <v>59</v>
      </c>
      <c r="AX138">
        <v>9</v>
      </c>
    </row>
    <row r="139" spans="1:50">
      <c r="A139" t="s">
        <v>402</v>
      </c>
      <c r="B139" t="s">
        <v>403</v>
      </c>
      <c r="C139" t="s">
        <v>271</v>
      </c>
      <c r="D139">
        <v>3800</v>
      </c>
      <c r="E139" t="s">
        <v>63</v>
      </c>
      <c r="F139">
        <v>44</v>
      </c>
      <c r="G139" t="s">
        <v>246</v>
      </c>
      <c r="H139">
        <v>385.2</v>
      </c>
      <c r="I139" t="s">
        <v>100</v>
      </c>
      <c r="J139" t="s">
        <v>71</v>
      </c>
      <c r="K139" t="s">
        <v>72</v>
      </c>
      <c r="L139" t="s">
        <v>66</v>
      </c>
      <c r="M139">
        <v>2</v>
      </c>
      <c r="N139">
        <v>2</v>
      </c>
      <c r="O139">
        <v>1</v>
      </c>
      <c r="P139">
        <v>1</v>
      </c>
      <c r="Q139" t="s">
        <v>59</v>
      </c>
      <c r="R139" t="s">
        <v>59</v>
      </c>
      <c r="S139" t="s">
        <v>59</v>
      </c>
      <c r="T139" t="s">
        <v>59</v>
      </c>
      <c r="U139" t="s">
        <v>59</v>
      </c>
      <c r="V139">
        <v>2</v>
      </c>
      <c r="W139">
        <v>0</v>
      </c>
      <c r="X139">
        <v>1</v>
      </c>
      <c r="Y139" t="s">
        <v>66</v>
      </c>
      <c r="Z139" t="s">
        <v>58</v>
      </c>
      <c r="AA139" t="s">
        <v>58</v>
      </c>
      <c r="AB139" t="s">
        <v>66</v>
      </c>
      <c r="AC139" t="s">
        <v>58</v>
      </c>
      <c r="AD139" t="s">
        <v>58</v>
      </c>
      <c r="AE139" t="s">
        <v>58</v>
      </c>
      <c r="AF139" t="s">
        <v>58</v>
      </c>
      <c r="AG139" t="s">
        <v>58</v>
      </c>
      <c r="AH139" t="s">
        <v>58</v>
      </c>
      <c r="AI139" t="s">
        <v>58</v>
      </c>
      <c r="AJ139" t="s">
        <v>58</v>
      </c>
      <c r="AK139">
        <v>0</v>
      </c>
      <c r="AL139">
        <v>0</v>
      </c>
      <c r="AM139">
        <v>1</v>
      </c>
      <c r="AN139">
        <v>0</v>
      </c>
      <c r="AO139">
        <v>0</v>
      </c>
      <c r="AP139">
        <v>0</v>
      </c>
      <c r="AQ139">
        <v>0</v>
      </c>
      <c r="AR139">
        <v>0</v>
      </c>
      <c r="AS139">
        <v>0</v>
      </c>
      <c r="AV139">
        <v>12.4</v>
      </c>
      <c r="AW139" t="s">
        <v>59</v>
      </c>
      <c r="AX139">
        <v>1</v>
      </c>
    </row>
    <row r="140" spans="1:50">
      <c r="A140" t="s">
        <v>404</v>
      </c>
      <c r="B140" t="s">
        <v>405</v>
      </c>
      <c r="C140" t="s">
        <v>88</v>
      </c>
      <c r="D140">
        <v>5120</v>
      </c>
      <c r="E140" t="s">
        <v>63</v>
      </c>
      <c r="F140">
        <v>0</v>
      </c>
      <c r="G140" t="s">
        <v>64</v>
      </c>
      <c r="H140">
        <v>222.04</v>
      </c>
      <c r="I140" t="s">
        <v>55</v>
      </c>
      <c r="J140" t="s">
        <v>55</v>
      </c>
      <c r="K140" t="s">
        <v>131</v>
      </c>
      <c r="L140" t="s">
        <v>58</v>
      </c>
      <c r="M140">
        <v>0</v>
      </c>
      <c r="N140">
        <v>0</v>
      </c>
      <c r="O140">
        <v>0</v>
      </c>
      <c r="P140">
        <v>0</v>
      </c>
      <c r="Q140" t="s">
        <v>59</v>
      </c>
      <c r="R140" t="s">
        <v>59</v>
      </c>
      <c r="S140" t="s">
        <v>59</v>
      </c>
      <c r="T140" t="s">
        <v>59</v>
      </c>
      <c r="U140" t="s">
        <v>59</v>
      </c>
      <c r="W140">
        <v>0</v>
      </c>
      <c r="X140">
        <v>0</v>
      </c>
      <c r="Y140" t="s">
        <v>59</v>
      </c>
      <c r="Z140" t="s">
        <v>59</v>
      </c>
      <c r="AA140" t="s">
        <v>59</v>
      </c>
      <c r="AB140" t="s">
        <v>59</v>
      </c>
      <c r="AC140" t="s">
        <v>59</v>
      </c>
      <c r="AD140" t="s">
        <v>59</v>
      </c>
      <c r="AE140" t="s">
        <v>59</v>
      </c>
      <c r="AF140" t="s">
        <v>59</v>
      </c>
      <c r="AG140" t="s">
        <v>59</v>
      </c>
      <c r="AH140" t="s">
        <v>59</v>
      </c>
      <c r="AI140" t="s">
        <v>59</v>
      </c>
      <c r="AJ140" t="s">
        <v>59</v>
      </c>
      <c r="AV140">
        <v>12.3</v>
      </c>
      <c r="AW140" t="s">
        <v>59</v>
      </c>
      <c r="AX140">
        <v>8</v>
      </c>
    </row>
    <row r="141" spans="1:50">
      <c r="A141" t="s">
        <v>406</v>
      </c>
      <c r="B141" t="s">
        <v>407</v>
      </c>
      <c r="C141" t="s">
        <v>103</v>
      </c>
      <c r="D141">
        <v>9340</v>
      </c>
      <c r="E141" t="s">
        <v>53</v>
      </c>
      <c r="F141">
        <v>40</v>
      </c>
      <c r="G141" t="s">
        <v>64</v>
      </c>
      <c r="H141">
        <v>341.12</v>
      </c>
      <c r="I141" t="s">
        <v>196</v>
      </c>
      <c r="J141" t="s">
        <v>55</v>
      </c>
      <c r="K141" t="s">
        <v>85</v>
      </c>
      <c r="L141" t="s">
        <v>66</v>
      </c>
      <c r="M141">
        <v>2</v>
      </c>
      <c r="N141">
        <v>2</v>
      </c>
      <c r="O141">
        <v>2</v>
      </c>
      <c r="P141">
        <v>1</v>
      </c>
      <c r="Q141" t="s">
        <v>59</v>
      </c>
      <c r="R141" t="s">
        <v>59</v>
      </c>
      <c r="S141" t="s">
        <v>59</v>
      </c>
      <c r="T141" t="s">
        <v>59</v>
      </c>
      <c r="U141" t="s">
        <v>59</v>
      </c>
      <c r="Y141" t="s">
        <v>66</v>
      </c>
      <c r="Z141" t="s">
        <v>66</v>
      </c>
      <c r="AA141" t="s">
        <v>58</v>
      </c>
      <c r="AB141" t="s">
        <v>66</v>
      </c>
      <c r="AC141" t="s">
        <v>58</v>
      </c>
      <c r="AD141" t="s">
        <v>58</v>
      </c>
      <c r="AE141" t="s">
        <v>58</v>
      </c>
      <c r="AF141" t="s">
        <v>58</v>
      </c>
      <c r="AG141" t="s">
        <v>58</v>
      </c>
      <c r="AH141" t="s">
        <v>58</v>
      </c>
      <c r="AI141" t="s">
        <v>58</v>
      </c>
      <c r="AJ141" t="s">
        <v>58</v>
      </c>
      <c r="AK141">
        <v>0</v>
      </c>
      <c r="AL141">
        <v>0</v>
      </c>
      <c r="AM141">
        <v>1</v>
      </c>
      <c r="AN141">
        <v>0</v>
      </c>
      <c r="AO141">
        <v>1</v>
      </c>
      <c r="AP141">
        <v>0</v>
      </c>
      <c r="AQ141">
        <v>0</v>
      </c>
      <c r="AR141">
        <v>0</v>
      </c>
      <c r="AS141">
        <v>0</v>
      </c>
      <c r="AW141" t="s">
        <v>66</v>
      </c>
      <c r="AX141">
        <v>6</v>
      </c>
    </row>
    <row r="142" spans="1:50">
      <c r="A142" t="s">
        <v>408</v>
      </c>
      <c r="B142" t="s">
        <v>409</v>
      </c>
      <c r="C142" t="s">
        <v>75</v>
      </c>
      <c r="D142">
        <v>2640</v>
      </c>
      <c r="E142" t="s">
        <v>53</v>
      </c>
      <c r="F142">
        <v>66</v>
      </c>
      <c r="G142" t="s">
        <v>104</v>
      </c>
      <c r="H142">
        <v>232.89</v>
      </c>
      <c r="I142" t="s">
        <v>261</v>
      </c>
      <c r="J142" t="s">
        <v>56</v>
      </c>
      <c r="K142" t="s">
        <v>72</v>
      </c>
      <c r="L142" t="s">
        <v>58</v>
      </c>
      <c r="M142">
        <v>0</v>
      </c>
      <c r="N142">
        <v>1</v>
      </c>
      <c r="O142">
        <v>1</v>
      </c>
      <c r="P142">
        <v>0</v>
      </c>
      <c r="Q142" t="s">
        <v>59</v>
      </c>
      <c r="R142" t="s">
        <v>59</v>
      </c>
      <c r="S142" t="s">
        <v>59</v>
      </c>
      <c r="T142" t="s">
        <v>59</v>
      </c>
      <c r="U142" t="s">
        <v>59</v>
      </c>
      <c r="V142">
        <v>1</v>
      </c>
      <c r="W142">
        <v>0</v>
      </c>
      <c r="X142">
        <v>1</v>
      </c>
      <c r="Y142" t="s">
        <v>59</v>
      </c>
      <c r="Z142" t="s">
        <v>59</v>
      </c>
      <c r="AA142" t="s">
        <v>59</v>
      </c>
      <c r="AB142" t="s">
        <v>59</v>
      </c>
      <c r="AC142" t="s">
        <v>59</v>
      </c>
      <c r="AD142" t="s">
        <v>59</v>
      </c>
      <c r="AE142" t="s">
        <v>59</v>
      </c>
      <c r="AF142" t="s">
        <v>59</v>
      </c>
      <c r="AG142" t="s">
        <v>59</v>
      </c>
      <c r="AH142" t="s">
        <v>59</v>
      </c>
      <c r="AI142" t="s">
        <v>59</v>
      </c>
      <c r="AJ142" t="s">
        <v>59</v>
      </c>
      <c r="AV142">
        <v>13.3</v>
      </c>
      <c r="AW142" t="s">
        <v>59</v>
      </c>
      <c r="AX142">
        <v>1</v>
      </c>
    </row>
    <row r="143" spans="1:50">
      <c r="A143" t="s">
        <v>410</v>
      </c>
      <c r="B143" t="s">
        <v>411</v>
      </c>
      <c r="C143" t="s">
        <v>185</v>
      </c>
      <c r="D143">
        <v>7040</v>
      </c>
      <c r="E143" t="s">
        <v>53</v>
      </c>
      <c r="F143">
        <v>32</v>
      </c>
      <c r="G143" t="s">
        <v>226</v>
      </c>
      <c r="H143">
        <v>359.54</v>
      </c>
      <c r="I143" t="s">
        <v>55</v>
      </c>
      <c r="J143" t="s">
        <v>55</v>
      </c>
      <c r="K143" t="s">
        <v>256</v>
      </c>
      <c r="L143" t="s">
        <v>66</v>
      </c>
      <c r="M143">
        <v>3</v>
      </c>
      <c r="N143">
        <v>2</v>
      </c>
      <c r="O143">
        <v>2</v>
      </c>
      <c r="P143">
        <v>0</v>
      </c>
      <c r="Q143" t="s">
        <v>59</v>
      </c>
      <c r="R143" t="s">
        <v>59</v>
      </c>
      <c r="S143" t="s">
        <v>66</v>
      </c>
      <c r="T143" t="s">
        <v>59</v>
      </c>
      <c r="U143" t="s">
        <v>59</v>
      </c>
      <c r="W143">
        <v>0</v>
      </c>
      <c r="X143">
        <v>0</v>
      </c>
      <c r="Y143" t="s">
        <v>58</v>
      </c>
      <c r="Z143" t="s">
        <v>66</v>
      </c>
      <c r="AA143" t="s">
        <v>58</v>
      </c>
      <c r="AB143" t="s">
        <v>66</v>
      </c>
      <c r="AC143" t="s">
        <v>58</v>
      </c>
      <c r="AD143" t="s">
        <v>58</v>
      </c>
      <c r="AE143" t="s">
        <v>58</v>
      </c>
      <c r="AF143" t="s">
        <v>58</v>
      </c>
      <c r="AG143" t="s">
        <v>58</v>
      </c>
      <c r="AH143" t="s">
        <v>58</v>
      </c>
      <c r="AI143" t="s">
        <v>58</v>
      </c>
      <c r="AJ143" t="s">
        <v>58</v>
      </c>
      <c r="AK143">
        <v>1</v>
      </c>
      <c r="AL143">
        <v>1</v>
      </c>
      <c r="AM143">
        <v>1</v>
      </c>
      <c r="AN143">
        <v>0</v>
      </c>
      <c r="AO143">
        <v>1</v>
      </c>
      <c r="AP143">
        <v>0</v>
      </c>
      <c r="AQ143">
        <v>0</v>
      </c>
      <c r="AR143">
        <v>0</v>
      </c>
      <c r="AS143">
        <v>1</v>
      </c>
      <c r="AV143">
        <v>13.9</v>
      </c>
      <c r="AW143" t="s">
        <v>59</v>
      </c>
      <c r="AX143">
        <v>1</v>
      </c>
    </row>
    <row r="144" spans="1:50">
      <c r="A144" t="s">
        <v>412</v>
      </c>
      <c r="B144" t="s">
        <v>413</v>
      </c>
      <c r="C144" t="s">
        <v>199</v>
      </c>
      <c r="D144">
        <v>2360</v>
      </c>
      <c r="E144" t="s">
        <v>53</v>
      </c>
      <c r="F144">
        <v>0</v>
      </c>
      <c r="G144" t="s">
        <v>64</v>
      </c>
      <c r="H144">
        <v>220.07</v>
      </c>
      <c r="I144" t="s">
        <v>55</v>
      </c>
      <c r="J144" t="s">
        <v>55</v>
      </c>
      <c r="K144" t="s">
        <v>131</v>
      </c>
      <c r="L144" t="s">
        <v>58</v>
      </c>
      <c r="M144">
        <v>0</v>
      </c>
      <c r="N144">
        <v>2</v>
      </c>
      <c r="O144">
        <v>2</v>
      </c>
      <c r="P144">
        <v>0</v>
      </c>
      <c r="Q144" t="s">
        <v>59</v>
      </c>
      <c r="R144" t="s">
        <v>59</v>
      </c>
      <c r="S144" t="s">
        <v>59</v>
      </c>
      <c r="T144" t="s">
        <v>59</v>
      </c>
      <c r="U144" t="s">
        <v>59</v>
      </c>
      <c r="W144">
        <v>0</v>
      </c>
      <c r="X144">
        <v>0</v>
      </c>
      <c r="Y144" t="s">
        <v>59</v>
      </c>
      <c r="Z144" t="s">
        <v>59</v>
      </c>
      <c r="AA144" t="s">
        <v>59</v>
      </c>
      <c r="AB144" t="s">
        <v>59</v>
      </c>
      <c r="AC144" t="s">
        <v>59</v>
      </c>
      <c r="AD144" t="s">
        <v>59</v>
      </c>
      <c r="AE144" t="s">
        <v>59</v>
      </c>
      <c r="AF144" t="s">
        <v>59</v>
      </c>
      <c r="AG144" t="s">
        <v>59</v>
      </c>
      <c r="AH144" t="s">
        <v>59</v>
      </c>
      <c r="AI144" t="s">
        <v>59</v>
      </c>
      <c r="AJ144" t="s">
        <v>59</v>
      </c>
      <c r="AV144">
        <v>14.6</v>
      </c>
      <c r="AW144" t="s">
        <v>59</v>
      </c>
      <c r="AX144">
        <v>3</v>
      </c>
    </row>
    <row r="145" spans="1:50">
      <c r="A145" t="s">
        <v>414</v>
      </c>
      <c r="B145" t="s">
        <v>296</v>
      </c>
      <c r="C145" t="s">
        <v>212</v>
      </c>
      <c r="E145" t="s">
        <v>53</v>
      </c>
      <c r="F145">
        <v>70</v>
      </c>
      <c r="G145" t="s">
        <v>84</v>
      </c>
      <c r="H145">
        <v>207.57</v>
      </c>
      <c r="I145" t="s">
        <v>105</v>
      </c>
      <c r="J145" t="s">
        <v>56</v>
      </c>
      <c r="K145" t="s">
        <v>72</v>
      </c>
      <c r="L145" t="s">
        <v>58</v>
      </c>
      <c r="M145">
        <v>0</v>
      </c>
      <c r="N145">
        <v>1</v>
      </c>
      <c r="O145">
        <v>1</v>
      </c>
      <c r="P145">
        <v>0</v>
      </c>
      <c r="Q145" t="s">
        <v>59</v>
      </c>
      <c r="R145" t="s">
        <v>66</v>
      </c>
      <c r="S145" t="s">
        <v>66</v>
      </c>
      <c r="T145" t="s">
        <v>59</v>
      </c>
      <c r="U145" t="s">
        <v>66</v>
      </c>
      <c r="W145">
        <v>0</v>
      </c>
      <c r="X145">
        <v>0</v>
      </c>
      <c r="Y145" t="s">
        <v>58</v>
      </c>
      <c r="Z145" t="s">
        <v>58</v>
      </c>
      <c r="AA145" t="s">
        <v>58</v>
      </c>
      <c r="AB145" t="s">
        <v>58</v>
      </c>
      <c r="AC145" t="s">
        <v>58</v>
      </c>
      <c r="AD145" t="s">
        <v>58</v>
      </c>
      <c r="AE145" t="s">
        <v>58</v>
      </c>
      <c r="AF145" t="s">
        <v>58</v>
      </c>
      <c r="AG145" t="s">
        <v>58</v>
      </c>
      <c r="AH145" t="s">
        <v>58</v>
      </c>
      <c r="AI145" t="s">
        <v>58</v>
      </c>
      <c r="AJ145" t="s">
        <v>58</v>
      </c>
      <c r="AK145">
        <v>1</v>
      </c>
      <c r="AL145">
        <v>0</v>
      </c>
      <c r="AM145">
        <v>1</v>
      </c>
      <c r="AN145">
        <v>0</v>
      </c>
      <c r="AO145">
        <v>1</v>
      </c>
      <c r="AP145">
        <v>0</v>
      </c>
      <c r="AQ145">
        <v>0</v>
      </c>
      <c r="AR145">
        <v>0</v>
      </c>
      <c r="AS145">
        <v>0</v>
      </c>
      <c r="AV145">
        <v>12.2</v>
      </c>
      <c r="AW145" t="s">
        <v>59</v>
      </c>
      <c r="AX145">
        <v>7</v>
      </c>
    </row>
    <row r="146" spans="1:50">
      <c r="A146" t="s">
        <v>415</v>
      </c>
      <c r="B146" t="s">
        <v>416</v>
      </c>
      <c r="C146" t="s">
        <v>417</v>
      </c>
      <c r="D146">
        <v>2080</v>
      </c>
      <c r="E146" t="s">
        <v>63</v>
      </c>
      <c r="F146">
        <v>36</v>
      </c>
      <c r="G146" t="s">
        <v>70</v>
      </c>
      <c r="H146">
        <v>346.38</v>
      </c>
      <c r="I146" t="s">
        <v>100</v>
      </c>
      <c r="J146" t="s">
        <v>71</v>
      </c>
      <c r="K146" t="s">
        <v>131</v>
      </c>
      <c r="L146" t="s">
        <v>66</v>
      </c>
      <c r="M146">
        <v>1</v>
      </c>
      <c r="N146">
        <v>1</v>
      </c>
      <c r="O146">
        <v>1</v>
      </c>
      <c r="P146">
        <v>0</v>
      </c>
      <c r="Q146" t="s">
        <v>59</v>
      </c>
      <c r="R146" t="s">
        <v>59</v>
      </c>
      <c r="S146" t="s">
        <v>59</v>
      </c>
      <c r="T146" t="s">
        <v>59</v>
      </c>
      <c r="U146" t="s">
        <v>59</v>
      </c>
      <c r="V146">
        <v>0</v>
      </c>
      <c r="W146">
        <v>1</v>
      </c>
      <c r="X146">
        <v>0</v>
      </c>
      <c r="Y146" t="s">
        <v>58</v>
      </c>
      <c r="Z146" t="s">
        <v>58</v>
      </c>
      <c r="AA146" t="s">
        <v>58</v>
      </c>
      <c r="AB146" t="s">
        <v>58</v>
      </c>
      <c r="AC146" t="s">
        <v>58</v>
      </c>
      <c r="AD146" t="s">
        <v>58</v>
      </c>
      <c r="AE146" t="s">
        <v>58</v>
      </c>
      <c r="AF146" t="s">
        <v>58</v>
      </c>
      <c r="AG146" t="s">
        <v>58</v>
      </c>
      <c r="AH146" t="s">
        <v>58</v>
      </c>
      <c r="AI146" t="s">
        <v>58</v>
      </c>
      <c r="AJ146" t="s">
        <v>58</v>
      </c>
      <c r="AK146">
        <v>0</v>
      </c>
      <c r="AL146">
        <v>0</v>
      </c>
      <c r="AM146">
        <v>0</v>
      </c>
      <c r="AN146">
        <v>0</v>
      </c>
      <c r="AO146">
        <v>0</v>
      </c>
      <c r="AP146">
        <v>0</v>
      </c>
      <c r="AQ146">
        <v>0</v>
      </c>
      <c r="AR146">
        <v>0</v>
      </c>
      <c r="AS146">
        <v>0</v>
      </c>
      <c r="AV146">
        <v>15.2</v>
      </c>
      <c r="AW146" t="s">
        <v>59</v>
      </c>
      <c r="AX146">
        <v>4</v>
      </c>
    </row>
    <row r="147" spans="1:50">
      <c r="A147" t="s">
        <v>418</v>
      </c>
      <c r="B147" t="s">
        <v>419</v>
      </c>
      <c r="C147" t="s">
        <v>420</v>
      </c>
      <c r="E147" t="s">
        <v>53</v>
      </c>
      <c r="F147">
        <v>32</v>
      </c>
      <c r="G147" t="s">
        <v>104</v>
      </c>
      <c r="H147">
        <v>164.14</v>
      </c>
      <c r="I147" t="s">
        <v>55</v>
      </c>
      <c r="J147" t="s">
        <v>56</v>
      </c>
      <c r="K147" t="s">
        <v>85</v>
      </c>
      <c r="L147" t="s">
        <v>66</v>
      </c>
      <c r="M147">
        <v>3</v>
      </c>
      <c r="N147">
        <v>0</v>
      </c>
      <c r="O147">
        <v>0</v>
      </c>
      <c r="P147">
        <v>0</v>
      </c>
      <c r="Q147" t="s">
        <v>59</v>
      </c>
      <c r="R147" t="s">
        <v>59</v>
      </c>
      <c r="S147" t="s">
        <v>59</v>
      </c>
      <c r="T147" t="s">
        <v>59</v>
      </c>
      <c r="U147" t="s">
        <v>59</v>
      </c>
      <c r="V147">
        <v>2</v>
      </c>
      <c r="W147">
        <v>0</v>
      </c>
      <c r="X147">
        <v>1</v>
      </c>
      <c r="Y147" t="s">
        <v>59</v>
      </c>
      <c r="Z147" t="s">
        <v>59</v>
      </c>
      <c r="AA147" t="s">
        <v>59</v>
      </c>
      <c r="AB147" t="s">
        <v>59</v>
      </c>
      <c r="AC147" t="s">
        <v>59</v>
      </c>
      <c r="AD147" t="s">
        <v>59</v>
      </c>
      <c r="AE147" t="s">
        <v>59</v>
      </c>
      <c r="AF147" t="s">
        <v>59</v>
      </c>
      <c r="AG147" t="s">
        <v>59</v>
      </c>
      <c r="AH147" t="s">
        <v>59</v>
      </c>
      <c r="AI147" t="s">
        <v>59</v>
      </c>
      <c r="AJ147" t="s">
        <v>59</v>
      </c>
      <c r="AV147">
        <v>11.6</v>
      </c>
      <c r="AW147" t="s">
        <v>59</v>
      </c>
      <c r="AX147">
        <v>2</v>
      </c>
    </row>
    <row r="148" spans="1:50">
      <c r="A148" t="s">
        <v>421</v>
      </c>
      <c r="B148" t="s">
        <v>422</v>
      </c>
      <c r="C148" t="s">
        <v>148</v>
      </c>
      <c r="D148">
        <v>6160</v>
      </c>
      <c r="E148" t="s">
        <v>63</v>
      </c>
      <c r="F148">
        <v>34</v>
      </c>
      <c r="G148" t="s">
        <v>64</v>
      </c>
      <c r="H148">
        <v>284.20999999999998</v>
      </c>
      <c r="I148" t="s">
        <v>55</v>
      </c>
      <c r="J148" t="s">
        <v>55</v>
      </c>
      <c r="K148" t="s">
        <v>131</v>
      </c>
      <c r="L148" t="s">
        <v>66</v>
      </c>
      <c r="M148">
        <v>1</v>
      </c>
      <c r="N148">
        <v>0</v>
      </c>
      <c r="O148">
        <v>0</v>
      </c>
      <c r="P148">
        <v>0</v>
      </c>
      <c r="Q148" t="s">
        <v>59</v>
      </c>
      <c r="R148" t="s">
        <v>59</v>
      </c>
      <c r="S148" t="s">
        <v>59</v>
      </c>
      <c r="T148" t="s">
        <v>59</v>
      </c>
      <c r="U148" t="s">
        <v>59</v>
      </c>
      <c r="W148">
        <v>0</v>
      </c>
      <c r="X148">
        <v>0</v>
      </c>
      <c r="Y148" t="s">
        <v>58</v>
      </c>
      <c r="Z148" t="s">
        <v>66</v>
      </c>
      <c r="AA148" t="s">
        <v>58</v>
      </c>
      <c r="AB148" t="s">
        <v>58</v>
      </c>
      <c r="AC148" t="s">
        <v>58</v>
      </c>
      <c r="AD148" t="s">
        <v>58</v>
      </c>
      <c r="AE148" t="s">
        <v>58</v>
      </c>
      <c r="AF148" t="s">
        <v>58</v>
      </c>
      <c r="AG148" t="s">
        <v>58</v>
      </c>
      <c r="AH148" t="s">
        <v>58</v>
      </c>
      <c r="AI148" t="s">
        <v>58</v>
      </c>
      <c r="AJ148" t="s">
        <v>58</v>
      </c>
      <c r="AK148">
        <v>0</v>
      </c>
      <c r="AL148">
        <v>0</v>
      </c>
      <c r="AM148">
        <v>1</v>
      </c>
      <c r="AN148">
        <v>0</v>
      </c>
      <c r="AO148">
        <v>1</v>
      </c>
      <c r="AP148">
        <v>0</v>
      </c>
      <c r="AQ148">
        <v>1</v>
      </c>
      <c r="AR148">
        <v>1</v>
      </c>
      <c r="AS148">
        <v>0</v>
      </c>
      <c r="AV148">
        <v>11.7</v>
      </c>
      <c r="AW148" t="s">
        <v>59</v>
      </c>
      <c r="AX148">
        <v>3</v>
      </c>
    </row>
    <row r="149" spans="1:50">
      <c r="A149" t="s">
        <v>423</v>
      </c>
      <c r="B149" t="s">
        <v>424</v>
      </c>
      <c r="C149" t="s">
        <v>75</v>
      </c>
      <c r="D149">
        <v>2160</v>
      </c>
      <c r="E149" t="s">
        <v>63</v>
      </c>
      <c r="F149">
        <v>62</v>
      </c>
      <c r="G149" t="s">
        <v>64</v>
      </c>
      <c r="H149">
        <v>199.34</v>
      </c>
      <c r="I149" t="s">
        <v>55</v>
      </c>
      <c r="J149" t="s">
        <v>55</v>
      </c>
      <c r="K149" t="s">
        <v>123</v>
      </c>
      <c r="L149" t="s">
        <v>58</v>
      </c>
      <c r="M149">
        <v>0</v>
      </c>
      <c r="N149">
        <v>0</v>
      </c>
      <c r="O149">
        <v>0</v>
      </c>
      <c r="P149">
        <v>0</v>
      </c>
      <c r="Q149" t="s">
        <v>59</v>
      </c>
      <c r="R149" t="s">
        <v>59</v>
      </c>
      <c r="S149" t="s">
        <v>59</v>
      </c>
      <c r="T149" t="s">
        <v>59</v>
      </c>
      <c r="U149" t="s">
        <v>59</v>
      </c>
      <c r="V149">
        <v>1</v>
      </c>
      <c r="W149">
        <v>1</v>
      </c>
      <c r="X149">
        <v>1</v>
      </c>
      <c r="Y149" t="s">
        <v>59</v>
      </c>
      <c r="Z149" t="s">
        <v>59</v>
      </c>
      <c r="AA149" t="s">
        <v>59</v>
      </c>
      <c r="AB149" t="s">
        <v>59</v>
      </c>
      <c r="AC149" t="s">
        <v>59</v>
      </c>
      <c r="AD149" t="s">
        <v>59</v>
      </c>
      <c r="AE149" t="s">
        <v>59</v>
      </c>
      <c r="AF149" t="s">
        <v>59</v>
      </c>
      <c r="AG149" t="s">
        <v>59</v>
      </c>
      <c r="AH149" t="s">
        <v>59</v>
      </c>
      <c r="AI149" t="s">
        <v>59</v>
      </c>
      <c r="AJ149" t="s">
        <v>59</v>
      </c>
      <c r="AV149">
        <v>11.8</v>
      </c>
      <c r="AW149" t="s">
        <v>59</v>
      </c>
      <c r="AX149">
        <v>1</v>
      </c>
    </row>
    <row r="150" spans="1:50">
      <c r="A150" t="s">
        <v>425</v>
      </c>
      <c r="B150" t="s">
        <v>426</v>
      </c>
      <c r="C150" t="s">
        <v>134</v>
      </c>
      <c r="D150">
        <v>1680</v>
      </c>
      <c r="E150" t="s">
        <v>63</v>
      </c>
      <c r="F150">
        <v>78</v>
      </c>
      <c r="G150" t="s">
        <v>246</v>
      </c>
      <c r="H150">
        <v>405.59</v>
      </c>
      <c r="I150" t="s">
        <v>105</v>
      </c>
      <c r="J150" t="s">
        <v>71</v>
      </c>
      <c r="K150" t="s">
        <v>80</v>
      </c>
      <c r="L150" t="s">
        <v>58</v>
      </c>
      <c r="M150">
        <v>0</v>
      </c>
      <c r="N150">
        <v>2</v>
      </c>
      <c r="O150">
        <v>2</v>
      </c>
      <c r="P150">
        <v>0</v>
      </c>
      <c r="Q150" t="s">
        <v>59</v>
      </c>
      <c r="R150" t="s">
        <v>59</v>
      </c>
      <c r="S150" t="s">
        <v>59</v>
      </c>
      <c r="T150" t="s">
        <v>66</v>
      </c>
      <c r="U150" t="s">
        <v>66</v>
      </c>
      <c r="V150">
        <v>1</v>
      </c>
      <c r="W150">
        <v>1</v>
      </c>
      <c r="X150">
        <v>1</v>
      </c>
      <c r="Y150" t="s">
        <v>66</v>
      </c>
      <c r="Z150" t="s">
        <v>66</v>
      </c>
      <c r="AA150" t="s">
        <v>58</v>
      </c>
      <c r="AB150" t="s">
        <v>66</v>
      </c>
      <c r="AC150" t="s">
        <v>58</v>
      </c>
      <c r="AD150" t="s">
        <v>58</v>
      </c>
      <c r="AE150" t="s">
        <v>58</v>
      </c>
      <c r="AF150" t="s">
        <v>58</v>
      </c>
      <c r="AG150" t="s">
        <v>66</v>
      </c>
      <c r="AH150" t="s">
        <v>58</v>
      </c>
      <c r="AI150" t="s">
        <v>58</v>
      </c>
      <c r="AJ150" t="s">
        <v>58</v>
      </c>
      <c r="AK150">
        <v>0</v>
      </c>
      <c r="AL150">
        <v>0</v>
      </c>
      <c r="AM150">
        <v>1</v>
      </c>
      <c r="AN150">
        <v>0</v>
      </c>
      <c r="AO150">
        <v>0</v>
      </c>
      <c r="AP150">
        <v>0</v>
      </c>
      <c r="AQ150">
        <v>0</v>
      </c>
      <c r="AR150">
        <v>1</v>
      </c>
      <c r="AS150">
        <v>1</v>
      </c>
      <c r="AV150">
        <v>14</v>
      </c>
      <c r="AW150" t="s">
        <v>59</v>
      </c>
      <c r="AX150">
        <v>1</v>
      </c>
    </row>
    <row r="151" spans="1:50">
      <c r="A151" t="s">
        <v>427</v>
      </c>
      <c r="B151" t="s">
        <v>428</v>
      </c>
      <c r="C151" t="s">
        <v>97</v>
      </c>
      <c r="E151" t="s">
        <v>53</v>
      </c>
      <c r="F151">
        <v>38</v>
      </c>
      <c r="G151" t="s">
        <v>54</v>
      </c>
      <c r="H151">
        <v>308.22000000000003</v>
      </c>
      <c r="I151" t="s">
        <v>55</v>
      </c>
      <c r="J151" t="s">
        <v>56</v>
      </c>
      <c r="K151" t="s">
        <v>85</v>
      </c>
      <c r="L151" t="s">
        <v>58</v>
      </c>
      <c r="M151">
        <v>0</v>
      </c>
      <c r="N151">
        <v>1</v>
      </c>
      <c r="O151">
        <v>1</v>
      </c>
      <c r="P151">
        <v>0</v>
      </c>
      <c r="Q151" t="s">
        <v>59</v>
      </c>
      <c r="R151" t="s">
        <v>59</v>
      </c>
      <c r="S151" t="s">
        <v>59</v>
      </c>
      <c r="T151" t="s">
        <v>66</v>
      </c>
      <c r="U151" t="s">
        <v>59</v>
      </c>
      <c r="W151">
        <v>0</v>
      </c>
      <c r="X151">
        <v>0</v>
      </c>
      <c r="Y151" t="s">
        <v>66</v>
      </c>
      <c r="Z151" t="s">
        <v>58</v>
      </c>
      <c r="AA151" t="s">
        <v>58</v>
      </c>
      <c r="AB151" t="s">
        <v>58</v>
      </c>
      <c r="AC151" t="s">
        <v>58</v>
      </c>
      <c r="AD151" t="s">
        <v>58</v>
      </c>
      <c r="AE151" t="s">
        <v>58</v>
      </c>
      <c r="AF151" t="s">
        <v>58</v>
      </c>
      <c r="AG151" t="s">
        <v>58</v>
      </c>
      <c r="AH151" t="s">
        <v>58</v>
      </c>
      <c r="AI151" t="s">
        <v>58</v>
      </c>
      <c r="AJ151" t="s">
        <v>58</v>
      </c>
      <c r="AK151">
        <v>0</v>
      </c>
      <c r="AL151">
        <v>0</v>
      </c>
      <c r="AM151">
        <v>1</v>
      </c>
      <c r="AN151">
        <v>0</v>
      </c>
      <c r="AO151">
        <v>0</v>
      </c>
      <c r="AP151">
        <v>0</v>
      </c>
      <c r="AQ151">
        <v>0</v>
      </c>
      <c r="AR151">
        <v>0</v>
      </c>
      <c r="AS151">
        <v>1</v>
      </c>
      <c r="AV151">
        <v>13.4</v>
      </c>
      <c r="AW151" t="s">
        <v>59</v>
      </c>
      <c r="AX151">
        <v>5</v>
      </c>
    </row>
    <row r="152" spans="1:50">
      <c r="A152" t="s">
        <v>429</v>
      </c>
      <c r="B152" t="s">
        <v>334</v>
      </c>
      <c r="C152" t="s">
        <v>212</v>
      </c>
      <c r="D152">
        <v>2560</v>
      </c>
      <c r="E152" t="s">
        <v>63</v>
      </c>
      <c r="F152">
        <v>76</v>
      </c>
      <c r="G152" t="s">
        <v>84</v>
      </c>
      <c r="H152">
        <v>196.38</v>
      </c>
      <c r="I152" t="s">
        <v>55</v>
      </c>
      <c r="J152" t="s">
        <v>71</v>
      </c>
      <c r="K152" t="s">
        <v>72</v>
      </c>
      <c r="L152" t="s">
        <v>58</v>
      </c>
      <c r="M152">
        <v>0</v>
      </c>
      <c r="N152">
        <v>2</v>
      </c>
      <c r="O152">
        <v>2</v>
      </c>
      <c r="P152">
        <v>0</v>
      </c>
      <c r="Q152" t="s">
        <v>59</v>
      </c>
      <c r="R152" t="s">
        <v>59</v>
      </c>
      <c r="S152" t="s">
        <v>59</v>
      </c>
      <c r="T152" t="s">
        <v>59</v>
      </c>
      <c r="U152" t="s">
        <v>59</v>
      </c>
      <c r="W152">
        <v>0</v>
      </c>
      <c r="X152">
        <v>0</v>
      </c>
      <c r="Y152" t="s">
        <v>58</v>
      </c>
      <c r="Z152" t="s">
        <v>58</v>
      </c>
      <c r="AA152" t="s">
        <v>58</v>
      </c>
      <c r="AB152" t="s">
        <v>58</v>
      </c>
      <c r="AC152" t="s">
        <v>58</v>
      </c>
      <c r="AD152" t="s">
        <v>58</v>
      </c>
      <c r="AE152" t="s">
        <v>58</v>
      </c>
      <c r="AF152" t="s">
        <v>58</v>
      </c>
      <c r="AG152" t="s">
        <v>58</v>
      </c>
      <c r="AH152" t="s">
        <v>58</v>
      </c>
      <c r="AI152" t="s">
        <v>58</v>
      </c>
      <c r="AJ152" t="s">
        <v>58</v>
      </c>
      <c r="AK152">
        <v>0</v>
      </c>
      <c r="AL152">
        <v>0</v>
      </c>
      <c r="AM152">
        <v>0</v>
      </c>
      <c r="AN152">
        <v>0</v>
      </c>
      <c r="AO152">
        <v>0</v>
      </c>
      <c r="AP152">
        <v>0</v>
      </c>
      <c r="AQ152">
        <v>0</v>
      </c>
      <c r="AR152">
        <v>0</v>
      </c>
      <c r="AS152">
        <v>0</v>
      </c>
      <c r="AV152">
        <v>11.3</v>
      </c>
      <c r="AW152" t="s">
        <v>59</v>
      </c>
      <c r="AX152">
        <v>7</v>
      </c>
    </row>
    <row r="153" spans="1:50">
      <c r="A153" t="s">
        <v>430</v>
      </c>
      <c r="B153" t="s">
        <v>431</v>
      </c>
      <c r="C153" t="s">
        <v>103</v>
      </c>
      <c r="D153">
        <v>7320</v>
      </c>
      <c r="E153" t="s">
        <v>63</v>
      </c>
      <c r="F153">
        <v>78</v>
      </c>
      <c r="G153" t="s">
        <v>64</v>
      </c>
      <c r="H153">
        <v>364.8</v>
      </c>
      <c r="I153" t="s">
        <v>105</v>
      </c>
      <c r="J153" t="s">
        <v>71</v>
      </c>
      <c r="K153" t="s">
        <v>72</v>
      </c>
      <c r="L153" t="s">
        <v>58</v>
      </c>
      <c r="M153">
        <v>0</v>
      </c>
      <c r="N153">
        <v>2</v>
      </c>
      <c r="O153">
        <v>2</v>
      </c>
      <c r="P153">
        <v>1</v>
      </c>
      <c r="Q153" t="s">
        <v>59</v>
      </c>
      <c r="R153" t="s">
        <v>59</v>
      </c>
      <c r="S153" t="s">
        <v>59</v>
      </c>
      <c r="T153" t="s">
        <v>59</v>
      </c>
      <c r="U153" t="s">
        <v>59</v>
      </c>
      <c r="W153">
        <v>0</v>
      </c>
      <c r="X153">
        <v>0</v>
      </c>
      <c r="Y153" t="s">
        <v>66</v>
      </c>
      <c r="Z153" t="s">
        <v>66</v>
      </c>
      <c r="AA153" t="s">
        <v>66</v>
      </c>
      <c r="AB153" t="s">
        <v>66</v>
      </c>
      <c r="AC153" t="s">
        <v>58</v>
      </c>
      <c r="AD153" t="s">
        <v>58</v>
      </c>
      <c r="AE153" t="s">
        <v>58</v>
      </c>
      <c r="AF153" t="s">
        <v>58</v>
      </c>
      <c r="AG153" t="s">
        <v>58</v>
      </c>
      <c r="AH153" t="s">
        <v>58</v>
      </c>
      <c r="AI153" t="s">
        <v>58</v>
      </c>
      <c r="AJ153" t="s">
        <v>58</v>
      </c>
      <c r="AK153">
        <v>0</v>
      </c>
      <c r="AL153">
        <v>1</v>
      </c>
      <c r="AM153">
        <v>0</v>
      </c>
      <c r="AN153">
        <v>1</v>
      </c>
      <c r="AO153">
        <v>0</v>
      </c>
      <c r="AP153">
        <v>0</v>
      </c>
      <c r="AQ153">
        <v>0</v>
      </c>
      <c r="AR153">
        <v>0</v>
      </c>
      <c r="AS153">
        <v>1</v>
      </c>
      <c r="AV153">
        <v>12.2</v>
      </c>
      <c r="AW153" t="s">
        <v>66</v>
      </c>
      <c r="AX153">
        <v>6</v>
      </c>
    </row>
    <row r="154" spans="1:50">
      <c r="A154" t="s">
        <v>432</v>
      </c>
      <c r="B154" t="s">
        <v>433</v>
      </c>
      <c r="C154" t="s">
        <v>97</v>
      </c>
      <c r="E154" t="s">
        <v>63</v>
      </c>
      <c r="F154">
        <v>60</v>
      </c>
      <c r="G154" t="s">
        <v>64</v>
      </c>
      <c r="H154">
        <v>244.74</v>
      </c>
      <c r="I154" t="s">
        <v>65</v>
      </c>
      <c r="J154" t="s">
        <v>71</v>
      </c>
      <c r="K154" t="s">
        <v>72</v>
      </c>
      <c r="L154" t="s">
        <v>66</v>
      </c>
      <c r="M154">
        <v>2</v>
      </c>
      <c r="N154">
        <v>2</v>
      </c>
      <c r="O154">
        <v>2</v>
      </c>
      <c r="P154">
        <v>0</v>
      </c>
      <c r="Q154" t="s">
        <v>66</v>
      </c>
      <c r="R154" t="s">
        <v>59</v>
      </c>
      <c r="S154" t="s">
        <v>59</v>
      </c>
      <c r="T154" t="s">
        <v>66</v>
      </c>
      <c r="U154" t="s">
        <v>59</v>
      </c>
      <c r="V154">
        <v>0</v>
      </c>
      <c r="W154">
        <v>0</v>
      </c>
      <c r="X154">
        <v>1</v>
      </c>
      <c r="Y154" t="s">
        <v>66</v>
      </c>
      <c r="Z154" t="s">
        <v>58</v>
      </c>
      <c r="AA154" t="s">
        <v>58</v>
      </c>
      <c r="AB154" t="s">
        <v>58</v>
      </c>
      <c r="AC154" t="s">
        <v>58</v>
      </c>
      <c r="AD154" t="s">
        <v>58</v>
      </c>
      <c r="AE154" t="s">
        <v>58</v>
      </c>
      <c r="AF154" t="s">
        <v>58</v>
      </c>
      <c r="AG154" t="s">
        <v>58</v>
      </c>
      <c r="AH154" t="s">
        <v>58</v>
      </c>
      <c r="AI154" t="s">
        <v>58</v>
      </c>
      <c r="AJ154" t="s">
        <v>58</v>
      </c>
      <c r="AK154">
        <v>0</v>
      </c>
      <c r="AL154">
        <v>1</v>
      </c>
      <c r="AM154">
        <v>0</v>
      </c>
      <c r="AN154">
        <v>0</v>
      </c>
      <c r="AO154">
        <v>1</v>
      </c>
      <c r="AP154">
        <v>0</v>
      </c>
      <c r="AQ154">
        <v>1</v>
      </c>
      <c r="AR154">
        <v>0</v>
      </c>
      <c r="AS154">
        <v>0</v>
      </c>
      <c r="AV154">
        <v>11.1</v>
      </c>
      <c r="AW154" t="s">
        <v>66</v>
      </c>
      <c r="AX154">
        <v>5</v>
      </c>
    </row>
    <row r="155" spans="1:50">
      <c r="A155" t="s">
        <v>434</v>
      </c>
      <c r="B155" t="s">
        <v>435</v>
      </c>
      <c r="C155" t="s">
        <v>75</v>
      </c>
      <c r="D155">
        <v>2160</v>
      </c>
      <c r="E155" t="s">
        <v>53</v>
      </c>
      <c r="F155">
        <v>52</v>
      </c>
      <c r="G155" t="s">
        <v>64</v>
      </c>
      <c r="H155">
        <v>231.91</v>
      </c>
      <c r="I155" t="s">
        <v>105</v>
      </c>
      <c r="J155" t="s">
        <v>56</v>
      </c>
      <c r="K155" t="s">
        <v>72</v>
      </c>
      <c r="L155" t="s">
        <v>66</v>
      </c>
      <c r="M155">
        <v>1</v>
      </c>
      <c r="N155">
        <v>1</v>
      </c>
      <c r="O155">
        <v>1</v>
      </c>
      <c r="P155">
        <v>0</v>
      </c>
      <c r="Q155" t="s">
        <v>59</v>
      </c>
      <c r="R155" t="s">
        <v>59</v>
      </c>
      <c r="S155" t="s">
        <v>66</v>
      </c>
      <c r="T155" t="s">
        <v>66</v>
      </c>
      <c r="U155" t="s">
        <v>59</v>
      </c>
      <c r="V155">
        <v>1</v>
      </c>
      <c r="W155">
        <v>0</v>
      </c>
      <c r="X155">
        <v>1</v>
      </c>
      <c r="Y155" t="s">
        <v>59</v>
      </c>
      <c r="Z155" t="s">
        <v>59</v>
      </c>
      <c r="AA155" t="s">
        <v>59</v>
      </c>
      <c r="AB155" t="s">
        <v>59</v>
      </c>
      <c r="AC155" t="s">
        <v>59</v>
      </c>
      <c r="AD155" t="s">
        <v>59</v>
      </c>
      <c r="AE155" t="s">
        <v>59</v>
      </c>
      <c r="AF155" t="s">
        <v>59</v>
      </c>
      <c r="AG155" t="s">
        <v>59</v>
      </c>
      <c r="AH155" t="s">
        <v>59</v>
      </c>
      <c r="AI155" t="s">
        <v>59</v>
      </c>
      <c r="AJ155" t="s">
        <v>59</v>
      </c>
      <c r="AV155">
        <v>11.8</v>
      </c>
      <c r="AW155" t="s">
        <v>59</v>
      </c>
      <c r="AX155">
        <v>1</v>
      </c>
    </row>
    <row r="156" spans="1:50">
      <c r="A156" t="s">
        <v>436</v>
      </c>
      <c r="B156" t="s">
        <v>437</v>
      </c>
      <c r="C156" t="s">
        <v>187</v>
      </c>
      <c r="D156">
        <v>5720</v>
      </c>
      <c r="E156" t="s">
        <v>53</v>
      </c>
      <c r="F156">
        <v>56</v>
      </c>
      <c r="G156" t="s">
        <v>64</v>
      </c>
      <c r="H156">
        <v>329.61</v>
      </c>
      <c r="I156" t="s">
        <v>313</v>
      </c>
      <c r="J156" t="s">
        <v>71</v>
      </c>
      <c r="K156" t="s">
        <v>80</v>
      </c>
      <c r="L156" t="s">
        <v>58</v>
      </c>
      <c r="M156">
        <v>0</v>
      </c>
      <c r="N156">
        <v>2</v>
      </c>
      <c r="O156">
        <v>1</v>
      </c>
      <c r="P156">
        <v>0</v>
      </c>
      <c r="Q156" t="s">
        <v>59</v>
      </c>
      <c r="R156" t="s">
        <v>59</v>
      </c>
      <c r="S156" t="s">
        <v>59</v>
      </c>
      <c r="T156" t="s">
        <v>59</v>
      </c>
      <c r="U156" t="s">
        <v>59</v>
      </c>
      <c r="W156">
        <v>0</v>
      </c>
      <c r="X156">
        <v>0</v>
      </c>
      <c r="Y156" t="s">
        <v>58</v>
      </c>
      <c r="Z156" t="s">
        <v>66</v>
      </c>
      <c r="AA156" t="s">
        <v>66</v>
      </c>
      <c r="AB156" t="s">
        <v>66</v>
      </c>
      <c r="AC156" t="s">
        <v>58</v>
      </c>
      <c r="AD156" t="s">
        <v>58</v>
      </c>
      <c r="AE156" t="s">
        <v>58</v>
      </c>
      <c r="AF156" t="s">
        <v>58</v>
      </c>
      <c r="AG156" t="s">
        <v>58</v>
      </c>
      <c r="AH156" t="s">
        <v>58</v>
      </c>
      <c r="AI156" t="s">
        <v>58</v>
      </c>
      <c r="AJ156" t="s">
        <v>58</v>
      </c>
      <c r="AK156">
        <v>1</v>
      </c>
      <c r="AL156">
        <v>1</v>
      </c>
      <c r="AM156">
        <v>1</v>
      </c>
      <c r="AN156">
        <v>0</v>
      </c>
      <c r="AO156">
        <v>1</v>
      </c>
      <c r="AP156">
        <v>0</v>
      </c>
      <c r="AQ156">
        <v>0</v>
      </c>
      <c r="AR156">
        <v>0</v>
      </c>
      <c r="AS156">
        <v>1</v>
      </c>
      <c r="AV156">
        <v>13.6</v>
      </c>
      <c r="AW156" t="s">
        <v>59</v>
      </c>
      <c r="AX156">
        <v>7</v>
      </c>
    </row>
    <row r="157" spans="1:50">
      <c r="A157" t="s">
        <v>438</v>
      </c>
      <c r="B157" t="s">
        <v>288</v>
      </c>
      <c r="C157" t="s">
        <v>75</v>
      </c>
      <c r="D157">
        <v>6960</v>
      </c>
      <c r="E157" t="s">
        <v>53</v>
      </c>
      <c r="F157">
        <v>58</v>
      </c>
      <c r="G157" t="s">
        <v>163</v>
      </c>
      <c r="H157">
        <v>302.63</v>
      </c>
      <c r="I157" t="s">
        <v>105</v>
      </c>
      <c r="J157" t="s">
        <v>71</v>
      </c>
      <c r="K157" t="s">
        <v>85</v>
      </c>
      <c r="L157" t="s">
        <v>58</v>
      </c>
      <c r="M157">
        <v>0</v>
      </c>
      <c r="N157">
        <v>2</v>
      </c>
      <c r="O157">
        <v>2</v>
      </c>
      <c r="P157">
        <v>0</v>
      </c>
      <c r="Q157" t="s">
        <v>66</v>
      </c>
      <c r="R157" t="s">
        <v>59</v>
      </c>
      <c r="S157" t="s">
        <v>59</v>
      </c>
      <c r="T157" t="s">
        <v>66</v>
      </c>
      <c r="U157" t="s">
        <v>59</v>
      </c>
      <c r="V157">
        <v>0</v>
      </c>
      <c r="W157">
        <v>1</v>
      </c>
      <c r="X157">
        <v>1</v>
      </c>
      <c r="Y157" t="s">
        <v>58</v>
      </c>
      <c r="Z157" t="s">
        <v>66</v>
      </c>
      <c r="AA157" t="s">
        <v>58</v>
      </c>
      <c r="AB157" t="s">
        <v>58</v>
      </c>
      <c r="AC157" t="s">
        <v>58</v>
      </c>
      <c r="AD157" t="s">
        <v>58</v>
      </c>
      <c r="AE157" t="s">
        <v>66</v>
      </c>
      <c r="AF157" t="s">
        <v>58</v>
      </c>
      <c r="AG157" t="s">
        <v>58</v>
      </c>
      <c r="AH157" t="s">
        <v>58</v>
      </c>
      <c r="AI157" t="s">
        <v>58</v>
      </c>
      <c r="AJ157" t="s">
        <v>58</v>
      </c>
      <c r="AK157">
        <v>1</v>
      </c>
      <c r="AL157">
        <v>1</v>
      </c>
      <c r="AM157">
        <v>1</v>
      </c>
      <c r="AN157">
        <v>1</v>
      </c>
      <c r="AO157">
        <v>1</v>
      </c>
      <c r="AP157">
        <v>0</v>
      </c>
      <c r="AQ157">
        <v>0</v>
      </c>
      <c r="AR157">
        <v>0</v>
      </c>
      <c r="AS157">
        <v>1</v>
      </c>
      <c r="AV157">
        <v>13.4</v>
      </c>
      <c r="AW157" t="s">
        <v>59</v>
      </c>
      <c r="AX157">
        <v>1</v>
      </c>
    </row>
    <row r="158" spans="1:50">
      <c r="A158" t="s">
        <v>439</v>
      </c>
      <c r="B158" t="s">
        <v>440</v>
      </c>
      <c r="C158" t="s">
        <v>122</v>
      </c>
      <c r="D158">
        <v>8280</v>
      </c>
      <c r="E158" t="s">
        <v>63</v>
      </c>
      <c r="F158">
        <v>64</v>
      </c>
      <c r="G158" t="s">
        <v>104</v>
      </c>
      <c r="H158">
        <v>224.01</v>
      </c>
      <c r="I158" t="s">
        <v>55</v>
      </c>
      <c r="J158" t="s">
        <v>71</v>
      </c>
      <c r="K158" t="s">
        <v>57</v>
      </c>
      <c r="L158" t="s">
        <v>58</v>
      </c>
      <c r="M158">
        <v>0</v>
      </c>
      <c r="N158">
        <v>2</v>
      </c>
      <c r="O158">
        <v>2</v>
      </c>
      <c r="P158">
        <v>0</v>
      </c>
      <c r="Q158" t="s">
        <v>59</v>
      </c>
      <c r="R158" t="s">
        <v>59</v>
      </c>
      <c r="S158" t="s">
        <v>59</v>
      </c>
      <c r="T158" t="s">
        <v>59</v>
      </c>
      <c r="U158" t="s">
        <v>59</v>
      </c>
      <c r="V158">
        <v>2</v>
      </c>
      <c r="W158">
        <v>0</v>
      </c>
      <c r="X158">
        <v>1</v>
      </c>
      <c r="Y158" t="s">
        <v>66</v>
      </c>
      <c r="Z158" t="s">
        <v>58</v>
      </c>
      <c r="AA158" t="s">
        <v>66</v>
      </c>
      <c r="AB158" t="s">
        <v>66</v>
      </c>
      <c r="AC158" t="s">
        <v>58</v>
      </c>
      <c r="AD158" t="s">
        <v>58</v>
      </c>
      <c r="AE158" t="s">
        <v>58</v>
      </c>
      <c r="AF158" t="s">
        <v>58</v>
      </c>
      <c r="AG158" t="s">
        <v>66</v>
      </c>
      <c r="AH158" t="s">
        <v>58</v>
      </c>
      <c r="AI158" t="s">
        <v>58</v>
      </c>
      <c r="AJ158" t="s">
        <v>58</v>
      </c>
      <c r="AK158">
        <v>0</v>
      </c>
      <c r="AL158">
        <v>1</v>
      </c>
      <c r="AM158">
        <v>1</v>
      </c>
      <c r="AN158">
        <v>0</v>
      </c>
      <c r="AO158">
        <v>1</v>
      </c>
      <c r="AP158">
        <v>0</v>
      </c>
      <c r="AQ158">
        <v>0</v>
      </c>
      <c r="AR158">
        <v>1</v>
      </c>
      <c r="AS158">
        <v>1</v>
      </c>
      <c r="AV158">
        <v>11.8</v>
      </c>
      <c r="AW158" t="s">
        <v>59</v>
      </c>
      <c r="AX158">
        <v>7</v>
      </c>
    </row>
    <row r="159" spans="1:50">
      <c r="A159" t="s">
        <v>441</v>
      </c>
      <c r="B159" t="s">
        <v>442</v>
      </c>
      <c r="C159" t="s">
        <v>93</v>
      </c>
      <c r="D159">
        <v>6320</v>
      </c>
      <c r="E159" t="s">
        <v>53</v>
      </c>
      <c r="F159">
        <v>30</v>
      </c>
      <c r="G159" t="s">
        <v>84</v>
      </c>
      <c r="H159">
        <v>223.68</v>
      </c>
      <c r="I159" t="s">
        <v>55</v>
      </c>
      <c r="J159" t="s">
        <v>55</v>
      </c>
      <c r="K159" t="s">
        <v>85</v>
      </c>
      <c r="L159" t="s">
        <v>58</v>
      </c>
      <c r="M159">
        <v>0</v>
      </c>
      <c r="N159">
        <v>2</v>
      </c>
      <c r="O159">
        <v>2</v>
      </c>
      <c r="P159">
        <v>1</v>
      </c>
      <c r="Q159" t="s">
        <v>59</v>
      </c>
      <c r="R159" t="s">
        <v>59</v>
      </c>
      <c r="S159" t="s">
        <v>59</v>
      </c>
      <c r="T159" t="s">
        <v>59</v>
      </c>
      <c r="U159" t="s">
        <v>59</v>
      </c>
      <c r="W159">
        <v>0</v>
      </c>
      <c r="X159">
        <v>0</v>
      </c>
      <c r="Y159" t="s">
        <v>59</v>
      </c>
      <c r="Z159" t="s">
        <v>59</v>
      </c>
      <c r="AA159" t="s">
        <v>59</v>
      </c>
      <c r="AB159" t="s">
        <v>59</v>
      </c>
      <c r="AC159" t="s">
        <v>59</v>
      </c>
      <c r="AD159" t="s">
        <v>59</v>
      </c>
      <c r="AE159" t="s">
        <v>59</v>
      </c>
      <c r="AF159" t="s">
        <v>59</v>
      </c>
      <c r="AG159" t="s">
        <v>59</v>
      </c>
      <c r="AH159" t="s">
        <v>59</v>
      </c>
      <c r="AI159" t="s">
        <v>59</v>
      </c>
      <c r="AJ159" t="s">
        <v>59</v>
      </c>
      <c r="AV159">
        <v>13.6</v>
      </c>
      <c r="AW159" t="s">
        <v>59</v>
      </c>
      <c r="AX159">
        <v>5</v>
      </c>
    </row>
    <row r="160" spans="1:50">
      <c r="A160" t="s">
        <v>443</v>
      </c>
      <c r="B160" t="s">
        <v>444</v>
      </c>
      <c r="C160" t="s">
        <v>202</v>
      </c>
      <c r="E160" t="s">
        <v>53</v>
      </c>
      <c r="F160">
        <v>0</v>
      </c>
      <c r="G160" t="s">
        <v>115</v>
      </c>
      <c r="H160">
        <v>123.36</v>
      </c>
      <c r="I160" t="s">
        <v>55</v>
      </c>
      <c r="J160" t="s">
        <v>55</v>
      </c>
      <c r="K160" t="s">
        <v>131</v>
      </c>
      <c r="L160" t="s">
        <v>58</v>
      </c>
      <c r="M160">
        <v>0</v>
      </c>
      <c r="N160">
        <v>1</v>
      </c>
      <c r="O160">
        <v>1</v>
      </c>
      <c r="P160">
        <v>0</v>
      </c>
      <c r="Q160" t="s">
        <v>59</v>
      </c>
      <c r="R160" t="s">
        <v>59</v>
      </c>
      <c r="S160" t="s">
        <v>59</v>
      </c>
      <c r="T160" t="s">
        <v>59</v>
      </c>
      <c r="U160" t="s">
        <v>59</v>
      </c>
      <c r="V160">
        <v>0</v>
      </c>
      <c r="W160">
        <v>0</v>
      </c>
      <c r="X160">
        <v>0</v>
      </c>
      <c r="Y160" t="s">
        <v>59</v>
      </c>
      <c r="Z160" t="s">
        <v>59</v>
      </c>
      <c r="AA160" t="s">
        <v>59</v>
      </c>
      <c r="AB160" t="s">
        <v>59</v>
      </c>
      <c r="AC160" t="s">
        <v>59</v>
      </c>
      <c r="AD160" t="s">
        <v>59</v>
      </c>
      <c r="AE160" t="s">
        <v>59</v>
      </c>
      <c r="AF160" t="s">
        <v>59</v>
      </c>
      <c r="AG160" t="s">
        <v>59</v>
      </c>
      <c r="AH160" t="s">
        <v>59</v>
      </c>
      <c r="AI160" t="s">
        <v>59</v>
      </c>
      <c r="AJ160" t="s">
        <v>59</v>
      </c>
      <c r="AV160">
        <v>11.4</v>
      </c>
      <c r="AW160" t="s">
        <v>59</v>
      </c>
      <c r="AX160">
        <v>2</v>
      </c>
    </row>
    <row r="161" spans="1:50">
      <c r="A161" t="s">
        <v>445</v>
      </c>
      <c r="B161" t="s">
        <v>446</v>
      </c>
      <c r="C161" t="s">
        <v>185</v>
      </c>
      <c r="D161">
        <v>1600</v>
      </c>
      <c r="E161" t="s">
        <v>63</v>
      </c>
      <c r="F161">
        <v>52</v>
      </c>
      <c r="G161" t="s">
        <v>64</v>
      </c>
      <c r="H161">
        <v>390.13</v>
      </c>
      <c r="I161" t="s">
        <v>55</v>
      </c>
      <c r="J161" t="s">
        <v>71</v>
      </c>
      <c r="K161" t="s">
        <v>128</v>
      </c>
      <c r="L161" t="s">
        <v>58</v>
      </c>
      <c r="M161">
        <v>0</v>
      </c>
      <c r="N161">
        <v>2</v>
      </c>
      <c r="O161">
        <v>2</v>
      </c>
      <c r="P161">
        <v>0</v>
      </c>
      <c r="Q161" t="s">
        <v>59</v>
      </c>
      <c r="R161" t="s">
        <v>59</v>
      </c>
      <c r="S161" t="s">
        <v>59</v>
      </c>
      <c r="T161" t="s">
        <v>59</v>
      </c>
      <c r="U161" t="s">
        <v>59</v>
      </c>
      <c r="W161">
        <v>0</v>
      </c>
      <c r="X161">
        <v>0</v>
      </c>
      <c r="Y161" t="s">
        <v>66</v>
      </c>
      <c r="Z161" t="s">
        <v>66</v>
      </c>
      <c r="AA161" t="s">
        <v>58</v>
      </c>
      <c r="AB161" t="s">
        <v>66</v>
      </c>
      <c r="AC161" t="s">
        <v>58</v>
      </c>
      <c r="AD161" t="s">
        <v>58</v>
      </c>
      <c r="AE161" t="s">
        <v>58</v>
      </c>
      <c r="AF161" t="s">
        <v>58</v>
      </c>
      <c r="AG161" t="s">
        <v>58</v>
      </c>
      <c r="AH161" t="s">
        <v>58</v>
      </c>
      <c r="AI161" t="s">
        <v>58</v>
      </c>
      <c r="AJ161" t="s">
        <v>58</v>
      </c>
      <c r="AK161">
        <v>0</v>
      </c>
      <c r="AL161">
        <v>0</v>
      </c>
      <c r="AM161">
        <v>1</v>
      </c>
      <c r="AN161">
        <v>0</v>
      </c>
      <c r="AO161">
        <v>0</v>
      </c>
      <c r="AP161">
        <v>0</v>
      </c>
      <c r="AQ161">
        <v>0</v>
      </c>
      <c r="AR161">
        <v>0</v>
      </c>
      <c r="AS161">
        <v>0</v>
      </c>
      <c r="AV161">
        <v>13.6</v>
      </c>
      <c r="AW161" t="s">
        <v>59</v>
      </c>
      <c r="AX161">
        <v>1</v>
      </c>
    </row>
    <row r="162" spans="1:50">
      <c r="A162" t="s">
        <v>447</v>
      </c>
      <c r="B162" t="s">
        <v>448</v>
      </c>
      <c r="C162" t="s">
        <v>134</v>
      </c>
      <c r="D162">
        <v>1840</v>
      </c>
      <c r="E162" t="s">
        <v>53</v>
      </c>
      <c r="F162">
        <v>0</v>
      </c>
      <c r="G162" t="s">
        <v>54</v>
      </c>
      <c r="H162">
        <v>131.25</v>
      </c>
      <c r="I162" t="s">
        <v>55</v>
      </c>
      <c r="J162" t="s">
        <v>55</v>
      </c>
      <c r="K162" t="s">
        <v>72</v>
      </c>
      <c r="L162" t="s">
        <v>58</v>
      </c>
      <c r="M162">
        <v>0</v>
      </c>
      <c r="N162">
        <v>0</v>
      </c>
      <c r="O162">
        <v>0</v>
      </c>
      <c r="P162">
        <v>0</v>
      </c>
      <c r="Q162" t="s">
        <v>59</v>
      </c>
      <c r="R162" t="s">
        <v>59</v>
      </c>
      <c r="S162" t="s">
        <v>59</v>
      </c>
      <c r="T162" t="s">
        <v>59</v>
      </c>
      <c r="U162" t="s">
        <v>59</v>
      </c>
      <c r="V162">
        <v>0</v>
      </c>
      <c r="W162">
        <v>0</v>
      </c>
      <c r="X162">
        <v>0</v>
      </c>
      <c r="Y162" t="s">
        <v>59</v>
      </c>
      <c r="Z162" t="s">
        <v>59</v>
      </c>
      <c r="AA162" t="s">
        <v>59</v>
      </c>
      <c r="AB162" t="s">
        <v>59</v>
      </c>
      <c r="AC162" t="s">
        <v>59</v>
      </c>
      <c r="AD162" t="s">
        <v>59</v>
      </c>
      <c r="AE162" t="s">
        <v>59</v>
      </c>
      <c r="AF162" t="s">
        <v>59</v>
      </c>
      <c r="AG162" t="s">
        <v>59</v>
      </c>
      <c r="AH162" t="s">
        <v>59</v>
      </c>
      <c r="AI162" t="s">
        <v>59</v>
      </c>
      <c r="AJ162" t="s">
        <v>59</v>
      </c>
      <c r="AV162">
        <v>11.7</v>
      </c>
      <c r="AW162" t="s">
        <v>59</v>
      </c>
      <c r="AX162">
        <v>1</v>
      </c>
    </row>
    <row r="163" spans="1:50">
      <c r="A163" t="s">
        <v>449</v>
      </c>
      <c r="B163" t="s">
        <v>446</v>
      </c>
      <c r="C163" t="s">
        <v>185</v>
      </c>
      <c r="D163">
        <v>1600</v>
      </c>
      <c r="E163" t="s">
        <v>63</v>
      </c>
      <c r="F163">
        <v>34</v>
      </c>
      <c r="G163" t="s">
        <v>104</v>
      </c>
      <c r="H163">
        <v>281.91000000000003</v>
      </c>
      <c r="I163" t="s">
        <v>261</v>
      </c>
      <c r="J163" t="s">
        <v>71</v>
      </c>
      <c r="K163" t="s">
        <v>215</v>
      </c>
      <c r="L163" t="s">
        <v>66</v>
      </c>
      <c r="M163">
        <v>1</v>
      </c>
      <c r="N163">
        <v>2</v>
      </c>
      <c r="O163">
        <v>2</v>
      </c>
      <c r="P163">
        <v>0</v>
      </c>
      <c r="Q163" t="s">
        <v>59</v>
      </c>
      <c r="R163" t="s">
        <v>66</v>
      </c>
      <c r="S163" t="s">
        <v>59</v>
      </c>
      <c r="T163" t="s">
        <v>66</v>
      </c>
      <c r="U163" t="s">
        <v>59</v>
      </c>
      <c r="W163">
        <v>0</v>
      </c>
      <c r="X163">
        <v>0</v>
      </c>
      <c r="Y163" t="s">
        <v>58</v>
      </c>
      <c r="Z163" t="s">
        <v>66</v>
      </c>
      <c r="AA163" t="s">
        <v>58</v>
      </c>
      <c r="AB163" t="s">
        <v>58</v>
      </c>
      <c r="AC163" t="s">
        <v>58</v>
      </c>
      <c r="AD163" t="s">
        <v>58</v>
      </c>
      <c r="AE163" t="s">
        <v>66</v>
      </c>
      <c r="AF163" t="s">
        <v>58</v>
      </c>
      <c r="AG163" t="s">
        <v>58</v>
      </c>
      <c r="AH163" t="s">
        <v>58</v>
      </c>
      <c r="AI163" t="s">
        <v>58</v>
      </c>
      <c r="AJ163" t="s">
        <v>58</v>
      </c>
      <c r="AK163">
        <v>0</v>
      </c>
      <c r="AL163">
        <v>0</v>
      </c>
      <c r="AM163">
        <v>0</v>
      </c>
      <c r="AN163">
        <v>0</v>
      </c>
      <c r="AO163">
        <v>0</v>
      </c>
      <c r="AP163">
        <v>0</v>
      </c>
      <c r="AQ163">
        <v>0</v>
      </c>
      <c r="AR163">
        <v>0</v>
      </c>
      <c r="AS163">
        <v>0</v>
      </c>
      <c r="AV163">
        <v>12.2</v>
      </c>
      <c r="AW163" t="s">
        <v>59</v>
      </c>
      <c r="AX163">
        <v>1</v>
      </c>
    </row>
    <row r="164" spans="1:50">
      <c r="A164" t="s">
        <v>450</v>
      </c>
      <c r="B164" t="s">
        <v>411</v>
      </c>
      <c r="C164" t="s">
        <v>185</v>
      </c>
      <c r="D164">
        <v>7040</v>
      </c>
      <c r="E164" t="s">
        <v>53</v>
      </c>
      <c r="F164">
        <v>34</v>
      </c>
      <c r="G164" t="s">
        <v>363</v>
      </c>
      <c r="H164">
        <v>346.05</v>
      </c>
      <c r="I164" t="s">
        <v>55</v>
      </c>
      <c r="J164" t="s">
        <v>71</v>
      </c>
      <c r="K164" t="s">
        <v>153</v>
      </c>
      <c r="L164" t="s">
        <v>58</v>
      </c>
      <c r="M164">
        <v>0</v>
      </c>
      <c r="N164">
        <v>2</v>
      </c>
      <c r="O164">
        <v>2</v>
      </c>
      <c r="P164">
        <v>1</v>
      </c>
      <c r="Q164" t="s">
        <v>59</v>
      </c>
      <c r="R164" t="s">
        <v>59</v>
      </c>
      <c r="S164" t="s">
        <v>59</v>
      </c>
      <c r="T164" t="s">
        <v>59</v>
      </c>
      <c r="U164" t="s">
        <v>59</v>
      </c>
      <c r="W164">
        <v>0</v>
      </c>
      <c r="X164">
        <v>0</v>
      </c>
      <c r="Y164" t="s">
        <v>58</v>
      </c>
      <c r="Z164" t="s">
        <v>66</v>
      </c>
      <c r="AA164" t="s">
        <v>58</v>
      </c>
      <c r="AB164" t="s">
        <v>66</v>
      </c>
      <c r="AC164" t="s">
        <v>58</v>
      </c>
      <c r="AD164" t="s">
        <v>58</v>
      </c>
      <c r="AE164" t="s">
        <v>58</v>
      </c>
      <c r="AF164" t="s">
        <v>58</v>
      </c>
      <c r="AG164" t="s">
        <v>58</v>
      </c>
      <c r="AH164" t="s">
        <v>58</v>
      </c>
      <c r="AI164" t="s">
        <v>58</v>
      </c>
      <c r="AJ164" t="s">
        <v>58</v>
      </c>
      <c r="AK164">
        <v>0</v>
      </c>
      <c r="AL164">
        <v>0</v>
      </c>
      <c r="AM164">
        <v>1</v>
      </c>
      <c r="AN164">
        <v>1</v>
      </c>
      <c r="AO164">
        <v>1</v>
      </c>
      <c r="AP164">
        <v>0</v>
      </c>
      <c r="AQ164">
        <v>0</v>
      </c>
      <c r="AR164">
        <v>0</v>
      </c>
      <c r="AS164">
        <v>0</v>
      </c>
      <c r="AV164">
        <v>13.3</v>
      </c>
      <c r="AW164" t="s">
        <v>59</v>
      </c>
      <c r="AX164">
        <v>1</v>
      </c>
    </row>
    <row r="165" spans="1:50">
      <c r="A165" t="s">
        <v>451</v>
      </c>
      <c r="B165" t="s">
        <v>452</v>
      </c>
      <c r="C165" t="s">
        <v>103</v>
      </c>
      <c r="D165">
        <v>4480</v>
      </c>
      <c r="E165" t="s">
        <v>63</v>
      </c>
      <c r="F165">
        <v>62</v>
      </c>
      <c r="G165" t="s">
        <v>363</v>
      </c>
      <c r="H165">
        <v>464.47</v>
      </c>
      <c r="I165" t="s">
        <v>100</v>
      </c>
      <c r="J165" t="s">
        <v>71</v>
      </c>
      <c r="K165" t="s">
        <v>215</v>
      </c>
      <c r="L165" t="s">
        <v>58</v>
      </c>
      <c r="M165">
        <v>0</v>
      </c>
      <c r="N165">
        <v>2</v>
      </c>
      <c r="O165">
        <v>2</v>
      </c>
      <c r="P165">
        <v>0</v>
      </c>
      <c r="Q165" t="s">
        <v>59</v>
      </c>
      <c r="R165" t="s">
        <v>59</v>
      </c>
      <c r="S165" t="s">
        <v>59</v>
      </c>
      <c r="T165" t="s">
        <v>59</v>
      </c>
      <c r="U165" t="s">
        <v>59</v>
      </c>
      <c r="W165">
        <v>0</v>
      </c>
      <c r="X165">
        <v>0</v>
      </c>
      <c r="Y165" t="s">
        <v>59</v>
      </c>
      <c r="Z165" t="s">
        <v>59</v>
      </c>
      <c r="AA165" t="s">
        <v>59</v>
      </c>
      <c r="AB165" t="s">
        <v>59</v>
      </c>
      <c r="AC165" t="s">
        <v>59</v>
      </c>
      <c r="AD165" t="s">
        <v>59</v>
      </c>
      <c r="AE165" t="s">
        <v>59</v>
      </c>
      <c r="AF165" t="s">
        <v>59</v>
      </c>
      <c r="AG165" t="s">
        <v>59</v>
      </c>
      <c r="AH165" t="s">
        <v>59</v>
      </c>
      <c r="AI165" t="s">
        <v>59</v>
      </c>
      <c r="AJ165" t="s">
        <v>59</v>
      </c>
      <c r="AV165">
        <v>15.4</v>
      </c>
      <c r="AW165" t="s">
        <v>59</v>
      </c>
      <c r="AX165">
        <v>6</v>
      </c>
    </row>
    <row r="166" spans="1:50">
      <c r="A166" t="s">
        <v>453</v>
      </c>
      <c r="B166" t="s">
        <v>454</v>
      </c>
      <c r="C166" t="s">
        <v>75</v>
      </c>
      <c r="D166">
        <v>3720</v>
      </c>
      <c r="E166" t="s">
        <v>53</v>
      </c>
      <c r="F166">
        <v>88</v>
      </c>
      <c r="G166" t="s">
        <v>104</v>
      </c>
      <c r="H166">
        <v>159.54</v>
      </c>
      <c r="I166" t="s">
        <v>55</v>
      </c>
      <c r="J166" t="s">
        <v>71</v>
      </c>
      <c r="K166" t="s">
        <v>123</v>
      </c>
      <c r="L166" t="s">
        <v>58</v>
      </c>
      <c r="M166">
        <v>0</v>
      </c>
      <c r="N166">
        <v>0</v>
      </c>
      <c r="O166">
        <v>0</v>
      </c>
      <c r="P166">
        <v>0</v>
      </c>
      <c r="Q166" t="s">
        <v>59</v>
      </c>
      <c r="R166" t="s">
        <v>59</v>
      </c>
      <c r="S166" t="s">
        <v>59</v>
      </c>
      <c r="T166" t="s">
        <v>59</v>
      </c>
      <c r="U166" t="s">
        <v>59</v>
      </c>
      <c r="V166">
        <v>1</v>
      </c>
      <c r="W166">
        <v>0</v>
      </c>
      <c r="X166">
        <v>0</v>
      </c>
      <c r="Y166" t="s">
        <v>58</v>
      </c>
      <c r="Z166" t="s">
        <v>58</v>
      </c>
      <c r="AA166" t="s">
        <v>58</v>
      </c>
      <c r="AB166" t="s">
        <v>58</v>
      </c>
      <c r="AC166" t="s">
        <v>58</v>
      </c>
      <c r="AD166" t="s">
        <v>58</v>
      </c>
      <c r="AE166" t="s">
        <v>58</v>
      </c>
      <c r="AF166" t="s">
        <v>58</v>
      </c>
      <c r="AG166" t="s">
        <v>58</v>
      </c>
      <c r="AH166" t="s">
        <v>58</v>
      </c>
      <c r="AI166" t="s">
        <v>58</v>
      </c>
      <c r="AJ166" t="s">
        <v>58</v>
      </c>
      <c r="AK166">
        <v>0</v>
      </c>
      <c r="AL166">
        <v>0</v>
      </c>
      <c r="AM166">
        <v>0</v>
      </c>
      <c r="AN166">
        <v>0</v>
      </c>
      <c r="AO166">
        <v>0</v>
      </c>
      <c r="AP166">
        <v>0</v>
      </c>
      <c r="AQ166">
        <v>0</v>
      </c>
      <c r="AR166">
        <v>0</v>
      </c>
      <c r="AS166">
        <v>0</v>
      </c>
      <c r="AV166">
        <v>12</v>
      </c>
      <c r="AW166" t="s">
        <v>59</v>
      </c>
      <c r="AX166">
        <v>1</v>
      </c>
    </row>
    <row r="167" spans="1:50">
      <c r="A167" t="s">
        <v>455</v>
      </c>
      <c r="B167" t="s">
        <v>456</v>
      </c>
      <c r="C167" t="s">
        <v>88</v>
      </c>
      <c r="D167">
        <v>5120</v>
      </c>
      <c r="E167" t="s">
        <v>63</v>
      </c>
      <c r="F167">
        <v>48</v>
      </c>
      <c r="G167" t="s">
        <v>226</v>
      </c>
      <c r="H167">
        <v>366.45</v>
      </c>
      <c r="I167" t="s">
        <v>100</v>
      </c>
      <c r="J167" t="s">
        <v>71</v>
      </c>
      <c r="K167" t="s">
        <v>85</v>
      </c>
      <c r="L167" t="s">
        <v>66</v>
      </c>
      <c r="M167">
        <v>2</v>
      </c>
      <c r="N167">
        <v>0</v>
      </c>
      <c r="O167">
        <v>0</v>
      </c>
      <c r="P167">
        <v>0</v>
      </c>
      <c r="Q167" t="s">
        <v>59</v>
      </c>
      <c r="R167" t="s">
        <v>59</v>
      </c>
      <c r="S167" t="s">
        <v>66</v>
      </c>
      <c r="T167" t="s">
        <v>59</v>
      </c>
      <c r="U167" t="s">
        <v>59</v>
      </c>
      <c r="W167">
        <v>0</v>
      </c>
      <c r="X167">
        <v>0</v>
      </c>
      <c r="Y167" t="s">
        <v>66</v>
      </c>
      <c r="Z167" t="s">
        <v>66</v>
      </c>
      <c r="AA167" t="s">
        <v>58</v>
      </c>
      <c r="AB167" t="s">
        <v>66</v>
      </c>
      <c r="AC167" t="s">
        <v>58</v>
      </c>
      <c r="AD167" t="s">
        <v>58</v>
      </c>
      <c r="AE167" t="s">
        <v>66</v>
      </c>
      <c r="AF167" t="s">
        <v>58</v>
      </c>
      <c r="AG167" t="s">
        <v>58</v>
      </c>
      <c r="AH167" t="s">
        <v>58</v>
      </c>
      <c r="AI167" t="s">
        <v>58</v>
      </c>
      <c r="AJ167" t="s">
        <v>66</v>
      </c>
      <c r="AK167">
        <v>0</v>
      </c>
      <c r="AL167">
        <v>0</v>
      </c>
      <c r="AM167">
        <v>1</v>
      </c>
      <c r="AN167">
        <v>0</v>
      </c>
      <c r="AO167">
        <v>0</v>
      </c>
      <c r="AP167">
        <v>0</v>
      </c>
      <c r="AQ167">
        <v>1</v>
      </c>
      <c r="AR167">
        <v>0</v>
      </c>
      <c r="AS167">
        <v>0</v>
      </c>
      <c r="AV167">
        <v>13.1</v>
      </c>
      <c r="AW167" t="s">
        <v>59</v>
      </c>
      <c r="AX167">
        <v>8</v>
      </c>
    </row>
    <row r="168" spans="1:50">
      <c r="A168" t="s">
        <v>457</v>
      </c>
      <c r="B168" t="s">
        <v>458</v>
      </c>
      <c r="C168" t="s">
        <v>171</v>
      </c>
      <c r="D168">
        <v>6840</v>
      </c>
      <c r="E168" t="s">
        <v>53</v>
      </c>
      <c r="F168">
        <v>48</v>
      </c>
      <c r="G168" t="s">
        <v>70</v>
      </c>
      <c r="H168">
        <v>268.08999999999997</v>
      </c>
      <c r="I168" t="s">
        <v>55</v>
      </c>
      <c r="J168" t="s">
        <v>71</v>
      </c>
      <c r="K168" t="s">
        <v>57</v>
      </c>
      <c r="L168" t="s">
        <v>66</v>
      </c>
      <c r="M168">
        <v>1</v>
      </c>
      <c r="N168">
        <v>0</v>
      </c>
      <c r="O168">
        <v>0</v>
      </c>
      <c r="P168">
        <v>0</v>
      </c>
      <c r="Q168" t="s">
        <v>59</v>
      </c>
      <c r="R168" t="s">
        <v>59</v>
      </c>
      <c r="S168" t="s">
        <v>59</v>
      </c>
      <c r="T168" t="s">
        <v>59</v>
      </c>
      <c r="U168" t="s">
        <v>59</v>
      </c>
      <c r="V168">
        <v>0</v>
      </c>
      <c r="W168">
        <v>1</v>
      </c>
      <c r="X168">
        <v>0</v>
      </c>
      <c r="Y168" t="s">
        <v>59</v>
      </c>
      <c r="Z168" t="s">
        <v>59</v>
      </c>
      <c r="AA168" t="s">
        <v>59</v>
      </c>
      <c r="AB168" t="s">
        <v>59</v>
      </c>
      <c r="AC168" t="s">
        <v>59</v>
      </c>
      <c r="AD168" t="s">
        <v>59</v>
      </c>
      <c r="AE168" t="s">
        <v>59</v>
      </c>
      <c r="AF168" t="s">
        <v>59</v>
      </c>
      <c r="AG168" t="s">
        <v>59</v>
      </c>
      <c r="AH168" t="s">
        <v>59</v>
      </c>
      <c r="AI168" t="s">
        <v>59</v>
      </c>
      <c r="AJ168" t="s">
        <v>59</v>
      </c>
      <c r="AV168">
        <v>12.6</v>
      </c>
      <c r="AW168" t="s">
        <v>59</v>
      </c>
      <c r="AX168">
        <v>3</v>
      </c>
    </row>
    <row r="169" spans="1:50">
      <c r="A169" t="s">
        <v>459</v>
      </c>
      <c r="B169" t="s">
        <v>460</v>
      </c>
      <c r="C169" t="s">
        <v>52</v>
      </c>
      <c r="D169">
        <v>8880</v>
      </c>
      <c r="E169" t="s">
        <v>63</v>
      </c>
      <c r="F169">
        <v>64</v>
      </c>
      <c r="G169" t="s">
        <v>70</v>
      </c>
      <c r="H169">
        <v>362.5</v>
      </c>
      <c r="I169" t="s">
        <v>55</v>
      </c>
      <c r="J169" t="s">
        <v>71</v>
      </c>
      <c r="K169" t="s">
        <v>111</v>
      </c>
      <c r="L169" t="s">
        <v>58</v>
      </c>
      <c r="M169">
        <v>0</v>
      </c>
      <c r="N169">
        <v>2</v>
      </c>
      <c r="O169">
        <v>2</v>
      </c>
      <c r="P169">
        <v>1</v>
      </c>
      <c r="Q169" t="s">
        <v>59</v>
      </c>
      <c r="R169" t="s">
        <v>59</v>
      </c>
      <c r="S169" t="s">
        <v>59</v>
      </c>
      <c r="T169" t="s">
        <v>59</v>
      </c>
      <c r="U169" t="s">
        <v>59</v>
      </c>
      <c r="Y169" t="s">
        <v>58</v>
      </c>
      <c r="Z169" t="s">
        <v>66</v>
      </c>
      <c r="AA169" t="s">
        <v>58</v>
      </c>
      <c r="AB169" t="s">
        <v>58</v>
      </c>
      <c r="AC169" t="s">
        <v>58</v>
      </c>
      <c r="AD169" t="s">
        <v>58</v>
      </c>
      <c r="AE169" t="s">
        <v>58</v>
      </c>
      <c r="AF169" t="s">
        <v>58</v>
      </c>
      <c r="AG169" t="s">
        <v>58</v>
      </c>
      <c r="AH169" t="s">
        <v>58</v>
      </c>
      <c r="AI169" t="s">
        <v>58</v>
      </c>
      <c r="AJ169" t="s">
        <v>58</v>
      </c>
      <c r="AK169">
        <v>1</v>
      </c>
      <c r="AL169">
        <v>1</v>
      </c>
      <c r="AM169">
        <v>1</v>
      </c>
      <c r="AN169">
        <v>0</v>
      </c>
      <c r="AO169">
        <v>0</v>
      </c>
      <c r="AP169">
        <v>0</v>
      </c>
      <c r="AQ169">
        <v>0</v>
      </c>
      <c r="AR169">
        <v>0</v>
      </c>
      <c r="AS169">
        <v>0</v>
      </c>
      <c r="AW169" t="s">
        <v>66</v>
      </c>
      <c r="AX169">
        <v>5</v>
      </c>
    </row>
    <row r="170" spans="1:50">
      <c r="A170" t="s">
        <v>461</v>
      </c>
      <c r="B170" t="s">
        <v>462</v>
      </c>
      <c r="C170" t="s">
        <v>185</v>
      </c>
      <c r="D170">
        <v>1600</v>
      </c>
      <c r="E170" t="s">
        <v>63</v>
      </c>
      <c r="F170">
        <v>78</v>
      </c>
      <c r="G170" t="s">
        <v>84</v>
      </c>
      <c r="H170">
        <v>374.34</v>
      </c>
      <c r="I170" t="s">
        <v>105</v>
      </c>
      <c r="J170" t="s">
        <v>71</v>
      </c>
      <c r="K170" t="s">
        <v>72</v>
      </c>
      <c r="L170" t="s">
        <v>58</v>
      </c>
      <c r="M170">
        <v>0</v>
      </c>
      <c r="N170">
        <v>2</v>
      </c>
      <c r="O170">
        <v>2</v>
      </c>
      <c r="P170">
        <v>0</v>
      </c>
      <c r="Q170" t="s">
        <v>59</v>
      </c>
      <c r="R170" t="s">
        <v>66</v>
      </c>
      <c r="S170" t="s">
        <v>66</v>
      </c>
      <c r="T170" t="s">
        <v>66</v>
      </c>
      <c r="U170" t="s">
        <v>59</v>
      </c>
      <c r="W170">
        <v>0</v>
      </c>
      <c r="X170">
        <v>0</v>
      </c>
      <c r="Y170" t="s">
        <v>66</v>
      </c>
      <c r="Z170" t="s">
        <v>66</v>
      </c>
      <c r="AA170" t="s">
        <v>58</v>
      </c>
      <c r="AB170" t="s">
        <v>66</v>
      </c>
      <c r="AC170" t="s">
        <v>58</v>
      </c>
      <c r="AD170" t="s">
        <v>58</v>
      </c>
      <c r="AE170" t="s">
        <v>66</v>
      </c>
      <c r="AF170" t="s">
        <v>58</v>
      </c>
      <c r="AG170" t="s">
        <v>58</v>
      </c>
      <c r="AH170" t="s">
        <v>58</v>
      </c>
      <c r="AI170" t="s">
        <v>58</v>
      </c>
      <c r="AJ170" t="s">
        <v>58</v>
      </c>
      <c r="AK170">
        <v>0</v>
      </c>
      <c r="AL170">
        <v>1</v>
      </c>
      <c r="AM170">
        <v>1</v>
      </c>
      <c r="AN170">
        <v>0</v>
      </c>
      <c r="AO170">
        <v>1</v>
      </c>
      <c r="AP170">
        <v>0</v>
      </c>
      <c r="AQ170">
        <v>0</v>
      </c>
      <c r="AR170">
        <v>0</v>
      </c>
      <c r="AS170">
        <v>0</v>
      </c>
      <c r="AV170">
        <v>13.3</v>
      </c>
      <c r="AW170" t="s">
        <v>59</v>
      </c>
      <c r="AX170">
        <v>1</v>
      </c>
    </row>
    <row r="171" spans="1:50">
      <c r="A171" t="s">
        <v>463</v>
      </c>
      <c r="B171" t="s">
        <v>464</v>
      </c>
      <c r="C171" t="s">
        <v>148</v>
      </c>
      <c r="D171">
        <v>6160</v>
      </c>
      <c r="E171" t="s">
        <v>53</v>
      </c>
      <c r="F171">
        <v>0</v>
      </c>
      <c r="G171" t="s">
        <v>89</v>
      </c>
      <c r="H171">
        <v>421.71</v>
      </c>
      <c r="I171" t="s">
        <v>105</v>
      </c>
      <c r="J171" t="s">
        <v>55</v>
      </c>
      <c r="K171" t="s">
        <v>215</v>
      </c>
      <c r="L171" t="s">
        <v>66</v>
      </c>
      <c r="M171">
        <v>2</v>
      </c>
      <c r="N171">
        <v>2</v>
      </c>
      <c r="O171">
        <v>2</v>
      </c>
      <c r="P171">
        <v>1</v>
      </c>
      <c r="Q171" t="s">
        <v>59</v>
      </c>
      <c r="R171" t="s">
        <v>66</v>
      </c>
      <c r="S171" t="s">
        <v>59</v>
      </c>
      <c r="T171" t="s">
        <v>59</v>
      </c>
      <c r="U171" t="s">
        <v>66</v>
      </c>
      <c r="W171">
        <v>0</v>
      </c>
      <c r="X171">
        <v>0</v>
      </c>
      <c r="Y171" t="s">
        <v>58</v>
      </c>
      <c r="Z171" t="s">
        <v>58</v>
      </c>
      <c r="AA171" t="s">
        <v>66</v>
      </c>
      <c r="AB171" t="s">
        <v>58</v>
      </c>
      <c r="AC171" t="s">
        <v>58</v>
      </c>
      <c r="AD171" t="s">
        <v>58</v>
      </c>
      <c r="AE171" t="s">
        <v>58</v>
      </c>
      <c r="AF171" t="s">
        <v>58</v>
      </c>
      <c r="AG171" t="s">
        <v>58</v>
      </c>
      <c r="AH171" t="s">
        <v>58</v>
      </c>
      <c r="AI171" t="s">
        <v>58</v>
      </c>
      <c r="AJ171" t="s">
        <v>58</v>
      </c>
      <c r="AK171">
        <v>0</v>
      </c>
      <c r="AL171">
        <v>0</v>
      </c>
      <c r="AM171">
        <v>1</v>
      </c>
      <c r="AN171">
        <v>0</v>
      </c>
      <c r="AO171">
        <v>0</v>
      </c>
      <c r="AP171">
        <v>0</v>
      </c>
      <c r="AQ171">
        <v>1</v>
      </c>
      <c r="AR171">
        <v>1</v>
      </c>
      <c r="AS171">
        <v>0</v>
      </c>
      <c r="AV171">
        <v>15.2</v>
      </c>
      <c r="AW171" t="s">
        <v>59</v>
      </c>
      <c r="AX171">
        <v>3</v>
      </c>
    </row>
    <row r="172" spans="1:50">
      <c r="A172" t="s">
        <v>465</v>
      </c>
      <c r="B172" t="s">
        <v>466</v>
      </c>
      <c r="C172" t="s">
        <v>137</v>
      </c>
      <c r="D172">
        <v>6480</v>
      </c>
      <c r="E172" t="s">
        <v>53</v>
      </c>
      <c r="F172">
        <v>40</v>
      </c>
      <c r="G172" t="s">
        <v>246</v>
      </c>
      <c r="H172">
        <v>468.42</v>
      </c>
      <c r="I172" t="s">
        <v>55</v>
      </c>
      <c r="J172" t="s">
        <v>71</v>
      </c>
      <c r="K172" t="s">
        <v>90</v>
      </c>
      <c r="L172" t="s">
        <v>66</v>
      </c>
      <c r="M172">
        <v>2</v>
      </c>
      <c r="N172">
        <v>2</v>
      </c>
      <c r="O172">
        <v>1</v>
      </c>
      <c r="P172">
        <v>0</v>
      </c>
      <c r="Q172" t="s">
        <v>59</v>
      </c>
      <c r="R172" t="s">
        <v>59</v>
      </c>
      <c r="S172" t="s">
        <v>59</v>
      </c>
      <c r="T172" t="s">
        <v>59</v>
      </c>
      <c r="U172" t="s">
        <v>59</v>
      </c>
      <c r="W172">
        <v>0</v>
      </c>
      <c r="X172">
        <v>0</v>
      </c>
      <c r="Y172" t="s">
        <v>66</v>
      </c>
      <c r="Z172" t="s">
        <v>58</v>
      </c>
      <c r="AA172" t="s">
        <v>58</v>
      </c>
      <c r="AB172" t="s">
        <v>66</v>
      </c>
      <c r="AC172" t="s">
        <v>58</v>
      </c>
      <c r="AD172" t="s">
        <v>58</v>
      </c>
      <c r="AE172" t="s">
        <v>58</v>
      </c>
      <c r="AF172" t="s">
        <v>58</v>
      </c>
      <c r="AG172" t="s">
        <v>58</v>
      </c>
      <c r="AH172" t="s">
        <v>58</v>
      </c>
      <c r="AI172" t="s">
        <v>58</v>
      </c>
      <c r="AJ172" t="s">
        <v>58</v>
      </c>
      <c r="AK172">
        <v>0</v>
      </c>
      <c r="AL172">
        <v>0</v>
      </c>
      <c r="AM172">
        <v>1</v>
      </c>
      <c r="AN172">
        <v>0</v>
      </c>
      <c r="AO172">
        <v>1</v>
      </c>
      <c r="AP172">
        <v>0</v>
      </c>
      <c r="AQ172">
        <v>0</v>
      </c>
      <c r="AR172">
        <v>0</v>
      </c>
      <c r="AS172">
        <v>1</v>
      </c>
      <c r="AV172">
        <v>16.100000000000001</v>
      </c>
      <c r="AW172" t="s">
        <v>59</v>
      </c>
      <c r="AX172">
        <v>5</v>
      </c>
    </row>
    <row r="173" spans="1:50">
      <c r="A173" t="s">
        <v>467</v>
      </c>
      <c r="B173" t="s">
        <v>468</v>
      </c>
      <c r="C173" t="s">
        <v>93</v>
      </c>
      <c r="D173">
        <v>8000</v>
      </c>
      <c r="E173" t="s">
        <v>53</v>
      </c>
      <c r="F173">
        <v>62</v>
      </c>
      <c r="G173" t="s">
        <v>64</v>
      </c>
      <c r="H173">
        <v>296.05</v>
      </c>
      <c r="I173" t="s">
        <v>55</v>
      </c>
      <c r="J173" t="s">
        <v>71</v>
      </c>
      <c r="K173" t="s">
        <v>145</v>
      </c>
      <c r="L173" t="s">
        <v>58</v>
      </c>
      <c r="M173">
        <v>0</v>
      </c>
      <c r="N173">
        <v>1</v>
      </c>
      <c r="O173">
        <v>1</v>
      </c>
      <c r="P173">
        <v>0</v>
      </c>
      <c r="Q173" t="s">
        <v>59</v>
      </c>
      <c r="R173" t="s">
        <v>59</v>
      </c>
      <c r="S173" t="s">
        <v>59</v>
      </c>
      <c r="T173" t="s">
        <v>59</v>
      </c>
      <c r="U173" t="s">
        <v>59</v>
      </c>
      <c r="W173">
        <v>0</v>
      </c>
      <c r="X173">
        <v>0</v>
      </c>
      <c r="Y173" t="s">
        <v>66</v>
      </c>
      <c r="Z173" t="s">
        <v>66</v>
      </c>
      <c r="AA173" t="s">
        <v>58</v>
      </c>
      <c r="AB173" t="s">
        <v>66</v>
      </c>
      <c r="AC173" t="s">
        <v>58</v>
      </c>
      <c r="AD173" t="s">
        <v>58</v>
      </c>
      <c r="AE173" t="s">
        <v>58</v>
      </c>
      <c r="AF173" t="s">
        <v>58</v>
      </c>
      <c r="AG173" t="s">
        <v>58</v>
      </c>
      <c r="AH173" t="s">
        <v>66</v>
      </c>
      <c r="AI173" t="s">
        <v>58</v>
      </c>
      <c r="AJ173" t="s">
        <v>58</v>
      </c>
      <c r="AK173">
        <v>0</v>
      </c>
      <c r="AL173">
        <v>1</v>
      </c>
      <c r="AM173">
        <v>1</v>
      </c>
      <c r="AN173">
        <v>1</v>
      </c>
      <c r="AO173">
        <v>1</v>
      </c>
      <c r="AP173">
        <v>0</v>
      </c>
      <c r="AQ173">
        <v>0</v>
      </c>
      <c r="AR173">
        <v>0</v>
      </c>
      <c r="AS173">
        <v>1</v>
      </c>
      <c r="AV173">
        <v>12.7</v>
      </c>
      <c r="AW173" t="s">
        <v>59</v>
      </c>
      <c r="AX173">
        <v>5</v>
      </c>
    </row>
    <row r="174" spans="1:50">
      <c r="A174" t="s">
        <v>469</v>
      </c>
      <c r="B174" t="s">
        <v>470</v>
      </c>
      <c r="C174" t="s">
        <v>236</v>
      </c>
      <c r="D174">
        <v>6200</v>
      </c>
      <c r="E174" t="s">
        <v>53</v>
      </c>
      <c r="F174">
        <v>0</v>
      </c>
      <c r="G174" t="s">
        <v>84</v>
      </c>
      <c r="H174">
        <v>216.78</v>
      </c>
      <c r="I174" t="s">
        <v>55</v>
      </c>
      <c r="J174" t="s">
        <v>55</v>
      </c>
      <c r="K174" t="s">
        <v>131</v>
      </c>
      <c r="L174" t="s">
        <v>58</v>
      </c>
      <c r="M174">
        <v>0</v>
      </c>
      <c r="N174">
        <v>0</v>
      </c>
      <c r="O174">
        <v>0</v>
      </c>
      <c r="P174">
        <v>0</v>
      </c>
      <c r="Q174" t="s">
        <v>59</v>
      </c>
      <c r="R174" t="s">
        <v>59</v>
      </c>
      <c r="S174" t="s">
        <v>59</v>
      </c>
      <c r="T174" t="s">
        <v>59</v>
      </c>
      <c r="U174" t="s">
        <v>59</v>
      </c>
      <c r="V174">
        <v>0</v>
      </c>
      <c r="W174">
        <v>0</v>
      </c>
      <c r="X174">
        <v>0</v>
      </c>
      <c r="Y174" t="s">
        <v>59</v>
      </c>
      <c r="Z174" t="s">
        <v>59</v>
      </c>
      <c r="AA174" t="s">
        <v>59</v>
      </c>
      <c r="AB174" t="s">
        <v>59</v>
      </c>
      <c r="AC174" t="s">
        <v>59</v>
      </c>
      <c r="AD174" t="s">
        <v>59</v>
      </c>
      <c r="AE174" t="s">
        <v>59</v>
      </c>
      <c r="AF174" t="s">
        <v>59</v>
      </c>
      <c r="AG174" t="s">
        <v>59</v>
      </c>
      <c r="AH174" t="s">
        <v>59</v>
      </c>
      <c r="AI174" t="s">
        <v>59</v>
      </c>
      <c r="AJ174" t="s">
        <v>59</v>
      </c>
      <c r="AV174">
        <v>14.2</v>
      </c>
      <c r="AW174" t="s">
        <v>59</v>
      </c>
      <c r="AX174">
        <v>4</v>
      </c>
    </row>
    <row r="175" spans="1:50">
      <c r="A175" t="s">
        <v>471</v>
      </c>
      <c r="B175" t="s">
        <v>472</v>
      </c>
      <c r="C175" t="s">
        <v>122</v>
      </c>
      <c r="E175" t="s">
        <v>63</v>
      </c>
      <c r="F175">
        <v>66</v>
      </c>
      <c r="G175" t="s">
        <v>54</v>
      </c>
      <c r="H175">
        <v>141.12</v>
      </c>
      <c r="I175" t="s">
        <v>55</v>
      </c>
      <c r="J175" t="s">
        <v>71</v>
      </c>
      <c r="K175" t="s">
        <v>85</v>
      </c>
      <c r="L175" t="s">
        <v>58</v>
      </c>
      <c r="M175">
        <v>0</v>
      </c>
      <c r="N175">
        <v>2</v>
      </c>
      <c r="O175">
        <v>2</v>
      </c>
      <c r="P175">
        <v>0</v>
      </c>
      <c r="Q175" t="s">
        <v>59</v>
      </c>
      <c r="R175" t="s">
        <v>59</v>
      </c>
      <c r="S175" t="s">
        <v>66</v>
      </c>
      <c r="T175" t="s">
        <v>66</v>
      </c>
      <c r="U175" t="s">
        <v>66</v>
      </c>
      <c r="V175">
        <v>0</v>
      </c>
      <c r="W175">
        <v>1</v>
      </c>
      <c r="X175">
        <v>1</v>
      </c>
      <c r="Y175" t="s">
        <v>66</v>
      </c>
      <c r="Z175" t="s">
        <v>66</v>
      </c>
      <c r="AA175" t="s">
        <v>58</v>
      </c>
      <c r="AB175" t="s">
        <v>66</v>
      </c>
      <c r="AC175" t="s">
        <v>58</v>
      </c>
      <c r="AD175" t="s">
        <v>58</v>
      </c>
      <c r="AE175" t="s">
        <v>58</v>
      </c>
      <c r="AF175" t="s">
        <v>58</v>
      </c>
      <c r="AG175" t="s">
        <v>58</v>
      </c>
      <c r="AH175" t="s">
        <v>66</v>
      </c>
      <c r="AI175" t="s">
        <v>58</v>
      </c>
      <c r="AJ175" t="s">
        <v>58</v>
      </c>
      <c r="AK175">
        <v>0</v>
      </c>
      <c r="AL175">
        <v>0</v>
      </c>
      <c r="AM175">
        <v>1</v>
      </c>
      <c r="AN175">
        <v>0</v>
      </c>
      <c r="AO175">
        <v>0</v>
      </c>
      <c r="AP175">
        <v>0</v>
      </c>
      <c r="AQ175">
        <v>0</v>
      </c>
      <c r="AR175">
        <v>0</v>
      </c>
      <c r="AS175">
        <v>0</v>
      </c>
      <c r="AV175">
        <v>11.5</v>
      </c>
      <c r="AW175" t="s">
        <v>59</v>
      </c>
      <c r="AX175">
        <v>7</v>
      </c>
    </row>
    <row r="176" spans="1:50">
      <c r="A176" t="s">
        <v>473</v>
      </c>
      <c r="B176" t="s">
        <v>474</v>
      </c>
      <c r="C176" t="s">
        <v>205</v>
      </c>
      <c r="D176">
        <v>3480</v>
      </c>
      <c r="E176" t="s">
        <v>63</v>
      </c>
      <c r="F176">
        <v>30</v>
      </c>
      <c r="G176" t="s">
        <v>104</v>
      </c>
      <c r="H176">
        <v>168.09</v>
      </c>
      <c r="I176" t="s">
        <v>55</v>
      </c>
      <c r="J176" t="s">
        <v>55</v>
      </c>
      <c r="K176" t="s">
        <v>85</v>
      </c>
      <c r="L176" t="s">
        <v>58</v>
      </c>
      <c r="M176">
        <v>0</v>
      </c>
      <c r="N176">
        <v>0</v>
      </c>
      <c r="O176">
        <v>0</v>
      </c>
      <c r="P176">
        <v>0</v>
      </c>
      <c r="Q176" t="s">
        <v>59</v>
      </c>
      <c r="R176" t="s">
        <v>59</v>
      </c>
      <c r="S176" t="s">
        <v>59</v>
      </c>
      <c r="T176" t="s">
        <v>59</v>
      </c>
      <c r="U176" t="s">
        <v>59</v>
      </c>
      <c r="W176">
        <v>0</v>
      </c>
      <c r="X176">
        <v>0</v>
      </c>
      <c r="Y176" t="s">
        <v>59</v>
      </c>
      <c r="Z176" t="s">
        <v>59</v>
      </c>
      <c r="AA176" t="s">
        <v>59</v>
      </c>
      <c r="AB176" t="s">
        <v>59</v>
      </c>
      <c r="AC176" t="s">
        <v>59</v>
      </c>
      <c r="AD176" t="s">
        <v>59</v>
      </c>
      <c r="AE176" t="s">
        <v>59</v>
      </c>
      <c r="AF176" t="s">
        <v>59</v>
      </c>
      <c r="AG176" t="s">
        <v>59</v>
      </c>
      <c r="AH176" t="s">
        <v>59</v>
      </c>
      <c r="AI176" t="s">
        <v>59</v>
      </c>
      <c r="AJ176" t="s">
        <v>59</v>
      </c>
      <c r="AV176">
        <v>12.3</v>
      </c>
      <c r="AW176" t="s">
        <v>59</v>
      </c>
      <c r="AX176">
        <v>1</v>
      </c>
    </row>
    <row r="177" spans="1:50">
      <c r="A177" t="s">
        <v>475</v>
      </c>
      <c r="B177" t="s">
        <v>476</v>
      </c>
      <c r="C177" t="s">
        <v>366</v>
      </c>
      <c r="D177">
        <v>6520</v>
      </c>
      <c r="E177" t="s">
        <v>63</v>
      </c>
      <c r="F177">
        <v>38</v>
      </c>
      <c r="G177" t="s">
        <v>226</v>
      </c>
      <c r="H177">
        <v>287.17</v>
      </c>
      <c r="I177" t="s">
        <v>55</v>
      </c>
      <c r="J177" t="s">
        <v>55</v>
      </c>
      <c r="K177" t="s">
        <v>256</v>
      </c>
      <c r="L177" t="s">
        <v>58</v>
      </c>
      <c r="M177">
        <v>0</v>
      </c>
      <c r="N177">
        <v>0</v>
      </c>
      <c r="O177">
        <v>0</v>
      </c>
      <c r="P177">
        <v>0</v>
      </c>
      <c r="Q177" t="s">
        <v>59</v>
      </c>
      <c r="R177" t="s">
        <v>59</v>
      </c>
      <c r="S177" t="s">
        <v>59</v>
      </c>
      <c r="T177" t="s">
        <v>59</v>
      </c>
      <c r="U177" t="s">
        <v>59</v>
      </c>
      <c r="V177">
        <v>0</v>
      </c>
      <c r="W177">
        <v>1</v>
      </c>
      <c r="X177">
        <v>1</v>
      </c>
      <c r="Y177" t="s">
        <v>59</v>
      </c>
      <c r="Z177" t="s">
        <v>59</v>
      </c>
      <c r="AA177" t="s">
        <v>59</v>
      </c>
      <c r="AB177" t="s">
        <v>59</v>
      </c>
      <c r="AC177" t="s">
        <v>59</v>
      </c>
      <c r="AD177" t="s">
        <v>59</v>
      </c>
      <c r="AE177" t="s">
        <v>59</v>
      </c>
      <c r="AF177" t="s">
        <v>59</v>
      </c>
      <c r="AG177" t="s">
        <v>59</v>
      </c>
      <c r="AH177" t="s">
        <v>59</v>
      </c>
      <c r="AI177" t="s">
        <v>59</v>
      </c>
      <c r="AJ177" t="s">
        <v>59</v>
      </c>
      <c r="AV177">
        <v>14.1</v>
      </c>
      <c r="AW177" t="s">
        <v>59</v>
      </c>
      <c r="AX177">
        <v>4</v>
      </c>
    </row>
    <row r="178" spans="1:50">
      <c r="A178" t="s">
        <v>477</v>
      </c>
      <c r="B178" t="s">
        <v>478</v>
      </c>
      <c r="C178" t="s">
        <v>75</v>
      </c>
      <c r="D178">
        <v>3720</v>
      </c>
      <c r="E178" t="s">
        <v>63</v>
      </c>
      <c r="F178">
        <v>48</v>
      </c>
      <c r="G178" t="s">
        <v>163</v>
      </c>
      <c r="H178">
        <v>328.62</v>
      </c>
      <c r="I178" t="s">
        <v>105</v>
      </c>
      <c r="J178" t="s">
        <v>55</v>
      </c>
      <c r="K178" t="s">
        <v>128</v>
      </c>
      <c r="L178" t="s">
        <v>66</v>
      </c>
      <c r="M178">
        <v>2</v>
      </c>
      <c r="N178">
        <v>2</v>
      </c>
      <c r="O178">
        <v>2</v>
      </c>
      <c r="P178">
        <v>0</v>
      </c>
      <c r="Q178" t="s">
        <v>59</v>
      </c>
      <c r="R178" t="s">
        <v>59</v>
      </c>
      <c r="S178" t="s">
        <v>59</v>
      </c>
      <c r="T178" t="s">
        <v>59</v>
      </c>
      <c r="U178" t="s">
        <v>59</v>
      </c>
      <c r="V178">
        <v>0</v>
      </c>
      <c r="W178">
        <v>1</v>
      </c>
      <c r="X178">
        <v>1</v>
      </c>
      <c r="Y178" t="s">
        <v>66</v>
      </c>
      <c r="Z178" t="s">
        <v>58</v>
      </c>
      <c r="AA178" t="s">
        <v>58</v>
      </c>
      <c r="AB178" t="s">
        <v>66</v>
      </c>
      <c r="AC178" t="s">
        <v>58</v>
      </c>
      <c r="AD178" t="s">
        <v>66</v>
      </c>
      <c r="AE178" t="s">
        <v>58</v>
      </c>
      <c r="AF178" t="s">
        <v>58</v>
      </c>
      <c r="AG178" t="s">
        <v>58</v>
      </c>
      <c r="AH178" t="s">
        <v>66</v>
      </c>
      <c r="AI178" t="s">
        <v>58</v>
      </c>
      <c r="AJ178" t="s">
        <v>58</v>
      </c>
      <c r="AK178">
        <v>0</v>
      </c>
      <c r="AL178">
        <v>0</v>
      </c>
      <c r="AM178">
        <v>1</v>
      </c>
      <c r="AN178">
        <v>1</v>
      </c>
      <c r="AO178">
        <v>1</v>
      </c>
      <c r="AP178">
        <v>0</v>
      </c>
      <c r="AQ178">
        <v>0</v>
      </c>
      <c r="AR178">
        <v>0</v>
      </c>
      <c r="AS178">
        <v>0</v>
      </c>
      <c r="AV178">
        <v>12.6</v>
      </c>
      <c r="AW178" t="s">
        <v>59</v>
      </c>
      <c r="AX178">
        <v>1</v>
      </c>
    </row>
    <row r="179" spans="1:50">
      <c r="A179" t="s">
        <v>479</v>
      </c>
      <c r="B179" t="s">
        <v>165</v>
      </c>
      <c r="C179" t="s">
        <v>52</v>
      </c>
      <c r="D179">
        <v>3280</v>
      </c>
      <c r="E179" t="s">
        <v>53</v>
      </c>
      <c r="F179">
        <v>62</v>
      </c>
      <c r="G179" t="s">
        <v>226</v>
      </c>
      <c r="H179">
        <v>344.74</v>
      </c>
      <c r="I179" t="s">
        <v>105</v>
      </c>
      <c r="J179" t="s">
        <v>71</v>
      </c>
      <c r="K179" t="s">
        <v>72</v>
      </c>
      <c r="L179" t="s">
        <v>58</v>
      </c>
      <c r="M179">
        <v>0</v>
      </c>
      <c r="N179">
        <v>2</v>
      </c>
      <c r="O179">
        <v>2</v>
      </c>
      <c r="P179">
        <v>0</v>
      </c>
      <c r="Q179" t="s">
        <v>59</v>
      </c>
      <c r="R179" t="s">
        <v>59</v>
      </c>
      <c r="S179" t="s">
        <v>59</v>
      </c>
      <c r="T179" t="s">
        <v>66</v>
      </c>
      <c r="U179" t="s">
        <v>66</v>
      </c>
      <c r="W179">
        <v>0</v>
      </c>
      <c r="X179">
        <v>0</v>
      </c>
      <c r="Y179" t="s">
        <v>59</v>
      </c>
      <c r="Z179" t="s">
        <v>59</v>
      </c>
      <c r="AA179" t="s">
        <v>59</v>
      </c>
      <c r="AB179" t="s">
        <v>59</v>
      </c>
      <c r="AC179" t="s">
        <v>59</v>
      </c>
      <c r="AD179" t="s">
        <v>59</v>
      </c>
      <c r="AE179" t="s">
        <v>59</v>
      </c>
      <c r="AF179" t="s">
        <v>59</v>
      </c>
      <c r="AG179" t="s">
        <v>59</v>
      </c>
      <c r="AH179" t="s">
        <v>59</v>
      </c>
      <c r="AI179" t="s">
        <v>59</v>
      </c>
      <c r="AJ179" t="s">
        <v>59</v>
      </c>
      <c r="AV179">
        <v>14</v>
      </c>
      <c r="AW179" t="s">
        <v>59</v>
      </c>
      <c r="AX179">
        <v>5</v>
      </c>
    </row>
    <row r="180" spans="1:50">
      <c r="A180" t="s">
        <v>480</v>
      </c>
      <c r="B180" t="s">
        <v>481</v>
      </c>
      <c r="C180" t="s">
        <v>171</v>
      </c>
      <c r="D180">
        <v>5380</v>
      </c>
      <c r="E180" t="s">
        <v>53</v>
      </c>
      <c r="F180">
        <v>0</v>
      </c>
      <c r="G180" t="s">
        <v>84</v>
      </c>
      <c r="H180">
        <v>196.38</v>
      </c>
      <c r="I180" t="s">
        <v>55</v>
      </c>
      <c r="J180" t="s">
        <v>55</v>
      </c>
      <c r="K180" t="s">
        <v>57</v>
      </c>
      <c r="L180" t="s">
        <v>58</v>
      </c>
      <c r="M180">
        <v>0</v>
      </c>
      <c r="N180">
        <v>0</v>
      </c>
      <c r="O180">
        <v>0</v>
      </c>
      <c r="P180">
        <v>0</v>
      </c>
      <c r="Q180" t="s">
        <v>59</v>
      </c>
      <c r="R180" t="s">
        <v>59</v>
      </c>
      <c r="S180" t="s">
        <v>59</v>
      </c>
      <c r="T180" t="s">
        <v>59</v>
      </c>
      <c r="U180" t="s">
        <v>59</v>
      </c>
      <c r="W180">
        <v>0</v>
      </c>
      <c r="X180">
        <v>0</v>
      </c>
      <c r="Y180" t="s">
        <v>59</v>
      </c>
      <c r="Z180" t="s">
        <v>59</v>
      </c>
      <c r="AA180" t="s">
        <v>59</v>
      </c>
      <c r="AB180" t="s">
        <v>59</v>
      </c>
      <c r="AC180" t="s">
        <v>59</v>
      </c>
      <c r="AD180" t="s">
        <v>59</v>
      </c>
      <c r="AE180" t="s">
        <v>59</v>
      </c>
      <c r="AF180" t="s">
        <v>59</v>
      </c>
      <c r="AG180" t="s">
        <v>59</v>
      </c>
      <c r="AH180" t="s">
        <v>59</v>
      </c>
      <c r="AI180" t="s">
        <v>59</v>
      </c>
      <c r="AJ180" t="s">
        <v>59</v>
      </c>
      <c r="AV180">
        <v>11.4</v>
      </c>
      <c r="AW180" t="s">
        <v>59</v>
      </c>
      <c r="AX180">
        <v>3</v>
      </c>
    </row>
    <row r="181" spans="1:50">
      <c r="A181" t="s">
        <v>482</v>
      </c>
      <c r="B181" t="s">
        <v>483</v>
      </c>
      <c r="C181" t="s">
        <v>185</v>
      </c>
      <c r="D181">
        <v>1600</v>
      </c>
      <c r="E181" t="s">
        <v>53</v>
      </c>
      <c r="F181">
        <v>44</v>
      </c>
      <c r="G181" t="s">
        <v>64</v>
      </c>
      <c r="H181">
        <v>213.82</v>
      </c>
      <c r="I181" t="s">
        <v>55</v>
      </c>
      <c r="J181" t="s">
        <v>55</v>
      </c>
      <c r="K181" t="s">
        <v>153</v>
      </c>
      <c r="L181" t="s">
        <v>58</v>
      </c>
      <c r="M181">
        <v>0</v>
      </c>
      <c r="N181">
        <v>0</v>
      </c>
      <c r="O181">
        <v>0</v>
      </c>
      <c r="P181">
        <v>0</v>
      </c>
      <c r="Q181" t="s">
        <v>59</v>
      </c>
      <c r="R181" t="s">
        <v>59</v>
      </c>
      <c r="S181" t="s">
        <v>59</v>
      </c>
      <c r="T181" t="s">
        <v>59</v>
      </c>
      <c r="U181" t="s">
        <v>59</v>
      </c>
      <c r="W181">
        <v>0</v>
      </c>
      <c r="X181">
        <v>0</v>
      </c>
      <c r="Y181" t="s">
        <v>66</v>
      </c>
      <c r="Z181" t="s">
        <v>66</v>
      </c>
      <c r="AA181" t="s">
        <v>58</v>
      </c>
      <c r="AB181" t="s">
        <v>58</v>
      </c>
      <c r="AC181" t="s">
        <v>58</v>
      </c>
      <c r="AD181" t="s">
        <v>58</v>
      </c>
      <c r="AE181" t="s">
        <v>58</v>
      </c>
      <c r="AF181" t="s">
        <v>58</v>
      </c>
      <c r="AG181" t="s">
        <v>58</v>
      </c>
      <c r="AH181" t="s">
        <v>58</v>
      </c>
      <c r="AI181" t="s">
        <v>58</v>
      </c>
      <c r="AJ181" t="s">
        <v>58</v>
      </c>
      <c r="AK181">
        <v>1</v>
      </c>
      <c r="AL181">
        <v>0</v>
      </c>
      <c r="AM181">
        <v>1</v>
      </c>
      <c r="AN181">
        <v>0</v>
      </c>
      <c r="AO181">
        <v>0</v>
      </c>
      <c r="AP181">
        <v>0</v>
      </c>
      <c r="AQ181">
        <v>0</v>
      </c>
      <c r="AR181">
        <v>0</v>
      </c>
      <c r="AS181">
        <v>1</v>
      </c>
      <c r="AV181">
        <v>11.7</v>
      </c>
      <c r="AW181" t="s">
        <v>59</v>
      </c>
      <c r="AX181">
        <v>1</v>
      </c>
    </row>
    <row r="182" spans="1:50">
      <c r="A182" t="s">
        <v>484</v>
      </c>
      <c r="B182" t="s">
        <v>485</v>
      </c>
      <c r="C182" t="s">
        <v>134</v>
      </c>
      <c r="D182">
        <v>2000</v>
      </c>
      <c r="E182" t="s">
        <v>53</v>
      </c>
      <c r="F182">
        <v>34</v>
      </c>
      <c r="G182" t="s">
        <v>64</v>
      </c>
      <c r="H182">
        <v>188.16</v>
      </c>
      <c r="I182" t="s">
        <v>55</v>
      </c>
      <c r="J182" t="s">
        <v>71</v>
      </c>
      <c r="K182" t="s">
        <v>57</v>
      </c>
      <c r="L182" t="s">
        <v>58</v>
      </c>
      <c r="M182">
        <v>0</v>
      </c>
      <c r="N182">
        <v>1</v>
      </c>
      <c r="O182">
        <v>1</v>
      </c>
      <c r="P182">
        <v>0</v>
      </c>
      <c r="Q182" t="s">
        <v>59</v>
      </c>
      <c r="R182" t="s">
        <v>59</v>
      </c>
      <c r="S182" t="s">
        <v>59</v>
      </c>
      <c r="T182" t="s">
        <v>59</v>
      </c>
      <c r="U182" t="s">
        <v>59</v>
      </c>
      <c r="V182">
        <v>0</v>
      </c>
      <c r="W182">
        <v>1</v>
      </c>
      <c r="X182">
        <v>0</v>
      </c>
      <c r="Y182" t="s">
        <v>66</v>
      </c>
      <c r="Z182" t="s">
        <v>58</v>
      </c>
      <c r="AA182" t="s">
        <v>58</v>
      </c>
      <c r="AB182" t="s">
        <v>58</v>
      </c>
      <c r="AC182" t="s">
        <v>58</v>
      </c>
      <c r="AD182" t="s">
        <v>58</v>
      </c>
      <c r="AE182" t="s">
        <v>58</v>
      </c>
      <c r="AF182" t="s">
        <v>58</v>
      </c>
      <c r="AG182" t="s">
        <v>58</v>
      </c>
      <c r="AH182" t="s">
        <v>66</v>
      </c>
      <c r="AI182" t="s">
        <v>58</v>
      </c>
      <c r="AJ182" t="s">
        <v>58</v>
      </c>
      <c r="AK182">
        <v>1</v>
      </c>
      <c r="AL182">
        <v>0</v>
      </c>
      <c r="AM182">
        <v>1</v>
      </c>
      <c r="AN182">
        <v>1</v>
      </c>
      <c r="AO182">
        <v>1</v>
      </c>
      <c r="AP182">
        <v>1</v>
      </c>
      <c r="AQ182">
        <v>0</v>
      </c>
      <c r="AR182">
        <v>0</v>
      </c>
      <c r="AS182">
        <v>1</v>
      </c>
      <c r="AV182">
        <v>11.8</v>
      </c>
      <c r="AW182" t="s">
        <v>59</v>
      </c>
      <c r="AX182">
        <v>1</v>
      </c>
    </row>
    <row r="183" spans="1:50">
      <c r="A183" t="s">
        <v>486</v>
      </c>
      <c r="B183" t="s">
        <v>487</v>
      </c>
      <c r="C183" t="s">
        <v>52</v>
      </c>
      <c r="D183">
        <v>3280</v>
      </c>
      <c r="E183" t="s">
        <v>53</v>
      </c>
      <c r="F183">
        <v>62</v>
      </c>
      <c r="G183" t="s">
        <v>64</v>
      </c>
      <c r="H183">
        <v>244.74</v>
      </c>
      <c r="I183" t="s">
        <v>196</v>
      </c>
      <c r="J183" t="s">
        <v>55</v>
      </c>
      <c r="K183" t="s">
        <v>131</v>
      </c>
      <c r="L183" t="s">
        <v>58</v>
      </c>
      <c r="M183">
        <v>0</v>
      </c>
      <c r="N183">
        <v>1</v>
      </c>
      <c r="O183">
        <v>1</v>
      </c>
      <c r="P183">
        <v>0</v>
      </c>
      <c r="Q183" t="s">
        <v>59</v>
      </c>
      <c r="R183" t="s">
        <v>59</v>
      </c>
      <c r="S183" t="s">
        <v>59</v>
      </c>
      <c r="T183" t="s">
        <v>59</v>
      </c>
      <c r="U183" t="s">
        <v>59</v>
      </c>
      <c r="W183">
        <v>0</v>
      </c>
      <c r="X183">
        <v>0</v>
      </c>
      <c r="Y183" t="s">
        <v>59</v>
      </c>
      <c r="Z183" t="s">
        <v>59</v>
      </c>
      <c r="AA183" t="s">
        <v>59</v>
      </c>
      <c r="AB183" t="s">
        <v>59</v>
      </c>
      <c r="AC183" t="s">
        <v>59</v>
      </c>
      <c r="AD183" t="s">
        <v>59</v>
      </c>
      <c r="AE183" t="s">
        <v>59</v>
      </c>
      <c r="AF183" t="s">
        <v>59</v>
      </c>
      <c r="AG183" t="s">
        <v>59</v>
      </c>
      <c r="AH183" t="s">
        <v>59</v>
      </c>
      <c r="AI183" t="s">
        <v>59</v>
      </c>
      <c r="AJ183" t="s">
        <v>59</v>
      </c>
      <c r="AV183">
        <v>14.6</v>
      </c>
      <c r="AW183" t="s">
        <v>59</v>
      </c>
      <c r="AX183">
        <v>5</v>
      </c>
    </row>
    <row r="184" spans="1:50">
      <c r="A184" t="s">
        <v>488</v>
      </c>
      <c r="B184" t="s">
        <v>489</v>
      </c>
      <c r="C184" t="s">
        <v>205</v>
      </c>
      <c r="E184" t="s">
        <v>53</v>
      </c>
      <c r="F184">
        <v>46</v>
      </c>
      <c r="G184" t="s">
        <v>226</v>
      </c>
      <c r="H184">
        <v>300.33</v>
      </c>
      <c r="I184" t="s">
        <v>55</v>
      </c>
      <c r="J184" t="s">
        <v>71</v>
      </c>
      <c r="K184" t="s">
        <v>57</v>
      </c>
      <c r="L184" t="s">
        <v>66</v>
      </c>
      <c r="M184">
        <v>1</v>
      </c>
      <c r="N184">
        <v>2</v>
      </c>
      <c r="O184">
        <v>2</v>
      </c>
      <c r="P184">
        <v>0</v>
      </c>
      <c r="Q184" t="s">
        <v>66</v>
      </c>
      <c r="R184" t="s">
        <v>59</v>
      </c>
      <c r="S184" t="s">
        <v>59</v>
      </c>
      <c r="T184" t="s">
        <v>66</v>
      </c>
      <c r="U184" t="s">
        <v>66</v>
      </c>
      <c r="W184">
        <v>0</v>
      </c>
      <c r="X184">
        <v>0</v>
      </c>
      <c r="Y184" t="s">
        <v>66</v>
      </c>
      <c r="Z184" t="s">
        <v>58</v>
      </c>
      <c r="AA184" t="s">
        <v>58</v>
      </c>
      <c r="AB184" t="s">
        <v>58</v>
      </c>
      <c r="AC184" t="s">
        <v>58</v>
      </c>
      <c r="AD184" t="s">
        <v>58</v>
      </c>
      <c r="AE184" t="s">
        <v>66</v>
      </c>
      <c r="AF184" t="s">
        <v>58</v>
      </c>
      <c r="AG184" t="s">
        <v>58</v>
      </c>
      <c r="AH184" t="s">
        <v>58</v>
      </c>
      <c r="AI184" t="s">
        <v>58</v>
      </c>
      <c r="AJ184" t="s">
        <v>58</v>
      </c>
      <c r="AK184">
        <v>1</v>
      </c>
      <c r="AL184">
        <v>0</v>
      </c>
      <c r="AM184">
        <v>1</v>
      </c>
      <c r="AN184">
        <v>1</v>
      </c>
      <c r="AO184">
        <v>1</v>
      </c>
      <c r="AP184">
        <v>0</v>
      </c>
      <c r="AQ184">
        <v>0</v>
      </c>
      <c r="AR184">
        <v>1</v>
      </c>
      <c r="AS184">
        <v>1</v>
      </c>
      <c r="AV184">
        <v>11.1</v>
      </c>
      <c r="AW184" t="s">
        <v>66</v>
      </c>
      <c r="AX184">
        <v>1</v>
      </c>
    </row>
    <row r="185" spans="1:50">
      <c r="A185" t="s">
        <v>490</v>
      </c>
      <c r="B185" t="s">
        <v>491</v>
      </c>
      <c r="C185" t="s">
        <v>108</v>
      </c>
      <c r="E185" t="s">
        <v>63</v>
      </c>
      <c r="F185">
        <v>42</v>
      </c>
      <c r="G185" t="s">
        <v>226</v>
      </c>
      <c r="H185">
        <v>266.12</v>
      </c>
      <c r="I185" t="s">
        <v>105</v>
      </c>
      <c r="J185" t="s">
        <v>71</v>
      </c>
      <c r="K185" t="s">
        <v>72</v>
      </c>
      <c r="L185" t="s">
        <v>58</v>
      </c>
      <c r="M185">
        <v>0</v>
      </c>
      <c r="N185">
        <v>2</v>
      </c>
      <c r="O185">
        <v>2</v>
      </c>
      <c r="P185">
        <v>0</v>
      </c>
      <c r="Q185" t="s">
        <v>59</v>
      </c>
      <c r="R185" t="s">
        <v>59</v>
      </c>
      <c r="S185" t="s">
        <v>59</v>
      </c>
      <c r="T185" t="s">
        <v>59</v>
      </c>
      <c r="U185" t="s">
        <v>59</v>
      </c>
      <c r="V185">
        <v>0</v>
      </c>
      <c r="W185">
        <v>1</v>
      </c>
      <c r="X185">
        <v>1</v>
      </c>
      <c r="Y185" t="s">
        <v>66</v>
      </c>
      <c r="Z185" t="s">
        <v>58</v>
      </c>
      <c r="AA185" t="s">
        <v>58</v>
      </c>
      <c r="AB185" t="s">
        <v>58</v>
      </c>
      <c r="AC185" t="s">
        <v>58</v>
      </c>
      <c r="AD185" t="s">
        <v>58</v>
      </c>
      <c r="AE185" t="s">
        <v>58</v>
      </c>
      <c r="AF185" t="s">
        <v>58</v>
      </c>
      <c r="AG185" t="s">
        <v>58</v>
      </c>
      <c r="AH185" t="s">
        <v>66</v>
      </c>
      <c r="AI185" t="s">
        <v>58</v>
      </c>
      <c r="AJ185" t="s">
        <v>58</v>
      </c>
      <c r="AK185">
        <v>1</v>
      </c>
      <c r="AL185">
        <v>1</v>
      </c>
      <c r="AM185">
        <v>0</v>
      </c>
      <c r="AN185">
        <v>0</v>
      </c>
      <c r="AO185">
        <v>1</v>
      </c>
      <c r="AP185">
        <v>0</v>
      </c>
      <c r="AQ185">
        <v>0</v>
      </c>
      <c r="AR185">
        <v>0</v>
      </c>
      <c r="AS185">
        <v>0</v>
      </c>
      <c r="AV185">
        <v>12.3</v>
      </c>
      <c r="AW185" t="s">
        <v>59</v>
      </c>
      <c r="AX185">
        <v>9</v>
      </c>
    </row>
    <row r="186" spans="1:50">
      <c r="A186" t="s">
        <v>492</v>
      </c>
      <c r="B186" t="s">
        <v>493</v>
      </c>
      <c r="C186" t="s">
        <v>148</v>
      </c>
      <c r="D186">
        <v>5640</v>
      </c>
      <c r="E186" t="s">
        <v>53</v>
      </c>
      <c r="F186">
        <v>60</v>
      </c>
      <c r="G186" t="s">
        <v>70</v>
      </c>
      <c r="H186">
        <v>334.21</v>
      </c>
      <c r="I186" t="s">
        <v>55</v>
      </c>
      <c r="J186" t="s">
        <v>55</v>
      </c>
      <c r="K186" t="s">
        <v>72</v>
      </c>
      <c r="L186" t="s">
        <v>58</v>
      </c>
      <c r="M186">
        <v>0</v>
      </c>
      <c r="N186">
        <v>2</v>
      </c>
      <c r="O186">
        <v>2</v>
      </c>
      <c r="P186">
        <v>0</v>
      </c>
      <c r="Q186" t="s">
        <v>59</v>
      </c>
      <c r="R186" t="s">
        <v>59</v>
      </c>
      <c r="S186" t="s">
        <v>59</v>
      </c>
      <c r="T186" t="s">
        <v>59</v>
      </c>
      <c r="U186" t="s">
        <v>59</v>
      </c>
      <c r="W186">
        <v>0</v>
      </c>
      <c r="X186">
        <v>0</v>
      </c>
      <c r="Y186" t="s">
        <v>66</v>
      </c>
      <c r="Z186" t="s">
        <v>58</v>
      </c>
      <c r="AA186" t="s">
        <v>58</v>
      </c>
      <c r="AB186" t="s">
        <v>58</v>
      </c>
      <c r="AC186" t="s">
        <v>58</v>
      </c>
      <c r="AD186" t="s">
        <v>58</v>
      </c>
      <c r="AE186" t="s">
        <v>58</v>
      </c>
      <c r="AF186" t="s">
        <v>58</v>
      </c>
      <c r="AG186" t="s">
        <v>58</v>
      </c>
      <c r="AH186" t="s">
        <v>58</v>
      </c>
      <c r="AI186" t="s">
        <v>66</v>
      </c>
      <c r="AJ186" t="s">
        <v>58</v>
      </c>
      <c r="AK186">
        <v>0</v>
      </c>
      <c r="AL186">
        <v>1</v>
      </c>
      <c r="AM186">
        <v>1</v>
      </c>
      <c r="AN186">
        <v>0</v>
      </c>
      <c r="AO186">
        <v>1</v>
      </c>
      <c r="AP186">
        <v>0</v>
      </c>
      <c r="AQ186">
        <v>0</v>
      </c>
      <c r="AR186">
        <v>0</v>
      </c>
      <c r="AS186">
        <v>1</v>
      </c>
      <c r="AV186">
        <v>11.6</v>
      </c>
      <c r="AW186" t="s">
        <v>59</v>
      </c>
      <c r="AX186">
        <v>3</v>
      </c>
    </row>
    <row r="187" spans="1:50">
      <c r="A187" t="s">
        <v>494</v>
      </c>
      <c r="B187" t="s">
        <v>495</v>
      </c>
      <c r="C187" t="s">
        <v>271</v>
      </c>
      <c r="E187" t="s">
        <v>63</v>
      </c>
      <c r="F187">
        <v>78</v>
      </c>
      <c r="G187" t="s">
        <v>104</v>
      </c>
      <c r="H187">
        <v>217.11</v>
      </c>
      <c r="I187" t="s">
        <v>55</v>
      </c>
      <c r="J187" t="s">
        <v>71</v>
      </c>
      <c r="K187" t="s">
        <v>72</v>
      </c>
      <c r="L187" t="s">
        <v>58</v>
      </c>
      <c r="M187">
        <v>0</v>
      </c>
      <c r="N187">
        <v>2</v>
      </c>
      <c r="O187">
        <v>2</v>
      </c>
      <c r="P187">
        <v>0</v>
      </c>
      <c r="Q187" t="s">
        <v>59</v>
      </c>
      <c r="R187" t="s">
        <v>59</v>
      </c>
      <c r="S187" t="s">
        <v>59</v>
      </c>
      <c r="T187" t="s">
        <v>59</v>
      </c>
      <c r="U187" t="s">
        <v>59</v>
      </c>
      <c r="V187">
        <v>0</v>
      </c>
      <c r="W187">
        <v>1</v>
      </c>
      <c r="X187">
        <v>1</v>
      </c>
      <c r="Y187" t="s">
        <v>66</v>
      </c>
      <c r="Z187" t="s">
        <v>58</v>
      </c>
      <c r="AA187" t="s">
        <v>58</v>
      </c>
      <c r="AB187" t="s">
        <v>58</v>
      </c>
      <c r="AC187" t="s">
        <v>58</v>
      </c>
      <c r="AD187" t="s">
        <v>58</v>
      </c>
      <c r="AE187" t="s">
        <v>58</v>
      </c>
      <c r="AF187" t="s">
        <v>58</v>
      </c>
      <c r="AG187" t="s">
        <v>58</v>
      </c>
      <c r="AH187" t="s">
        <v>58</v>
      </c>
      <c r="AI187" t="s">
        <v>58</v>
      </c>
      <c r="AJ187" t="s">
        <v>58</v>
      </c>
      <c r="AK187">
        <v>1</v>
      </c>
      <c r="AL187">
        <v>0</v>
      </c>
      <c r="AM187">
        <v>1</v>
      </c>
      <c r="AN187">
        <v>0</v>
      </c>
      <c r="AO187">
        <v>0</v>
      </c>
      <c r="AP187">
        <v>0</v>
      </c>
      <c r="AQ187">
        <v>0</v>
      </c>
      <c r="AR187">
        <v>0</v>
      </c>
      <c r="AS187">
        <v>1</v>
      </c>
      <c r="AV187">
        <v>11.8</v>
      </c>
      <c r="AW187" t="s">
        <v>59</v>
      </c>
      <c r="AX187">
        <v>1</v>
      </c>
    </row>
    <row r="188" spans="1:50">
      <c r="A188" t="s">
        <v>496</v>
      </c>
      <c r="B188" t="s">
        <v>497</v>
      </c>
      <c r="C188" t="s">
        <v>218</v>
      </c>
      <c r="E188" t="s">
        <v>53</v>
      </c>
      <c r="F188">
        <v>58</v>
      </c>
      <c r="G188" t="s">
        <v>70</v>
      </c>
      <c r="H188">
        <v>169.41</v>
      </c>
      <c r="I188" t="s">
        <v>55</v>
      </c>
      <c r="J188" t="s">
        <v>56</v>
      </c>
      <c r="K188" t="s">
        <v>131</v>
      </c>
      <c r="L188" t="s">
        <v>58</v>
      </c>
      <c r="M188">
        <v>0</v>
      </c>
      <c r="N188">
        <v>1</v>
      </c>
      <c r="O188">
        <v>1</v>
      </c>
      <c r="P188">
        <v>0</v>
      </c>
      <c r="Q188" t="s">
        <v>59</v>
      </c>
      <c r="R188" t="s">
        <v>59</v>
      </c>
      <c r="S188" t="s">
        <v>59</v>
      </c>
      <c r="T188" t="s">
        <v>59</v>
      </c>
      <c r="U188" t="s">
        <v>59</v>
      </c>
      <c r="W188">
        <v>0</v>
      </c>
      <c r="X188">
        <v>0</v>
      </c>
      <c r="Y188" t="s">
        <v>66</v>
      </c>
      <c r="Z188" t="s">
        <v>58</v>
      </c>
      <c r="AA188" t="s">
        <v>58</v>
      </c>
      <c r="AB188" t="s">
        <v>58</v>
      </c>
      <c r="AC188" t="s">
        <v>58</v>
      </c>
      <c r="AD188" t="s">
        <v>58</v>
      </c>
      <c r="AE188" t="s">
        <v>58</v>
      </c>
      <c r="AF188" t="s">
        <v>58</v>
      </c>
      <c r="AG188" t="s">
        <v>58</v>
      </c>
      <c r="AH188" t="s">
        <v>58</v>
      </c>
      <c r="AI188" t="s">
        <v>58</v>
      </c>
      <c r="AJ188" t="s">
        <v>58</v>
      </c>
      <c r="AK188">
        <v>1</v>
      </c>
      <c r="AL188">
        <v>0</v>
      </c>
      <c r="AM188">
        <v>1</v>
      </c>
      <c r="AN188">
        <v>0</v>
      </c>
      <c r="AO188">
        <v>1</v>
      </c>
      <c r="AP188">
        <v>0</v>
      </c>
      <c r="AQ188">
        <v>0</v>
      </c>
      <c r="AR188">
        <v>0</v>
      </c>
      <c r="AS188">
        <v>0</v>
      </c>
      <c r="AV188">
        <v>11.2</v>
      </c>
      <c r="AW188" t="s">
        <v>59</v>
      </c>
      <c r="AX188">
        <v>9</v>
      </c>
    </row>
    <row r="189" spans="1:50">
      <c r="A189" t="s">
        <v>498</v>
      </c>
      <c r="B189" t="s">
        <v>499</v>
      </c>
      <c r="C189" t="s">
        <v>420</v>
      </c>
      <c r="E189" t="s">
        <v>63</v>
      </c>
      <c r="F189">
        <v>42</v>
      </c>
      <c r="G189" t="s">
        <v>84</v>
      </c>
      <c r="H189">
        <v>185.2</v>
      </c>
      <c r="I189" t="s">
        <v>100</v>
      </c>
      <c r="J189" t="s">
        <v>56</v>
      </c>
      <c r="K189" t="s">
        <v>90</v>
      </c>
      <c r="L189" t="s">
        <v>58</v>
      </c>
      <c r="M189">
        <v>0</v>
      </c>
      <c r="N189">
        <v>2</v>
      </c>
      <c r="O189">
        <v>2</v>
      </c>
      <c r="P189">
        <v>0</v>
      </c>
      <c r="Q189" t="s">
        <v>59</v>
      </c>
      <c r="R189" t="s">
        <v>59</v>
      </c>
      <c r="S189" t="s">
        <v>59</v>
      </c>
      <c r="T189" t="s">
        <v>59</v>
      </c>
      <c r="U189" t="s">
        <v>59</v>
      </c>
      <c r="V189">
        <v>0</v>
      </c>
      <c r="W189">
        <v>0</v>
      </c>
      <c r="X189">
        <v>0</v>
      </c>
      <c r="Y189" t="s">
        <v>66</v>
      </c>
      <c r="Z189" t="s">
        <v>58</v>
      </c>
      <c r="AA189" t="s">
        <v>58</v>
      </c>
      <c r="AB189" t="s">
        <v>58</v>
      </c>
      <c r="AC189" t="s">
        <v>58</v>
      </c>
      <c r="AD189" t="s">
        <v>58</v>
      </c>
      <c r="AE189" t="s">
        <v>58</v>
      </c>
      <c r="AF189" t="s">
        <v>58</v>
      </c>
      <c r="AG189" t="s">
        <v>58</v>
      </c>
      <c r="AH189" t="s">
        <v>58</v>
      </c>
      <c r="AI189" t="s">
        <v>58</v>
      </c>
      <c r="AJ189" t="s">
        <v>58</v>
      </c>
      <c r="AK189">
        <v>0</v>
      </c>
      <c r="AL189">
        <v>1</v>
      </c>
      <c r="AM189">
        <v>1</v>
      </c>
      <c r="AN189">
        <v>0</v>
      </c>
      <c r="AO189">
        <v>1</v>
      </c>
      <c r="AP189">
        <v>0</v>
      </c>
      <c r="AQ189">
        <v>0</v>
      </c>
      <c r="AR189">
        <v>1</v>
      </c>
      <c r="AS189">
        <v>1</v>
      </c>
      <c r="AV189">
        <v>11.2</v>
      </c>
      <c r="AW189" t="s">
        <v>59</v>
      </c>
      <c r="AX189">
        <v>2</v>
      </c>
    </row>
    <row r="190" spans="1:50">
      <c r="A190" t="s">
        <v>500</v>
      </c>
      <c r="B190" t="s">
        <v>501</v>
      </c>
      <c r="C190" t="s">
        <v>119</v>
      </c>
      <c r="E190" t="s">
        <v>53</v>
      </c>
      <c r="F190">
        <v>0</v>
      </c>
      <c r="G190" t="s">
        <v>84</v>
      </c>
      <c r="H190">
        <v>163.82</v>
      </c>
      <c r="I190" t="s">
        <v>55</v>
      </c>
      <c r="J190" t="s">
        <v>55</v>
      </c>
      <c r="K190" t="s">
        <v>80</v>
      </c>
      <c r="L190" t="s">
        <v>58</v>
      </c>
      <c r="M190">
        <v>0</v>
      </c>
      <c r="N190">
        <v>1</v>
      </c>
      <c r="O190">
        <v>1</v>
      </c>
      <c r="P190">
        <v>0</v>
      </c>
      <c r="Q190" t="s">
        <v>59</v>
      </c>
      <c r="R190" t="s">
        <v>59</v>
      </c>
      <c r="S190" t="s">
        <v>59</v>
      </c>
      <c r="T190" t="s">
        <v>59</v>
      </c>
      <c r="U190" t="s">
        <v>59</v>
      </c>
      <c r="W190">
        <v>0</v>
      </c>
      <c r="X190">
        <v>0</v>
      </c>
      <c r="Y190" t="s">
        <v>59</v>
      </c>
      <c r="Z190" t="s">
        <v>59</v>
      </c>
      <c r="AA190" t="s">
        <v>59</v>
      </c>
      <c r="AB190" t="s">
        <v>59</v>
      </c>
      <c r="AC190" t="s">
        <v>59</v>
      </c>
      <c r="AD190" t="s">
        <v>59</v>
      </c>
      <c r="AE190" t="s">
        <v>59</v>
      </c>
      <c r="AF190" t="s">
        <v>59</v>
      </c>
      <c r="AG190" t="s">
        <v>59</v>
      </c>
      <c r="AH190" t="s">
        <v>59</v>
      </c>
      <c r="AI190" t="s">
        <v>59</v>
      </c>
      <c r="AJ190" t="s">
        <v>59</v>
      </c>
      <c r="AV190">
        <v>12.3</v>
      </c>
      <c r="AW190" t="s">
        <v>59</v>
      </c>
      <c r="AX190">
        <v>7</v>
      </c>
    </row>
    <row r="191" spans="1:50">
      <c r="A191" t="s">
        <v>502</v>
      </c>
      <c r="B191" t="s">
        <v>446</v>
      </c>
      <c r="C191" t="s">
        <v>185</v>
      </c>
      <c r="D191">
        <v>1600</v>
      </c>
      <c r="E191" t="s">
        <v>63</v>
      </c>
      <c r="F191">
        <v>64</v>
      </c>
      <c r="G191" t="s">
        <v>64</v>
      </c>
      <c r="H191">
        <v>304.61</v>
      </c>
      <c r="I191" t="s">
        <v>55</v>
      </c>
      <c r="J191" t="s">
        <v>71</v>
      </c>
      <c r="K191" t="s">
        <v>72</v>
      </c>
      <c r="L191" t="s">
        <v>58</v>
      </c>
      <c r="M191">
        <v>0</v>
      </c>
      <c r="N191">
        <v>2</v>
      </c>
      <c r="O191">
        <v>2</v>
      </c>
      <c r="P191">
        <v>2</v>
      </c>
      <c r="Q191" t="s">
        <v>59</v>
      </c>
      <c r="R191" t="s">
        <v>59</v>
      </c>
      <c r="S191" t="s">
        <v>59</v>
      </c>
      <c r="T191" t="s">
        <v>59</v>
      </c>
      <c r="U191" t="s">
        <v>59</v>
      </c>
      <c r="W191">
        <v>0</v>
      </c>
      <c r="X191">
        <v>0</v>
      </c>
      <c r="Y191" t="s">
        <v>58</v>
      </c>
      <c r="Z191" t="s">
        <v>66</v>
      </c>
      <c r="AA191" t="s">
        <v>58</v>
      </c>
      <c r="AB191" t="s">
        <v>58</v>
      </c>
      <c r="AC191" t="s">
        <v>58</v>
      </c>
      <c r="AD191" t="s">
        <v>58</v>
      </c>
      <c r="AE191" t="s">
        <v>58</v>
      </c>
      <c r="AF191" t="s">
        <v>58</v>
      </c>
      <c r="AG191" t="s">
        <v>58</v>
      </c>
      <c r="AH191" t="s">
        <v>58</v>
      </c>
      <c r="AI191" t="s">
        <v>58</v>
      </c>
      <c r="AJ191" t="s">
        <v>58</v>
      </c>
      <c r="AK191">
        <v>0</v>
      </c>
      <c r="AL191">
        <v>0</v>
      </c>
      <c r="AM191">
        <v>1</v>
      </c>
      <c r="AN191">
        <v>1</v>
      </c>
      <c r="AO191">
        <v>1</v>
      </c>
      <c r="AP191">
        <v>0</v>
      </c>
      <c r="AQ191">
        <v>0</v>
      </c>
      <c r="AR191">
        <v>0</v>
      </c>
      <c r="AS191">
        <v>1</v>
      </c>
      <c r="AV191">
        <v>13.6</v>
      </c>
      <c r="AW191" t="s">
        <v>59</v>
      </c>
      <c r="AX191">
        <v>1</v>
      </c>
    </row>
    <row r="192" spans="1:50">
      <c r="A192" t="s">
        <v>503</v>
      </c>
      <c r="B192" t="s">
        <v>504</v>
      </c>
      <c r="C192" t="s">
        <v>122</v>
      </c>
      <c r="D192">
        <v>2700</v>
      </c>
      <c r="E192" t="s">
        <v>63</v>
      </c>
      <c r="F192">
        <v>46</v>
      </c>
      <c r="G192" t="s">
        <v>64</v>
      </c>
      <c r="H192">
        <v>262.83</v>
      </c>
      <c r="I192" t="s">
        <v>105</v>
      </c>
      <c r="J192" t="s">
        <v>71</v>
      </c>
      <c r="K192" t="s">
        <v>72</v>
      </c>
      <c r="L192" t="s">
        <v>58</v>
      </c>
      <c r="M192">
        <v>0</v>
      </c>
      <c r="N192">
        <v>1</v>
      </c>
      <c r="O192">
        <v>1</v>
      </c>
      <c r="P192">
        <v>0</v>
      </c>
      <c r="Q192" t="s">
        <v>59</v>
      </c>
      <c r="R192" t="s">
        <v>59</v>
      </c>
      <c r="S192" t="s">
        <v>59</v>
      </c>
      <c r="T192" t="s">
        <v>59</v>
      </c>
      <c r="U192" t="s">
        <v>59</v>
      </c>
      <c r="V192">
        <v>0</v>
      </c>
      <c r="W192">
        <v>1</v>
      </c>
      <c r="X192">
        <v>1</v>
      </c>
      <c r="Y192" t="s">
        <v>66</v>
      </c>
      <c r="Z192" t="s">
        <v>66</v>
      </c>
      <c r="AA192" t="s">
        <v>58</v>
      </c>
      <c r="AB192" t="s">
        <v>66</v>
      </c>
      <c r="AC192" t="s">
        <v>58</v>
      </c>
      <c r="AD192" t="s">
        <v>58</v>
      </c>
      <c r="AE192" t="s">
        <v>66</v>
      </c>
      <c r="AF192" t="s">
        <v>58</v>
      </c>
      <c r="AG192" t="s">
        <v>58</v>
      </c>
      <c r="AH192" t="s">
        <v>58</v>
      </c>
      <c r="AI192" t="s">
        <v>58</v>
      </c>
      <c r="AJ192" t="s">
        <v>58</v>
      </c>
      <c r="AK192">
        <v>0</v>
      </c>
      <c r="AL192">
        <v>1</v>
      </c>
      <c r="AM192">
        <v>1</v>
      </c>
      <c r="AN192">
        <v>0</v>
      </c>
      <c r="AO192">
        <v>0</v>
      </c>
      <c r="AP192">
        <v>0</v>
      </c>
      <c r="AQ192">
        <v>0</v>
      </c>
      <c r="AR192">
        <v>0</v>
      </c>
      <c r="AS192">
        <v>0</v>
      </c>
      <c r="AV192">
        <v>12.1</v>
      </c>
      <c r="AW192" t="s">
        <v>59</v>
      </c>
      <c r="AX192">
        <v>7</v>
      </c>
    </row>
    <row r="193" spans="1:50">
      <c r="A193" t="s">
        <v>505</v>
      </c>
      <c r="B193" t="s">
        <v>506</v>
      </c>
      <c r="C193" t="s">
        <v>126</v>
      </c>
      <c r="D193">
        <v>5330</v>
      </c>
      <c r="E193" t="s">
        <v>63</v>
      </c>
      <c r="F193">
        <v>78</v>
      </c>
      <c r="G193" t="s">
        <v>64</v>
      </c>
      <c r="H193">
        <v>269.74</v>
      </c>
      <c r="I193" t="s">
        <v>94</v>
      </c>
      <c r="J193" t="s">
        <v>71</v>
      </c>
      <c r="K193" t="s">
        <v>80</v>
      </c>
      <c r="L193" t="s">
        <v>66</v>
      </c>
      <c r="M193">
        <v>1</v>
      </c>
      <c r="N193">
        <v>1</v>
      </c>
      <c r="O193">
        <v>1</v>
      </c>
      <c r="P193">
        <v>0</v>
      </c>
      <c r="Q193" t="s">
        <v>59</v>
      </c>
      <c r="R193" t="s">
        <v>59</v>
      </c>
      <c r="S193" t="s">
        <v>59</v>
      </c>
      <c r="T193" t="s">
        <v>66</v>
      </c>
      <c r="U193" t="s">
        <v>59</v>
      </c>
      <c r="W193">
        <v>0</v>
      </c>
      <c r="X193">
        <v>0</v>
      </c>
      <c r="Y193" t="s">
        <v>66</v>
      </c>
      <c r="Z193" t="s">
        <v>58</v>
      </c>
      <c r="AA193" t="s">
        <v>58</v>
      </c>
      <c r="AB193" t="s">
        <v>66</v>
      </c>
      <c r="AC193" t="s">
        <v>58</v>
      </c>
      <c r="AD193" t="s">
        <v>66</v>
      </c>
      <c r="AE193" t="s">
        <v>66</v>
      </c>
      <c r="AF193" t="s">
        <v>58</v>
      </c>
      <c r="AG193" t="s">
        <v>58</v>
      </c>
      <c r="AH193" t="s">
        <v>58</v>
      </c>
      <c r="AI193" t="s">
        <v>58</v>
      </c>
      <c r="AJ193" t="s">
        <v>58</v>
      </c>
      <c r="AK193">
        <v>0</v>
      </c>
      <c r="AL193">
        <v>1</v>
      </c>
      <c r="AM193">
        <v>1</v>
      </c>
      <c r="AN193">
        <v>0</v>
      </c>
      <c r="AO193">
        <v>0</v>
      </c>
      <c r="AP193">
        <v>1</v>
      </c>
      <c r="AQ193">
        <v>0</v>
      </c>
      <c r="AR193">
        <v>0</v>
      </c>
      <c r="AS193">
        <v>0</v>
      </c>
      <c r="AV193">
        <v>11.8</v>
      </c>
      <c r="AW193" t="s">
        <v>59</v>
      </c>
      <c r="AX193">
        <v>7</v>
      </c>
    </row>
    <row r="194" spans="1:50">
      <c r="A194" t="s">
        <v>507</v>
      </c>
      <c r="B194" t="s">
        <v>508</v>
      </c>
      <c r="C194" t="s">
        <v>212</v>
      </c>
      <c r="E194" t="s">
        <v>53</v>
      </c>
      <c r="F194">
        <v>52</v>
      </c>
      <c r="G194" t="s">
        <v>54</v>
      </c>
      <c r="H194">
        <v>179.61</v>
      </c>
      <c r="I194" t="s">
        <v>55</v>
      </c>
      <c r="J194" t="s">
        <v>55</v>
      </c>
      <c r="K194" t="s">
        <v>128</v>
      </c>
      <c r="L194" t="s">
        <v>58</v>
      </c>
      <c r="M194">
        <v>0</v>
      </c>
      <c r="N194">
        <v>1</v>
      </c>
      <c r="O194">
        <v>1</v>
      </c>
      <c r="P194">
        <v>0</v>
      </c>
      <c r="Q194" t="s">
        <v>59</v>
      </c>
      <c r="R194" t="s">
        <v>59</v>
      </c>
      <c r="S194" t="s">
        <v>59</v>
      </c>
      <c r="T194" t="s">
        <v>59</v>
      </c>
      <c r="U194" t="s">
        <v>59</v>
      </c>
      <c r="W194">
        <v>0</v>
      </c>
      <c r="X194">
        <v>0</v>
      </c>
      <c r="Y194" t="s">
        <v>58</v>
      </c>
      <c r="Z194" t="s">
        <v>58</v>
      </c>
      <c r="AA194" t="s">
        <v>58</v>
      </c>
      <c r="AB194" t="s">
        <v>58</v>
      </c>
      <c r="AC194" t="s">
        <v>58</v>
      </c>
      <c r="AD194" t="s">
        <v>58</v>
      </c>
      <c r="AE194" t="s">
        <v>58</v>
      </c>
      <c r="AF194" t="s">
        <v>58</v>
      </c>
      <c r="AG194" t="s">
        <v>58</v>
      </c>
      <c r="AH194" t="s">
        <v>58</v>
      </c>
      <c r="AI194" t="s">
        <v>58</v>
      </c>
      <c r="AJ194" t="s">
        <v>58</v>
      </c>
      <c r="AK194">
        <v>0</v>
      </c>
      <c r="AL194">
        <v>0</v>
      </c>
      <c r="AM194">
        <v>0</v>
      </c>
      <c r="AN194">
        <v>0</v>
      </c>
      <c r="AO194">
        <v>0</v>
      </c>
      <c r="AP194">
        <v>0</v>
      </c>
      <c r="AQ194">
        <v>0</v>
      </c>
      <c r="AR194">
        <v>0</v>
      </c>
      <c r="AS194">
        <v>1</v>
      </c>
      <c r="AV194">
        <v>12.2</v>
      </c>
      <c r="AW194" t="s">
        <v>59</v>
      </c>
      <c r="AX194">
        <v>7</v>
      </c>
    </row>
    <row r="195" spans="1:50">
      <c r="A195" t="s">
        <v>509</v>
      </c>
      <c r="B195" t="s">
        <v>510</v>
      </c>
      <c r="C195" t="s">
        <v>79</v>
      </c>
      <c r="D195">
        <v>7920</v>
      </c>
      <c r="E195" t="s">
        <v>53</v>
      </c>
      <c r="F195">
        <v>28</v>
      </c>
      <c r="G195" t="s">
        <v>64</v>
      </c>
      <c r="H195">
        <v>250</v>
      </c>
      <c r="I195" t="s">
        <v>55</v>
      </c>
      <c r="J195" t="s">
        <v>55</v>
      </c>
      <c r="K195" t="s">
        <v>128</v>
      </c>
      <c r="L195" t="s">
        <v>66</v>
      </c>
      <c r="M195">
        <v>2</v>
      </c>
      <c r="N195">
        <v>2</v>
      </c>
      <c r="O195">
        <v>2</v>
      </c>
      <c r="P195">
        <v>0</v>
      </c>
      <c r="Q195" t="s">
        <v>59</v>
      </c>
      <c r="R195" t="s">
        <v>59</v>
      </c>
      <c r="S195" t="s">
        <v>59</v>
      </c>
      <c r="T195" t="s">
        <v>59</v>
      </c>
      <c r="U195" t="s">
        <v>59</v>
      </c>
      <c r="V195">
        <v>3</v>
      </c>
      <c r="W195">
        <v>0</v>
      </c>
      <c r="X195">
        <v>1</v>
      </c>
      <c r="Y195" t="s">
        <v>59</v>
      </c>
      <c r="Z195" t="s">
        <v>59</v>
      </c>
      <c r="AA195" t="s">
        <v>59</v>
      </c>
      <c r="AB195" t="s">
        <v>59</v>
      </c>
      <c r="AC195" t="s">
        <v>59</v>
      </c>
      <c r="AD195" t="s">
        <v>59</v>
      </c>
      <c r="AE195" t="s">
        <v>59</v>
      </c>
      <c r="AF195" t="s">
        <v>59</v>
      </c>
      <c r="AG195" t="s">
        <v>59</v>
      </c>
      <c r="AH195" t="s">
        <v>59</v>
      </c>
      <c r="AI195" t="s">
        <v>59</v>
      </c>
      <c r="AJ195" t="s">
        <v>59</v>
      </c>
      <c r="AV195">
        <v>13.1</v>
      </c>
      <c r="AW195" t="s">
        <v>59</v>
      </c>
      <c r="AX195">
        <v>8</v>
      </c>
    </row>
    <row r="196" spans="1:50">
      <c r="A196" t="s">
        <v>511</v>
      </c>
      <c r="B196" t="s">
        <v>512</v>
      </c>
      <c r="C196" t="s">
        <v>103</v>
      </c>
      <c r="D196">
        <v>5945</v>
      </c>
      <c r="E196" t="s">
        <v>53</v>
      </c>
      <c r="F196">
        <v>0</v>
      </c>
      <c r="G196" t="s">
        <v>54</v>
      </c>
      <c r="H196">
        <v>160.53</v>
      </c>
      <c r="I196" t="s">
        <v>55</v>
      </c>
      <c r="J196" t="s">
        <v>55</v>
      </c>
      <c r="K196" t="s">
        <v>123</v>
      </c>
      <c r="L196" t="s">
        <v>58</v>
      </c>
      <c r="M196">
        <v>0</v>
      </c>
      <c r="N196">
        <v>1</v>
      </c>
      <c r="O196">
        <v>1</v>
      </c>
      <c r="P196">
        <v>0</v>
      </c>
      <c r="Q196" t="s">
        <v>59</v>
      </c>
      <c r="R196" t="s">
        <v>59</v>
      </c>
      <c r="S196" t="s">
        <v>59</v>
      </c>
      <c r="T196" t="s">
        <v>59</v>
      </c>
      <c r="U196" t="s">
        <v>59</v>
      </c>
      <c r="W196">
        <v>0</v>
      </c>
      <c r="X196">
        <v>0</v>
      </c>
      <c r="Y196" t="s">
        <v>59</v>
      </c>
      <c r="Z196" t="s">
        <v>59</v>
      </c>
      <c r="AA196" t="s">
        <v>59</v>
      </c>
      <c r="AB196" t="s">
        <v>59</v>
      </c>
      <c r="AC196" t="s">
        <v>59</v>
      </c>
      <c r="AD196" t="s">
        <v>59</v>
      </c>
      <c r="AE196" t="s">
        <v>59</v>
      </c>
      <c r="AF196" t="s">
        <v>59</v>
      </c>
      <c r="AG196" t="s">
        <v>59</v>
      </c>
      <c r="AH196" t="s">
        <v>59</v>
      </c>
      <c r="AI196" t="s">
        <v>59</v>
      </c>
      <c r="AJ196" t="s">
        <v>59</v>
      </c>
      <c r="AV196">
        <v>11.8</v>
      </c>
      <c r="AW196" t="s">
        <v>59</v>
      </c>
      <c r="AX196">
        <v>6</v>
      </c>
    </row>
    <row r="197" spans="1:50">
      <c r="A197" t="s">
        <v>513</v>
      </c>
      <c r="B197" t="s">
        <v>514</v>
      </c>
      <c r="C197" t="s">
        <v>52</v>
      </c>
      <c r="D197">
        <v>1160</v>
      </c>
      <c r="E197" t="s">
        <v>63</v>
      </c>
      <c r="F197">
        <v>68</v>
      </c>
      <c r="G197" t="s">
        <v>64</v>
      </c>
      <c r="H197">
        <v>418.09</v>
      </c>
      <c r="I197" t="s">
        <v>105</v>
      </c>
      <c r="J197" t="s">
        <v>71</v>
      </c>
      <c r="K197" t="s">
        <v>72</v>
      </c>
      <c r="L197" t="s">
        <v>58</v>
      </c>
      <c r="M197">
        <v>0</v>
      </c>
      <c r="N197">
        <v>2</v>
      </c>
      <c r="O197">
        <v>2</v>
      </c>
      <c r="P197">
        <v>0</v>
      </c>
      <c r="Q197" t="s">
        <v>59</v>
      </c>
      <c r="R197" t="s">
        <v>59</v>
      </c>
      <c r="S197" t="s">
        <v>66</v>
      </c>
      <c r="T197" t="s">
        <v>59</v>
      </c>
      <c r="U197" t="s">
        <v>59</v>
      </c>
      <c r="W197">
        <v>0</v>
      </c>
      <c r="X197">
        <v>0</v>
      </c>
      <c r="Y197" t="s">
        <v>66</v>
      </c>
      <c r="Z197" t="s">
        <v>66</v>
      </c>
      <c r="AA197" t="s">
        <v>58</v>
      </c>
      <c r="AB197" t="s">
        <v>66</v>
      </c>
      <c r="AC197" t="s">
        <v>58</v>
      </c>
      <c r="AD197" t="s">
        <v>66</v>
      </c>
      <c r="AE197" t="s">
        <v>58</v>
      </c>
      <c r="AF197" t="s">
        <v>58</v>
      </c>
      <c r="AG197" t="s">
        <v>58</v>
      </c>
      <c r="AH197" t="s">
        <v>58</v>
      </c>
      <c r="AI197" t="s">
        <v>58</v>
      </c>
      <c r="AJ197" t="s">
        <v>58</v>
      </c>
      <c r="AK197">
        <v>0</v>
      </c>
      <c r="AL197">
        <v>0</v>
      </c>
      <c r="AM197">
        <v>1</v>
      </c>
      <c r="AN197">
        <v>1</v>
      </c>
      <c r="AO197">
        <v>1</v>
      </c>
      <c r="AP197">
        <v>0</v>
      </c>
      <c r="AQ197">
        <v>0</v>
      </c>
      <c r="AR197">
        <v>0</v>
      </c>
      <c r="AS197">
        <v>1</v>
      </c>
      <c r="AV197">
        <v>15.1</v>
      </c>
      <c r="AW197" t="s">
        <v>59</v>
      </c>
      <c r="AX197">
        <v>5</v>
      </c>
    </row>
    <row r="198" spans="1:50">
      <c r="A198" t="s">
        <v>515</v>
      </c>
      <c r="B198" t="s">
        <v>516</v>
      </c>
      <c r="C198" t="s">
        <v>75</v>
      </c>
      <c r="E198" t="s">
        <v>63</v>
      </c>
      <c r="F198">
        <v>62</v>
      </c>
      <c r="G198" t="s">
        <v>64</v>
      </c>
      <c r="H198">
        <v>277.95999999999998</v>
      </c>
      <c r="I198" t="s">
        <v>105</v>
      </c>
      <c r="J198" t="s">
        <v>71</v>
      </c>
      <c r="K198" t="s">
        <v>72</v>
      </c>
      <c r="L198" t="s">
        <v>58</v>
      </c>
      <c r="M198">
        <v>0</v>
      </c>
      <c r="N198">
        <v>2</v>
      </c>
      <c r="O198">
        <v>2</v>
      </c>
      <c r="P198">
        <v>2</v>
      </c>
      <c r="Q198" t="s">
        <v>59</v>
      </c>
      <c r="R198" t="s">
        <v>59</v>
      </c>
      <c r="S198" t="s">
        <v>59</v>
      </c>
      <c r="T198" t="s">
        <v>59</v>
      </c>
      <c r="U198" t="s">
        <v>59</v>
      </c>
      <c r="V198">
        <v>1</v>
      </c>
      <c r="W198">
        <v>1</v>
      </c>
      <c r="X198">
        <v>1</v>
      </c>
      <c r="Y198" t="s">
        <v>66</v>
      </c>
      <c r="Z198" t="s">
        <v>66</v>
      </c>
      <c r="AA198" t="s">
        <v>66</v>
      </c>
      <c r="AB198" t="s">
        <v>66</v>
      </c>
      <c r="AC198" t="s">
        <v>58</v>
      </c>
      <c r="AD198" t="s">
        <v>58</v>
      </c>
      <c r="AE198" t="s">
        <v>66</v>
      </c>
      <c r="AF198" t="s">
        <v>58</v>
      </c>
      <c r="AG198" t="s">
        <v>58</v>
      </c>
      <c r="AH198" t="s">
        <v>58</v>
      </c>
      <c r="AI198" t="s">
        <v>58</v>
      </c>
      <c r="AJ198" t="s">
        <v>58</v>
      </c>
      <c r="AK198">
        <v>0</v>
      </c>
      <c r="AL198">
        <v>1</v>
      </c>
      <c r="AM198">
        <v>1</v>
      </c>
      <c r="AN198">
        <v>0</v>
      </c>
      <c r="AO198">
        <v>1</v>
      </c>
      <c r="AP198">
        <v>0</v>
      </c>
      <c r="AQ198">
        <v>0</v>
      </c>
      <c r="AR198">
        <v>0</v>
      </c>
      <c r="AS198">
        <v>1</v>
      </c>
      <c r="AV198">
        <v>13.8</v>
      </c>
      <c r="AW198" t="s">
        <v>59</v>
      </c>
      <c r="AX198">
        <v>1</v>
      </c>
    </row>
    <row r="199" spans="1:50">
      <c r="A199" t="s">
        <v>517</v>
      </c>
      <c r="B199" t="s">
        <v>518</v>
      </c>
      <c r="C199" t="s">
        <v>148</v>
      </c>
      <c r="D199">
        <v>5015</v>
      </c>
      <c r="E199" t="s">
        <v>63</v>
      </c>
      <c r="F199">
        <v>66</v>
      </c>
      <c r="G199" t="s">
        <v>163</v>
      </c>
      <c r="H199">
        <v>490.46</v>
      </c>
      <c r="I199" t="s">
        <v>105</v>
      </c>
      <c r="J199" t="s">
        <v>71</v>
      </c>
      <c r="K199" t="s">
        <v>72</v>
      </c>
      <c r="L199" t="s">
        <v>58</v>
      </c>
      <c r="M199">
        <v>0</v>
      </c>
      <c r="N199">
        <v>0</v>
      </c>
      <c r="O199">
        <v>0</v>
      </c>
      <c r="P199">
        <v>0</v>
      </c>
      <c r="Q199" t="s">
        <v>59</v>
      </c>
      <c r="R199" t="s">
        <v>59</v>
      </c>
      <c r="S199" t="s">
        <v>66</v>
      </c>
      <c r="T199" t="s">
        <v>59</v>
      </c>
      <c r="U199" t="s">
        <v>66</v>
      </c>
      <c r="W199">
        <v>0</v>
      </c>
      <c r="X199">
        <v>0</v>
      </c>
      <c r="Y199" t="s">
        <v>66</v>
      </c>
      <c r="Z199" t="s">
        <v>66</v>
      </c>
      <c r="AA199" t="s">
        <v>58</v>
      </c>
      <c r="AB199" t="s">
        <v>66</v>
      </c>
      <c r="AC199" t="s">
        <v>58</v>
      </c>
      <c r="AD199" t="s">
        <v>58</v>
      </c>
      <c r="AE199" t="s">
        <v>58</v>
      </c>
      <c r="AF199" t="s">
        <v>58</v>
      </c>
      <c r="AG199" t="s">
        <v>66</v>
      </c>
      <c r="AH199" t="s">
        <v>58</v>
      </c>
      <c r="AI199" t="s">
        <v>58</v>
      </c>
      <c r="AJ199" t="s">
        <v>58</v>
      </c>
      <c r="AK199">
        <v>0</v>
      </c>
      <c r="AL199">
        <v>0</v>
      </c>
      <c r="AM199">
        <v>1</v>
      </c>
      <c r="AN199">
        <v>0</v>
      </c>
      <c r="AO199">
        <v>0</v>
      </c>
      <c r="AP199">
        <v>0</v>
      </c>
      <c r="AQ199">
        <v>0</v>
      </c>
      <c r="AR199">
        <v>0</v>
      </c>
      <c r="AS199">
        <v>0</v>
      </c>
      <c r="AV199">
        <v>15.7</v>
      </c>
      <c r="AW199" t="s">
        <v>66</v>
      </c>
      <c r="AX199">
        <v>3</v>
      </c>
    </row>
    <row r="200" spans="1:50">
      <c r="A200" t="s">
        <v>519</v>
      </c>
      <c r="B200" t="s">
        <v>520</v>
      </c>
      <c r="C200" t="s">
        <v>75</v>
      </c>
      <c r="E200" t="s">
        <v>53</v>
      </c>
      <c r="F200">
        <v>44</v>
      </c>
      <c r="G200" t="s">
        <v>163</v>
      </c>
      <c r="H200">
        <v>308.22000000000003</v>
      </c>
      <c r="I200" t="s">
        <v>55</v>
      </c>
      <c r="J200" t="s">
        <v>55</v>
      </c>
      <c r="K200" t="s">
        <v>215</v>
      </c>
      <c r="L200" t="s">
        <v>58</v>
      </c>
      <c r="M200">
        <v>0</v>
      </c>
      <c r="N200">
        <v>0</v>
      </c>
      <c r="O200">
        <v>0</v>
      </c>
      <c r="P200">
        <v>0</v>
      </c>
      <c r="Q200" t="s">
        <v>59</v>
      </c>
      <c r="R200" t="s">
        <v>59</v>
      </c>
      <c r="S200" t="s">
        <v>59</v>
      </c>
      <c r="T200" t="s">
        <v>59</v>
      </c>
      <c r="U200" t="s">
        <v>59</v>
      </c>
      <c r="V200">
        <v>1</v>
      </c>
      <c r="W200">
        <v>0</v>
      </c>
      <c r="X200">
        <v>0</v>
      </c>
      <c r="Y200" t="s">
        <v>59</v>
      </c>
      <c r="Z200" t="s">
        <v>59</v>
      </c>
      <c r="AA200" t="s">
        <v>59</v>
      </c>
      <c r="AB200" t="s">
        <v>59</v>
      </c>
      <c r="AC200" t="s">
        <v>59</v>
      </c>
      <c r="AD200" t="s">
        <v>59</v>
      </c>
      <c r="AE200" t="s">
        <v>59</v>
      </c>
      <c r="AF200" t="s">
        <v>59</v>
      </c>
      <c r="AG200" t="s">
        <v>59</v>
      </c>
      <c r="AH200" t="s">
        <v>59</v>
      </c>
      <c r="AI200" t="s">
        <v>59</v>
      </c>
      <c r="AJ200" t="s">
        <v>59</v>
      </c>
      <c r="AV200">
        <v>13.6</v>
      </c>
      <c r="AW200" t="s">
        <v>59</v>
      </c>
      <c r="AX200">
        <v>1</v>
      </c>
    </row>
    <row r="201" spans="1:50">
      <c r="A201" t="s">
        <v>521</v>
      </c>
      <c r="B201" t="s">
        <v>522</v>
      </c>
      <c r="C201" t="s">
        <v>236</v>
      </c>
      <c r="D201">
        <v>6200</v>
      </c>
      <c r="E201" t="s">
        <v>63</v>
      </c>
      <c r="F201">
        <v>80</v>
      </c>
      <c r="G201" t="s">
        <v>70</v>
      </c>
      <c r="H201">
        <v>287.83</v>
      </c>
      <c r="I201" t="s">
        <v>105</v>
      </c>
      <c r="J201" t="s">
        <v>71</v>
      </c>
      <c r="K201" t="s">
        <v>215</v>
      </c>
      <c r="L201" t="s">
        <v>58</v>
      </c>
      <c r="M201">
        <v>0</v>
      </c>
      <c r="N201">
        <v>2</v>
      </c>
      <c r="O201">
        <v>2</v>
      </c>
      <c r="P201">
        <v>1</v>
      </c>
      <c r="Q201" t="s">
        <v>59</v>
      </c>
      <c r="R201" t="s">
        <v>66</v>
      </c>
      <c r="S201" t="s">
        <v>66</v>
      </c>
      <c r="T201" t="s">
        <v>66</v>
      </c>
      <c r="U201" t="s">
        <v>66</v>
      </c>
      <c r="V201">
        <v>1</v>
      </c>
      <c r="W201">
        <v>0</v>
      </c>
      <c r="X201">
        <v>0</v>
      </c>
      <c r="Y201" t="s">
        <v>66</v>
      </c>
      <c r="Z201" t="s">
        <v>66</v>
      </c>
      <c r="AA201" t="s">
        <v>66</v>
      </c>
      <c r="AB201" t="s">
        <v>66</v>
      </c>
      <c r="AC201" t="s">
        <v>58</v>
      </c>
      <c r="AD201" t="s">
        <v>58</v>
      </c>
      <c r="AE201" t="s">
        <v>58</v>
      </c>
      <c r="AF201" t="s">
        <v>58</v>
      </c>
      <c r="AG201" t="s">
        <v>58</v>
      </c>
      <c r="AH201" t="s">
        <v>58</v>
      </c>
      <c r="AI201" t="s">
        <v>58</v>
      </c>
      <c r="AJ201" t="s">
        <v>58</v>
      </c>
      <c r="AK201">
        <v>0</v>
      </c>
      <c r="AL201">
        <v>0</v>
      </c>
      <c r="AM201">
        <v>1</v>
      </c>
      <c r="AN201">
        <v>1</v>
      </c>
      <c r="AO201">
        <v>1</v>
      </c>
      <c r="AP201">
        <v>0</v>
      </c>
      <c r="AQ201">
        <v>0</v>
      </c>
      <c r="AR201">
        <v>0</v>
      </c>
      <c r="AS201">
        <v>0</v>
      </c>
      <c r="AV201">
        <v>13.3</v>
      </c>
      <c r="AW201" t="s">
        <v>66</v>
      </c>
      <c r="AX201">
        <v>4</v>
      </c>
    </row>
    <row r="202" spans="1:50">
      <c r="A202" t="s">
        <v>523</v>
      </c>
      <c r="B202" t="s">
        <v>524</v>
      </c>
      <c r="C202" t="s">
        <v>171</v>
      </c>
      <c r="D202">
        <v>5380</v>
      </c>
      <c r="E202" t="s">
        <v>63</v>
      </c>
      <c r="F202">
        <v>64</v>
      </c>
      <c r="G202" t="s">
        <v>70</v>
      </c>
      <c r="H202">
        <v>382.89</v>
      </c>
      <c r="I202" t="s">
        <v>105</v>
      </c>
      <c r="J202" t="s">
        <v>71</v>
      </c>
      <c r="K202" t="s">
        <v>72</v>
      </c>
      <c r="L202" t="s">
        <v>58</v>
      </c>
      <c r="M202">
        <v>0</v>
      </c>
      <c r="N202">
        <v>2</v>
      </c>
      <c r="O202">
        <v>2</v>
      </c>
      <c r="P202">
        <v>0</v>
      </c>
      <c r="Q202" t="s">
        <v>66</v>
      </c>
      <c r="R202" t="s">
        <v>66</v>
      </c>
      <c r="S202" t="s">
        <v>66</v>
      </c>
      <c r="T202" t="s">
        <v>66</v>
      </c>
      <c r="U202" t="s">
        <v>59</v>
      </c>
      <c r="V202">
        <v>2</v>
      </c>
      <c r="W202">
        <v>1</v>
      </c>
      <c r="X202">
        <v>1</v>
      </c>
      <c r="Y202" t="s">
        <v>66</v>
      </c>
      <c r="Z202" t="s">
        <v>58</v>
      </c>
      <c r="AA202" t="s">
        <v>66</v>
      </c>
      <c r="AB202" t="s">
        <v>66</v>
      </c>
      <c r="AC202" t="s">
        <v>58</v>
      </c>
      <c r="AD202" t="s">
        <v>58</v>
      </c>
      <c r="AE202" t="s">
        <v>58</v>
      </c>
      <c r="AF202" t="s">
        <v>58</v>
      </c>
      <c r="AG202" t="s">
        <v>58</v>
      </c>
      <c r="AH202" t="s">
        <v>58</v>
      </c>
      <c r="AI202" t="s">
        <v>58</v>
      </c>
      <c r="AJ202" t="s">
        <v>66</v>
      </c>
      <c r="AK202">
        <v>0</v>
      </c>
      <c r="AL202">
        <v>0</v>
      </c>
      <c r="AM202">
        <v>1</v>
      </c>
      <c r="AN202">
        <v>1</v>
      </c>
      <c r="AO202">
        <v>0</v>
      </c>
      <c r="AP202">
        <v>0</v>
      </c>
      <c r="AQ202">
        <v>0</v>
      </c>
      <c r="AR202">
        <v>0</v>
      </c>
      <c r="AS202">
        <v>0</v>
      </c>
      <c r="AV202">
        <v>12</v>
      </c>
      <c r="AW202" t="s">
        <v>66</v>
      </c>
      <c r="AX202">
        <v>3</v>
      </c>
    </row>
    <row r="203" spans="1:50">
      <c r="A203" t="s">
        <v>525</v>
      </c>
      <c r="B203" t="s">
        <v>526</v>
      </c>
      <c r="C203" t="s">
        <v>103</v>
      </c>
      <c r="D203">
        <v>8120</v>
      </c>
      <c r="E203" t="s">
        <v>53</v>
      </c>
      <c r="F203">
        <v>56</v>
      </c>
      <c r="G203" t="s">
        <v>70</v>
      </c>
      <c r="H203">
        <v>229.93</v>
      </c>
      <c r="I203" t="s">
        <v>105</v>
      </c>
      <c r="J203" t="s">
        <v>71</v>
      </c>
      <c r="K203" t="s">
        <v>57</v>
      </c>
      <c r="L203" t="s">
        <v>58</v>
      </c>
      <c r="M203">
        <v>0</v>
      </c>
      <c r="N203">
        <v>0</v>
      </c>
      <c r="O203">
        <v>0</v>
      </c>
      <c r="P203">
        <v>0</v>
      </c>
      <c r="Q203" t="s">
        <v>59</v>
      </c>
      <c r="R203" t="s">
        <v>59</v>
      </c>
      <c r="S203" t="s">
        <v>59</v>
      </c>
      <c r="T203" t="s">
        <v>66</v>
      </c>
      <c r="U203" t="s">
        <v>59</v>
      </c>
      <c r="W203">
        <v>0</v>
      </c>
      <c r="X203">
        <v>0</v>
      </c>
      <c r="Y203" t="s">
        <v>58</v>
      </c>
      <c r="Z203" t="s">
        <v>58</v>
      </c>
      <c r="AA203" t="s">
        <v>58</v>
      </c>
      <c r="AB203" t="s">
        <v>58</v>
      </c>
      <c r="AC203" t="s">
        <v>58</v>
      </c>
      <c r="AD203" t="s">
        <v>58</v>
      </c>
      <c r="AE203" t="s">
        <v>58</v>
      </c>
      <c r="AF203" t="s">
        <v>58</v>
      </c>
      <c r="AG203" t="s">
        <v>58</v>
      </c>
      <c r="AH203" t="s">
        <v>58</v>
      </c>
      <c r="AI203" t="s">
        <v>58</v>
      </c>
      <c r="AJ203" t="s">
        <v>58</v>
      </c>
      <c r="AK203">
        <v>0</v>
      </c>
      <c r="AL203">
        <v>1</v>
      </c>
      <c r="AM203">
        <v>1</v>
      </c>
      <c r="AN203">
        <v>0</v>
      </c>
      <c r="AO203">
        <v>0</v>
      </c>
      <c r="AP203">
        <v>0</v>
      </c>
      <c r="AQ203">
        <v>1</v>
      </c>
      <c r="AR203">
        <v>0</v>
      </c>
      <c r="AS203">
        <v>1</v>
      </c>
      <c r="AV203">
        <v>12.1</v>
      </c>
      <c r="AW203" t="s">
        <v>66</v>
      </c>
      <c r="AX203">
        <v>6</v>
      </c>
    </row>
    <row r="204" spans="1:50">
      <c r="A204" t="s">
        <v>527</v>
      </c>
      <c r="B204" t="s">
        <v>528</v>
      </c>
      <c r="C204" t="s">
        <v>529</v>
      </c>
      <c r="D204">
        <v>5920</v>
      </c>
      <c r="E204" t="s">
        <v>53</v>
      </c>
      <c r="F204">
        <v>26</v>
      </c>
      <c r="G204" t="s">
        <v>104</v>
      </c>
      <c r="H204">
        <v>185.2</v>
      </c>
      <c r="I204" t="s">
        <v>261</v>
      </c>
      <c r="J204" t="s">
        <v>56</v>
      </c>
      <c r="K204" t="s">
        <v>128</v>
      </c>
      <c r="L204" t="s">
        <v>58</v>
      </c>
      <c r="M204">
        <v>0</v>
      </c>
      <c r="N204">
        <v>0</v>
      </c>
      <c r="O204">
        <v>0</v>
      </c>
      <c r="P204">
        <v>0</v>
      </c>
      <c r="Q204" t="s">
        <v>66</v>
      </c>
      <c r="R204" t="s">
        <v>66</v>
      </c>
      <c r="S204" t="s">
        <v>66</v>
      </c>
      <c r="T204" t="s">
        <v>66</v>
      </c>
      <c r="U204" t="s">
        <v>66</v>
      </c>
      <c r="W204">
        <v>0</v>
      </c>
      <c r="X204">
        <v>0</v>
      </c>
      <c r="Y204" t="s">
        <v>59</v>
      </c>
      <c r="Z204" t="s">
        <v>59</v>
      </c>
      <c r="AA204" t="s">
        <v>59</v>
      </c>
      <c r="AB204" t="s">
        <v>59</v>
      </c>
      <c r="AC204" t="s">
        <v>59</v>
      </c>
      <c r="AD204" t="s">
        <v>59</v>
      </c>
      <c r="AE204" t="s">
        <v>59</v>
      </c>
      <c r="AF204" t="s">
        <v>59</v>
      </c>
      <c r="AG204" t="s">
        <v>59</v>
      </c>
      <c r="AH204" t="s">
        <v>59</v>
      </c>
      <c r="AI204" t="s">
        <v>59</v>
      </c>
      <c r="AJ204" t="s">
        <v>59</v>
      </c>
      <c r="AV204">
        <v>13.3</v>
      </c>
      <c r="AW204" t="s">
        <v>66</v>
      </c>
      <c r="AX204">
        <v>8</v>
      </c>
    </row>
    <row r="205" spans="1:50">
      <c r="A205" t="s">
        <v>530</v>
      </c>
      <c r="B205" t="s">
        <v>531</v>
      </c>
      <c r="C205" t="s">
        <v>532</v>
      </c>
      <c r="D205">
        <v>6660</v>
      </c>
      <c r="E205" t="s">
        <v>63</v>
      </c>
      <c r="F205">
        <v>72</v>
      </c>
      <c r="G205" t="s">
        <v>84</v>
      </c>
      <c r="H205">
        <v>253.29</v>
      </c>
      <c r="I205" t="s">
        <v>261</v>
      </c>
      <c r="J205" t="s">
        <v>71</v>
      </c>
      <c r="K205" t="s">
        <v>215</v>
      </c>
      <c r="L205" t="s">
        <v>58</v>
      </c>
      <c r="M205">
        <v>0</v>
      </c>
      <c r="N205">
        <v>1</v>
      </c>
      <c r="O205">
        <v>1</v>
      </c>
      <c r="P205">
        <v>0</v>
      </c>
      <c r="Q205" t="s">
        <v>59</v>
      </c>
      <c r="R205" t="s">
        <v>59</v>
      </c>
      <c r="S205" t="s">
        <v>59</v>
      </c>
      <c r="T205" t="s">
        <v>59</v>
      </c>
      <c r="U205" t="s">
        <v>59</v>
      </c>
      <c r="V205">
        <v>1</v>
      </c>
      <c r="W205">
        <v>1</v>
      </c>
      <c r="X205">
        <v>1</v>
      </c>
      <c r="Y205" t="s">
        <v>58</v>
      </c>
      <c r="Z205" t="s">
        <v>66</v>
      </c>
      <c r="AA205" t="s">
        <v>58</v>
      </c>
      <c r="AB205" t="s">
        <v>58</v>
      </c>
      <c r="AC205" t="s">
        <v>58</v>
      </c>
      <c r="AD205" t="s">
        <v>58</v>
      </c>
      <c r="AE205" t="s">
        <v>58</v>
      </c>
      <c r="AF205" t="s">
        <v>58</v>
      </c>
      <c r="AG205" t="s">
        <v>58</v>
      </c>
      <c r="AH205" t="s">
        <v>58</v>
      </c>
      <c r="AI205" t="s">
        <v>58</v>
      </c>
      <c r="AJ205" t="s">
        <v>58</v>
      </c>
      <c r="AK205">
        <v>1</v>
      </c>
      <c r="AL205">
        <v>0</v>
      </c>
      <c r="AM205">
        <v>1</v>
      </c>
      <c r="AN205">
        <v>0</v>
      </c>
      <c r="AO205">
        <v>0</v>
      </c>
      <c r="AP205">
        <v>0</v>
      </c>
      <c r="AQ205">
        <v>0</v>
      </c>
      <c r="AR205">
        <v>1</v>
      </c>
      <c r="AS205">
        <v>0</v>
      </c>
      <c r="AV205">
        <v>13.5</v>
      </c>
      <c r="AW205" t="s">
        <v>59</v>
      </c>
      <c r="AX205">
        <v>8</v>
      </c>
    </row>
    <row r="206" spans="1:50">
      <c r="A206" t="s">
        <v>533</v>
      </c>
      <c r="B206" t="s">
        <v>534</v>
      </c>
      <c r="C206" t="s">
        <v>420</v>
      </c>
      <c r="D206">
        <v>4280</v>
      </c>
      <c r="E206" t="s">
        <v>53</v>
      </c>
      <c r="F206">
        <v>58</v>
      </c>
      <c r="G206" t="s">
        <v>70</v>
      </c>
      <c r="H206">
        <v>324.33999999999997</v>
      </c>
      <c r="I206" t="s">
        <v>105</v>
      </c>
      <c r="J206" t="s">
        <v>56</v>
      </c>
      <c r="K206" t="s">
        <v>215</v>
      </c>
      <c r="L206" t="s">
        <v>58</v>
      </c>
      <c r="M206">
        <v>0</v>
      </c>
      <c r="N206">
        <v>1</v>
      </c>
      <c r="O206">
        <v>1</v>
      </c>
      <c r="P206">
        <v>0</v>
      </c>
      <c r="Q206" t="s">
        <v>59</v>
      </c>
      <c r="R206" t="s">
        <v>59</v>
      </c>
      <c r="S206" t="s">
        <v>59</v>
      </c>
      <c r="T206" t="s">
        <v>59</v>
      </c>
      <c r="U206" t="s">
        <v>59</v>
      </c>
      <c r="V206">
        <v>1</v>
      </c>
      <c r="W206">
        <v>1</v>
      </c>
      <c r="X206">
        <v>1</v>
      </c>
      <c r="Y206" t="s">
        <v>66</v>
      </c>
      <c r="Z206" t="s">
        <v>58</v>
      </c>
      <c r="AA206" t="s">
        <v>58</v>
      </c>
      <c r="AB206" t="s">
        <v>66</v>
      </c>
      <c r="AC206" t="s">
        <v>58</v>
      </c>
      <c r="AD206" t="s">
        <v>58</v>
      </c>
      <c r="AE206" t="s">
        <v>58</v>
      </c>
      <c r="AF206" t="s">
        <v>58</v>
      </c>
      <c r="AG206" t="s">
        <v>58</v>
      </c>
      <c r="AH206" t="s">
        <v>58</v>
      </c>
      <c r="AI206" t="s">
        <v>58</v>
      </c>
      <c r="AJ206" t="s">
        <v>58</v>
      </c>
      <c r="AK206">
        <v>0</v>
      </c>
      <c r="AL206">
        <v>0</v>
      </c>
      <c r="AM206">
        <v>1</v>
      </c>
      <c r="AN206">
        <v>0</v>
      </c>
      <c r="AO206">
        <v>0</v>
      </c>
      <c r="AP206">
        <v>0</v>
      </c>
      <c r="AQ206">
        <v>0</v>
      </c>
      <c r="AR206">
        <v>0</v>
      </c>
      <c r="AS206">
        <v>0</v>
      </c>
      <c r="AV206">
        <v>12.4</v>
      </c>
      <c r="AW206" t="s">
        <v>59</v>
      </c>
      <c r="AX206">
        <v>2</v>
      </c>
    </row>
    <row r="207" spans="1:50">
      <c r="A207" t="s">
        <v>535</v>
      </c>
      <c r="B207" t="s">
        <v>374</v>
      </c>
      <c r="C207" t="s">
        <v>366</v>
      </c>
      <c r="E207" t="s">
        <v>53</v>
      </c>
      <c r="F207">
        <v>50</v>
      </c>
      <c r="G207" t="s">
        <v>64</v>
      </c>
      <c r="H207">
        <v>285.2</v>
      </c>
      <c r="I207" t="s">
        <v>55</v>
      </c>
      <c r="J207" t="s">
        <v>55</v>
      </c>
      <c r="K207" t="s">
        <v>153</v>
      </c>
      <c r="L207" t="s">
        <v>66</v>
      </c>
      <c r="M207">
        <v>4</v>
      </c>
      <c r="N207">
        <v>2</v>
      </c>
      <c r="O207">
        <v>2</v>
      </c>
      <c r="P207">
        <v>0</v>
      </c>
      <c r="Q207" t="s">
        <v>66</v>
      </c>
      <c r="R207" t="s">
        <v>59</v>
      </c>
      <c r="S207" t="s">
        <v>66</v>
      </c>
      <c r="T207" t="s">
        <v>66</v>
      </c>
      <c r="U207" t="s">
        <v>66</v>
      </c>
      <c r="V207">
        <v>2</v>
      </c>
      <c r="W207">
        <v>1</v>
      </c>
      <c r="X207">
        <v>0</v>
      </c>
      <c r="Y207" t="s">
        <v>58</v>
      </c>
      <c r="Z207" t="s">
        <v>58</v>
      </c>
      <c r="AA207" t="s">
        <v>58</v>
      </c>
      <c r="AB207" t="s">
        <v>58</v>
      </c>
      <c r="AC207" t="s">
        <v>58</v>
      </c>
      <c r="AD207" t="s">
        <v>58</v>
      </c>
      <c r="AE207" t="s">
        <v>58</v>
      </c>
      <c r="AF207" t="s">
        <v>58</v>
      </c>
      <c r="AG207" t="s">
        <v>58</v>
      </c>
      <c r="AH207" t="s">
        <v>58</v>
      </c>
      <c r="AI207" t="s">
        <v>58</v>
      </c>
      <c r="AJ207" t="s">
        <v>58</v>
      </c>
      <c r="AK207">
        <v>0</v>
      </c>
      <c r="AL207">
        <v>0</v>
      </c>
      <c r="AM207">
        <v>1</v>
      </c>
      <c r="AN207">
        <v>0</v>
      </c>
      <c r="AO207">
        <v>0</v>
      </c>
      <c r="AP207">
        <v>0</v>
      </c>
      <c r="AQ207">
        <v>0</v>
      </c>
      <c r="AR207">
        <v>0</v>
      </c>
      <c r="AS207">
        <v>0</v>
      </c>
      <c r="AV207">
        <v>15.3</v>
      </c>
      <c r="AW207" t="s">
        <v>66</v>
      </c>
      <c r="AX207">
        <v>4</v>
      </c>
    </row>
    <row r="208" spans="1:50">
      <c r="A208" t="s">
        <v>536</v>
      </c>
      <c r="B208" t="s">
        <v>399</v>
      </c>
      <c r="C208" t="s">
        <v>199</v>
      </c>
      <c r="D208">
        <v>4000</v>
      </c>
      <c r="E208" t="s">
        <v>63</v>
      </c>
      <c r="F208">
        <v>30</v>
      </c>
      <c r="G208" t="s">
        <v>84</v>
      </c>
      <c r="H208">
        <v>189.14</v>
      </c>
      <c r="I208" t="s">
        <v>55</v>
      </c>
      <c r="J208" t="s">
        <v>55</v>
      </c>
      <c r="K208" t="s">
        <v>131</v>
      </c>
      <c r="L208" t="s">
        <v>66</v>
      </c>
      <c r="M208">
        <v>0</v>
      </c>
      <c r="N208">
        <v>0</v>
      </c>
      <c r="O208">
        <v>0</v>
      </c>
      <c r="P208">
        <v>0</v>
      </c>
      <c r="Q208" t="s">
        <v>59</v>
      </c>
      <c r="R208" t="s">
        <v>59</v>
      </c>
      <c r="S208" t="s">
        <v>59</v>
      </c>
      <c r="T208" t="s">
        <v>59</v>
      </c>
      <c r="U208" t="s">
        <v>59</v>
      </c>
      <c r="Y208" t="s">
        <v>58</v>
      </c>
      <c r="Z208" t="s">
        <v>58</v>
      </c>
      <c r="AA208" t="s">
        <v>58</v>
      </c>
      <c r="AB208" t="s">
        <v>58</v>
      </c>
      <c r="AC208" t="s">
        <v>58</v>
      </c>
      <c r="AD208" t="s">
        <v>58</v>
      </c>
      <c r="AE208" t="s">
        <v>58</v>
      </c>
      <c r="AF208" t="s">
        <v>58</v>
      </c>
      <c r="AG208" t="s">
        <v>58</v>
      </c>
      <c r="AH208" t="s">
        <v>58</v>
      </c>
      <c r="AI208" t="s">
        <v>58</v>
      </c>
      <c r="AJ208" t="s">
        <v>58</v>
      </c>
      <c r="AK208">
        <v>0</v>
      </c>
      <c r="AL208">
        <v>1</v>
      </c>
      <c r="AM208">
        <v>1</v>
      </c>
      <c r="AN208">
        <v>0</v>
      </c>
      <c r="AO208">
        <v>0</v>
      </c>
      <c r="AP208">
        <v>0</v>
      </c>
      <c r="AQ208">
        <v>0</v>
      </c>
      <c r="AR208">
        <v>0</v>
      </c>
      <c r="AS208">
        <v>0</v>
      </c>
      <c r="AW208" t="s">
        <v>66</v>
      </c>
      <c r="AX208">
        <v>3</v>
      </c>
    </row>
    <row r="209" spans="1:50">
      <c r="A209" t="s">
        <v>537</v>
      </c>
      <c r="B209" t="s">
        <v>538</v>
      </c>
      <c r="C209" t="s">
        <v>205</v>
      </c>
      <c r="D209">
        <v>3480</v>
      </c>
      <c r="E209" t="s">
        <v>53</v>
      </c>
      <c r="F209">
        <v>50</v>
      </c>
      <c r="G209" t="s">
        <v>246</v>
      </c>
      <c r="H209">
        <v>350.33</v>
      </c>
      <c r="I209" t="s">
        <v>55</v>
      </c>
      <c r="J209" t="s">
        <v>71</v>
      </c>
      <c r="K209" t="s">
        <v>80</v>
      </c>
      <c r="L209" t="s">
        <v>58</v>
      </c>
      <c r="M209">
        <v>0</v>
      </c>
      <c r="N209">
        <v>2</v>
      </c>
      <c r="O209">
        <v>2</v>
      </c>
      <c r="P209">
        <v>0</v>
      </c>
      <c r="Q209" t="s">
        <v>59</v>
      </c>
      <c r="R209" t="s">
        <v>59</v>
      </c>
      <c r="S209" t="s">
        <v>59</v>
      </c>
      <c r="T209" t="s">
        <v>59</v>
      </c>
      <c r="U209" t="s">
        <v>59</v>
      </c>
      <c r="W209">
        <v>0</v>
      </c>
      <c r="X209">
        <v>0</v>
      </c>
      <c r="Y209" t="s">
        <v>59</v>
      </c>
      <c r="Z209" t="s">
        <v>59</v>
      </c>
      <c r="AA209" t="s">
        <v>59</v>
      </c>
      <c r="AB209" t="s">
        <v>59</v>
      </c>
      <c r="AC209" t="s">
        <v>59</v>
      </c>
      <c r="AD209" t="s">
        <v>59</v>
      </c>
      <c r="AE209" t="s">
        <v>59</v>
      </c>
      <c r="AF209" t="s">
        <v>59</v>
      </c>
      <c r="AG209" t="s">
        <v>59</v>
      </c>
      <c r="AH209" t="s">
        <v>59</v>
      </c>
      <c r="AI209" t="s">
        <v>59</v>
      </c>
      <c r="AJ209" t="s">
        <v>59</v>
      </c>
      <c r="AV209">
        <v>13.8</v>
      </c>
      <c r="AW209" t="s">
        <v>59</v>
      </c>
      <c r="AX209">
        <v>1</v>
      </c>
    </row>
    <row r="210" spans="1:50">
      <c r="A210" t="s">
        <v>539</v>
      </c>
      <c r="B210" t="s">
        <v>540</v>
      </c>
      <c r="C210" t="s">
        <v>171</v>
      </c>
      <c r="D210">
        <v>2281</v>
      </c>
      <c r="E210" t="s">
        <v>63</v>
      </c>
      <c r="F210">
        <v>60</v>
      </c>
      <c r="G210" t="s">
        <v>226</v>
      </c>
      <c r="H210">
        <v>352.3</v>
      </c>
      <c r="I210" t="s">
        <v>105</v>
      </c>
      <c r="J210" t="s">
        <v>71</v>
      </c>
      <c r="K210" t="s">
        <v>72</v>
      </c>
      <c r="L210" t="s">
        <v>58</v>
      </c>
      <c r="M210">
        <v>0</v>
      </c>
      <c r="N210">
        <v>2</v>
      </c>
      <c r="O210">
        <v>2</v>
      </c>
      <c r="P210">
        <v>0</v>
      </c>
      <c r="Q210" t="s">
        <v>59</v>
      </c>
      <c r="R210" t="s">
        <v>59</v>
      </c>
      <c r="S210" t="s">
        <v>59</v>
      </c>
      <c r="T210" t="s">
        <v>59</v>
      </c>
      <c r="U210" t="s">
        <v>59</v>
      </c>
      <c r="V210">
        <v>2</v>
      </c>
      <c r="W210">
        <v>0</v>
      </c>
      <c r="X210">
        <v>0</v>
      </c>
      <c r="Y210" t="s">
        <v>66</v>
      </c>
      <c r="Z210" t="s">
        <v>58</v>
      </c>
      <c r="AA210" t="s">
        <v>58</v>
      </c>
      <c r="AB210" t="s">
        <v>66</v>
      </c>
      <c r="AC210" t="s">
        <v>58</v>
      </c>
      <c r="AD210" t="s">
        <v>58</v>
      </c>
      <c r="AE210" t="s">
        <v>58</v>
      </c>
      <c r="AF210" t="s">
        <v>58</v>
      </c>
      <c r="AG210" t="s">
        <v>58</v>
      </c>
      <c r="AH210" t="s">
        <v>58</v>
      </c>
      <c r="AI210" t="s">
        <v>58</v>
      </c>
      <c r="AJ210" t="s">
        <v>66</v>
      </c>
      <c r="AK210">
        <v>0</v>
      </c>
      <c r="AL210">
        <v>0</v>
      </c>
      <c r="AM210">
        <v>1</v>
      </c>
      <c r="AN210">
        <v>1</v>
      </c>
      <c r="AO210">
        <v>1</v>
      </c>
      <c r="AP210">
        <v>0</v>
      </c>
      <c r="AQ210">
        <v>0</v>
      </c>
      <c r="AR210">
        <v>0</v>
      </c>
      <c r="AS210">
        <v>1</v>
      </c>
      <c r="AV210">
        <v>13.9</v>
      </c>
      <c r="AW210" t="s">
        <v>59</v>
      </c>
      <c r="AX210">
        <v>3</v>
      </c>
    </row>
    <row r="211" spans="1:50">
      <c r="A211" t="s">
        <v>541</v>
      </c>
      <c r="B211" t="s">
        <v>338</v>
      </c>
      <c r="C211" t="s">
        <v>83</v>
      </c>
      <c r="D211">
        <v>5360</v>
      </c>
      <c r="E211" t="s">
        <v>63</v>
      </c>
      <c r="F211">
        <v>48</v>
      </c>
      <c r="G211" t="s">
        <v>127</v>
      </c>
      <c r="H211">
        <v>454.93</v>
      </c>
      <c r="I211" t="s">
        <v>55</v>
      </c>
      <c r="J211" t="s">
        <v>55</v>
      </c>
      <c r="K211" t="s">
        <v>90</v>
      </c>
      <c r="L211" t="s">
        <v>66</v>
      </c>
      <c r="M211">
        <v>1</v>
      </c>
      <c r="N211">
        <v>2</v>
      </c>
      <c r="O211">
        <v>2</v>
      </c>
      <c r="P211">
        <v>0</v>
      </c>
      <c r="Q211" t="s">
        <v>59</v>
      </c>
      <c r="R211" t="s">
        <v>59</v>
      </c>
      <c r="S211" t="s">
        <v>59</v>
      </c>
      <c r="T211" t="s">
        <v>59</v>
      </c>
      <c r="U211" t="s">
        <v>59</v>
      </c>
      <c r="V211">
        <v>0</v>
      </c>
      <c r="W211">
        <v>1</v>
      </c>
      <c r="X211">
        <v>0</v>
      </c>
      <c r="Y211" t="s">
        <v>58</v>
      </c>
      <c r="Z211" t="s">
        <v>58</v>
      </c>
      <c r="AA211" t="s">
        <v>58</v>
      </c>
      <c r="AB211" t="s">
        <v>66</v>
      </c>
      <c r="AC211" t="s">
        <v>58</v>
      </c>
      <c r="AD211" t="s">
        <v>58</v>
      </c>
      <c r="AE211" t="s">
        <v>58</v>
      </c>
      <c r="AF211" t="s">
        <v>58</v>
      </c>
      <c r="AG211" t="s">
        <v>58</v>
      </c>
      <c r="AH211" t="s">
        <v>58</v>
      </c>
      <c r="AI211" t="s">
        <v>58</v>
      </c>
      <c r="AJ211" t="s">
        <v>58</v>
      </c>
      <c r="AK211">
        <v>0</v>
      </c>
      <c r="AL211">
        <v>1</v>
      </c>
      <c r="AM211">
        <v>0</v>
      </c>
      <c r="AN211">
        <v>0</v>
      </c>
      <c r="AO211">
        <v>0</v>
      </c>
      <c r="AP211">
        <v>0</v>
      </c>
      <c r="AQ211">
        <v>0</v>
      </c>
      <c r="AR211">
        <v>0</v>
      </c>
      <c r="AS211">
        <v>0</v>
      </c>
      <c r="AV211">
        <v>15.5</v>
      </c>
      <c r="AW211" t="s">
        <v>59</v>
      </c>
      <c r="AX211">
        <v>2</v>
      </c>
    </row>
    <row r="212" spans="1:50">
      <c r="A212" t="s">
        <v>542</v>
      </c>
      <c r="B212" t="s">
        <v>543</v>
      </c>
      <c r="C212" t="s">
        <v>212</v>
      </c>
      <c r="E212" t="s">
        <v>63</v>
      </c>
      <c r="F212">
        <v>0</v>
      </c>
      <c r="G212" t="s">
        <v>115</v>
      </c>
      <c r="H212">
        <v>124.67</v>
      </c>
      <c r="I212" t="s">
        <v>55</v>
      </c>
      <c r="J212" t="s">
        <v>55</v>
      </c>
      <c r="K212" t="s">
        <v>256</v>
      </c>
      <c r="L212" t="s">
        <v>58</v>
      </c>
      <c r="M212">
        <v>0</v>
      </c>
      <c r="N212">
        <v>0</v>
      </c>
      <c r="O212">
        <v>0</v>
      </c>
      <c r="P212">
        <v>0</v>
      </c>
      <c r="Q212" t="s">
        <v>59</v>
      </c>
      <c r="R212" t="s">
        <v>59</v>
      </c>
      <c r="S212" t="s">
        <v>59</v>
      </c>
      <c r="T212" t="s">
        <v>59</v>
      </c>
      <c r="U212" t="s">
        <v>59</v>
      </c>
      <c r="W212">
        <v>0</v>
      </c>
      <c r="X212">
        <v>0</v>
      </c>
      <c r="Y212" t="s">
        <v>59</v>
      </c>
      <c r="Z212" t="s">
        <v>59</v>
      </c>
      <c r="AA212" t="s">
        <v>59</v>
      </c>
      <c r="AB212" t="s">
        <v>59</v>
      </c>
      <c r="AC212" t="s">
        <v>59</v>
      </c>
      <c r="AD212" t="s">
        <v>59</v>
      </c>
      <c r="AE212" t="s">
        <v>59</v>
      </c>
      <c r="AF212" t="s">
        <v>59</v>
      </c>
      <c r="AG212" t="s">
        <v>59</v>
      </c>
      <c r="AH212" t="s">
        <v>59</v>
      </c>
      <c r="AI212" t="s">
        <v>59</v>
      </c>
      <c r="AJ212" t="s">
        <v>59</v>
      </c>
      <c r="AV212">
        <v>10.7</v>
      </c>
      <c r="AW212" t="s">
        <v>59</v>
      </c>
      <c r="AX212">
        <v>7</v>
      </c>
    </row>
    <row r="213" spans="1:50">
      <c r="A213" t="s">
        <v>544</v>
      </c>
      <c r="B213" t="s">
        <v>545</v>
      </c>
      <c r="C213" t="s">
        <v>108</v>
      </c>
      <c r="D213">
        <v>3360</v>
      </c>
      <c r="E213" t="s">
        <v>53</v>
      </c>
      <c r="F213">
        <v>64</v>
      </c>
      <c r="G213" t="s">
        <v>104</v>
      </c>
      <c r="H213">
        <v>212.83</v>
      </c>
      <c r="I213" t="s">
        <v>55</v>
      </c>
      <c r="J213" t="s">
        <v>71</v>
      </c>
      <c r="K213" t="s">
        <v>116</v>
      </c>
      <c r="L213" t="s">
        <v>58</v>
      </c>
      <c r="M213">
        <v>0</v>
      </c>
      <c r="N213">
        <v>0</v>
      </c>
      <c r="O213">
        <v>0</v>
      </c>
      <c r="P213">
        <v>0</v>
      </c>
      <c r="Q213" t="s">
        <v>59</v>
      </c>
      <c r="R213" t="s">
        <v>59</v>
      </c>
      <c r="S213" t="s">
        <v>59</v>
      </c>
      <c r="T213" t="s">
        <v>59</v>
      </c>
      <c r="U213" t="s">
        <v>59</v>
      </c>
      <c r="V213">
        <v>3</v>
      </c>
      <c r="W213">
        <v>0</v>
      </c>
      <c r="X213">
        <v>0</v>
      </c>
      <c r="Y213" t="s">
        <v>58</v>
      </c>
      <c r="Z213" t="s">
        <v>66</v>
      </c>
      <c r="AA213" t="s">
        <v>58</v>
      </c>
      <c r="AB213" t="s">
        <v>58</v>
      </c>
      <c r="AC213" t="s">
        <v>58</v>
      </c>
      <c r="AD213" t="s">
        <v>58</v>
      </c>
      <c r="AE213" t="s">
        <v>58</v>
      </c>
      <c r="AF213" t="s">
        <v>58</v>
      </c>
      <c r="AG213" t="s">
        <v>58</v>
      </c>
      <c r="AH213" t="s">
        <v>58</v>
      </c>
      <c r="AI213" t="s">
        <v>58</v>
      </c>
      <c r="AJ213" t="s">
        <v>58</v>
      </c>
      <c r="AK213">
        <v>1</v>
      </c>
      <c r="AL213">
        <v>1</v>
      </c>
      <c r="AM213">
        <v>1</v>
      </c>
      <c r="AN213">
        <v>0</v>
      </c>
      <c r="AO213">
        <v>1</v>
      </c>
      <c r="AP213">
        <v>0</v>
      </c>
      <c r="AQ213">
        <v>1</v>
      </c>
      <c r="AR213">
        <v>0</v>
      </c>
      <c r="AS213">
        <v>1</v>
      </c>
      <c r="AV213">
        <v>11.5</v>
      </c>
      <c r="AW213" t="s">
        <v>59</v>
      </c>
      <c r="AX213">
        <v>9</v>
      </c>
    </row>
    <row r="214" spans="1:50">
      <c r="A214" t="s">
        <v>546</v>
      </c>
      <c r="B214" t="s">
        <v>547</v>
      </c>
      <c r="C214" t="s">
        <v>103</v>
      </c>
      <c r="D214">
        <v>6780</v>
      </c>
      <c r="E214" t="s">
        <v>53</v>
      </c>
      <c r="F214">
        <v>38</v>
      </c>
      <c r="G214" t="s">
        <v>64</v>
      </c>
      <c r="H214">
        <v>300.99</v>
      </c>
      <c r="I214" t="s">
        <v>55</v>
      </c>
      <c r="J214" t="s">
        <v>71</v>
      </c>
      <c r="K214" t="s">
        <v>256</v>
      </c>
      <c r="L214" t="s">
        <v>66</v>
      </c>
      <c r="M214">
        <v>0</v>
      </c>
      <c r="N214">
        <v>0</v>
      </c>
      <c r="O214">
        <v>0</v>
      </c>
      <c r="P214">
        <v>0</v>
      </c>
      <c r="Q214" t="s">
        <v>59</v>
      </c>
      <c r="R214" t="s">
        <v>59</v>
      </c>
      <c r="S214" t="s">
        <v>59</v>
      </c>
      <c r="T214" t="s">
        <v>59</v>
      </c>
      <c r="U214" t="s">
        <v>59</v>
      </c>
      <c r="Y214" t="s">
        <v>58</v>
      </c>
      <c r="Z214" t="s">
        <v>66</v>
      </c>
      <c r="AA214" t="s">
        <v>58</v>
      </c>
      <c r="AB214" t="s">
        <v>66</v>
      </c>
      <c r="AC214" t="s">
        <v>58</v>
      </c>
      <c r="AD214" t="s">
        <v>58</v>
      </c>
      <c r="AE214" t="s">
        <v>58</v>
      </c>
      <c r="AF214" t="s">
        <v>58</v>
      </c>
      <c r="AG214" t="s">
        <v>58</v>
      </c>
      <c r="AH214" t="s">
        <v>58</v>
      </c>
      <c r="AI214" t="s">
        <v>58</v>
      </c>
      <c r="AJ214" t="s">
        <v>58</v>
      </c>
      <c r="AK214">
        <v>0</v>
      </c>
      <c r="AL214">
        <v>0</v>
      </c>
      <c r="AM214">
        <v>1</v>
      </c>
      <c r="AN214">
        <v>0</v>
      </c>
      <c r="AO214">
        <v>0</v>
      </c>
      <c r="AP214">
        <v>0</v>
      </c>
      <c r="AQ214">
        <v>0</v>
      </c>
      <c r="AR214">
        <v>1</v>
      </c>
      <c r="AS214">
        <v>1</v>
      </c>
      <c r="AW214" t="s">
        <v>66</v>
      </c>
      <c r="AX214">
        <v>6</v>
      </c>
    </row>
    <row r="215" spans="1:50">
      <c r="A215" t="s">
        <v>548</v>
      </c>
      <c r="B215" t="s">
        <v>549</v>
      </c>
      <c r="C215" t="s">
        <v>122</v>
      </c>
      <c r="D215">
        <v>6080</v>
      </c>
      <c r="E215" t="s">
        <v>53</v>
      </c>
      <c r="F215">
        <v>0</v>
      </c>
      <c r="G215" t="s">
        <v>64</v>
      </c>
      <c r="H215">
        <v>242.11</v>
      </c>
      <c r="I215" t="s">
        <v>55</v>
      </c>
      <c r="J215" t="s">
        <v>55</v>
      </c>
      <c r="K215" t="s">
        <v>57</v>
      </c>
      <c r="L215" t="s">
        <v>58</v>
      </c>
      <c r="M215">
        <v>0</v>
      </c>
      <c r="N215">
        <v>0</v>
      </c>
      <c r="O215">
        <v>0</v>
      </c>
      <c r="P215">
        <v>0</v>
      </c>
      <c r="Q215" t="s">
        <v>59</v>
      </c>
      <c r="R215" t="s">
        <v>59</v>
      </c>
      <c r="S215" t="s">
        <v>59</v>
      </c>
      <c r="T215" t="s">
        <v>59</v>
      </c>
      <c r="U215" t="s">
        <v>59</v>
      </c>
      <c r="W215">
        <v>0</v>
      </c>
      <c r="X215">
        <v>0</v>
      </c>
      <c r="Y215" t="s">
        <v>58</v>
      </c>
      <c r="Z215" t="s">
        <v>58</v>
      </c>
      <c r="AA215" t="s">
        <v>58</v>
      </c>
      <c r="AB215" t="s">
        <v>58</v>
      </c>
      <c r="AC215" t="s">
        <v>58</v>
      </c>
      <c r="AD215" t="s">
        <v>58</v>
      </c>
      <c r="AE215" t="s">
        <v>58</v>
      </c>
      <c r="AF215" t="s">
        <v>58</v>
      </c>
      <c r="AG215" t="s">
        <v>58</v>
      </c>
      <c r="AH215" t="s">
        <v>58</v>
      </c>
      <c r="AI215" t="s">
        <v>58</v>
      </c>
      <c r="AJ215" t="s">
        <v>58</v>
      </c>
      <c r="AK215">
        <v>0</v>
      </c>
      <c r="AL215">
        <v>0</v>
      </c>
      <c r="AM215">
        <v>1</v>
      </c>
      <c r="AN215">
        <v>0</v>
      </c>
      <c r="AO215">
        <v>0</v>
      </c>
      <c r="AP215">
        <v>0</v>
      </c>
      <c r="AQ215">
        <v>0</v>
      </c>
      <c r="AR215">
        <v>1</v>
      </c>
      <c r="AS215">
        <v>0</v>
      </c>
      <c r="AV215">
        <v>14.2</v>
      </c>
      <c r="AW215" t="s">
        <v>59</v>
      </c>
      <c r="AX215">
        <v>7</v>
      </c>
    </row>
    <row r="216" spans="1:50">
      <c r="A216" t="s">
        <v>550</v>
      </c>
      <c r="B216" t="s">
        <v>446</v>
      </c>
      <c r="C216" t="s">
        <v>185</v>
      </c>
      <c r="D216">
        <v>1600</v>
      </c>
      <c r="E216" t="s">
        <v>63</v>
      </c>
      <c r="F216">
        <v>86</v>
      </c>
      <c r="G216" t="s">
        <v>64</v>
      </c>
      <c r="H216">
        <v>308.88</v>
      </c>
      <c r="I216" t="s">
        <v>94</v>
      </c>
      <c r="J216" t="s">
        <v>71</v>
      </c>
      <c r="K216" t="s">
        <v>156</v>
      </c>
      <c r="L216" t="s">
        <v>58</v>
      </c>
      <c r="M216">
        <v>0</v>
      </c>
      <c r="N216">
        <v>2</v>
      </c>
      <c r="O216">
        <v>2</v>
      </c>
      <c r="P216">
        <v>1</v>
      </c>
      <c r="Q216" t="s">
        <v>59</v>
      </c>
      <c r="R216" t="s">
        <v>59</v>
      </c>
      <c r="S216" t="s">
        <v>59</v>
      </c>
      <c r="T216" t="s">
        <v>59</v>
      </c>
      <c r="U216" t="s">
        <v>59</v>
      </c>
      <c r="W216">
        <v>0</v>
      </c>
      <c r="X216">
        <v>0</v>
      </c>
      <c r="Y216" t="s">
        <v>66</v>
      </c>
      <c r="Z216" t="s">
        <v>66</v>
      </c>
      <c r="AA216" t="s">
        <v>66</v>
      </c>
      <c r="AB216" t="s">
        <v>66</v>
      </c>
      <c r="AC216" t="s">
        <v>58</v>
      </c>
      <c r="AD216" t="s">
        <v>58</v>
      </c>
      <c r="AE216" t="s">
        <v>58</v>
      </c>
      <c r="AF216" t="s">
        <v>58</v>
      </c>
      <c r="AG216" t="s">
        <v>58</v>
      </c>
      <c r="AH216" t="s">
        <v>58</v>
      </c>
      <c r="AI216" t="s">
        <v>58</v>
      </c>
      <c r="AJ216" t="s">
        <v>58</v>
      </c>
      <c r="AK216">
        <v>0</v>
      </c>
      <c r="AL216">
        <v>0</v>
      </c>
      <c r="AM216">
        <v>1</v>
      </c>
      <c r="AN216">
        <v>1</v>
      </c>
      <c r="AO216">
        <v>0</v>
      </c>
      <c r="AP216">
        <v>0</v>
      </c>
      <c r="AQ216">
        <v>0</v>
      </c>
      <c r="AR216">
        <v>0</v>
      </c>
      <c r="AS216">
        <v>0</v>
      </c>
      <c r="AV216">
        <v>11.5</v>
      </c>
      <c r="AW216" t="s">
        <v>59</v>
      </c>
      <c r="AX216">
        <v>1</v>
      </c>
    </row>
    <row r="217" spans="1:50">
      <c r="A217" t="s">
        <v>551</v>
      </c>
      <c r="B217" t="s">
        <v>552</v>
      </c>
      <c r="C217" t="s">
        <v>185</v>
      </c>
      <c r="E217" t="s">
        <v>63</v>
      </c>
      <c r="F217">
        <v>44</v>
      </c>
      <c r="G217" t="s">
        <v>89</v>
      </c>
      <c r="H217">
        <v>324.01</v>
      </c>
      <c r="I217" t="s">
        <v>313</v>
      </c>
      <c r="J217" t="s">
        <v>71</v>
      </c>
      <c r="K217" t="s">
        <v>116</v>
      </c>
      <c r="L217" t="s">
        <v>58</v>
      </c>
      <c r="M217">
        <v>0</v>
      </c>
      <c r="N217">
        <v>2</v>
      </c>
      <c r="O217">
        <v>2</v>
      </c>
      <c r="P217">
        <v>0</v>
      </c>
      <c r="Q217" t="s">
        <v>66</v>
      </c>
      <c r="R217" t="s">
        <v>66</v>
      </c>
      <c r="S217" t="s">
        <v>66</v>
      </c>
      <c r="T217" t="s">
        <v>66</v>
      </c>
      <c r="U217" t="s">
        <v>66</v>
      </c>
      <c r="W217">
        <v>0</v>
      </c>
      <c r="X217">
        <v>0</v>
      </c>
      <c r="Y217" t="s">
        <v>59</v>
      </c>
      <c r="Z217" t="s">
        <v>59</v>
      </c>
      <c r="AA217" t="s">
        <v>59</v>
      </c>
      <c r="AB217" t="s">
        <v>59</v>
      </c>
      <c r="AC217" t="s">
        <v>59</v>
      </c>
      <c r="AD217" t="s">
        <v>59</v>
      </c>
      <c r="AE217" t="s">
        <v>59</v>
      </c>
      <c r="AF217" t="s">
        <v>59</v>
      </c>
      <c r="AG217" t="s">
        <v>59</v>
      </c>
      <c r="AH217" t="s">
        <v>59</v>
      </c>
      <c r="AI217" t="s">
        <v>59</v>
      </c>
      <c r="AJ217" t="s">
        <v>59</v>
      </c>
      <c r="AV217">
        <v>12.2</v>
      </c>
      <c r="AW217" t="s">
        <v>59</v>
      </c>
      <c r="AX217">
        <v>1</v>
      </c>
    </row>
    <row r="218" spans="1:50">
      <c r="A218" t="s">
        <v>553</v>
      </c>
      <c r="B218" t="s">
        <v>554</v>
      </c>
      <c r="C218" t="s">
        <v>103</v>
      </c>
      <c r="D218">
        <v>7360</v>
      </c>
      <c r="E218" t="s">
        <v>63</v>
      </c>
      <c r="F218">
        <v>40</v>
      </c>
      <c r="G218" t="s">
        <v>64</v>
      </c>
      <c r="H218">
        <v>437.5</v>
      </c>
      <c r="I218" t="s">
        <v>65</v>
      </c>
      <c r="J218" t="s">
        <v>71</v>
      </c>
      <c r="K218" t="s">
        <v>128</v>
      </c>
      <c r="L218" t="s">
        <v>66</v>
      </c>
      <c r="M218">
        <v>2</v>
      </c>
      <c r="N218">
        <v>0</v>
      </c>
      <c r="O218">
        <v>0</v>
      </c>
      <c r="P218">
        <v>0</v>
      </c>
      <c r="Q218" t="s">
        <v>59</v>
      </c>
      <c r="R218" t="s">
        <v>59</v>
      </c>
      <c r="S218" t="s">
        <v>59</v>
      </c>
      <c r="T218" t="s">
        <v>59</v>
      </c>
      <c r="U218" t="s">
        <v>59</v>
      </c>
      <c r="W218">
        <v>0</v>
      </c>
      <c r="X218">
        <v>0</v>
      </c>
      <c r="Y218" t="s">
        <v>58</v>
      </c>
      <c r="Z218" t="s">
        <v>66</v>
      </c>
      <c r="AA218" t="s">
        <v>58</v>
      </c>
      <c r="AB218" t="s">
        <v>66</v>
      </c>
      <c r="AC218" t="s">
        <v>58</v>
      </c>
      <c r="AD218" t="s">
        <v>58</v>
      </c>
      <c r="AE218" t="s">
        <v>58</v>
      </c>
      <c r="AF218" t="s">
        <v>58</v>
      </c>
      <c r="AG218" t="s">
        <v>58</v>
      </c>
      <c r="AH218" t="s">
        <v>58</v>
      </c>
      <c r="AI218" t="s">
        <v>58</v>
      </c>
      <c r="AJ218" t="s">
        <v>58</v>
      </c>
      <c r="AK218">
        <v>0</v>
      </c>
      <c r="AL218">
        <v>1</v>
      </c>
      <c r="AM218">
        <v>1</v>
      </c>
      <c r="AN218">
        <v>0</v>
      </c>
      <c r="AO218">
        <v>1</v>
      </c>
      <c r="AP218">
        <v>0</v>
      </c>
      <c r="AQ218">
        <v>0</v>
      </c>
      <c r="AR218">
        <v>0</v>
      </c>
      <c r="AS218">
        <v>1</v>
      </c>
      <c r="AV218">
        <v>15.6</v>
      </c>
      <c r="AW218" t="s">
        <v>59</v>
      </c>
      <c r="AX218">
        <v>6</v>
      </c>
    </row>
    <row r="219" spans="1:50">
      <c r="A219" t="s">
        <v>555</v>
      </c>
      <c r="B219" t="s">
        <v>556</v>
      </c>
      <c r="C219" t="s">
        <v>75</v>
      </c>
      <c r="D219">
        <v>2160</v>
      </c>
      <c r="E219" t="s">
        <v>53</v>
      </c>
      <c r="F219">
        <v>38</v>
      </c>
      <c r="G219" t="s">
        <v>64</v>
      </c>
      <c r="H219">
        <v>343.42</v>
      </c>
      <c r="I219" t="s">
        <v>55</v>
      </c>
      <c r="J219" t="s">
        <v>71</v>
      </c>
      <c r="K219" t="s">
        <v>256</v>
      </c>
      <c r="L219" t="s">
        <v>58</v>
      </c>
      <c r="M219">
        <v>0</v>
      </c>
      <c r="N219">
        <v>2</v>
      </c>
      <c r="O219">
        <v>2</v>
      </c>
      <c r="P219">
        <v>0</v>
      </c>
      <c r="Q219" t="s">
        <v>59</v>
      </c>
      <c r="R219" t="s">
        <v>59</v>
      </c>
      <c r="S219" t="s">
        <v>59</v>
      </c>
      <c r="T219" t="s">
        <v>59</v>
      </c>
      <c r="U219" t="s">
        <v>59</v>
      </c>
      <c r="V219">
        <v>0</v>
      </c>
      <c r="W219">
        <v>1</v>
      </c>
      <c r="X219">
        <v>1</v>
      </c>
      <c r="Y219" t="s">
        <v>58</v>
      </c>
      <c r="Z219" t="s">
        <v>58</v>
      </c>
      <c r="AA219" t="s">
        <v>58</v>
      </c>
      <c r="AB219" t="s">
        <v>58</v>
      </c>
      <c r="AC219" t="s">
        <v>58</v>
      </c>
      <c r="AD219" t="s">
        <v>58</v>
      </c>
      <c r="AE219" t="s">
        <v>58</v>
      </c>
      <c r="AF219" t="s">
        <v>58</v>
      </c>
      <c r="AG219" t="s">
        <v>58</v>
      </c>
      <c r="AH219" t="s">
        <v>58</v>
      </c>
      <c r="AI219" t="s">
        <v>58</v>
      </c>
      <c r="AJ219" t="s">
        <v>58</v>
      </c>
      <c r="AK219">
        <v>0</v>
      </c>
      <c r="AL219">
        <v>0</v>
      </c>
      <c r="AM219">
        <v>1</v>
      </c>
      <c r="AN219">
        <v>0</v>
      </c>
      <c r="AO219">
        <v>0</v>
      </c>
      <c r="AP219">
        <v>0</v>
      </c>
      <c r="AQ219">
        <v>0</v>
      </c>
      <c r="AR219">
        <v>0</v>
      </c>
      <c r="AS219">
        <v>0</v>
      </c>
      <c r="AV219">
        <v>13.5</v>
      </c>
      <c r="AW219" t="s">
        <v>59</v>
      </c>
      <c r="AX219">
        <v>1</v>
      </c>
    </row>
    <row r="220" spans="1:50">
      <c r="A220" t="s">
        <v>557</v>
      </c>
      <c r="B220" t="s">
        <v>558</v>
      </c>
      <c r="C220" t="s">
        <v>171</v>
      </c>
      <c r="D220">
        <v>1280</v>
      </c>
      <c r="E220" t="s">
        <v>63</v>
      </c>
      <c r="F220">
        <v>52</v>
      </c>
      <c r="G220" t="s">
        <v>64</v>
      </c>
      <c r="H220">
        <v>231.25</v>
      </c>
      <c r="I220" t="s">
        <v>65</v>
      </c>
      <c r="J220" t="s">
        <v>71</v>
      </c>
      <c r="K220" t="s">
        <v>72</v>
      </c>
      <c r="L220" t="s">
        <v>66</v>
      </c>
      <c r="M220">
        <v>1</v>
      </c>
      <c r="N220">
        <v>2</v>
      </c>
      <c r="O220">
        <v>2</v>
      </c>
      <c r="P220">
        <v>0</v>
      </c>
      <c r="Q220" t="s">
        <v>66</v>
      </c>
      <c r="R220" t="s">
        <v>59</v>
      </c>
      <c r="S220" t="s">
        <v>59</v>
      </c>
      <c r="T220" t="s">
        <v>59</v>
      </c>
      <c r="U220" t="s">
        <v>59</v>
      </c>
      <c r="V220">
        <v>1</v>
      </c>
      <c r="W220">
        <v>1</v>
      </c>
      <c r="X220">
        <v>0</v>
      </c>
      <c r="Y220" t="s">
        <v>58</v>
      </c>
      <c r="Z220" t="s">
        <v>66</v>
      </c>
      <c r="AA220" t="s">
        <v>58</v>
      </c>
      <c r="AB220" t="s">
        <v>58</v>
      </c>
      <c r="AC220" t="s">
        <v>58</v>
      </c>
      <c r="AD220" t="s">
        <v>58</v>
      </c>
      <c r="AE220" t="s">
        <v>66</v>
      </c>
      <c r="AF220" t="s">
        <v>58</v>
      </c>
      <c r="AG220" t="s">
        <v>58</v>
      </c>
      <c r="AH220" t="s">
        <v>58</v>
      </c>
      <c r="AI220" t="s">
        <v>58</v>
      </c>
      <c r="AJ220" t="s">
        <v>58</v>
      </c>
      <c r="AK220">
        <v>0</v>
      </c>
      <c r="AL220">
        <v>0</v>
      </c>
      <c r="AM220">
        <v>0</v>
      </c>
      <c r="AN220">
        <v>0</v>
      </c>
      <c r="AO220">
        <v>0</v>
      </c>
      <c r="AP220">
        <v>0</v>
      </c>
      <c r="AQ220">
        <v>0</v>
      </c>
      <c r="AR220">
        <v>0</v>
      </c>
      <c r="AS220">
        <v>0</v>
      </c>
      <c r="AV220">
        <v>11.1</v>
      </c>
      <c r="AW220" t="s">
        <v>66</v>
      </c>
      <c r="AX220">
        <v>3</v>
      </c>
    </row>
    <row r="221" spans="1:50">
      <c r="A221" t="s">
        <v>559</v>
      </c>
      <c r="B221" t="s">
        <v>560</v>
      </c>
      <c r="C221" t="s">
        <v>93</v>
      </c>
      <c r="D221">
        <v>740</v>
      </c>
      <c r="E221" t="s">
        <v>53</v>
      </c>
      <c r="F221">
        <v>92</v>
      </c>
      <c r="G221" t="s">
        <v>104</v>
      </c>
      <c r="H221">
        <v>359.54</v>
      </c>
      <c r="I221" t="s">
        <v>55</v>
      </c>
      <c r="J221" t="s">
        <v>56</v>
      </c>
      <c r="K221" t="s">
        <v>72</v>
      </c>
      <c r="L221" t="s">
        <v>58</v>
      </c>
      <c r="M221">
        <v>0</v>
      </c>
      <c r="N221">
        <v>2</v>
      </c>
      <c r="O221">
        <v>1</v>
      </c>
      <c r="P221">
        <v>1</v>
      </c>
      <c r="Q221" t="s">
        <v>59</v>
      </c>
      <c r="R221" t="s">
        <v>59</v>
      </c>
      <c r="S221" t="s">
        <v>59</v>
      </c>
      <c r="T221" t="s">
        <v>59</v>
      </c>
      <c r="U221" t="s">
        <v>59</v>
      </c>
      <c r="W221">
        <v>0</v>
      </c>
      <c r="X221">
        <v>0</v>
      </c>
      <c r="Y221" t="s">
        <v>58</v>
      </c>
      <c r="Z221" t="s">
        <v>58</v>
      </c>
      <c r="AA221" t="s">
        <v>58</v>
      </c>
      <c r="AB221" t="s">
        <v>66</v>
      </c>
      <c r="AC221" t="s">
        <v>58</v>
      </c>
      <c r="AD221" t="s">
        <v>58</v>
      </c>
      <c r="AE221" t="s">
        <v>58</v>
      </c>
      <c r="AF221" t="s">
        <v>58</v>
      </c>
      <c r="AG221" t="s">
        <v>58</v>
      </c>
      <c r="AH221" t="s">
        <v>58</v>
      </c>
      <c r="AI221" t="s">
        <v>58</v>
      </c>
      <c r="AJ221" t="s">
        <v>58</v>
      </c>
      <c r="AK221">
        <v>0</v>
      </c>
      <c r="AL221">
        <v>0</v>
      </c>
      <c r="AM221">
        <v>1</v>
      </c>
      <c r="AN221">
        <v>0</v>
      </c>
      <c r="AO221">
        <v>1</v>
      </c>
      <c r="AP221">
        <v>0</v>
      </c>
      <c r="AQ221">
        <v>0</v>
      </c>
      <c r="AR221">
        <v>0</v>
      </c>
      <c r="AS221">
        <v>0</v>
      </c>
      <c r="AV221">
        <v>13.2</v>
      </c>
      <c r="AW221" t="s">
        <v>59</v>
      </c>
      <c r="AX221">
        <v>5</v>
      </c>
    </row>
    <row r="222" spans="1:50">
      <c r="A222" t="s">
        <v>561</v>
      </c>
      <c r="B222" t="s">
        <v>562</v>
      </c>
      <c r="C222" t="s">
        <v>271</v>
      </c>
      <c r="D222">
        <v>5080</v>
      </c>
      <c r="E222" t="s">
        <v>63</v>
      </c>
      <c r="F222">
        <v>52</v>
      </c>
      <c r="G222" t="s">
        <v>104</v>
      </c>
      <c r="H222">
        <v>178.29</v>
      </c>
      <c r="I222" t="s">
        <v>105</v>
      </c>
      <c r="J222" t="s">
        <v>71</v>
      </c>
      <c r="K222" t="s">
        <v>128</v>
      </c>
      <c r="L222" t="s">
        <v>58</v>
      </c>
      <c r="M222">
        <v>0</v>
      </c>
      <c r="N222">
        <v>0</v>
      </c>
      <c r="O222">
        <v>0</v>
      </c>
      <c r="P222">
        <v>0</v>
      </c>
      <c r="Q222" t="s">
        <v>59</v>
      </c>
      <c r="R222" t="s">
        <v>66</v>
      </c>
      <c r="S222" t="s">
        <v>66</v>
      </c>
      <c r="T222" t="s">
        <v>66</v>
      </c>
      <c r="U222" t="s">
        <v>59</v>
      </c>
      <c r="W222">
        <v>0</v>
      </c>
      <c r="X222">
        <v>0</v>
      </c>
      <c r="Y222" t="s">
        <v>59</v>
      </c>
      <c r="Z222" t="s">
        <v>59</v>
      </c>
      <c r="AA222" t="s">
        <v>59</v>
      </c>
      <c r="AB222" t="s">
        <v>59</v>
      </c>
      <c r="AC222" t="s">
        <v>59</v>
      </c>
      <c r="AD222" t="s">
        <v>59</v>
      </c>
      <c r="AE222" t="s">
        <v>59</v>
      </c>
      <c r="AF222" t="s">
        <v>59</v>
      </c>
      <c r="AG222" t="s">
        <v>59</v>
      </c>
      <c r="AH222" t="s">
        <v>59</v>
      </c>
      <c r="AI222" t="s">
        <v>59</v>
      </c>
      <c r="AJ222" t="s">
        <v>59</v>
      </c>
      <c r="AV222">
        <v>11.9</v>
      </c>
      <c r="AW222" t="s">
        <v>59</v>
      </c>
      <c r="AX222">
        <v>1</v>
      </c>
    </row>
    <row r="223" spans="1:50">
      <c r="A223" t="s">
        <v>563</v>
      </c>
      <c r="B223" t="s">
        <v>564</v>
      </c>
      <c r="C223" t="s">
        <v>108</v>
      </c>
      <c r="E223" t="s">
        <v>63</v>
      </c>
      <c r="F223">
        <v>38</v>
      </c>
      <c r="G223" t="s">
        <v>115</v>
      </c>
      <c r="H223">
        <v>170.72</v>
      </c>
      <c r="I223" t="s">
        <v>55</v>
      </c>
      <c r="J223" t="s">
        <v>55</v>
      </c>
      <c r="K223" t="s">
        <v>256</v>
      </c>
      <c r="L223" t="s">
        <v>66</v>
      </c>
      <c r="M223">
        <v>3</v>
      </c>
      <c r="N223">
        <v>1</v>
      </c>
      <c r="O223">
        <v>1</v>
      </c>
      <c r="P223">
        <v>0</v>
      </c>
      <c r="Q223" t="s">
        <v>59</v>
      </c>
      <c r="R223" t="s">
        <v>59</v>
      </c>
      <c r="S223" t="s">
        <v>59</v>
      </c>
      <c r="T223" t="s">
        <v>59</v>
      </c>
      <c r="U223" t="s">
        <v>59</v>
      </c>
      <c r="V223">
        <v>0</v>
      </c>
      <c r="W223">
        <v>1</v>
      </c>
      <c r="X223">
        <v>0</v>
      </c>
      <c r="Y223" t="s">
        <v>66</v>
      </c>
      <c r="Z223" t="s">
        <v>66</v>
      </c>
      <c r="AA223" t="s">
        <v>58</v>
      </c>
      <c r="AB223" t="s">
        <v>66</v>
      </c>
      <c r="AC223" t="s">
        <v>58</v>
      </c>
      <c r="AD223" t="s">
        <v>58</v>
      </c>
      <c r="AE223" t="s">
        <v>58</v>
      </c>
      <c r="AF223" t="s">
        <v>58</v>
      </c>
      <c r="AG223" t="s">
        <v>58</v>
      </c>
      <c r="AH223" t="s">
        <v>58</v>
      </c>
      <c r="AI223" t="s">
        <v>58</v>
      </c>
      <c r="AJ223" t="s">
        <v>58</v>
      </c>
      <c r="AK223">
        <v>0</v>
      </c>
      <c r="AL223">
        <v>1</v>
      </c>
      <c r="AM223">
        <v>1</v>
      </c>
      <c r="AN223">
        <v>0</v>
      </c>
      <c r="AO223">
        <v>1</v>
      </c>
      <c r="AP223">
        <v>0</v>
      </c>
      <c r="AQ223">
        <v>0</v>
      </c>
      <c r="AR223">
        <v>0</v>
      </c>
      <c r="AS223">
        <v>1</v>
      </c>
      <c r="AV223">
        <v>10.7</v>
      </c>
      <c r="AW223" t="s">
        <v>59</v>
      </c>
      <c r="AX223">
        <v>9</v>
      </c>
    </row>
    <row r="224" spans="1:50">
      <c r="A224" t="s">
        <v>565</v>
      </c>
      <c r="B224" t="s">
        <v>566</v>
      </c>
      <c r="C224" t="s">
        <v>75</v>
      </c>
      <c r="E224" t="s">
        <v>63</v>
      </c>
      <c r="F224">
        <v>44</v>
      </c>
      <c r="G224" t="s">
        <v>163</v>
      </c>
      <c r="H224">
        <v>320.39</v>
      </c>
      <c r="I224" t="s">
        <v>100</v>
      </c>
      <c r="J224" t="s">
        <v>55</v>
      </c>
      <c r="K224" t="s">
        <v>111</v>
      </c>
      <c r="L224" t="s">
        <v>66</v>
      </c>
      <c r="M224">
        <v>2</v>
      </c>
      <c r="N224">
        <v>2</v>
      </c>
      <c r="O224">
        <v>2</v>
      </c>
      <c r="P224">
        <v>0</v>
      </c>
      <c r="Q224" t="s">
        <v>59</v>
      </c>
      <c r="R224" t="s">
        <v>59</v>
      </c>
      <c r="S224" t="s">
        <v>59</v>
      </c>
      <c r="T224" t="s">
        <v>59</v>
      </c>
      <c r="U224" t="s">
        <v>59</v>
      </c>
      <c r="V224">
        <v>1</v>
      </c>
      <c r="W224">
        <v>1</v>
      </c>
      <c r="X224">
        <v>1</v>
      </c>
      <c r="Y224" t="s">
        <v>58</v>
      </c>
      <c r="Z224" t="s">
        <v>66</v>
      </c>
      <c r="AA224" t="s">
        <v>58</v>
      </c>
      <c r="AB224" t="s">
        <v>58</v>
      </c>
      <c r="AC224" t="s">
        <v>58</v>
      </c>
      <c r="AD224" t="s">
        <v>58</v>
      </c>
      <c r="AE224" t="s">
        <v>58</v>
      </c>
      <c r="AF224" t="s">
        <v>58</v>
      </c>
      <c r="AG224" t="s">
        <v>58</v>
      </c>
      <c r="AH224" t="s">
        <v>58</v>
      </c>
      <c r="AI224" t="s">
        <v>58</v>
      </c>
      <c r="AJ224" t="s">
        <v>58</v>
      </c>
      <c r="AK224">
        <v>0</v>
      </c>
      <c r="AL224">
        <v>1</v>
      </c>
      <c r="AM224">
        <v>1</v>
      </c>
      <c r="AN224">
        <v>0</v>
      </c>
      <c r="AO224">
        <v>1</v>
      </c>
      <c r="AP224">
        <v>0</v>
      </c>
      <c r="AQ224">
        <v>1</v>
      </c>
      <c r="AR224">
        <v>0</v>
      </c>
      <c r="AS224">
        <v>1</v>
      </c>
      <c r="AV224">
        <v>13.3</v>
      </c>
      <c r="AW224" t="s">
        <v>59</v>
      </c>
      <c r="AX224">
        <v>1</v>
      </c>
    </row>
    <row r="225" spans="1:50">
      <c r="A225" t="s">
        <v>567</v>
      </c>
      <c r="B225" t="s">
        <v>568</v>
      </c>
      <c r="C225" t="s">
        <v>171</v>
      </c>
      <c r="D225">
        <v>5380</v>
      </c>
      <c r="E225" t="s">
        <v>63</v>
      </c>
      <c r="F225">
        <v>80</v>
      </c>
      <c r="G225" t="s">
        <v>70</v>
      </c>
      <c r="H225">
        <v>416.12</v>
      </c>
      <c r="I225" t="s">
        <v>105</v>
      </c>
      <c r="J225" t="s">
        <v>71</v>
      </c>
      <c r="K225" t="s">
        <v>72</v>
      </c>
      <c r="L225" t="s">
        <v>66</v>
      </c>
      <c r="M225">
        <v>1</v>
      </c>
      <c r="N225">
        <v>2</v>
      </c>
      <c r="O225">
        <v>2</v>
      </c>
      <c r="P225">
        <v>1</v>
      </c>
      <c r="Q225" t="s">
        <v>59</v>
      </c>
      <c r="R225" t="s">
        <v>66</v>
      </c>
      <c r="S225" t="s">
        <v>66</v>
      </c>
      <c r="T225" t="s">
        <v>59</v>
      </c>
      <c r="U225" t="s">
        <v>59</v>
      </c>
      <c r="V225">
        <v>1</v>
      </c>
      <c r="W225">
        <v>1</v>
      </c>
      <c r="X225">
        <v>0</v>
      </c>
      <c r="Y225" t="s">
        <v>66</v>
      </c>
      <c r="Z225" t="s">
        <v>66</v>
      </c>
      <c r="AA225" t="s">
        <v>58</v>
      </c>
      <c r="AB225" t="s">
        <v>58</v>
      </c>
      <c r="AC225" t="s">
        <v>58</v>
      </c>
      <c r="AD225" t="s">
        <v>58</v>
      </c>
      <c r="AE225" t="s">
        <v>58</v>
      </c>
      <c r="AF225" t="s">
        <v>58</v>
      </c>
      <c r="AG225" t="s">
        <v>58</v>
      </c>
      <c r="AH225" t="s">
        <v>58</v>
      </c>
      <c r="AI225" t="s">
        <v>58</v>
      </c>
      <c r="AJ225" t="s">
        <v>58</v>
      </c>
      <c r="AK225">
        <v>0</v>
      </c>
      <c r="AL225">
        <v>0</v>
      </c>
      <c r="AM225">
        <v>1</v>
      </c>
      <c r="AN225">
        <v>1</v>
      </c>
      <c r="AO225">
        <v>0</v>
      </c>
      <c r="AP225">
        <v>0</v>
      </c>
      <c r="AQ225">
        <v>0</v>
      </c>
      <c r="AR225">
        <v>1</v>
      </c>
      <c r="AS225">
        <v>1</v>
      </c>
      <c r="AV225">
        <v>12.4</v>
      </c>
      <c r="AW225" t="s">
        <v>59</v>
      </c>
      <c r="AX225">
        <v>3</v>
      </c>
    </row>
    <row r="226" spans="1:50">
      <c r="A226" t="s">
        <v>569</v>
      </c>
      <c r="B226" t="s">
        <v>570</v>
      </c>
      <c r="C226" t="s">
        <v>420</v>
      </c>
      <c r="D226">
        <v>2440</v>
      </c>
      <c r="E226" t="s">
        <v>63</v>
      </c>
      <c r="F226">
        <v>52</v>
      </c>
      <c r="G226" t="s">
        <v>226</v>
      </c>
      <c r="H226">
        <v>265.45999999999998</v>
      </c>
      <c r="I226" t="s">
        <v>55</v>
      </c>
      <c r="J226" t="s">
        <v>71</v>
      </c>
      <c r="K226" t="s">
        <v>168</v>
      </c>
      <c r="L226" t="s">
        <v>58</v>
      </c>
      <c r="M226">
        <v>0</v>
      </c>
      <c r="N226">
        <v>0</v>
      </c>
      <c r="O226">
        <v>0</v>
      </c>
      <c r="P226">
        <v>0</v>
      </c>
      <c r="Q226" t="s">
        <v>59</v>
      </c>
      <c r="R226" t="s">
        <v>59</v>
      </c>
      <c r="S226" t="s">
        <v>59</v>
      </c>
      <c r="T226" t="s">
        <v>59</v>
      </c>
      <c r="U226" t="s">
        <v>59</v>
      </c>
      <c r="V226">
        <v>3</v>
      </c>
      <c r="W226">
        <v>1</v>
      </c>
      <c r="X226">
        <v>0</v>
      </c>
      <c r="Y226" t="s">
        <v>66</v>
      </c>
      <c r="Z226" t="s">
        <v>66</v>
      </c>
      <c r="AA226" t="s">
        <v>58</v>
      </c>
      <c r="AB226" t="s">
        <v>58</v>
      </c>
      <c r="AC226" t="s">
        <v>58</v>
      </c>
      <c r="AD226" t="s">
        <v>58</v>
      </c>
      <c r="AE226" t="s">
        <v>58</v>
      </c>
      <c r="AF226" t="s">
        <v>58</v>
      </c>
      <c r="AG226" t="s">
        <v>58</v>
      </c>
      <c r="AH226" t="s">
        <v>58</v>
      </c>
      <c r="AI226" t="s">
        <v>58</v>
      </c>
      <c r="AJ226" t="s">
        <v>58</v>
      </c>
      <c r="AK226">
        <v>0</v>
      </c>
      <c r="AL226">
        <v>1</v>
      </c>
      <c r="AM226">
        <v>1</v>
      </c>
      <c r="AN226">
        <v>0</v>
      </c>
      <c r="AO226">
        <v>1</v>
      </c>
      <c r="AP226">
        <v>0</v>
      </c>
      <c r="AQ226">
        <v>0</v>
      </c>
      <c r="AR226">
        <v>1</v>
      </c>
      <c r="AS226">
        <v>1</v>
      </c>
      <c r="AV226">
        <v>12.3</v>
      </c>
      <c r="AW226" t="s">
        <v>59</v>
      </c>
      <c r="AX226">
        <v>2</v>
      </c>
    </row>
    <row r="227" spans="1:50">
      <c r="A227" t="s">
        <v>571</v>
      </c>
      <c r="B227" t="s">
        <v>572</v>
      </c>
      <c r="C227" t="s">
        <v>223</v>
      </c>
      <c r="E227" t="s">
        <v>53</v>
      </c>
      <c r="F227">
        <v>42</v>
      </c>
      <c r="G227" t="s">
        <v>64</v>
      </c>
      <c r="H227">
        <v>347.37</v>
      </c>
      <c r="I227" t="s">
        <v>105</v>
      </c>
      <c r="J227" t="s">
        <v>71</v>
      </c>
      <c r="K227" t="s">
        <v>90</v>
      </c>
      <c r="L227" t="s">
        <v>66</v>
      </c>
      <c r="M227">
        <v>3</v>
      </c>
      <c r="N227">
        <v>1</v>
      </c>
      <c r="O227">
        <v>1</v>
      </c>
      <c r="P227">
        <v>0</v>
      </c>
      <c r="Q227" t="s">
        <v>59</v>
      </c>
      <c r="R227" t="s">
        <v>59</v>
      </c>
      <c r="S227" t="s">
        <v>59</v>
      </c>
      <c r="T227" t="s">
        <v>59</v>
      </c>
      <c r="U227" t="s">
        <v>59</v>
      </c>
      <c r="V227">
        <v>2</v>
      </c>
      <c r="W227">
        <v>1</v>
      </c>
      <c r="X227">
        <v>1</v>
      </c>
      <c r="Y227" t="s">
        <v>66</v>
      </c>
      <c r="Z227" t="s">
        <v>66</v>
      </c>
      <c r="AA227" t="s">
        <v>58</v>
      </c>
      <c r="AB227" t="s">
        <v>58</v>
      </c>
      <c r="AC227" t="s">
        <v>58</v>
      </c>
      <c r="AD227" t="s">
        <v>58</v>
      </c>
      <c r="AE227" t="s">
        <v>66</v>
      </c>
      <c r="AF227" t="s">
        <v>58</v>
      </c>
      <c r="AG227" t="s">
        <v>58</v>
      </c>
      <c r="AH227" t="s">
        <v>58</v>
      </c>
      <c r="AI227" t="s">
        <v>58</v>
      </c>
      <c r="AJ227" t="s">
        <v>58</v>
      </c>
      <c r="AK227">
        <v>0</v>
      </c>
      <c r="AL227">
        <v>0</v>
      </c>
      <c r="AM227">
        <v>1</v>
      </c>
      <c r="AN227">
        <v>0</v>
      </c>
      <c r="AO227">
        <v>0</v>
      </c>
      <c r="AP227">
        <v>0</v>
      </c>
      <c r="AQ227">
        <v>0</v>
      </c>
      <c r="AR227">
        <v>0</v>
      </c>
      <c r="AS227">
        <v>0</v>
      </c>
      <c r="AV227">
        <v>12.6</v>
      </c>
      <c r="AW227" t="s">
        <v>59</v>
      </c>
      <c r="AX227">
        <v>7</v>
      </c>
    </row>
    <row r="228" spans="1:50">
      <c r="A228" t="s">
        <v>573</v>
      </c>
      <c r="B228" t="s">
        <v>574</v>
      </c>
      <c r="C228" t="s">
        <v>202</v>
      </c>
      <c r="D228">
        <v>5160</v>
      </c>
      <c r="E228" t="s">
        <v>63</v>
      </c>
      <c r="F228">
        <v>44</v>
      </c>
      <c r="G228" t="s">
        <v>84</v>
      </c>
      <c r="H228">
        <v>285.2</v>
      </c>
      <c r="I228" t="s">
        <v>55</v>
      </c>
      <c r="J228" t="s">
        <v>71</v>
      </c>
      <c r="K228" t="s">
        <v>256</v>
      </c>
      <c r="L228" t="s">
        <v>58</v>
      </c>
      <c r="M228">
        <v>0</v>
      </c>
      <c r="N228">
        <v>0</v>
      </c>
      <c r="O228">
        <v>0</v>
      </c>
      <c r="P228">
        <v>0</v>
      </c>
      <c r="Q228" t="s">
        <v>66</v>
      </c>
      <c r="R228" t="s">
        <v>59</v>
      </c>
      <c r="S228" t="s">
        <v>59</v>
      </c>
      <c r="T228" t="s">
        <v>66</v>
      </c>
      <c r="U228" t="s">
        <v>59</v>
      </c>
      <c r="V228">
        <v>3</v>
      </c>
      <c r="W228">
        <v>1</v>
      </c>
      <c r="X228">
        <v>1</v>
      </c>
      <c r="Y228" t="s">
        <v>58</v>
      </c>
      <c r="Z228" t="s">
        <v>58</v>
      </c>
      <c r="AA228" t="s">
        <v>58</v>
      </c>
      <c r="AB228" t="s">
        <v>58</v>
      </c>
      <c r="AC228" t="s">
        <v>58</v>
      </c>
      <c r="AD228" t="s">
        <v>58</v>
      </c>
      <c r="AE228" t="s">
        <v>58</v>
      </c>
      <c r="AF228" t="s">
        <v>58</v>
      </c>
      <c r="AG228" t="s">
        <v>58</v>
      </c>
      <c r="AH228" t="s">
        <v>58</v>
      </c>
      <c r="AI228" t="s">
        <v>58</v>
      </c>
      <c r="AJ228" t="s">
        <v>58</v>
      </c>
      <c r="AK228">
        <v>0</v>
      </c>
      <c r="AL228">
        <v>0</v>
      </c>
      <c r="AM228">
        <v>1</v>
      </c>
      <c r="AN228">
        <v>1</v>
      </c>
      <c r="AO228">
        <v>0</v>
      </c>
      <c r="AP228">
        <v>0</v>
      </c>
      <c r="AQ228">
        <v>0</v>
      </c>
      <c r="AR228">
        <v>0</v>
      </c>
      <c r="AS228">
        <v>0</v>
      </c>
      <c r="AV228">
        <v>13</v>
      </c>
      <c r="AW228" t="s">
        <v>59</v>
      </c>
      <c r="AX228">
        <v>2</v>
      </c>
    </row>
    <row r="229" spans="1:50">
      <c r="A229" t="s">
        <v>575</v>
      </c>
      <c r="B229" t="s">
        <v>576</v>
      </c>
      <c r="C229" t="s">
        <v>148</v>
      </c>
      <c r="D229">
        <v>6160</v>
      </c>
      <c r="E229" t="s">
        <v>63</v>
      </c>
      <c r="F229">
        <v>40</v>
      </c>
      <c r="G229" t="s">
        <v>70</v>
      </c>
      <c r="H229">
        <v>463.82</v>
      </c>
      <c r="I229" t="s">
        <v>105</v>
      </c>
      <c r="J229" t="s">
        <v>71</v>
      </c>
      <c r="K229" t="s">
        <v>168</v>
      </c>
      <c r="L229" t="s">
        <v>66</v>
      </c>
      <c r="M229">
        <v>1</v>
      </c>
      <c r="N229">
        <v>2</v>
      </c>
      <c r="O229">
        <v>2</v>
      </c>
      <c r="P229">
        <v>0</v>
      </c>
      <c r="Q229" t="s">
        <v>59</v>
      </c>
      <c r="R229" t="s">
        <v>59</v>
      </c>
      <c r="S229" t="s">
        <v>59</v>
      </c>
      <c r="T229" t="s">
        <v>59</v>
      </c>
      <c r="U229" t="s">
        <v>59</v>
      </c>
      <c r="W229">
        <v>0</v>
      </c>
      <c r="X229">
        <v>0</v>
      </c>
      <c r="Y229" t="s">
        <v>66</v>
      </c>
      <c r="Z229" t="s">
        <v>58</v>
      </c>
      <c r="AA229" t="s">
        <v>58</v>
      </c>
      <c r="AB229" t="s">
        <v>66</v>
      </c>
      <c r="AC229" t="s">
        <v>58</v>
      </c>
      <c r="AD229" t="s">
        <v>58</v>
      </c>
      <c r="AE229" t="s">
        <v>66</v>
      </c>
      <c r="AF229" t="s">
        <v>58</v>
      </c>
      <c r="AG229" t="s">
        <v>66</v>
      </c>
      <c r="AH229" t="s">
        <v>58</v>
      </c>
      <c r="AI229" t="s">
        <v>58</v>
      </c>
      <c r="AJ229" t="s">
        <v>58</v>
      </c>
      <c r="AK229">
        <v>0</v>
      </c>
      <c r="AL229">
        <v>1</v>
      </c>
      <c r="AM229">
        <v>1</v>
      </c>
      <c r="AN229">
        <v>0</v>
      </c>
      <c r="AO229">
        <v>1</v>
      </c>
      <c r="AP229">
        <v>0</v>
      </c>
      <c r="AQ229">
        <v>0</v>
      </c>
      <c r="AR229">
        <v>0</v>
      </c>
      <c r="AS229">
        <v>0</v>
      </c>
      <c r="AV229">
        <v>14.8</v>
      </c>
      <c r="AW229" t="s">
        <v>59</v>
      </c>
      <c r="AX229">
        <v>3</v>
      </c>
    </row>
    <row r="230" spans="1:50">
      <c r="A230" t="s">
        <v>577</v>
      </c>
      <c r="B230" t="s">
        <v>380</v>
      </c>
      <c r="C230" t="s">
        <v>108</v>
      </c>
      <c r="D230">
        <v>640</v>
      </c>
      <c r="E230" t="s">
        <v>63</v>
      </c>
      <c r="F230">
        <v>0</v>
      </c>
      <c r="G230" t="s">
        <v>163</v>
      </c>
      <c r="H230">
        <v>363.49</v>
      </c>
      <c r="I230" t="s">
        <v>55</v>
      </c>
      <c r="J230" t="s">
        <v>55</v>
      </c>
      <c r="K230" t="s">
        <v>128</v>
      </c>
      <c r="L230" t="s">
        <v>58</v>
      </c>
      <c r="M230">
        <v>0</v>
      </c>
      <c r="N230">
        <v>0</v>
      </c>
      <c r="O230">
        <v>0</v>
      </c>
      <c r="P230">
        <v>0</v>
      </c>
      <c r="Q230" t="s">
        <v>59</v>
      </c>
      <c r="R230" t="s">
        <v>59</v>
      </c>
      <c r="S230" t="s">
        <v>59</v>
      </c>
      <c r="T230" t="s">
        <v>59</v>
      </c>
      <c r="U230" t="s">
        <v>59</v>
      </c>
      <c r="V230">
        <v>0</v>
      </c>
      <c r="W230">
        <v>1</v>
      </c>
      <c r="X230">
        <v>0</v>
      </c>
      <c r="Y230" t="s">
        <v>59</v>
      </c>
      <c r="Z230" t="s">
        <v>59</v>
      </c>
      <c r="AA230" t="s">
        <v>59</v>
      </c>
      <c r="AB230" t="s">
        <v>59</v>
      </c>
      <c r="AC230" t="s">
        <v>59</v>
      </c>
      <c r="AD230" t="s">
        <v>59</v>
      </c>
      <c r="AE230" t="s">
        <v>59</v>
      </c>
      <c r="AF230" t="s">
        <v>59</v>
      </c>
      <c r="AG230" t="s">
        <v>59</v>
      </c>
      <c r="AH230" t="s">
        <v>59</v>
      </c>
      <c r="AI230" t="s">
        <v>59</v>
      </c>
      <c r="AJ230" t="s">
        <v>59</v>
      </c>
      <c r="AV230">
        <v>16.3</v>
      </c>
      <c r="AW230" t="s">
        <v>59</v>
      </c>
      <c r="AX230">
        <v>9</v>
      </c>
    </row>
    <row r="231" spans="1:50">
      <c r="A231" t="s">
        <v>578</v>
      </c>
      <c r="B231" t="s">
        <v>579</v>
      </c>
      <c r="C231" t="s">
        <v>122</v>
      </c>
      <c r="D231">
        <v>2680</v>
      </c>
      <c r="E231" t="s">
        <v>53</v>
      </c>
      <c r="F231">
        <v>40</v>
      </c>
      <c r="G231" t="s">
        <v>64</v>
      </c>
      <c r="H231">
        <v>210.53</v>
      </c>
      <c r="I231" t="s">
        <v>55</v>
      </c>
      <c r="J231" t="s">
        <v>55</v>
      </c>
      <c r="K231" t="s">
        <v>90</v>
      </c>
      <c r="L231" t="s">
        <v>58</v>
      </c>
      <c r="M231">
        <v>0</v>
      </c>
      <c r="N231">
        <v>0</v>
      </c>
      <c r="O231">
        <v>0</v>
      </c>
      <c r="P231">
        <v>0</v>
      </c>
      <c r="Q231" t="s">
        <v>59</v>
      </c>
      <c r="R231" t="s">
        <v>59</v>
      </c>
      <c r="S231" t="s">
        <v>59</v>
      </c>
      <c r="T231" t="s">
        <v>66</v>
      </c>
      <c r="U231" t="s">
        <v>66</v>
      </c>
      <c r="V231">
        <v>1</v>
      </c>
      <c r="W231">
        <v>1</v>
      </c>
      <c r="X231">
        <v>1</v>
      </c>
      <c r="Y231" t="s">
        <v>59</v>
      </c>
      <c r="Z231" t="s">
        <v>59</v>
      </c>
      <c r="AA231" t="s">
        <v>59</v>
      </c>
      <c r="AB231" t="s">
        <v>59</v>
      </c>
      <c r="AC231" t="s">
        <v>59</v>
      </c>
      <c r="AD231" t="s">
        <v>59</v>
      </c>
      <c r="AE231" t="s">
        <v>59</v>
      </c>
      <c r="AF231" t="s">
        <v>59</v>
      </c>
      <c r="AG231" t="s">
        <v>59</v>
      </c>
      <c r="AH231" t="s">
        <v>59</v>
      </c>
      <c r="AI231" t="s">
        <v>59</v>
      </c>
      <c r="AJ231" t="s">
        <v>59</v>
      </c>
      <c r="AV231">
        <v>12</v>
      </c>
      <c r="AW231" t="s">
        <v>66</v>
      </c>
      <c r="AX231">
        <v>7</v>
      </c>
    </row>
    <row r="232" spans="1:50">
      <c r="A232" t="s">
        <v>580</v>
      </c>
      <c r="B232" t="s">
        <v>581</v>
      </c>
      <c r="C232" t="s">
        <v>236</v>
      </c>
      <c r="E232" t="s">
        <v>63</v>
      </c>
      <c r="F232">
        <v>28</v>
      </c>
      <c r="G232" t="s">
        <v>115</v>
      </c>
      <c r="H232">
        <v>157.57</v>
      </c>
      <c r="I232" t="s">
        <v>100</v>
      </c>
      <c r="J232" t="s">
        <v>56</v>
      </c>
      <c r="K232" t="s">
        <v>57</v>
      </c>
      <c r="L232" t="s">
        <v>66</v>
      </c>
      <c r="M232">
        <v>2</v>
      </c>
      <c r="N232">
        <v>0</v>
      </c>
      <c r="O232">
        <v>0</v>
      </c>
      <c r="P232">
        <v>0</v>
      </c>
      <c r="Q232" t="s">
        <v>66</v>
      </c>
      <c r="R232" t="s">
        <v>59</v>
      </c>
      <c r="S232" t="s">
        <v>59</v>
      </c>
      <c r="T232" t="s">
        <v>66</v>
      </c>
      <c r="U232" t="s">
        <v>59</v>
      </c>
      <c r="W232">
        <v>0</v>
      </c>
      <c r="X232">
        <v>0</v>
      </c>
      <c r="Y232" t="s">
        <v>59</v>
      </c>
      <c r="Z232" t="s">
        <v>59</v>
      </c>
      <c r="AA232" t="s">
        <v>59</v>
      </c>
      <c r="AB232" t="s">
        <v>59</v>
      </c>
      <c r="AC232" t="s">
        <v>59</v>
      </c>
      <c r="AD232" t="s">
        <v>59</v>
      </c>
      <c r="AE232" t="s">
        <v>59</v>
      </c>
      <c r="AF232" t="s">
        <v>59</v>
      </c>
      <c r="AG232" t="s">
        <v>59</v>
      </c>
      <c r="AH232" t="s">
        <v>59</v>
      </c>
      <c r="AI232" t="s">
        <v>59</v>
      </c>
      <c r="AJ232" t="s">
        <v>59</v>
      </c>
      <c r="AV232">
        <v>12.8</v>
      </c>
      <c r="AW232" t="s">
        <v>59</v>
      </c>
      <c r="AX232">
        <v>4</v>
      </c>
    </row>
    <row r="233" spans="1:50">
      <c r="A233" t="s">
        <v>582</v>
      </c>
      <c r="B233" t="s">
        <v>113</v>
      </c>
      <c r="C233" t="s">
        <v>114</v>
      </c>
      <c r="D233">
        <v>4120</v>
      </c>
      <c r="E233" t="s">
        <v>63</v>
      </c>
      <c r="F233">
        <v>58</v>
      </c>
      <c r="G233" t="s">
        <v>64</v>
      </c>
      <c r="H233">
        <v>350.66</v>
      </c>
      <c r="I233" t="s">
        <v>105</v>
      </c>
      <c r="J233" t="s">
        <v>56</v>
      </c>
      <c r="K233" t="s">
        <v>72</v>
      </c>
      <c r="L233" t="s">
        <v>58</v>
      </c>
      <c r="M233">
        <v>0</v>
      </c>
      <c r="N233">
        <v>2</v>
      </c>
      <c r="O233">
        <v>2</v>
      </c>
      <c r="P233">
        <v>0</v>
      </c>
      <c r="Q233" t="s">
        <v>59</v>
      </c>
      <c r="R233" t="s">
        <v>59</v>
      </c>
      <c r="S233" t="s">
        <v>59</v>
      </c>
      <c r="T233" t="s">
        <v>59</v>
      </c>
      <c r="U233" t="s">
        <v>59</v>
      </c>
      <c r="W233">
        <v>0</v>
      </c>
      <c r="X233">
        <v>0</v>
      </c>
      <c r="Y233" t="s">
        <v>58</v>
      </c>
      <c r="Z233" t="s">
        <v>58</v>
      </c>
      <c r="AA233" t="s">
        <v>58</v>
      </c>
      <c r="AB233" t="s">
        <v>58</v>
      </c>
      <c r="AC233" t="s">
        <v>58</v>
      </c>
      <c r="AD233" t="s">
        <v>58</v>
      </c>
      <c r="AE233" t="s">
        <v>58</v>
      </c>
      <c r="AF233" t="s">
        <v>58</v>
      </c>
      <c r="AG233" t="s">
        <v>58</v>
      </c>
      <c r="AH233" t="s">
        <v>58</v>
      </c>
      <c r="AI233" t="s">
        <v>58</v>
      </c>
      <c r="AJ233" t="s">
        <v>58</v>
      </c>
      <c r="AK233">
        <v>0</v>
      </c>
      <c r="AL233">
        <v>0</v>
      </c>
      <c r="AM233">
        <v>1</v>
      </c>
      <c r="AN233">
        <v>0</v>
      </c>
      <c r="AO233">
        <v>0</v>
      </c>
      <c r="AP233">
        <v>0</v>
      </c>
      <c r="AQ233">
        <v>0</v>
      </c>
      <c r="AR233">
        <v>0</v>
      </c>
      <c r="AS233">
        <v>0</v>
      </c>
      <c r="AV233">
        <v>13.2</v>
      </c>
      <c r="AW233" t="s">
        <v>59</v>
      </c>
      <c r="AX233">
        <v>4</v>
      </c>
    </row>
    <row r="234" spans="1:50">
      <c r="A234" t="s">
        <v>583</v>
      </c>
      <c r="B234" t="s">
        <v>456</v>
      </c>
      <c r="C234" t="s">
        <v>88</v>
      </c>
      <c r="D234">
        <v>5120</v>
      </c>
      <c r="E234" t="s">
        <v>53</v>
      </c>
      <c r="F234">
        <v>28</v>
      </c>
      <c r="G234" t="s">
        <v>64</v>
      </c>
      <c r="H234">
        <v>223.68</v>
      </c>
      <c r="I234" t="s">
        <v>105</v>
      </c>
      <c r="J234" t="s">
        <v>71</v>
      </c>
      <c r="K234" t="s">
        <v>85</v>
      </c>
      <c r="L234" t="s">
        <v>58</v>
      </c>
      <c r="M234">
        <v>0</v>
      </c>
      <c r="N234">
        <v>1</v>
      </c>
      <c r="O234">
        <v>1</v>
      </c>
      <c r="P234">
        <v>0</v>
      </c>
      <c r="Q234" t="s">
        <v>59</v>
      </c>
      <c r="R234" t="s">
        <v>59</v>
      </c>
      <c r="S234" t="s">
        <v>66</v>
      </c>
      <c r="T234" t="s">
        <v>66</v>
      </c>
      <c r="U234" t="s">
        <v>59</v>
      </c>
      <c r="V234">
        <v>3</v>
      </c>
      <c r="W234">
        <v>0</v>
      </c>
      <c r="X234">
        <v>0</v>
      </c>
      <c r="Y234" t="s">
        <v>66</v>
      </c>
      <c r="Z234" t="s">
        <v>58</v>
      </c>
      <c r="AA234" t="s">
        <v>58</v>
      </c>
      <c r="AB234" t="s">
        <v>58</v>
      </c>
      <c r="AC234" t="s">
        <v>58</v>
      </c>
      <c r="AD234" t="s">
        <v>58</v>
      </c>
      <c r="AE234" t="s">
        <v>58</v>
      </c>
      <c r="AF234" t="s">
        <v>58</v>
      </c>
      <c r="AG234" t="s">
        <v>58</v>
      </c>
      <c r="AH234" t="s">
        <v>58</v>
      </c>
      <c r="AI234" t="s">
        <v>58</v>
      </c>
      <c r="AJ234" t="s">
        <v>58</v>
      </c>
      <c r="AK234">
        <v>0</v>
      </c>
      <c r="AL234">
        <v>0</v>
      </c>
      <c r="AM234">
        <v>0</v>
      </c>
      <c r="AN234">
        <v>0</v>
      </c>
      <c r="AO234">
        <v>0</v>
      </c>
      <c r="AP234">
        <v>0</v>
      </c>
      <c r="AQ234">
        <v>0</v>
      </c>
      <c r="AR234">
        <v>0</v>
      </c>
      <c r="AS234">
        <v>1</v>
      </c>
      <c r="AV234">
        <v>13.1</v>
      </c>
      <c r="AW234" t="s">
        <v>59</v>
      </c>
      <c r="AX234">
        <v>8</v>
      </c>
    </row>
    <row r="235" spans="1:50">
      <c r="A235" t="s">
        <v>584</v>
      </c>
      <c r="B235" t="s">
        <v>585</v>
      </c>
      <c r="C235" t="s">
        <v>185</v>
      </c>
      <c r="D235">
        <v>6880</v>
      </c>
      <c r="E235" t="s">
        <v>63</v>
      </c>
      <c r="F235">
        <v>0</v>
      </c>
      <c r="G235" t="s">
        <v>70</v>
      </c>
      <c r="H235">
        <v>298.68</v>
      </c>
      <c r="I235" t="s">
        <v>55</v>
      </c>
      <c r="J235" t="s">
        <v>55</v>
      </c>
      <c r="K235" t="s">
        <v>131</v>
      </c>
      <c r="L235" t="s">
        <v>58</v>
      </c>
      <c r="M235">
        <v>0</v>
      </c>
      <c r="N235">
        <v>0</v>
      </c>
      <c r="O235">
        <v>0</v>
      </c>
      <c r="P235">
        <v>0</v>
      </c>
      <c r="Q235" t="s">
        <v>59</v>
      </c>
      <c r="R235" t="s">
        <v>59</v>
      </c>
      <c r="S235" t="s">
        <v>59</v>
      </c>
      <c r="T235" t="s">
        <v>59</v>
      </c>
      <c r="U235" t="s">
        <v>59</v>
      </c>
      <c r="W235">
        <v>0</v>
      </c>
      <c r="X235">
        <v>0</v>
      </c>
      <c r="Y235" t="s">
        <v>58</v>
      </c>
      <c r="Z235" t="s">
        <v>66</v>
      </c>
      <c r="AA235" t="s">
        <v>58</v>
      </c>
      <c r="AB235" t="s">
        <v>58</v>
      </c>
      <c r="AC235" t="s">
        <v>58</v>
      </c>
      <c r="AD235" t="s">
        <v>58</v>
      </c>
      <c r="AE235" t="s">
        <v>58</v>
      </c>
      <c r="AF235" t="s">
        <v>58</v>
      </c>
      <c r="AG235" t="s">
        <v>58</v>
      </c>
      <c r="AH235" t="s">
        <v>58</v>
      </c>
      <c r="AI235" t="s">
        <v>58</v>
      </c>
      <c r="AJ235" t="s">
        <v>58</v>
      </c>
      <c r="AK235">
        <v>0</v>
      </c>
      <c r="AL235">
        <v>1</v>
      </c>
      <c r="AM235">
        <v>1</v>
      </c>
      <c r="AN235">
        <v>0</v>
      </c>
      <c r="AO235">
        <v>1</v>
      </c>
      <c r="AP235">
        <v>0</v>
      </c>
      <c r="AQ235">
        <v>1</v>
      </c>
      <c r="AR235">
        <v>0</v>
      </c>
      <c r="AS235">
        <v>0</v>
      </c>
      <c r="AV235">
        <v>13.5</v>
      </c>
      <c r="AW235" t="s">
        <v>59</v>
      </c>
      <c r="AX235">
        <v>1</v>
      </c>
    </row>
    <row r="236" spans="1:50">
      <c r="A236" t="s">
        <v>586</v>
      </c>
      <c r="B236" t="s">
        <v>587</v>
      </c>
      <c r="C236" t="s">
        <v>417</v>
      </c>
      <c r="D236">
        <v>2670</v>
      </c>
      <c r="E236" t="s">
        <v>53</v>
      </c>
      <c r="F236">
        <v>0</v>
      </c>
      <c r="G236" t="s">
        <v>89</v>
      </c>
      <c r="H236">
        <v>369.08</v>
      </c>
      <c r="I236" t="s">
        <v>55</v>
      </c>
      <c r="J236" t="s">
        <v>55</v>
      </c>
      <c r="K236" t="s">
        <v>80</v>
      </c>
      <c r="L236" t="s">
        <v>58</v>
      </c>
      <c r="M236">
        <v>0</v>
      </c>
      <c r="N236">
        <v>0</v>
      </c>
      <c r="O236">
        <v>0</v>
      </c>
      <c r="P236">
        <v>0</v>
      </c>
      <c r="Q236" t="s">
        <v>59</v>
      </c>
      <c r="R236" t="s">
        <v>59</v>
      </c>
      <c r="S236" t="s">
        <v>59</v>
      </c>
      <c r="T236" t="s">
        <v>59</v>
      </c>
      <c r="U236" t="s">
        <v>59</v>
      </c>
      <c r="V236">
        <v>1</v>
      </c>
      <c r="W236">
        <v>0</v>
      </c>
      <c r="X236">
        <v>0</v>
      </c>
      <c r="Y236" t="s">
        <v>59</v>
      </c>
      <c r="Z236" t="s">
        <v>59</v>
      </c>
      <c r="AA236" t="s">
        <v>59</v>
      </c>
      <c r="AB236" t="s">
        <v>59</v>
      </c>
      <c r="AC236" t="s">
        <v>59</v>
      </c>
      <c r="AD236" t="s">
        <v>59</v>
      </c>
      <c r="AE236" t="s">
        <v>59</v>
      </c>
      <c r="AF236" t="s">
        <v>59</v>
      </c>
      <c r="AG236" t="s">
        <v>59</v>
      </c>
      <c r="AH236" t="s">
        <v>59</v>
      </c>
      <c r="AI236" t="s">
        <v>59</v>
      </c>
      <c r="AJ236" t="s">
        <v>59</v>
      </c>
      <c r="AV236">
        <v>15.4</v>
      </c>
      <c r="AW236" t="s">
        <v>59</v>
      </c>
      <c r="AX236">
        <v>4</v>
      </c>
    </row>
    <row r="237" spans="1:50">
      <c r="A237" t="s">
        <v>588</v>
      </c>
      <c r="B237" t="s">
        <v>589</v>
      </c>
      <c r="C237" t="s">
        <v>266</v>
      </c>
      <c r="D237">
        <v>5560</v>
      </c>
      <c r="E237" t="s">
        <v>63</v>
      </c>
      <c r="F237">
        <v>64</v>
      </c>
      <c r="G237" t="s">
        <v>64</v>
      </c>
      <c r="H237">
        <v>275.33</v>
      </c>
      <c r="I237" t="s">
        <v>76</v>
      </c>
      <c r="J237" t="s">
        <v>55</v>
      </c>
      <c r="K237" t="s">
        <v>72</v>
      </c>
      <c r="L237" t="s">
        <v>66</v>
      </c>
      <c r="M237">
        <v>3</v>
      </c>
      <c r="N237">
        <v>2</v>
      </c>
      <c r="O237">
        <v>2</v>
      </c>
      <c r="P237">
        <v>0</v>
      </c>
      <c r="Q237" t="s">
        <v>59</v>
      </c>
      <c r="R237" t="s">
        <v>59</v>
      </c>
      <c r="S237" t="s">
        <v>59</v>
      </c>
      <c r="T237" t="s">
        <v>66</v>
      </c>
      <c r="U237" t="s">
        <v>59</v>
      </c>
      <c r="V237">
        <v>0</v>
      </c>
      <c r="W237">
        <v>1</v>
      </c>
      <c r="X237">
        <v>1</v>
      </c>
      <c r="Y237" t="s">
        <v>66</v>
      </c>
      <c r="Z237" t="s">
        <v>66</v>
      </c>
      <c r="AA237" t="s">
        <v>66</v>
      </c>
      <c r="AB237" t="s">
        <v>66</v>
      </c>
      <c r="AC237" t="s">
        <v>58</v>
      </c>
      <c r="AD237" t="s">
        <v>58</v>
      </c>
      <c r="AE237" t="s">
        <v>58</v>
      </c>
      <c r="AF237" t="s">
        <v>58</v>
      </c>
      <c r="AG237" t="s">
        <v>58</v>
      </c>
      <c r="AH237" t="s">
        <v>58</v>
      </c>
      <c r="AI237" t="s">
        <v>58</v>
      </c>
      <c r="AJ237" t="s">
        <v>58</v>
      </c>
      <c r="AK237">
        <v>1</v>
      </c>
      <c r="AL237">
        <v>1</v>
      </c>
      <c r="AM237">
        <v>1</v>
      </c>
      <c r="AN237">
        <v>0</v>
      </c>
      <c r="AO237">
        <v>1</v>
      </c>
      <c r="AP237">
        <v>0</v>
      </c>
      <c r="AQ237">
        <v>0</v>
      </c>
      <c r="AR237">
        <v>0</v>
      </c>
      <c r="AS237">
        <v>1</v>
      </c>
      <c r="AV237">
        <v>11.6</v>
      </c>
      <c r="AW237" t="s">
        <v>59</v>
      </c>
      <c r="AX237">
        <v>9</v>
      </c>
    </row>
    <row r="238" spans="1:50">
      <c r="A238" t="s">
        <v>590</v>
      </c>
      <c r="B238" t="s">
        <v>591</v>
      </c>
      <c r="C238" t="s">
        <v>134</v>
      </c>
      <c r="D238">
        <v>1680</v>
      </c>
      <c r="E238" t="s">
        <v>58</v>
      </c>
      <c r="F238">
        <v>0</v>
      </c>
      <c r="G238" t="s">
        <v>64</v>
      </c>
      <c r="H238">
        <v>222.7</v>
      </c>
      <c r="I238" t="s">
        <v>55</v>
      </c>
      <c r="J238" t="s">
        <v>55</v>
      </c>
      <c r="K238" t="s">
        <v>128</v>
      </c>
      <c r="L238" t="s">
        <v>58</v>
      </c>
      <c r="M238">
        <v>0</v>
      </c>
      <c r="N238">
        <v>0</v>
      </c>
      <c r="O238">
        <v>0</v>
      </c>
      <c r="P238">
        <v>0</v>
      </c>
      <c r="Q238" t="s">
        <v>59</v>
      </c>
      <c r="R238" t="s">
        <v>59</v>
      </c>
      <c r="S238" t="s">
        <v>59</v>
      </c>
      <c r="T238" t="s">
        <v>59</v>
      </c>
      <c r="U238" t="s">
        <v>59</v>
      </c>
      <c r="V238">
        <v>0</v>
      </c>
      <c r="W238">
        <v>1</v>
      </c>
      <c r="X238">
        <v>1</v>
      </c>
      <c r="Y238" t="s">
        <v>59</v>
      </c>
      <c r="Z238" t="s">
        <v>59</v>
      </c>
      <c r="AA238" t="s">
        <v>59</v>
      </c>
      <c r="AB238" t="s">
        <v>59</v>
      </c>
      <c r="AC238" t="s">
        <v>59</v>
      </c>
      <c r="AD238" t="s">
        <v>59</v>
      </c>
      <c r="AE238" t="s">
        <v>59</v>
      </c>
      <c r="AF238" t="s">
        <v>59</v>
      </c>
      <c r="AG238" t="s">
        <v>59</v>
      </c>
      <c r="AH238" t="s">
        <v>59</v>
      </c>
      <c r="AI238" t="s">
        <v>59</v>
      </c>
      <c r="AJ238" t="s">
        <v>59</v>
      </c>
      <c r="AV238">
        <v>12.9</v>
      </c>
      <c r="AW238" t="s">
        <v>59</v>
      </c>
      <c r="AX238">
        <v>1</v>
      </c>
    </row>
    <row r="239" spans="1:50">
      <c r="A239" t="s">
        <v>592</v>
      </c>
      <c r="B239" t="s">
        <v>593</v>
      </c>
      <c r="C239" t="s">
        <v>266</v>
      </c>
      <c r="E239" t="s">
        <v>53</v>
      </c>
      <c r="F239">
        <v>52</v>
      </c>
      <c r="G239" t="s">
        <v>64</v>
      </c>
      <c r="H239">
        <v>258.88</v>
      </c>
      <c r="I239" t="s">
        <v>55</v>
      </c>
      <c r="J239" t="s">
        <v>55</v>
      </c>
      <c r="K239" t="s">
        <v>72</v>
      </c>
      <c r="L239" t="s">
        <v>66</v>
      </c>
      <c r="M239">
        <v>1</v>
      </c>
      <c r="N239">
        <v>1</v>
      </c>
      <c r="O239">
        <v>1</v>
      </c>
      <c r="P239">
        <v>0</v>
      </c>
      <c r="Q239" t="s">
        <v>59</v>
      </c>
      <c r="R239" t="s">
        <v>59</v>
      </c>
      <c r="S239" t="s">
        <v>59</v>
      </c>
      <c r="T239" t="s">
        <v>59</v>
      </c>
      <c r="U239" t="s">
        <v>59</v>
      </c>
      <c r="V239">
        <v>1</v>
      </c>
      <c r="W239">
        <v>0</v>
      </c>
      <c r="X239">
        <v>0</v>
      </c>
      <c r="Y239" t="s">
        <v>58</v>
      </c>
      <c r="Z239" t="s">
        <v>66</v>
      </c>
      <c r="AA239" t="s">
        <v>58</v>
      </c>
      <c r="AB239" t="s">
        <v>58</v>
      </c>
      <c r="AC239" t="s">
        <v>58</v>
      </c>
      <c r="AD239" t="s">
        <v>58</v>
      </c>
      <c r="AE239" t="s">
        <v>66</v>
      </c>
      <c r="AF239" t="s">
        <v>58</v>
      </c>
      <c r="AG239" t="s">
        <v>58</v>
      </c>
      <c r="AH239" t="s">
        <v>58</v>
      </c>
      <c r="AI239" t="s">
        <v>58</v>
      </c>
      <c r="AJ239" t="s">
        <v>58</v>
      </c>
      <c r="AK239">
        <v>1</v>
      </c>
      <c r="AL239">
        <v>0</v>
      </c>
      <c r="AM239">
        <v>1</v>
      </c>
      <c r="AN239">
        <v>1</v>
      </c>
      <c r="AO239">
        <v>1</v>
      </c>
      <c r="AP239">
        <v>0</v>
      </c>
      <c r="AQ239">
        <v>0</v>
      </c>
      <c r="AR239">
        <v>0</v>
      </c>
      <c r="AS239">
        <v>1</v>
      </c>
      <c r="AV239">
        <v>11.4</v>
      </c>
      <c r="AW239" t="s">
        <v>59</v>
      </c>
      <c r="AX239">
        <v>9</v>
      </c>
    </row>
    <row r="240" spans="1:50">
      <c r="A240" t="s">
        <v>594</v>
      </c>
      <c r="B240" t="s">
        <v>595</v>
      </c>
      <c r="C240" t="s">
        <v>182</v>
      </c>
      <c r="D240">
        <v>1900</v>
      </c>
      <c r="E240" t="s">
        <v>63</v>
      </c>
      <c r="F240">
        <v>46</v>
      </c>
      <c r="G240" t="s">
        <v>70</v>
      </c>
      <c r="H240">
        <v>250.99</v>
      </c>
      <c r="I240" t="s">
        <v>105</v>
      </c>
      <c r="J240" t="s">
        <v>71</v>
      </c>
      <c r="K240" t="s">
        <v>168</v>
      </c>
      <c r="L240" t="s">
        <v>66</v>
      </c>
      <c r="M240">
        <v>3</v>
      </c>
      <c r="N240">
        <v>2</v>
      </c>
      <c r="O240">
        <v>2</v>
      </c>
      <c r="P240">
        <v>0</v>
      </c>
      <c r="Q240" t="s">
        <v>59</v>
      </c>
      <c r="R240" t="s">
        <v>59</v>
      </c>
      <c r="S240" t="s">
        <v>59</v>
      </c>
      <c r="T240" t="s">
        <v>59</v>
      </c>
      <c r="U240" t="s">
        <v>59</v>
      </c>
      <c r="V240">
        <v>1</v>
      </c>
      <c r="W240">
        <v>1</v>
      </c>
      <c r="X240">
        <v>1</v>
      </c>
      <c r="Y240" t="s">
        <v>58</v>
      </c>
      <c r="Z240" t="s">
        <v>58</v>
      </c>
      <c r="AA240" t="s">
        <v>58</v>
      </c>
      <c r="AB240" t="s">
        <v>66</v>
      </c>
      <c r="AC240" t="s">
        <v>58</v>
      </c>
      <c r="AD240" t="s">
        <v>58</v>
      </c>
      <c r="AE240" t="s">
        <v>66</v>
      </c>
      <c r="AF240" t="s">
        <v>58</v>
      </c>
      <c r="AG240" t="s">
        <v>58</v>
      </c>
      <c r="AH240" t="s">
        <v>58</v>
      </c>
      <c r="AI240" t="s">
        <v>58</v>
      </c>
      <c r="AJ240" t="s">
        <v>58</v>
      </c>
      <c r="AK240">
        <v>0</v>
      </c>
      <c r="AL240">
        <v>1</v>
      </c>
      <c r="AM240">
        <v>1</v>
      </c>
      <c r="AN240">
        <v>0</v>
      </c>
      <c r="AO240">
        <v>0</v>
      </c>
      <c r="AP240">
        <v>0</v>
      </c>
      <c r="AQ240">
        <v>1</v>
      </c>
      <c r="AR240">
        <v>1</v>
      </c>
      <c r="AS240">
        <v>1</v>
      </c>
      <c r="AV240">
        <v>11.1</v>
      </c>
      <c r="AW240" t="s">
        <v>59</v>
      </c>
      <c r="AX240">
        <v>7</v>
      </c>
    </row>
    <row r="241" spans="1:50">
      <c r="A241" t="s">
        <v>596</v>
      </c>
      <c r="B241" t="s">
        <v>597</v>
      </c>
      <c r="C241" t="s">
        <v>122</v>
      </c>
      <c r="E241" t="s">
        <v>53</v>
      </c>
      <c r="F241">
        <v>90</v>
      </c>
      <c r="G241" t="s">
        <v>54</v>
      </c>
      <c r="H241">
        <v>148.68</v>
      </c>
      <c r="I241" t="s">
        <v>94</v>
      </c>
      <c r="J241" t="s">
        <v>56</v>
      </c>
      <c r="K241" t="s">
        <v>128</v>
      </c>
      <c r="L241" t="s">
        <v>58</v>
      </c>
      <c r="M241">
        <v>0</v>
      </c>
      <c r="N241">
        <v>1</v>
      </c>
      <c r="O241">
        <v>1</v>
      </c>
      <c r="P241">
        <v>0</v>
      </c>
      <c r="Q241" t="s">
        <v>59</v>
      </c>
      <c r="R241" t="s">
        <v>59</v>
      </c>
      <c r="S241" t="s">
        <v>59</v>
      </c>
      <c r="T241" t="s">
        <v>59</v>
      </c>
      <c r="U241" t="s">
        <v>59</v>
      </c>
      <c r="V241">
        <v>1</v>
      </c>
      <c r="W241">
        <v>0</v>
      </c>
      <c r="X241">
        <v>0</v>
      </c>
      <c r="Y241" t="s">
        <v>58</v>
      </c>
      <c r="Z241" t="s">
        <v>58</v>
      </c>
      <c r="AA241" t="s">
        <v>58</v>
      </c>
      <c r="AB241" t="s">
        <v>58</v>
      </c>
      <c r="AC241" t="s">
        <v>58</v>
      </c>
      <c r="AD241" t="s">
        <v>58</v>
      </c>
      <c r="AE241" t="s">
        <v>58</v>
      </c>
      <c r="AF241" t="s">
        <v>58</v>
      </c>
      <c r="AG241" t="s">
        <v>58</v>
      </c>
      <c r="AH241" t="s">
        <v>58</v>
      </c>
      <c r="AI241" t="s">
        <v>58</v>
      </c>
      <c r="AJ241" t="s">
        <v>58</v>
      </c>
      <c r="AK241">
        <v>1</v>
      </c>
      <c r="AL241">
        <v>0</v>
      </c>
      <c r="AM241">
        <v>1</v>
      </c>
      <c r="AN241">
        <v>1</v>
      </c>
      <c r="AO241">
        <v>0</v>
      </c>
      <c r="AP241">
        <v>0</v>
      </c>
      <c r="AQ241">
        <v>0</v>
      </c>
      <c r="AR241">
        <v>0</v>
      </c>
      <c r="AS241">
        <v>0</v>
      </c>
      <c r="AV241">
        <v>11.6</v>
      </c>
      <c r="AW241" t="s">
        <v>59</v>
      </c>
      <c r="AX241">
        <v>7</v>
      </c>
    </row>
    <row r="242" spans="1:50">
      <c r="A242" t="s">
        <v>598</v>
      </c>
      <c r="B242" t="s">
        <v>599</v>
      </c>
      <c r="C242" t="s">
        <v>271</v>
      </c>
      <c r="D242">
        <v>2290</v>
      </c>
      <c r="E242" t="s">
        <v>63</v>
      </c>
      <c r="F242">
        <v>68</v>
      </c>
      <c r="G242" t="s">
        <v>226</v>
      </c>
      <c r="H242">
        <v>290.79000000000002</v>
      </c>
      <c r="I242" t="s">
        <v>94</v>
      </c>
      <c r="J242" t="s">
        <v>71</v>
      </c>
      <c r="K242" t="s">
        <v>72</v>
      </c>
      <c r="L242" t="s">
        <v>58</v>
      </c>
      <c r="M242">
        <v>0</v>
      </c>
      <c r="N242">
        <v>1</v>
      </c>
      <c r="O242">
        <v>1</v>
      </c>
      <c r="P242">
        <v>0</v>
      </c>
      <c r="Q242" t="s">
        <v>59</v>
      </c>
      <c r="R242" t="s">
        <v>59</v>
      </c>
      <c r="S242" t="s">
        <v>59</v>
      </c>
      <c r="T242" t="s">
        <v>59</v>
      </c>
      <c r="U242" t="s">
        <v>59</v>
      </c>
      <c r="V242">
        <v>1</v>
      </c>
      <c r="W242">
        <v>1</v>
      </c>
      <c r="X242">
        <v>0</v>
      </c>
      <c r="Y242" t="s">
        <v>58</v>
      </c>
      <c r="Z242" t="s">
        <v>58</v>
      </c>
      <c r="AA242" t="s">
        <v>58</v>
      </c>
      <c r="AB242" t="s">
        <v>58</v>
      </c>
      <c r="AC242" t="s">
        <v>58</v>
      </c>
      <c r="AD242" t="s">
        <v>58</v>
      </c>
      <c r="AE242" t="s">
        <v>58</v>
      </c>
      <c r="AF242" t="s">
        <v>58</v>
      </c>
      <c r="AG242" t="s">
        <v>58</v>
      </c>
      <c r="AH242" t="s">
        <v>58</v>
      </c>
      <c r="AI242" t="s">
        <v>58</v>
      </c>
      <c r="AJ242" t="s">
        <v>58</v>
      </c>
      <c r="AK242">
        <v>1</v>
      </c>
      <c r="AL242">
        <v>0</v>
      </c>
      <c r="AM242">
        <v>1</v>
      </c>
      <c r="AN242">
        <v>0</v>
      </c>
      <c r="AO242">
        <v>1</v>
      </c>
      <c r="AP242">
        <v>1</v>
      </c>
      <c r="AQ242">
        <v>0</v>
      </c>
      <c r="AR242">
        <v>0</v>
      </c>
      <c r="AS242">
        <v>0</v>
      </c>
      <c r="AV242">
        <v>12.7</v>
      </c>
      <c r="AW242" t="s">
        <v>59</v>
      </c>
      <c r="AX242">
        <v>1</v>
      </c>
    </row>
    <row r="243" spans="1:50">
      <c r="A243" t="s">
        <v>600</v>
      </c>
      <c r="B243" t="s">
        <v>601</v>
      </c>
      <c r="C243" t="s">
        <v>187</v>
      </c>
      <c r="D243">
        <v>4640</v>
      </c>
      <c r="E243" t="s">
        <v>63</v>
      </c>
      <c r="F243">
        <v>38</v>
      </c>
      <c r="G243" t="s">
        <v>84</v>
      </c>
      <c r="H243">
        <v>243.42</v>
      </c>
      <c r="I243" t="s">
        <v>55</v>
      </c>
      <c r="J243" t="s">
        <v>55</v>
      </c>
      <c r="K243" t="s">
        <v>116</v>
      </c>
      <c r="L243" t="s">
        <v>58</v>
      </c>
      <c r="M243">
        <v>0</v>
      </c>
      <c r="N243">
        <v>2</v>
      </c>
      <c r="O243">
        <v>2</v>
      </c>
      <c r="P243">
        <v>0</v>
      </c>
      <c r="Q243" t="s">
        <v>59</v>
      </c>
      <c r="R243" t="s">
        <v>59</v>
      </c>
      <c r="S243" t="s">
        <v>59</v>
      </c>
      <c r="T243" t="s">
        <v>59</v>
      </c>
      <c r="U243" t="s">
        <v>59</v>
      </c>
      <c r="W243">
        <v>0</v>
      </c>
      <c r="X243">
        <v>0</v>
      </c>
      <c r="Y243" t="s">
        <v>58</v>
      </c>
      <c r="Z243" t="s">
        <v>66</v>
      </c>
      <c r="AA243" t="s">
        <v>58</v>
      </c>
      <c r="AB243" t="s">
        <v>58</v>
      </c>
      <c r="AC243" t="s">
        <v>58</v>
      </c>
      <c r="AD243" t="s">
        <v>58</v>
      </c>
      <c r="AE243" t="s">
        <v>58</v>
      </c>
      <c r="AF243" t="s">
        <v>58</v>
      </c>
      <c r="AG243" t="s">
        <v>58</v>
      </c>
      <c r="AH243" t="s">
        <v>58</v>
      </c>
      <c r="AI243" t="s">
        <v>58</v>
      </c>
      <c r="AJ243" t="s">
        <v>58</v>
      </c>
      <c r="AK243">
        <v>1</v>
      </c>
      <c r="AL243">
        <v>1</v>
      </c>
      <c r="AM243">
        <v>1</v>
      </c>
      <c r="AN243">
        <v>1</v>
      </c>
      <c r="AO243">
        <v>0</v>
      </c>
      <c r="AP243">
        <v>0</v>
      </c>
      <c r="AQ243">
        <v>1</v>
      </c>
      <c r="AR243">
        <v>0</v>
      </c>
      <c r="AS243">
        <v>1</v>
      </c>
      <c r="AV243">
        <v>11.3</v>
      </c>
      <c r="AW243" t="s">
        <v>59</v>
      </c>
      <c r="AX243">
        <v>7</v>
      </c>
    </row>
    <row r="244" spans="1:50">
      <c r="A244" t="s">
        <v>602</v>
      </c>
      <c r="B244" t="s">
        <v>603</v>
      </c>
      <c r="C244" t="s">
        <v>103</v>
      </c>
      <c r="D244">
        <v>5775</v>
      </c>
      <c r="E244" t="s">
        <v>53</v>
      </c>
      <c r="F244">
        <v>44</v>
      </c>
      <c r="G244" t="s">
        <v>70</v>
      </c>
      <c r="H244">
        <v>475.66</v>
      </c>
      <c r="I244" t="s">
        <v>261</v>
      </c>
      <c r="J244" t="s">
        <v>71</v>
      </c>
      <c r="K244" t="s">
        <v>215</v>
      </c>
      <c r="L244" t="s">
        <v>66</v>
      </c>
      <c r="M244">
        <v>2</v>
      </c>
      <c r="N244">
        <v>2</v>
      </c>
      <c r="O244">
        <v>2</v>
      </c>
      <c r="P244">
        <v>0</v>
      </c>
      <c r="Q244" t="s">
        <v>59</v>
      </c>
      <c r="R244" t="s">
        <v>59</v>
      </c>
      <c r="S244" t="s">
        <v>59</v>
      </c>
      <c r="T244" t="s">
        <v>59</v>
      </c>
      <c r="U244" t="s">
        <v>59</v>
      </c>
      <c r="W244">
        <v>0</v>
      </c>
      <c r="X244">
        <v>0</v>
      </c>
      <c r="Y244" t="s">
        <v>66</v>
      </c>
      <c r="Z244" t="s">
        <v>66</v>
      </c>
      <c r="AA244" t="s">
        <v>58</v>
      </c>
      <c r="AB244" t="s">
        <v>66</v>
      </c>
      <c r="AC244" t="s">
        <v>58</v>
      </c>
      <c r="AD244" t="s">
        <v>58</v>
      </c>
      <c r="AE244" t="s">
        <v>58</v>
      </c>
      <c r="AF244" t="s">
        <v>58</v>
      </c>
      <c r="AG244" t="s">
        <v>58</v>
      </c>
      <c r="AH244" t="s">
        <v>58</v>
      </c>
      <c r="AI244" t="s">
        <v>58</v>
      </c>
      <c r="AJ244" t="s">
        <v>58</v>
      </c>
      <c r="AK244">
        <v>0</v>
      </c>
      <c r="AL244">
        <v>0</v>
      </c>
      <c r="AM244">
        <v>1</v>
      </c>
      <c r="AN244">
        <v>0</v>
      </c>
      <c r="AO244">
        <v>1</v>
      </c>
      <c r="AP244">
        <v>0</v>
      </c>
      <c r="AQ244">
        <v>0</v>
      </c>
      <c r="AR244">
        <v>0</v>
      </c>
      <c r="AS244">
        <v>1</v>
      </c>
      <c r="AV244">
        <v>13.2</v>
      </c>
      <c r="AW244" t="s">
        <v>59</v>
      </c>
      <c r="AX244">
        <v>6</v>
      </c>
    </row>
    <row r="245" spans="1:50">
      <c r="A245" t="s">
        <v>604</v>
      </c>
      <c r="B245" t="s">
        <v>547</v>
      </c>
      <c r="C245" t="s">
        <v>103</v>
      </c>
      <c r="D245">
        <v>6780</v>
      </c>
      <c r="E245" t="s">
        <v>63</v>
      </c>
      <c r="F245">
        <v>40</v>
      </c>
      <c r="G245" t="s">
        <v>54</v>
      </c>
      <c r="H245">
        <v>109.54</v>
      </c>
      <c r="I245" t="s">
        <v>55</v>
      </c>
      <c r="J245" t="s">
        <v>55</v>
      </c>
      <c r="K245" t="s">
        <v>131</v>
      </c>
      <c r="L245" t="s">
        <v>58</v>
      </c>
      <c r="M245">
        <v>0</v>
      </c>
      <c r="N245">
        <v>1</v>
      </c>
      <c r="O245">
        <v>1</v>
      </c>
      <c r="P245">
        <v>0</v>
      </c>
      <c r="Q245" t="s">
        <v>59</v>
      </c>
      <c r="R245" t="s">
        <v>59</v>
      </c>
      <c r="S245" t="s">
        <v>59</v>
      </c>
      <c r="T245" t="s">
        <v>59</v>
      </c>
      <c r="U245" t="s">
        <v>59</v>
      </c>
      <c r="W245">
        <v>0</v>
      </c>
      <c r="X245">
        <v>0</v>
      </c>
      <c r="Y245" t="s">
        <v>59</v>
      </c>
      <c r="Z245" t="s">
        <v>59</v>
      </c>
      <c r="AA245" t="s">
        <v>59</v>
      </c>
      <c r="AB245" t="s">
        <v>59</v>
      </c>
      <c r="AC245" t="s">
        <v>59</v>
      </c>
      <c r="AD245" t="s">
        <v>59</v>
      </c>
      <c r="AE245" t="s">
        <v>59</v>
      </c>
      <c r="AF245" t="s">
        <v>59</v>
      </c>
      <c r="AG245" t="s">
        <v>59</v>
      </c>
      <c r="AH245" t="s">
        <v>59</v>
      </c>
      <c r="AI245" t="s">
        <v>59</v>
      </c>
      <c r="AJ245" t="s">
        <v>59</v>
      </c>
      <c r="AV245">
        <v>11.4</v>
      </c>
      <c r="AW245" t="s">
        <v>59</v>
      </c>
      <c r="AX245">
        <v>6</v>
      </c>
    </row>
    <row r="246" spans="1:50">
      <c r="A246" t="s">
        <v>605</v>
      </c>
      <c r="B246" t="s">
        <v>606</v>
      </c>
      <c r="C246" t="s">
        <v>83</v>
      </c>
      <c r="D246">
        <v>3660</v>
      </c>
      <c r="E246" t="s">
        <v>63</v>
      </c>
      <c r="F246">
        <v>68</v>
      </c>
      <c r="G246" t="s">
        <v>163</v>
      </c>
      <c r="H246">
        <v>396.05</v>
      </c>
      <c r="I246" t="s">
        <v>100</v>
      </c>
      <c r="J246" t="s">
        <v>71</v>
      </c>
      <c r="K246" t="s">
        <v>131</v>
      </c>
      <c r="L246" t="s">
        <v>58</v>
      </c>
      <c r="M246">
        <v>0</v>
      </c>
      <c r="N246">
        <v>0</v>
      </c>
      <c r="O246">
        <v>0</v>
      </c>
      <c r="P246">
        <v>0</v>
      </c>
      <c r="Q246" t="s">
        <v>59</v>
      </c>
      <c r="R246" t="s">
        <v>59</v>
      </c>
      <c r="S246" t="s">
        <v>59</v>
      </c>
      <c r="T246" t="s">
        <v>59</v>
      </c>
      <c r="U246" t="s">
        <v>59</v>
      </c>
      <c r="W246">
        <v>0</v>
      </c>
      <c r="X246">
        <v>0</v>
      </c>
      <c r="Y246" t="s">
        <v>58</v>
      </c>
      <c r="Z246" t="s">
        <v>66</v>
      </c>
      <c r="AA246" t="s">
        <v>58</v>
      </c>
      <c r="AB246" t="s">
        <v>58</v>
      </c>
      <c r="AC246" t="s">
        <v>58</v>
      </c>
      <c r="AD246" t="s">
        <v>58</v>
      </c>
      <c r="AE246" t="s">
        <v>58</v>
      </c>
      <c r="AF246" t="s">
        <v>58</v>
      </c>
      <c r="AG246" t="s">
        <v>58</v>
      </c>
      <c r="AH246" t="s">
        <v>58</v>
      </c>
      <c r="AI246" t="s">
        <v>58</v>
      </c>
      <c r="AJ246" t="s">
        <v>58</v>
      </c>
      <c r="AK246">
        <v>0</v>
      </c>
      <c r="AL246">
        <v>1</v>
      </c>
      <c r="AM246">
        <v>1</v>
      </c>
      <c r="AN246">
        <v>0</v>
      </c>
      <c r="AO246">
        <v>1</v>
      </c>
      <c r="AP246">
        <v>0</v>
      </c>
      <c r="AQ246">
        <v>0</v>
      </c>
      <c r="AR246">
        <v>0</v>
      </c>
      <c r="AS246">
        <v>1</v>
      </c>
      <c r="AV246">
        <v>15.1</v>
      </c>
      <c r="AW246" t="s">
        <v>59</v>
      </c>
      <c r="AX246">
        <v>2</v>
      </c>
    </row>
    <row r="247" spans="1:50">
      <c r="A247" t="s">
        <v>607</v>
      </c>
      <c r="B247" t="s">
        <v>608</v>
      </c>
      <c r="C247" t="s">
        <v>609</v>
      </c>
      <c r="D247">
        <v>5880</v>
      </c>
      <c r="E247" t="s">
        <v>53</v>
      </c>
      <c r="F247">
        <v>50</v>
      </c>
      <c r="G247" t="s">
        <v>104</v>
      </c>
      <c r="H247">
        <v>229.28</v>
      </c>
      <c r="I247" t="s">
        <v>55</v>
      </c>
      <c r="J247" t="s">
        <v>55</v>
      </c>
      <c r="K247" t="s">
        <v>131</v>
      </c>
      <c r="L247" t="s">
        <v>58</v>
      </c>
      <c r="M247">
        <v>0</v>
      </c>
      <c r="N247">
        <v>0</v>
      </c>
      <c r="O247">
        <v>0</v>
      </c>
      <c r="P247">
        <v>0</v>
      </c>
      <c r="Q247" t="s">
        <v>59</v>
      </c>
      <c r="R247" t="s">
        <v>59</v>
      </c>
      <c r="S247" t="s">
        <v>59</v>
      </c>
      <c r="T247" t="s">
        <v>59</v>
      </c>
      <c r="U247" t="s">
        <v>59</v>
      </c>
      <c r="W247">
        <v>0</v>
      </c>
      <c r="X247">
        <v>0</v>
      </c>
      <c r="Y247" t="s">
        <v>66</v>
      </c>
      <c r="Z247" t="s">
        <v>58</v>
      </c>
      <c r="AA247" t="s">
        <v>58</v>
      </c>
      <c r="AB247" t="s">
        <v>58</v>
      </c>
      <c r="AC247" t="s">
        <v>58</v>
      </c>
      <c r="AD247" t="s">
        <v>58</v>
      </c>
      <c r="AE247" t="s">
        <v>58</v>
      </c>
      <c r="AF247" t="s">
        <v>58</v>
      </c>
      <c r="AG247" t="s">
        <v>66</v>
      </c>
      <c r="AH247" t="s">
        <v>58</v>
      </c>
      <c r="AI247" t="s">
        <v>58</v>
      </c>
      <c r="AJ247" t="s">
        <v>58</v>
      </c>
      <c r="AK247">
        <v>0</v>
      </c>
      <c r="AL247">
        <v>1</v>
      </c>
      <c r="AM247">
        <v>0</v>
      </c>
      <c r="AN247">
        <v>1</v>
      </c>
      <c r="AO247">
        <v>0</v>
      </c>
      <c r="AP247">
        <v>0</v>
      </c>
      <c r="AQ247">
        <v>0</v>
      </c>
      <c r="AR247">
        <v>1</v>
      </c>
      <c r="AS247">
        <v>1</v>
      </c>
      <c r="AV247">
        <v>12.6</v>
      </c>
      <c r="AW247" t="s">
        <v>59</v>
      </c>
      <c r="AX247">
        <v>9</v>
      </c>
    </row>
    <row r="248" spans="1:50">
      <c r="A248" t="s">
        <v>610</v>
      </c>
      <c r="B248" t="s">
        <v>478</v>
      </c>
      <c r="C248" t="s">
        <v>75</v>
      </c>
      <c r="D248">
        <v>3720</v>
      </c>
      <c r="E248" t="s">
        <v>63</v>
      </c>
      <c r="F248">
        <v>72</v>
      </c>
      <c r="G248" t="s">
        <v>64</v>
      </c>
      <c r="H248">
        <v>293.08999999999997</v>
      </c>
      <c r="I248" t="s">
        <v>105</v>
      </c>
      <c r="J248" t="s">
        <v>71</v>
      </c>
      <c r="K248" t="s">
        <v>72</v>
      </c>
      <c r="L248" t="s">
        <v>58</v>
      </c>
      <c r="M248">
        <v>0</v>
      </c>
      <c r="N248">
        <v>2</v>
      </c>
      <c r="O248">
        <v>2</v>
      </c>
      <c r="P248">
        <v>0</v>
      </c>
      <c r="Q248" t="s">
        <v>59</v>
      </c>
      <c r="R248" t="s">
        <v>59</v>
      </c>
      <c r="S248" t="s">
        <v>66</v>
      </c>
      <c r="T248" t="s">
        <v>59</v>
      </c>
      <c r="U248" t="s">
        <v>59</v>
      </c>
      <c r="V248">
        <v>1</v>
      </c>
      <c r="W248">
        <v>1</v>
      </c>
      <c r="X248">
        <v>1</v>
      </c>
      <c r="Y248" t="s">
        <v>66</v>
      </c>
      <c r="Z248" t="s">
        <v>58</v>
      </c>
      <c r="AA248" t="s">
        <v>58</v>
      </c>
      <c r="AB248" t="s">
        <v>66</v>
      </c>
      <c r="AC248" t="s">
        <v>58</v>
      </c>
      <c r="AD248" t="s">
        <v>58</v>
      </c>
      <c r="AE248" t="s">
        <v>58</v>
      </c>
      <c r="AF248" t="s">
        <v>58</v>
      </c>
      <c r="AG248" t="s">
        <v>58</v>
      </c>
      <c r="AH248" t="s">
        <v>58</v>
      </c>
      <c r="AI248" t="s">
        <v>66</v>
      </c>
      <c r="AJ248" t="s">
        <v>58</v>
      </c>
      <c r="AK248">
        <v>0</v>
      </c>
      <c r="AL248">
        <v>0</v>
      </c>
      <c r="AM248">
        <v>1</v>
      </c>
      <c r="AN248">
        <v>0</v>
      </c>
      <c r="AO248">
        <v>1</v>
      </c>
      <c r="AP248">
        <v>0</v>
      </c>
      <c r="AQ248">
        <v>0</v>
      </c>
      <c r="AR248">
        <v>0</v>
      </c>
      <c r="AS248">
        <v>0</v>
      </c>
      <c r="AV248">
        <v>14.1</v>
      </c>
      <c r="AW248" t="s">
        <v>59</v>
      </c>
      <c r="AX248">
        <v>1</v>
      </c>
    </row>
    <row r="249" spans="1:50">
      <c r="A249" t="s">
        <v>611</v>
      </c>
      <c r="B249" t="s">
        <v>508</v>
      </c>
      <c r="C249" t="s">
        <v>612</v>
      </c>
      <c r="D249">
        <v>3560</v>
      </c>
      <c r="E249" t="s">
        <v>53</v>
      </c>
      <c r="F249">
        <v>60</v>
      </c>
      <c r="G249" t="s">
        <v>127</v>
      </c>
      <c r="H249">
        <v>392.11</v>
      </c>
      <c r="I249" t="s">
        <v>55</v>
      </c>
      <c r="J249" t="s">
        <v>55</v>
      </c>
      <c r="K249" t="s">
        <v>85</v>
      </c>
      <c r="L249" t="s">
        <v>58</v>
      </c>
      <c r="M249">
        <v>0</v>
      </c>
      <c r="N249">
        <v>2</v>
      </c>
      <c r="O249">
        <v>2</v>
      </c>
      <c r="P249">
        <v>1</v>
      </c>
      <c r="Q249" t="s">
        <v>59</v>
      </c>
      <c r="R249" t="s">
        <v>59</v>
      </c>
      <c r="S249" t="s">
        <v>59</v>
      </c>
      <c r="T249" t="s">
        <v>59</v>
      </c>
      <c r="U249" t="s">
        <v>59</v>
      </c>
      <c r="V249">
        <v>1</v>
      </c>
      <c r="W249">
        <v>0</v>
      </c>
      <c r="X249">
        <v>1</v>
      </c>
      <c r="Y249" t="s">
        <v>59</v>
      </c>
      <c r="Z249" t="s">
        <v>59</v>
      </c>
      <c r="AA249" t="s">
        <v>59</v>
      </c>
      <c r="AB249" t="s">
        <v>59</v>
      </c>
      <c r="AC249" t="s">
        <v>59</v>
      </c>
      <c r="AD249" t="s">
        <v>59</v>
      </c>
      <c r="AE249" t="s">
        <v>59</v>
      </c>
      <c r="AF249" t="s">
        <v>59</v>
      </c>
      <c r="AG249" t="s">
        <v>59</v>
      </c>
      <c r="AH249" t="s">
        <v>59</v>
      </c>
      <c r="AI249" t="s">
        <v>59</v>
      </c>
      <c r="AJ249" t="s">
        <v>59</v>
      </c>
      <c r="AV249">
        <v>15.1</v>
      </c>
      <c r="AW249" t="s">
        <v>59</v>
      </c>
      <c r="AX249">
        <v>2</v>
      </c>
    </row>
    <row r="250" spans="1:50">
      <c r="A250" t="s">
        <v>613</v>
      </c>
      <c r="B250" t="s">
        <v>284</v>
      </c>
      <c r="C250" t="s">
        <v>212</v>
      </c>
      <c r="D250">
        <v>3605</v>
      </c>
      <c r="E250" t="s">
        <v>63</v>
      </c>
      <c r="F250">
        <v>48</v>
      </c>
      <c r="G250" t="s">
        <v>70</v>
      </c>
      <c r="H250">
        <v>298.68</v>
      </c>
      <c r="I250" t="s">
        <v>261</v>
      </c>
      <c r="J250" t="s">
        <v>55</v>
      </c>
      <c r="K250" t="s">
        <v>72</v>
      </c>
      <c r="L250" t="s">
        <v>66</v>
      </c>
      <c r="M250">
        <v>2</v>
      </c>
      <c r="N250">
        <v>2</v>
      </c>
      <c r="O250">
        <v>2</v>
      </c>
      <c r="P250">
        <v>0</v>
      </c>
      <c r="Q250" t="s">
        <v>59</v>
      </c>
      <c r="R250" t="s">
        <v>66</v>
      </c>
      <c r="S250" t="s">
        <v>66</v>
      </c>
      <c r="T250" t="s">
        <v>59</v>
      </c>
      <c r="U250" t="s">
        <v>66</v>
      </c>
      <c r="W250">
        <v>0</v>
      </c>
      <c r="X250">
        <v>0</v>
      </c>
      <c r="Y250" t="s">
        <v>58</v>
      </c>
      <c r="Z250" t="s">
        <v>58</v>
      </c>
      <c r="AA250" t="s">
        <v>58</v>
      </c>
      <c r="AB250" t="s">
        <v>58</v>
      </c>
      <c r="AC250" t="s">
        <v>58</v>
      </c>
      <c r="AD250" t="s">
        <v>58</v>
      </c>
      <c r="AE250" t="s">
        <v>58</v>
      </c>
      <c r="AF250" t="s">
        <v>58</v>
      </c>
      <c r="AG250" t="s">
        <v>58</v>
      </c>
      <c r="AH250" t="s">
        <v>58</v>
      </c>
      <c r="AI250" t="s">
        <v>58</v>
      </c>
      <c r="AJ250" t="s">
        <v>58</v>
      </c>
      <c r="AK250">
        <v>0</v>
      </c>
      <c r="AL250">
        <v>0</v>
      </c>
      <c r="AM250">
        <v>0</v>
      </c>
      <c r="AN250">
        <v>0</v>
      </c>
      <c r="AO250">
        <v>0</v>
      </c>
      <c r="AP250">
        <v>0</v>
      </c>
      <c r="AQ250">
        <v>0</v>
      </c>
      <c r="AR250">
        <v>0</v>
      </c>
      <c r="AS250">
        <v>0</v>
      </c>
      <c r="AV250">
        <v>13.5</v>
      </c>
      <c r="AW250" t="s">
        <v>59</v>
      </c>
      <c r="AX250">
        <v>7</v>
      </c>
    </row>
    <row r="251" spans="1:50">
      <c r="A251" t="s">
        <v>614</v>
      </c>
      <c r="B251" t="s">
        <v>615</v>
      </c>
      <c r="C251" t="s">
        <v>108</v>
      </c>
      <c r="D251">
        <v>3810</v>
      </c>
      <c r="E251" t="s">
        <v>53</v>
      </c>
      <c r="F251">
        <v>28</v>
      </c>
      <c r="G251" t="s">
        <v>54</v>
      </c>
      <c r="H251">
        <v>212.83</v>
      </c>
      <c r="I251" t="s">
        <v>55</v>
      </c>
      <c r="J251" t="s">
        <v>55</v>
      </c>
      <c r="K251" t="s">
        <v>168</v>
      </c>
      <c r="L251" t="s">
        <v>66</v>
      </c>
      <c r="M251">
        <v>1</v>
      </c>
      <c r="N251">
        <v>2</v>
      </c>
      <c r="O251">
        <v>2</v>
      </c>
      <c r="P251">
        <v>0</v>
      </c>
      <c r="Q251" t="s">
        <v>59</v>
      </c>
      <c r="R251" t="s">
        <v>59</v>
      </c>
      <c r="S251" t="s">
        <v>59</v>
      </c>
      <c r="T251" t="s">
        <v>59</v>
      </c>
      <c r="U251" t="s">
        <v>59</v>
      </c>
      <c r="V251">
        <v>2</v>
      </c>
      <c r="W251">
        <v>1</v>
      </c>
      <c r="X251">
        <v>1</v>
      </c>
      <c r="Y251" t="s">
        <v>59</v>
      </c>
      <c r="Z251" t="s">
        <v>59</v>
      </c>
      <c r="AA251" t="s">
        <v>59</v>
      </c>
      <c r="AB251" t="s">
        <v>59</v>
      </c>
      <c r="AC251" t="s">
        <v>59</v>
      </c>
      <c r="AD251" t="s">
        <v>59</v>
      </c>
      <c r="AE251" t="s">
        <v>59</v>
      </c>
      <c r="AF251" t="s">
        <v>59</v>
      </c>
      <c r="AG251" t="s">
        <v>59</v>
      </c>
      <c r="AH251" t="s">
        <v>59</v>
      </c>
      <c r="AI251" t="s">
        <v>59</v>
      </c>
      <c r="AJ251" t="s">
        <v>59</v>
      </c>
      <c r="AV251">
        <v>14.2</v>
      </c>
      <c r="AW251" t="s">
        <v>59</v>
      </c>
      <c r="AX251">
        <v>9</v>
      </c>
    </row>
    <row r="252" spans="1:50">
      <c r="A252" t="s">
        <v>616</v>
      </c>
      <c r="B252" t="s">
        <v>334</v>
      </c>
      <c r="C252" t="s">
        <v>212</v>
      </c>
      <c r="D252">
        <v>2560</v>
      </c>
      <c r="E252" t="s">
        <v>63</v>
      </c>
      <c r="F252">
        <v>62</v>
      </c>
      <c r="G252" t="s">
        <v>84</v>
      </c>
      <c r="H252">
        <v>273.68</v>
      </c>
      <c r="I252" t="s">
        <v>94</v>
      </c>
      <c r="J252" t="s">
        <v>71</v>
      </c>
      <c r="K252" t="s">
        <v>72</v>
      </c>
      <c r="L252" t="s">
        <v>66</v>
      </c>
      <c r="M252">
        <v>1</v>
      </c>
      <c r="N252">
        <v>2</v>
      </c>
      <c r="O252">
        <v>2</v>
      </c>
      <c r="P252">
        <v>0</v>
      </c>
      <c r="Q252" t="s">
        <v>59</v>
      </c>
      <c r="R252" t="s">
        <v>59</v>
      </c>
      <c r="S252" t="s">
        <v>59</v>
      </c>
      <c r="T252" t="s">
        <v>66</v>
      </c>
      <c r="U252" t="s">
        <v>66</v>
      </c>
      <c r="W252">
        <v>0</v>
      </c>
      <c r="X252">
        <v>0</v>
      </c>
      <c r="Y252" t="s">
        <v>66</v>
      </c>
      <c r="Z252" t="s">
        <v>66</v>
      </c>
      <c r="AA252" t="s">
        <v>66</v>
      </c>
      <c r="AB252" t="s">
        <v>66</v>
      </c>
      <c r="AC252" t="s">
        <v>58</v>
      </c>
      <c r="AD252" t="s">
        <v>58</v>
      </c>
      <c r="AE252" t="s">
        <v>58</v>
      </c>
      <c r="AF252" t="s">
        <v>58</v>
      </c>
      <c r="AG252" t="s">
        <v>58</v>
      </c>
      <c r="AH252" t="s">
        <v>58</v>
      </c>
      <c r="AI252" t="s">
        <v>58</v>
      </c>
      <c r="AJ252" t="s">
        <v>58</v>
      </c>
      <c r="AK252">
        <v>1</v>
      </c>
      <c r="AL252">
        <v>1</v>
      </c>
      <c r="AM252">
        <v>1</v>
      </c>
      <c r="AN252">
        <v>0</v>
      </c>
      <c r="AO252">
        <v>0</v>
      </c>
      <c r="AP252">
        <v>0</v>
      </c>
      <c r="AQ252">
        <v>0</v>
      </c>
      <c r="AR252">
        <v>1</v>
      </c>
      <c r="AS252">
        <v>1</v>
      </c>
      <c r="AV252">
        <v>13.1</v>
      </c>
      <c r="AW252" t="s">
        <v>66</v>
      </c>
      <c r="AX252">
        <v>7</v>
      </c>
    </row>
    <row r="253" spans="1:50">
      <c r="A253" t="s">
        <v>617</v>
      </c>
      <c r="B253" t="s">
        <v>618</v>
      </c>
      <c r="C253" t="s">
        <v>205</v>
      </c>
      <c r="D253">
        <v>3850</v>
      </c>
      <c r="E253" t="s">
        <v>53</v>
      </c>
      <c r="F253">
        <v>58</v>
      </c>
      <c r="G253" t="s">
        <v>226</v>
      </c>
      <c r="H253">
        <v>285.52999999999997</v>
      </c>
      <c r="I253" t="s">
        <v>241</v>
      </c>
      <c r="J253" t="s">
        <v>71</v>
      </c>
      <c r="K253" t="s">
        <v>72</v>
      </c>
      <c r="L253" t="s">
        <v>58</v>
      </c>
      <c r="M253">
        <v>0</v>
      </c>
      <c r="N253">
        <v>2</v>
      </c>
      <c r="O253">
        <v>2</v>
      </c>
      <c r="P253">
        <v>0</v>
      </c>
      <c r="Q253" t="s">
        <v>59</v>
      </c>
      <c r="R253" t="s">
        <v>59</v>
      </c>
      <c r="S253" t="s">
        <v>59</v>
      </c>
      <c r="T253" t="s">
        <v>59</v>
      </c>
      <c r="U253" t="s">
        <v>59</v>
      </c>
      <c r="W253">
        <v>0</v>
      </c>
      <c r="X253">
        <v>0</v>
      </c>
      <c r="Y253" t="s">
        <v>58</v>
      </c>
      <c r="Z253" t="s">
        <v>66</v>
      </c>
      <c r="AA253" t="s">
        <v>58</v>
      </c>
      <c r="AB253" t="s">
        <v>58</v>
      </c>
      <c r="AC253" t="s">
        <v>58</v>
      </c>
      <c r="AD253" t="s">
        <v>58</v>
      </c>
      <c r="AE253" t="s">
        <v>58</v>
      </c>
      <c r="AF253" t="s">
        <v>58</v>
      </c>
      <c r="AG253" t="s">
        <v>58</v>
      </c>
      <c r="AH253" t="s">
        <v>58</v>
      </c>
      <c r="AI253" t="s">
        <v>58</v>
      </c>
      <c r="AJ253" t="s">
        <v>58</v>
      </c>
      <c r="AK253">
        <v>0</v>
      </c>
      <c r="AL253">
        <v>0</v>
      </c>
      <c r="AM253">
        <v>1</v>
      </c>
      <c r="AN253">
        <v>1</v>
      </c>
      <c r="AO253">
        <v>0</v>
      </c>
      <c r="AP253">
        <v>0</v>
      </c>
      <c r="AQ253">
        <v>0</v>
      </c>
      <c r="AR253">
        <v>1</v>
      </c>
      <c r="AS253">
        <v>1</v>
      </c>
      <c r="AV253">
        <v>13.1</v>
      </c>
      <c r="AW253" t="s">
        <v>59</v>
      </c>
      <c r="AX253">
        <v>1</v>
      </c>
    </row>
    <row r="254" spans="1:50">
      <c r="A254" t="s">
        <v>619</v>
      </c>
      <c r="B254" t="s">
        <v>620</v>
      </c>
      <c r="C254" t="s">
        <v>218</v>
      </c>
      <c r="E254" t="s">
        <v>63</v>
      </c>
      <c r="F254">
        <v>58</v>
      </c>
      <c r="G254" t="s">
        <v>84</v>
      </c>
      <c r="H254">
        <v>214.47</v>
      </c>
      <c r="I254" t="s">
        <v>55</v>
      </c>
      <c r="J254" t="s">
        <v>55</v>
      </c>
      <c r="K254" t="s">
        <v>57</v>
      </c>
      <c r="L254" t="s">
        <v>58</v>
      </c>
      <c r="M254">
        <v>0</v>
      </c>
      <c r="N254">
        <v>1</v>
      </c>
      <c r="O254">
        <v>1</v>
      </c>
      <c r="P254">
        <v>0</v>
      </c>
      <c r="Q254" t="s">
        <v>59</v>
      </c>
      <c r="R254" t="s">
        <v>59</v>
      </c>
      <c r="S254" t="s">
        <v>59</v>
      </c>
      <c r="T254" t="s">
        <v>59</v>
      </c>
      <c r="U254" t="s">
        <v>59</v>
      </c>
      <c r="W254">
        <v>0</v>
      </c>
      <c r="X254">
        <v>0</v>
      </c>
      <c r="Y254" t="s">
        <v>58</v>
      </c>
      <c r="Z254" t="s">
        <v>58</v>
      </c>
      <c r="AA254" t="s">
        <v>58</v>
      </c>
      <c r="AB254" t="s">
        <v>58</v>
      </c>
      <c r="AC254" t="s">
        <v>58</v>
      </c>
      <c r="AD254" t="s">
        <v>58</v>
      </c>
      <c r="AE254" t="s">
        <v>58</v>
      </c>
      <c r="AF254" t="s">
        <v>58</v>
      </c>
      <c r="AG254" t="s">
        <v>58</v>
      </c>
      <c r="AH254" t="s">
        <v>58</v>
      </c>
      <c r="AI254" t="s">
        <v>58</v>
      </c>
      <c r="AJ254" t="s">
        <v>58</v>
      </c>
      <c r="AK254">
        <v>0</v>
      </c>
      <c r="AL254">
        <v>1</v>
      </c>
      <c r="AM254">
        <v>0</v>
      </c>
      <c r="AN254">
        <v>0</v>
      </c>
      <c r="AO254">
        <v>1</v>
      </c>
      <c r="AP254">
        <v>1</v>
      </c>
      <c r="AQ254">
        <v>1</v>
      </c>
      <c r="AR254">
        <v>0</v>
      </c>
      <c r="AS254">
        <v>1</v>
      </c>
      <c r="AV254">
        <v>12.9</v>
      </c>
      <c r="AW254" t="s">
        <v>59</v>
      </c>
      <c r="AX254">
        <v>9</v>
      </c>
    </row>
    <row r="255" spans="1:50">
      <c r="A255" t="s">
        <v>621</v>
      </c>
      <c r="B255" t="s">
        <v>622</v>
      </c>
      <c r="C255" t="s">
        <v>114</v>
      </c>
      <c r="D255">
        <v>6720</v>
      </c>
      <c r="E255" t="s">
        <v>58</v>
      </c>
      <c r="F255">
        <v>0</v>
      </c>
      <c r="G255" t="s">
        <v>84</v>
      </c>
      <c r="H255">
        <v>229.93</v>
      </c>
      <c r="I255" t="s">
        <v>55</v>
      </c>
      <c r="J255" t="s">
        <v>55</v>
      </c>
      <c r="K255" t="s">
        <v>256</v>
      </c>
      <c r="L255" t="s">
        <v>58</v>
      </c>
      <c r="M255">
        <v>0</v>
      </c>
      <c r="N255">
        <v>2</v>
      </c>
      <c r="O255">
        <v>0</v>
      </c>
      <c r="P255">
        <v>0</v>
      </c>
      <c r="Q255" t="s">
        <v>59</v>
      </c>
      <c r="R255" t="s">
        <v>59</v>
      </c>
      <c r="S255" t="s">
        <v>59</v>
      </c>
      <c r="T255" t="s">
        <v>59</v>
      </c>
      <c r="U255" t="s">
        <v>59</v>
      </c>
      <c r="W255">
        <v>0</v>
      </c>
      <c r="X255">
        <v>0</v>
      </c>
      <c r="Y255" t="s">
        <v>59</v>
      </c>
      <c r="Z255" t="s">
        <v>59</v>
      </c>
      <c r="AA255" t="s">
        <v>59</v>
      </c>
      <c r="AB255" t="s">
        <v>59</v>
      </c>
      <c r="AC255" t="s">
        <v>59</v>
      </c>
      <c r="AD255" t="s">
        <v>59</v>
      </c>
      <c r="AE255" t="s">
        <v>59</v>
      </c>
      <c r="AF255" t="s">
        <v>59</v>
      </c>
      <c r="AG255" t="s">
        <v>59</v>
      </c>
      <c r="AH255" t="s">
        <v>59</v>
      </c>
      <c r="AI255" t="s">
        <v>59</v>
      </c>
      <c r="AJ255" t="s">
        <v>59</v>
      </c>
      <c r="AV255">
        <v>12.3</v>
      </c>
      <c r="AW255" t="s">
        <v>59</v>
      </c>
      <c r="AX255">
        <v>4</v>
      </c>
    </row>
    <row r="256" spans="1:50">
      <c r="A256" t="s">
        <v>623</v>
      </c>
      <c r="B256" t="s">
        <v>428</v>
      </c>
      <c r="C256" t="s">
        <v>83</v>
      </c>
      <c r="D256">
        <v>5360</v>
      </c>
      <c r="E256" t="s">
        <v>63</v>
      </c>
      <c r="F256">
        <v>44</v>
      </c>
      <c r="G256" t="s">
        <v>226</v>
      </c>
      <c r="H256">
        <v>344.74</v>
      </c>
      <c r="I256" t="s">
        <v>55</v>
      </c>
      <c r="J256" t="s">
        <v>71</v>
      </c>
      <c r="K256" t="s">
        <v>168</v>
      </c>
      <c r="L256" t="s">
        <v>58</v>
      </c>
      <c r="M256">
        <v>0</v>
      </c>
      <c r="N256">
        <v>2</v>
      </c>
      <c r="O256">
        <v>2</v>
      </c>
      <c r="P256">
        <v>0</v>
      </c>
      <c r="Q256" t="s">
        <v>59</v>
      </c>
      <c r="R256" t="s">
        <v>59</v>
      </c>
      <c r="S256" t="s">
        <v>59</v>
      </c>
      <c r="T256" t="s">
        <v>59</v>
      </c>
      <c r="U256" t="s">
        <v>59</v>
      </c>
      <c r="V256">
        <v>1</v>
      </c>
      <c r="W256">
        <v>0</v>
      </c>
      <c r="X256">
        <v>0</v>
      </c>
      <c r="Y256" t="s">
        <v>66</v>
      </c>
      <c r="Z256" t="s">
        <v>66</v>
      </c>
      <c r="AA256" t="s">
        <v>58</v>
      </c>
      <c r="AB256" t="s">
        <v>66</v>
      </c>
      <c r="AC256" t="s">
        <v>66</v>
      </c>
      <c r="AD256" t="s">
        <v>58</v>
      </c>
      <c r="AE256" t="s">
        <v>58</v>
      </c>
      <c r="AF256" t="s">
        <v>58</v>
      </c>
      <c r="AG256" t="s">
        <v>58</v>
      </c>
      <c r="AH256" t="s">
        <v>58</v>
      </c>
      <c r="AI256" t="s">
        <v>58</v>
      </c>
      <c r="AJ256" t="s">
        <v>58</v>
      </c>
      <c r="AK256">
        <v>0</v>
      </c>
      <c r="AL256">
        <v>1</v>
      </c>
      <c r="AM256">
        <v>1</v>
      </c>
      <c r="AN256">
        <v>0</v>
      </c>
      <c r="AO256">
        <v>1</v>
      </c>
      <c r="AP256">
        <v>0</v>
      </c>
      <c r="AQ256">
        <v>0</v>
      </c>
      <c r="AR256">
        <v>0</v>
      </c>
      <c r="AS256">
        <v>1</v>
      </c>
      <c r="AV256">
        <v>12.6</v>
      </c>
      <c r="AW256" t="s">
        <v>59</v>
      </c>
      <c r="AX256">
        <v>2</v>
      </c>
    </row>
    <row r="257" spans="1:50">
      <c r="A257" t="s">
        <v>624</v>
      </c>
      <c r="B257" t="s">
        <v>625</v>
      </c>
      <c r="C257" t="s">
        <v>187</v>
      </c>
      <c r="E257" t="s">
        <v>53</v>
      </c>
      <c r="F257">
        <v>42</v>
      </c>
      <c r="G257" t="s">
        <v>89</v>
      </c>
      <c r="H257">
        <v>313.16000000000003</v>
      </c>
      <c r="I257" t="s">
        <v>55</v>
      </c>
      <c r="J257" t="s">
        <v>55</v>
      </c>
      <c r="K257" t="s">
        <v>72</v>
      </c>
      <c r="L257" t="s">
        <v>66</v>
      </c>
      <c r="M257">
        <v>3</v>
      </c>
      <c r="N257">
        <v>1</v>
      </c>
      <c r="O257">
        <v>1</v>
      </c>
      <c r="P257">
        <v>0</v>
      </c>
      <c r="Q257" t="s">
        <v>59</v>
      </c>
      <c r="R257" t="s">
        <v>59</v>
      </c>
      <c r="S257" t="s">
        <v>59</v>
      </c>
      <c r="T257" t="s">
        <v>59</v>
      </c>
      <c r="U257" t="s">
        <v>59</v>
      </c>
      <c r="W257">
        <v>0</v>
      </c>
      <c r="X257">
        <v>0</v>
      </c>
      <c r="Y257" t="s">
        <v>66</v>
      </c>
      <c r="Z257" t="s">
        <v>58</v>
      </c>
      <c r="AA257" t="s">
        <v>58</v>
      </c>
      <c r="AB257" t="s">
        <v>58</v>
      </c>
      <c r="AC257" t="s">
        <v>58</v>
      </c>
      <c r="AD257" t="s">
        <v>58</v>
      </c>
      <c r="AE257" t="s">
        <v>58</v>
      </c>
      <c r="AF257" t="s">
        <v>58</v>
      </c>
      <c r="AG257" t="s">
        <v>58</v>
      </c>
      <c r="AH257" t="s">
        <v>58</v>
      </c>
      <c r="AI257" t="s">
        <v>58</v>
      </c>
      <c r="AJ257" t="s">
        <v>58</v>
      </c>
      <c r="AK257">
        <v>1</v>
      </c>
      <c r="AL257">
        <v>1</v>
      </c>
      <c r="AM257">
        <v>1</v>
      </c>
      <c r="AN257">
        <v>0</v>
      </c>
      <c r="AO257">
        <v>1</v>
      </c>
      <c r="AP257">
        <v>0</v>
      </c>
      <c r="AQ257">
        <v>0</v>
      </c>
      <c r="AR257">
        <v>0</v>
      </c>
      <c r="AS257">
        <v>1</v>
      </c>
      <c r="AV257">
        <v>11.7</v>
      </c>
      <c r="AW257" t="s">
        <v>59</v>
      </c>
      <c r="AX257">
        <v>7</v>
      </c>
    </row>
    <row r="258" spans="1:50">
      <c r="A258" t="s">
        <v>626</v>
      </c>
      <c r="B258" t="s">
        <v>627</v>
      </c>
      <c r="C258" t="s">
        <v>182</v>
      </c>
      <c r="D258">
        <v>8840</v>
      </c>
      <c r="E258" t="s">
        <v>63</v>
      </c>
      <c r="F258">
        <v>66</v>
      </c>
      <c r="G258" t="s">
        <v>115</v>
      </c>
      <c r="H258">
        <v>387.5</v>
      </c>
      <c r="I258" t="s">
        <v>105</v>
      </c>
      <c r="J258" t="s">
        <v>71</v>
      </c>
      <c r="K258" t="s">
        <v>156</v>
      </c>
      <c r="L258" t="s">
        <v>66</v>
      </c>
      <c r="M258">
        <v>1</v>
      </c>
      <c r="N258">
        <v>2</v>
      </c>
      <c r="O258">
        <v>2</v>
      </c>
      <c r="P258">
        <v>0</v>
      </c>
      <c r="Q258" t="s">
        <v>66</v>
      </c>
      <c r="R258" t="s">
        <v>66</v>
      </c>
      <c r="S258" t="s">
        <v>66</v>
      </c>
      <c r="T258" t="s">
        <v>66</v>
      </c>
      <c r="U258" t="s">
        <v>66</v>
      </c>
      <c r="V258">
        <v>2</v>
      </c>
      <c r="W258">
        <v>1</v>
      </c>
      <c r="X258">
        <v>1</v>
      </c>
      <c r="Y258" t="s">
        <v>66</v>
      </c>
      <c r="Z258" t="s">
        <v>66</v>
      </c>
      <c r="AA258" t="s">
        <v>58</v>
      </c>
      <c r="AB258" t="s">
        <v>66</v>
      </c>
      <c r="AC258" t="s">
        <v>58</v>
      </c>
      <c r="AD258" t="s">
        <v>58</v>
      </c>
      <c r="AE258" t="s">
        <v>66</v>
      </c>
      <c r="AF258" t="s">
        <v>58</v>
      </c>
      <c r="AG258" t="s">
        <v>58</v>
      </c>
      <c r="AH258" t="s">
        <v>58</v>
      </c>
      <c r="AI258" t="s">
        <v>58</v>
      </c>
      <c r="AJ258" t="s">
        <v>58</v>
      </c>
      <c r="AK258">
        <v>0</v>
      </c>
      <c r="AL258">
        <v>0</v>
      </c>
      <c r="AM258">
        <v>1</v>
      </c>
      <c r="AN258">
        <v>0</v>
      </c>
      <c r="AO258">
        <v>1</v>
      </c>
      <c r="AP258">
        <v>0</v>
      </c>
      <c r="AQ258">
        <v>0</v>
      </c>
      <c r="AR258">
        <v>0</v>
      </c>
      <c r="AS258">
        <v>0</v>
      </c>
      <c r="AV258">
        <v>16</v>
      </c>
      <c r="AW258" t="s">
        <v>59</v>
      </c>
      <c r="AX258">
        <v>7</v>
      </c>
    </row>
    <row r="259" spans="1:50">
      <c r="A259" t="s">
        <v>628</v>
      </c>
      <c r="B259" t="s">
        <v>629</v>
      </c>
      <c r="C259" t="s">
        <v>612</v>
      </c>
      <c r="E259" t="s">
        <v>53</v>
      </c>
      <c r="F259">
        <v>0</v>
      </c>
      <c r="G259" t="s">
        <v>54</v>
      </c>
      <c r="H259">
        <v>131.25</v>
      </c>
      <c r="I259" t="s">
        <v>55</v>
      </c>
      <c r="J259" t="s">
        <v>55</v>
      </c>
      <c r="K259" t="s">
        <v>72</v>
      </c>
      <c r="L259" t="s">
        <v>58</v>
      </c>
      <c r="M259">
        <v>0</v>
      </c>
      <c r="N259">
        <v>0</v>
      </c>
      <c r="O259">
        <v>0</v>
      </c>
      <c r="P259">
        <v>0</v>
      </c>
      <c r="Q259" t="s">
        <v>59</v>
      </c>
      <c r="R259" t="s">
        <v>59</v>
      </c>
      <c r="S259" t="s">
        <v>59</v>
      </c>
      <c r="T259" t="s">
        <v>59</v>
      </c>
      <c r="U259" t="s">
        <v>59</v>
      </c>
      <c r="V259">
        <v>1</v>
      </c>
      <c r="W259">
        <v>0</v>
      </c>
      <c r="X259">
        <v>0</v>
      </c>
      <c r="Y259" t="s">
        <v>59</v>
      </c>
      <c r="Z259" t="s">
        <v>59</v>
      </c>
      <c r="AA259" t="s">
        <v>59</v>
      </c>
      <c r="AB259" t="s">
        <v>59</v>
      </c>
      <c r="AC259" t="s">
        <v>59</v>
      </c>
      <c r="AD259" t="s">
        <v>59</v>
      </c>
      <c r="AE259" t="s">
        <v>59</v>
      </c>
      <c r="AF259" t="s">
        <v>59</v>
      </c>
      <c r="AG259" t="s">
        <v>59</v>
      </c>
      <c r="AH259" t="s">
        <v>59</v>
      </c>
      <c r="AI259" t="s">
        <v>59</v>
      </c>
      <c r="AJ259" t="s">
        <v>59</v>
      </c>
      <c r="AV259">
        <v>11.2</v>
      </c>
      <c r="AW259" t="s">
        <v>59</v>
      </c>
      <c r="AX259">
        <v>2</v>
      </c>
    </row>
    <row r="260" spans="1:50">
      <c r="A260" t="s">
        <v>630</v>
      </c>
      <c r="B260" t="s">
        <v>631</v>
      </c>
      <c r="C260" t="s">
        <v>199</v>
      </c>
      <c r="D260">
        <v>240</v>
      </c>
      <c r="E260" t="s">
        <v>63</v>
      </c>
      <c r="F260">
        <v>60</v>
      </c>
      <c r="G260" t="s">
        <v>64</v>
      </c>
      <c r="H260">
        <v>283.22000000000003</v>
      </c>
      <c r="I260" t="s">
        <v>55</v>
      </c>
      <c r="J260" t="s">
        <v>55</v>
      </c>
      <c r="K260" t="s">
        <v>85</v>
      </c>
      <c r="L260" t="s">
        <v>58</v>
      </c>
      <c r="M260">
        <v>0</v>
      </c>
      <c r="N260">
        <v>0</v>
      </c>
      <c r="O260">
        <v>0</v>
      </c>
      <c r="P260">
        <v>0</v>
      </c>
      <c r="Q260" t="s">
        <v>59</v>
      </c>
      <c r="R260" t="s">
        <v>59</v>
      </c>
      <c r="S260" t="s">
        <v>59</v>
      </c>
      <c r="T260" t="s">
        <v>59</v>
      </c>
      <c r="U260" t="s">
        <v>59</v>
      </c>
      <c r="W260">
        <v>0</v>
      </c>
      <c r="X260">
        <v>0</v>
      </c>
      <c r="Y260" t="s">
        <v>58</v>
      </c>
      <c r="Z260" t="s">
        <v>58</v>
      </c>
      <c r="AA260" t="s">
        <v>58</v>
      </c>
      <c r="AB260" t="s">
        <v>58</v>
      </c>
      <c r="AC260" t="s">
        <v>58</v>
      </c>
      <c r="AD260" t="s">
        <v>58</v>
      </c>
      <c r="AE260" t="s">
        <v>58</v>
      </c>
      <c r="AF260" t="s">
        <v>58</v>
      </c>
      <c r="AG260" t="s">
        <v>58</v>
      </c>
      <c r="AH260" t="s">
        <v>58</v>
      </c>
      <c r="AI260" t="s">
        <v>58</v>
      </c>
      <c r="AJ260" t="s">
        <v>58</v>
      </c>
      <c r="AK260">
        <v>1</v>
      </c>
      <c r="AL260">
        <v>1</v>
      </c>
      <c r="AM260">
        <v>1</v>
      </c>
      <c r="AN260">
        <v>0</v>
      </c>
      <c r="AO260">
        <v>1</v>
      </c>
      <c r="AP260">
        <v>0</v>
      </c>
      <c r="AQ260">
        <v>0</v>
      </c>
      <c r="AR260">
        <v>1</v>
      </c>
      <c r="AS260">
        <v>0</v>
      </c>
      <c r="AV260">
        <v>11.5</v>
      </c>
      <c r="AW260" t="s">
        <v>59</v>
      </c>
      <c r="AX260">
        <v>3</v>
      </c>
    </row>
    <row r="261" spans="1:50">
      <c r="A261" t="s">
        <v>632</v>
      </c>
      <c r="B261" t="s">
        <v>633</v>
      </c>
      <c r="C261" t="s">
        <v>266</v>
      </c>
      <c r="D261">
        <v>5560</v>
      </c>
      <c r="E261" t="s">
        <v>53</v>
      </c>
      <c r="F261">
        <v>62</v>
      </c>
      <c r="G261" t="s">
        <v>104</v>
      </c>
      <c r="H261">
        <v>237.5</v>
      </c>
      <c r="I261" t="s">
        <v>55</v>
      </c>
      <c r="J261" t="s">
        <v>55</v>
      </c>
      <c r="K261" t="s">
        <v>72</v>
      </c>
      <c r="L261" t="s">
        <v>58</v>
      </c>
      <c r="M261">
        <v>0</v>
      </c>
      <c r="N261">
        <v>1</v>
      </c>
      <c r="O261">
        <v>1</v>
      </c>
      <c r="P261">
        <v>0</v>
      </c>
      <c r="Q261" t="s">
        <v>59</v>
      </c>
      <c r="R261" t="s">
        <v>59</v>
      </c>
      <c r="S261" t="s">
        <v>59</v>
      </c>
      <c r="T261" t="s">
        <v>59</v>
      </c>
      <c r="U261" t="s">
        <v>59</v>
      </c>
      <c r="V261">
        <v>1</v>
      </c>
      <c r="W261">
        <v>1</v>
      </c>
      <c r="X261">
        <v>0</v>
      </c>
      <c r="Y261" t="s">
        <v>66</v>
      </c>
      <c r="Z261" t="s">
        <v>58</v>
      </c>
      <c r="AA261" t="s">
        <v>58</v>
      </c>
      <c r="AB261" t="s">
        <v>58</v>
      </c>
      <c r="AC261" t="s">
        <v>58</v>
      </c>
      <c r="AD261" t="s">
        <v>58</v>
      </c>
      <c r="AE261" t="s">
        <v>58</v>
      </c>
      <c r="AF261" t="s">
        <v>58</v>
      </c>
      <c r="AG261" t="s">
        <v>58</v>
      </c>
      <c r="AH261" t="s">
        <v>58</v>
      </c>
      <c r="AI261" t="s">
        <v>58</v>
      </c>
      <c r="AJ261" t="s">
        <v>58</v>
      </c>
      <c r="AK261">
        <v>0</v>
      </c>
      <c r="AL261">
        <v>0</v>
      </c>
      <c r="AM261">
        <v>1</v>
      </c>
      <c r="AN261">
        <v>0</v>
      </c>
      <c r="AO261">
        <v>1</v>
      </c>
      <c r="AP261">
        <v>0</v>
      </c>
      <c r="AQ261">
        <v>0</v>
      </c>
      <c r="AR261">
        <v>0</v>
      </c>
      <c r="AS261">
        <v>1</v>
      </c>
      <c r="AV261">
        <v>11</v>
      </c>
      <c r="AW261" t="s">
        <v>59</v>
      </c>
      <c r="AX261">
        <v>9</v>
      </c>
    </row>
    <row r="262" spans="1:50">
      <c r="A262" t="s">
        <v>634</v>
      </c>
      <c r="B262" t="s">
        <v>635</v>
      </c>
      <c r="C262" t="s">
        <v>223</v>
      </c>
      <c r="E262" t="s">
        <v>53</v>
      </c>
      <c r="F262">
        <v>52</v>
      </c>
      <c r="G262" t="s">
        <v>64</v>
      </c>
      <c r="H262">
        <v>257.24</v>
      </c>
      <c r="I262" t="s">
        <v>55</v>
      </c>
      <c r="J262" t="s">
        <v>56</v>
      </c>
      <c r="K262" t="s">
        <v>153</v>
      </c>
      <c r="L262" t="s">
        <v>58</v>
      </c>
      <c r="M262">
        <v>0</v>
      </c>
      <c r="N262">
        <v>1</v>
      </c>
      <c r="O262">
        <v>1</v>
      </c>
      <c r="P262">
        <v>0</v>
      </c>
      <c r="Q262" t="s">
        <v>59</v>
      </c>
      <c r="R262" t="s">
        <v>59</v>
      </c>
      <c r="S262" t="s">
        <v>59</v>
      </c>
      <c r="T262" t="s">
        <v>59</v>
      </c>
      <c r="U262" t="s">
        <v>59</v>
      </c>
      <c r="V262">
        <v>0</v>
      </c>
      <c r="W262">
        <v>0</v>
      </c>
      <c r="X262">
        <v>0</v>
      </c>
      <c r="Y262" t="s">
        <v>66</v>
      </c>
      <c r="Z262" t="s">
        <v>58</v>
      </c>
      <c r="AA262" t="s">
        <v>58</v>
      </c>
      <c r="AB262" t="s">
        <v>58</v>
      </c>
      <c r="AC262" t="s">
        <v>58</v>
      </c>
      <c r="AD262" t="s">
        <v>58</v>
      </c>
      <c r="AE262" t="s">
        <v>58</v>
      </c>
      <c r="AF262" t="s">
        <v>58</v>
      </c>
      <c r="AG262" t="s">
        <v>58</v>
      </c>
      <c r="AH262" t="s">
        <v>58</v>
      </c>
      <c r="AI262" t="s">
        <v>58</v>
      </c>
      <c r="AJ262" t="s">
        <v>58</v>
      </c>
      <c r="AK262">
        <v>0</v>
      </c>
      <c r="AL262">
        <v>1</v>
      </c>
      <c r="AM262">
        <v>0</v>
      </c>
      <c r="AN262">
        <v>1</v>
      </c>
      <c r="AO262">
        <v>1</v>
      </c>
      <c r="AP262">
        <v>0</v>
      </c>
      <c r="AQ262">
        <v>0</v>
      </c>
      <c r="AR262">
        <v>0</v>
      </c>
      <c r="AS262">
        <v>1</v>
      </c>
      <c r="AV262">
        <v>11.4</v>
      </c>
      <c r="AW262" t="s">
        <v>59</v>
      </c>
      <c r="AX262">
        <v>7</v>
      </c>
    </row>
    <row r="263" spans="1:50">
      <c r="A263" t="s">
        <v>636</v>
      </c>
      <c r="B263" t="s">
        <v>637</v>
      </c>
      <c r="C263" t="s">
        <v>103</v>
      </c>
      <c r="D263">
        <v>7320</v>
      </c>
      <c r="E263" t="s">
        <v>63</v>
      </c>
      <c r="F263">
        <v>64</v>
      </c>
      <c r="G263" t="s">
        <v>226</v>
      </c>
      <c r="H263">
        <v>454.93</v>
      </c>
      <c r="I263" t="s">
        <v>55</v>
      </c>
      <c r="J263" t="s">
        <v>71</v>
      </c>
      <c r="K263" t="s">
        <v>85</v>
      </c>
      <c r="L263" t="s">
        <v>58</v>
      </c>
      <c r="M263">
        <v>0</v>
      </c>
      <c r="N263">
        <v>1</v>
      </c>
      <c r="O263">
        <v>1</v>
      </c>
      <c r="P263">
        <v>0</v>
      </c>
      <c r="Q263" t="s">
        <v>59</v>
      </c>
      <c r="R263" t="s">
        <v>59</v>
      </c>
      <c r="S263" t="s">
        <v>59</v>
      </c>
      <c r="T263" t="s">
        <v>59</v>
      </c>
      <c r="U263" t="s">
        <v>59</v>
      </c>
      <c r="W263">
        <v>0</v>
      </c>
      <c r="X263">
        <v>0</v>
      </c>
      <c r="Y263" t="s">
        <v>66</v>
      </c>
      <c r="Z263" t="s">
        <v>58</v>
      </c>
      <c r="AA263" t="s">
        <v>58</v>
      </c>
      <c r="AB263" t="s">
        <v>58</v>
      </c>
      <c r="AC263" t="s">
        <v>58</v>
      </c>
      <c r="AD263" t="s">
        <v>58</v>
      </c>
      <c r="AE263" t="s">
        <v>58</v>
      </c>
      <c r="AF263" t="s">
        <v>58</v>
      </c>
      <c r="AG263" t="s">
        <v>58</v>
      </c>
      <c r="AH263" t="s">
        <v>58</v>
      </c>
      <c r="AI263" t="s">
        <v>58</v>
      </c>
      <c r="AJ263" t="s">
        <v>58</v>
      </c>
      <c r="AK263">
        <v>0</v>
      </c>
      <c r="AL263">
        <v>1</v>
      </c>
      <c r="AM263">
        <v>0</v>
      </c>
      <c r="AN263">
        <v>0</v>
      </c>
      <c r="AO263">
        <v>0</v>
      </c>
      <c r="AP263">
        <v>1</v>
      </c>
      <c r="AQ263">
        <v>0</v>
      </c>
      <c r="AR263">
        <v>0</v>
      </c>
      <c r="AS263">
        <v>1</v>
      </c>
      <c r="AV263">
        <v>13</v>
      </c>
      <c r="AW263" t="s">
        <v>59</v>
      </c>
      <c r="AX263">
        <v>6</v>
      </c>
    </row>
    <row r="264" spans="1:50">
      <c r="A264" t="s">
        <v>638</v>
      </c>
      <c r="B264" t="s">
        <v>639</v>
      </c>
      <c r="C264" t="s">
        <v>182</v>
      </c>
      <c r="D264">
        <v>720</v>
      </c>
      <c r="E264" t="s">
        <v>53</v>
      </c>
      <c r="F264">
        <v>22</v>
      </c>
      <c r="G264" t="s">
        <v>70</v>
      </c>
      <c r="H264">
        <v>219.08</v>
      </c>
      <c r="I264" t="s">
        <v>55</v>
      </c>
      <c r="J264" t="s">
        <v>55</v>
      </c>
      <c r="K264" t="s">
        <v>85</v>
      </c>
      <c r="L264" t="s">
        <v>58</v>
      </c>
      <c r="M264">
        <v>0</v>
      </c>
      <c r="N264">
        <v>0</v>
      </c>
      <c r="O264">
        <v>0</v>
      </c>
      <c r="P264">
        <v>0</v>
      </c>
      <c r="Q264" t="s">
        <v>59</v>
      </c>
      <c r="R264" t="s">
        <v>66</v>
      </c>
      <c r="S264" t="s">
        <v>66</v>
      </c>
      <c r="T264" t="s">
        <v>59</v>
      </c>
      <c r="U264" t="s">
        <v>66</v>
      </c>
      <c r="V264">
        <v>0</v>
      </c>
      <c r="W264">
        <v>0</v>
      </c>
      <c r="X264">
        <v>0</v>
      </c>
      <c r="Y264" t="s">
        <v>59</v>
      </c>
      <c r="Z264" t="s">
        <v>59</v>
      </c>
      <c r="AA264" t="s">
        <v>59</v>
      </c>
      <c r="AB264" t="s">
        <v>59</v>
      </c>
      <c r="AC264" t="s">
        <v>59</v>
      </c>
      <c r="AD264" t="s">
        <v>59</v>
      </c>
      <c r="AE264" t="s">
        <v>59</v>
      </c>
      <c r="AF264" t="s">
        <v>59</v>
      </c>
      <c r="AG264" t="s">
        <v>59</v>
      </c>
      <c r="AH264" t="s">
        <v>59</v>
      </c>
      <c r="AI264" t="s">
        <v>59</v>
      </c>
      <c r="AJ264" t="s">
        <v>59</v>
      </c>
      <c r="AV264">
        <v>11.1</v>
      </c>
      <c r="AW264" t="s">
        <v>66</v>
      </c>
      <c r="AX264">
        <v>7</v>
      </c>
    </row>
    <row r="265" spans="1:50">
      <c r="A265" t="s">
        <v>640</v>
      </c>
      <c r="B265" t="s">
        <v>286</v>
      </c>
      <c r="C265" t="s">
        <v>134</v>
      </c>
      <c r="D265">
        <v>1640</v>
      </c>
      <c r="E265" t="s">
        <v>53</v>
      </c>
      <c r="F265">
        <v>38</v>
      </c>
      <c r="G265" t="s">
        <v>70</v>
      </c>
      <c r="H265">
        <v>311.51</v>
      </c>
      <c r="I265" t="s">
        <v>641</v>
      </c>
      <c r="J265" t="s">
        <v>56</v>
      </c>
      <c r="K265" t="s">
        <v>90</v>
      </c>
      <c r="L265" t="s">
        <v>58</v>
      </c>
      <c r="M265">
        <v>0</v>
      </c>
      <c r="N265">
        <v>2</v>
      </c>
      <c r="O265">
        <v>2</v>
      </c>
      <c r="P265">
        <v>0</v>
      </c>
      <c r="Q265" t="s">
        <v>59</v>
      </c>
      <c r="R265" t="s">
        <v>59</v>
      </c>
      <c r="S265" t="s">
        <v>59</v>
      </c>
      <c r="T265" t="s">
        <v>59</v>
      </c>
      <c r="U265" t="s">
        <v>59</v>
      </c>
      <c r="V265">
        <v>1</v>
      </c>
      <c r="W265">
        <v>0</v>
      </c>
      <c r="X265">
        <v>0</v>
      </c>
      <c r="Y265" t="s">
        <v>66</v>
      </c>
      <c r="Z265" t="s">
        <v>66</v>
      </c>
      <c r="AA265" t="s">
        <v>58</v>
      </c>
      <c r="AB265" t="s">
        <v>58</v>
      </c>
      <c r="AC265" t="s">
        <v>58</v>
      </c>
      <c r="AD265" t="s">
        <v>58</v>
      </c>
      <c r="AE265" t="s">
        <v>58</v>
      </c>
      <c r="AF265" t="s">
        <v>58</v>
      </c>
      <c r="AG265" t="s">
        <v>58</v>
      </c>
      <c r="AH265" t="s">
        <v>58</v>
      </c>
      <c r="AI265" t="s">
        <v>58</v>
      </c>
      <c r="AJ265" t="s">
        <v>58</v>
      </c>
      <c r="AK265">
        <v>0</v>
      </c>
      <c r="AL265">
        <v>0</v>
      </c>
      <c r="AM265">
        <v>1</v>
      </c>
      <c r="AN265">
        <v>0</v>
      </c>
      <c r="AO265">
        <v>1</v>
      </c>
      <c r="AP265">
        <v>0</v>
      </c>
      <c r="AQ265">
        <v>0</v>
      </c>
      <c r="AR265">
        <v>0</v>
      </c>
      <c r="AS265">
        <v>1</v>
      </c>
      <c r="AV265">
        <v>15.3</v>
      </c>
      <c r="AW265" t="s">
        <v>59</v>
      </c>
      <c r="AX265">
        <v>1</v>
      </c>
    </row>
    <row r="266" spans="1:50">
      <c r="A266" t="s">
        <v>642</v>
      </c>
      <c r="B266" t="s">
        <v>643</v>
      </c>
      <c r="C266" t="s">
        <v>182</v>
      </c>
      <c r="D266">
        <v>720</v>
      </c>
      <c r="E266" t="s">
        <v>63</v>
      </c>
      <c r="F266">
        <v>60</v>
      </c>
      <c r="G266" t="s">
        <v>64</v>
      </c>
      <c r="H266">
        <v>320.72000000000003</v>
      </c>
      <c r="I266" t="s">
        <v>55</v>
      </c>
      <c r="J266" t="s">
        <v>71</v>
      </c>
      <c r="K266" t="s">
        <v>131</v>
      </c>
      <c r="L266" t="s">
        <v>58</v>
      </c>
      <c r="M266">
        <v>0</v>
      </c>
      <c r="N266">
        <v>2</v>
      </c>
      <c r="O266">
        <v>2</v>
      </c>
      <c r="P266">
        <v>0</v>
      </c>
      <c r="Q266" t="s">
        <v>59</v>
      </c>
      <c r="R266" t="s">
        <v>59</v>
      </c>
      <c r="S266" t="s">
        <v>59</v>
      </c>
      <c r="T266" t="s">
        <v>59</v>
      </c>
      <c r="U266" t="s">
        <v>59</v>
      </c>
      <c r="V266">
        <v>0</v>
      </c>
      <c r="W266">
        <v>1</v>
      </c>
      <c r="X266">
        <v>1</v>
      </c>
      <c r="Y266" t="s">
        <v>66</v>
      </c>
      <c r="Z266" t="s">
        <v>66</v>
      </c>
      <c r="AA266" t="s">
        <v>58</v>
      </c>
      <c r="AB266" t="s">
        <v>58</v>
      </c>
      <c r="AC266" t="s">
        <v>58</v>
      </c>
      <c r="AD266" t="s">
        <v>58</v>
      </c>
      <c r="AE266" t="s">
        <v>58</v>
      </c>
      <c r="AF266" t="s">
        <v>58</v>
      </c>
      <c r="AG266" t="s">
        <v>58</v>
      </c>
      <c r="AH266" t="s">
        <v>58</v>
      </c>
      <c r="AI266" t="s">
        <v>58</v>
      </c>
      <c r="AJ266" t="s">
        <v>58</v>
      </c>
      <c r="AK266">
        <v>1</v>
      </c>
      <c r="AL266">
        <v>0</v>
      </c>
      <c r="AM266">
        <v>1</v>
      </c>
      <c r="AN266">
        <v>1</v>
      </c>
      <c r="AO266">
        <v>1</v>
      </c>
      <c r="AP266">
        <v>0</v>
      </c>
      <c r="AQ266">
        <v>1</v>
      </c>
      <c r="AR266">
        <v>1</v>
      </c>
      <c r="AS266">
        <v>0</v>
      </c>
      <c r="AV266">
        <v>13.3</v>
      </c>
      <c r="AW266" t="s">
        <v>59</v>
      </c>
      <c r="AX266">
        <v>7</v>
      </c>
    </row>
    <row r="267" spans="1:50">
      <c r="A267" t="s">
        <v>644</v>
      </c>
      <c r="B267" t="s">
        <v>645</v>
      </c>
      <c r="C267" t="s">
        <v>119</v>
      </c>
      <c r="E267" t="s">
        <v>53</v>
      </c>
      <c r="F267">
        <v>0</v>
      </c>
      <c r="G267" t="s">
        <v>163</v>
      </c>
      <c r="H267">
        <v>274.33999999999997</v>
      </c>
      <c r="I267" t="s">
        <v>55</v>
      </c>
      <c r="J267" t="s">
        <v>55</v>
      </c>
      <c r="K267" t="s">
        <v>131</v>
      </c>
      <c r="L267" t="s">
        <v>58</v>
      </c>
      <c r="M267">
        <v>0</v>
      </c>
      <c r="N267">
        <v>2</v>
      </c>
      <c r="O267">
        <v>2</v>
      </c>
      <c r="P267">
        <v>0</v>
      </c>
      <c r="Q267" t="s">
        <v>59</v>
      </c>
      <c r="R267" t="s">
        <v>59</v>
      </c>
      <c r="S267" t="s">
        <v>59</v>
      </c>
      <c r="T267" t="s">
        <v>59</v>
      </c>
      <c r="U267" t="s">
        <v>59</v>
      </c>
      <c r="W267">
        <v>0</v>
      </c>
      <c r="X267">
        <v>0</v>
      </c>
      <c r="Y267" t="s">
        <v>59</v>
      </c>
      <c r="Z267" t="s">
        <v>59</v>
      </c>
      <c r="AA267" t="s">
        <v>59</v>
      </c>
      <c r="AB267" t="s">
        <v>59</v>
      </c>
      <c r="AC267" t="s">
        <v>59</v>
      </c>
      <c r="AD267" t="s">
        <v>59</v>
      </c>
      <c r="AE267" t="s">
        <v>59</v>
      </c>
      <c r="AF267" t="s">
        <v>59</v>
      </c>
      <c r="AG267" t="s">
        <v>59</v>
      </c>
      <c r="AH267" t="s">
        <v>59</v>
      </c>
      <c r="AI267" t="s">
        <v>59</v>
      </c>
      <c r="AJ267" t="s">
        <v>59</v>
      </c>
      <c r="AV267">
        <v>13.4</v>
      </c>
      <c r="AW267" t="s">
        <v>59</v>
      </c>
      <c r="AX267">
        <v>7</v>
      </c>
    </row>
    <row r="268" spans="1:50">
      <c r="A268" t="s">
        <v>646</v>
      </c>
      <c r="B268" t="s">
        <v>647</v>
      </c>
      <c r="C268" t="s">
        <v>148</v>
      </c>
      <c r="D268">
        <v>6160</v>
      </c>
      <c r="E268" t="s">
        <v>53</v>
      </c>
      <c r="F268">
        <v>62</v>
      </c>
      <c r="G268" t="s">
        <v>70</v>
      </c>
      <c r="H268">
        <v>331.91</v>
      </c>
      <c r="I268" t="s">
        <v>55</v>
      </c>
      <c r="J268" t="s">
        <v>55</v>
      </c>
      <c r="K268" t="s">
        <v>131</v>
      </c>
      <c r="L268" t="s">
        <v>58</v>
      </c>
      <c r="M268">
        <v>0</v>
      </c>
      <c r="N268">
        <v>0</v>
      </c>
      <c r="O268">
        <v>0</v>
      </c>
      <c r="P268">
        <v>1</v>
      </c>
      <c r="Q268" t="s">
        <v>59</v>
      </c>
      <c r="R268" t="s">
        <v>59</v>
      </c>
      <c r="S268" t="s">
        <v>59</v>
      </c>
      <c r="T268" t="s">
        <v>59</v>
      </c>
      <c r="U268" t="s">
        <v>59</v>
      </c>
      <c r="W268">
        <v>0</v>
      </c>
      <c r="X268">
        <v>0</v>
      </c>
      <c r="Y268" t="s">
        <v>58</v>
      </c>
      <c r="Z268" t="s">
        <v>66</v>
      </c>
      <c r="AA268" t="s">
        <v>58</v>
      </c>
      <c r="AB268" t="s">
        <v>58</v>
      </c>
      <c r="AC268" t="s">
        <v>58</v>
      </c>
      <c r="AD268" t="s">
        <v>58</v>
      </c>
      <c r="AE268" t="s">
        <v>58</v>
      </c>
      <c r="AF268" t="s">
        <v>58</v>
      </c>
      <c r="AG268" t="s">
        <v>58</v>
      </c>
      <c r="AH268" t="s">
        <v>58</v>
      </c>
      <c r="AI268" t="s">
        <v>58</v>
      </c>
      <c r="AJ268" t="s">
        <v>58</v>
      </c>
      <c r="AK268">
        <v>0</v>
      </c>
      <c r="AL268">
        <v>0</v>
      </c>
      <c r="AM268">
        <v>0</v>
      </c>
      <c r="AN268">
        <v>0</v>
      </c>
      <c r="AO268">
        <v>0</v>
      </c>
      <c r="AP268">
        <v>0</v>
      </c>
      <c r="AQ268">
        <v>0</v>
      </c>
      <c r="AR268">
        <v>0</v>
      </c>
      <c r="AS268">
        <v>0</v>
      </c>
      <c r="AV268">
        <v>12.8</v>
      </c>
      <c r="AW268" t="s">
        <v>66</v>
      </c>
      <c r="AX268">
        <v>3</v>
      </c>
    </row>
    <row r="269" spans="1:50">
      <c r="A269" t="s">
        <v>648</v>
      </c>
      <c r="B269" t="s">
        <v>649</v>
      </c>
      <c r="C269" t="s">
        <v>103</v>
      </c>
      <c r="D269">
        <v>9270</v>
      </c>
      <c r="E269" t="s">
        <v>63</v>
      </c>
      <c r="F269">
        <v>46</v>
      </c>
      <c r="G269" t="s">
        <v>163</v>
      </c>
      <c r="H269">
        <v>372.04</v>
      </c>
      <c r="I269" t="s">
        <v>105</v>
      </c>
      <c r="J269" t="s">
        <v>71</v>
      </c>
      <c r="K269" t="s">
        <v>80</v>
      </c>
      <c r="L269" t="s">
        <v>66</v>
      </c>
      <c r="M269">
        <v>3</v>
      </c>
      <c r="N269">
        <v>2</v>
      </c>
      <c r="O269">
        <v>2</v>
      </c>
      <c r="P269">
        <v>1</v>
      </c>
      <c r="Q269" t="s">
        <v>66</v>
      </c>
      <c r="R269" t="s">
        <v>66</v>
      </c>
      <c r="S269" t="s">
        <v>66</v>
      </c>
      <c r="T269" t="s">
        <v>66</v>
      </c>
      <c r="U269" t="s">
        <v>66</v>
      </c>
      <c r="W269">
        <v>0</v>
      </c>
      <c r="X269">
        <v>0</v>
      </c>
      <c r="Y269" t="s">
        <v>59</v>
      </c>
      <c r="Z269" t="s">
        <v>59</v>
      </c>
      <c r="AA269" t="s">
        <v>59</v>
      </c>
      <c r="AB269" t="s">
        <v>59</v>
      </c>
      <c r="AC269" t="s">
        <v>59</v>
      </c>
      <c r="AD269" t="s">
        <v>59</v>
      </c>
      <c r="AE269" t="s">
        <v>59</v>
      </c>
      <c r="AF269" t="s">
        <v>59</v>
      </c>
      <c r="AG269" t="s">
        <v>59</v>
      </c>
      <c r="AH269" t="s">
        <v>59</v>
      </c>
      <c r="AI269" t="s">
        <v>59</v>
      </c>
      <c r="AJ269" t="s">
        <v>59</v>
      </c>
      <c r="AV269">
        <v>13.2</v>
      </c>
      <c r="AW269" t="s">
        <v>66</v>
      </c>
      <c r="AX269">
        <v>6</v>
      </c>
    </row>
    <row r="270" spans="1:50">
      <c r="A270" t="s">
        <v>650</v>
      </c>
      <c r="B270" t="s">
        <v>651</v>
      </c>
      <c r="C270" t="s">
        <v>134</v>
      </c>
      <c r="D270">
        <v>1640</v>
      </c>
      <c r="E270" t="s">
        <v>63</v>
      </c>
      <c r="F270">
        <v>38</v>
      </c>
      <c r="G270" t="s">
        <v>104</v>
      </c>
      <c r="H270">
        <v>203.95</v>
      </c>
      <c r="I270" t="s">
        <v>55</v>
      </c>
      <c r="J270" t="s">
        <v>71</v>
      </c>
      <c r="K270" t="s">
        <v>131</v>
      </c>
      <c r="L270" t="s">
        <v>66</v>
      </c>
      <c r="M270">
        <v>2</v>
      </c>
      <c r="N270">
        <v>0</v>
      </c>
      <c r="O270">
        <v>0</v>
      </c>
      <c r="P270">
        <v>0</v>
      </c>
      <c r="Q270" t="s">
        <v>59</v>
      </c>
      <c r="R270" t="s">
        <v>59</v>
      </c>
      <c r="S270" t="s">
        <v>59</v>
      </c>
      <c r="T270" t="s">
        <v>59</v>
      </c>
      <c r="U270" t="s">
        <v>59</v>
      </c>
      <c r="V270">
        <v>2</v>
      </c>
      <c r="W270">
        <v>0</v>
      </c>
      <c r="X270">
        <v>1</v>
      </c>
      <c r="Y270" t="s">
        <v>58</v>
      </c>
      <c r="Z270" t="s">
        <v>58</v>
      </c>
      <c r="AA270" t="s">
        <v>58</v>
      </c>
      <c r="AB270" t="s">
        <v>58</v>
      </c>
      <c r="AC270" t="s">
        <v>58</v>
      </c>
      <c r="AD270" t="s">
        <v>58</v>
      </c>
      <c r="AE270" t="s">
        <v>58</v>
      </c>
      <c r="AF270" t="s">
        <v>58</v>
      </c>
      <c r="AG270" t="s">
        <v>58</v>
      </c>
      <c r="AH270" t="s">
        <v>58</v>
      </c>
      <c r="AI270" t="s">
        <v>58</v>
      </c>
      <c r="AJ270" t="s">
        <v>58</v>
      </c>
      <c r="AK270">
        <v>0</v>
      </c>
      <c r="AL270">
        <v>0</v>
      </c>
      <c r="AM270">
        <v>1</v>
      </c>
      <c r="AN270">
        <v>0</v>
      </c>
      <c r="AO270">
        <v>1</v>
      </c>
      <c r="AP270">
        <v>0</v>
      </c>
      <c r="AQ270">
        <v>0</v>
      </c>
      <c r="AR270">
        <v>0</v>
      </c>
      <c r="AS270">
        <v>0</v>
      </c>
      <c r="AV270">
        <v>11.7</v>
      </c>
      <c r="AW270" t="s">
        <v>59</v>
      </c>
      <c r="AX270">
        <v>1</v>
      </c>
    </row>
    <row r="271" spans="1:50">
      <c r="A271" t="s">
        <v>652</v>
      </c>
      <c r="B271" t="s">
        <v>653</v>
      </c>
      <c r="C271" t="s">
        <v>205</v>
      </c>
      <c r="D271">
        <v>2960</v>
      </c>
      <c r="E271" t="s">
        <v>53</v>
      </c>
      <c r="F271">
        <v>0</v>
      </c>
      <c r="G271" t="s">
        <v>84</v>
      </c>
      <c r="H271">
        <v>254.61</v>
      </c>
      <c r="I271" t="s">
        <v>105</v>
      </c>
      <c r="J271" t="s">
        <v>56</v>
      </c>
      <c r="K271" t="s">
        <v>145</v>
      </c>
      <c r="L271" t="s">
        <v>58</v>
      </c>
      <c r="M271">
        <v>0</v>
      </c>
      <c r="N271">
        <v>2</v>
      </c>
      <c r="O271">
        <v>2</v>
      </c>
      <c r="P271">
        <v>0</v>
      </c>
      <c r="Q271" t="s">
        <v>59</v>
      </c>
      <c r="R271" t="s">
        <v>59</v>
      </c>
      <c r="S271" t="s">
        <v>59</v>
      </c>
      <c r="T271" t="s">
        <v>59</v>
      </c>
      <c r="U271" t="s">
        <v>59</v>
      </c>
      <c r="W271">
        <v>0</v>
      </c>
      <c r="X271">
        <v>0</v>
      </c>
      <c r="Y271" t="s">
        <v>66</v>
      </c>
      <c r="Z271" t="s">
        <v>66</v>
      </c>
      <c r="AA271" t="s">
        <v>58</v>
      </c>
      <c r="AB271" t="s">
        <v>66</v>
      </c>
      <c r="AC271" t="s">
        <v>58</v>
      </c>
      <c r="AD271" t="s">
        <v>58</v>
      </c>
      <c r="AE271" t="s">
        <v>66</v>
      </c>
      <c r="AF271" t="s">
        <v>58</v>
      </c>
      <c r="AG271" t="s">
        <v>58</v>
      </c>
      <c r="AH271" t="s">
        <v>58</v>
      </c>
      <c r="AI271" t="s">
        <v>58</v>
      </c>
      <c r="AJ271" t="s">
        <v>58</v>
      </c>
      <c r="AK271">
        <v>1</v>
      </c>
      <c r="AL271">
        <v>0</v>
      </c>
      <c r="AM271">
        <v>0</v>
      </c>
      <c r="AN271">
        <v>0</v>
      </c>
      <c r="AO271">
        <v>1</v>
      </c>
      <c r="AP271">
        <v>0</v>
      </c>
      <c r="AQ271">
        <v>0</v>
      </c>
      <c r="AR271">
        <v>0</v>
      </c>
      <c r="AS271">
        <v>1</v>
      </c>
      <c r="AV271">
        <v>13.8</v>
      </c>
      <c r="AW271" t="s">
        <v>59</v>
      </c>
      <c r="AX271">
        <v>1</v>
      </c>
    </row>
    <row r="272" spans="1:50">
      <c r="A272" t="s">
        <v>654</v>
      </c>
      <c r="B272" t="s">
        <v>655</v>
      </c>
      <c r="C272" t="s">
        <v>187</v>
      </c>
      <c r="D272">
        <v>4640</v>
      </c>
      <c r="E272" t="s">
        <v>53</v>
      </c>
      <c r="F272">
        <v>60</v>
      </c>
      <c r="G272" t="s">
        <v>89</v>
      </c>
      <c r="H272">
        <v>282.24</v>
      </c>
      <c r="I272" t="s">
        <v>55</v>
      </c>
      <c r="J272" t="s">
        <v>71</v>
      </c>
      <c r="K272" t="s">
        <v>90</v>
      </c>
      <c r="L272" t="s">
        <v>58</v>
      </c>
      <c r="M272">
        <v>0</v>
      </c>
      <c r="N272">
        <v>2</v>
      </c>
      <c r="O272">
        <v>2</v>
      </c>
      <c r="P272">
        <v>0</v>
      </c>
      <c r="Q272" t="s">
        <v>59</v>
      </c>
      <c r="R272" t="s">
        <v>59</v>
      </c>
      <c r="S272" t="s">
        <v>59</v>
      </c>
      <c r="T272" t="s">
        <v>59</v>
      </c>
      <c r="U272" t="s">
        <v>59</v>
      </c>
      <c r="W272">
        <v>0</v>
      </c>
      <c r="X272">
        <v>0</v>
      </c>
      <c r="Y272" t="s">
        <v>58</v>
      </c>
      <c r="Z272" t="s">
        <v>66</v>
      </c>
      <c r="AA272" t="s">
        <v>58</v>
      </c>
      <c r="AB272" t="s">
        <v>58</v>
      </c>
      <c r="AC272" t="s">
        <v>58</v>
      </c>
      <c r="AD272" t="s">
        <v>58</v>
      </c>
      <c r="AE272" t="s">
        <v>66</v>
      </c>
      <c r="AF272" t="s">
        <v>58</v>
      </c>
      <c r="AG272" t="s">
        <v>58</v>
      </c>
      <c r="AH272" t="s">
        <v>58</v>
      </c>
      <c r="AI272" t="s">
        <v>58</v>
      </c>
      <c r="AJ272" t="s">
        <v>58</v>
      </c>
      <c r="AK272">
        <v>0</v>
      </c>
      <c r="AL272">
        <v>1</v>
      </c>
      <c r="AM272">
        <v>1</v>
      </c>
      <c r="AN272">
        <v>0</v>
      </c>
      <c r="AO272">
        <v>1</v>
      </c>
      <c r="AP272">
        <v>0</v>
      </c>
      <c r="AQ272">
        <v>0</v>
      </c>
      <c r="AR272">
        <v>0</v>
      </c>
      <c r="AS272">
        <v>0</v>
      </c>
      <c r="AV272">
        <v>11.8</v>
      </c>
      <c r="AW272" t="s">
        <v>59</v>
      </c>
      <c r="AX272">
        <v>7</v>
      </c>
    </row>
    <row r="273" spans="1:50">
      <c r="A273" t="s">
        <v>656</v>
      </c>
      <c r="B273" t="s">
        <v>657</v>
      </c>
      <c r="C273" t="s">
        <v>69</v>
      </c>
      <c r="E273" t="s">
        <v>63</v>
      </c>
      <c r="F273">
        <v>56</v>
      </c>
      <c r="G273" t="s">
        <v>246</v>
      </c>
      <c r="H273">
        <v>314.14</v>
      </c>
      <c r="I273" t="s">
        <v>55</v>
      </c>
      <c r="J273" t="s">
        <v>71</v>
      </c>
      <c r="K273" t="s">
        <v>131</v>
      </c>
      <c r="L273" t="s">
        <v>58</v>
      </c>
      <c r="M273">
        <v>0</v>
      </c>
      <c r="N273">
        <v>0</v>
      </c>
      <c r="O273">
        <v>0</v>
      </c>
      <c r="P273">
        <v>0</v>
      </c>
      <c r="Q273" t="s">
        <v>59</v>
      </c>
      <c r="R273" t="s">
        <v>59</v>
      </c>
      <c r="S273" t="s">
        <v>59</v>
      </c>
      <c r="T273" t="s">
        <v>59</v>
      </c>
      <c r="U273" t="s">
        <v>59</v>
      </c>
      <c r="W273">
        <v>0</v>
      </c>
      <c r="X273">
        <v>0</v>
      </c>
      <c r="Y273" t="s">
        <v>58</v>
      </c>
      <c r="Z273" t="s">
        <v>66</v>
      </c>
      <c r="AA273" t="s">
        <v>58</v>
      </c>
      <c r="AB273" t="s">
        <v>66</v>
      </c>
      <c r="AC273" t="s">
        <v>58</v>
      </c>
      <c r="AD273" t="s">
        <v>58</v>
      </c>
      <c r="AE273" t="s">
        <v>58</v>
      </c>
      <c r="AF273" t="s">
        <v>58</v>
      </c>
      <c r="AG273" t="s">
        <v>58</v>
      </c>
      <c r="AH273" t="s">
        <v>58</v>
      </c>
      <c r="AI273" t="s">
        <v>58</v>
      </c>
      <c r="AJ273" t="s">
        <v>58</v>
      </c>
      <c r="AK273">
        <v>1</v>
      </c>
      <c r="AL273">
        <v>1</v>
      </c>
      <c r="AM273">
        <v>1</v>
      </c>
      <c r="AN273">
        <v>0</v>
      </c>
      <c r="AO273">
        <v>1</v>
      </c>
      <c r="AP273">
        <v>0</v>
      </c>
      <c r="AQ273">
        <v>0</v>
      </c>
      <c r="AR273">
        <v>0</v>
      </c>
      <c r="AS273">
        <v>1</v>
      </c>
      <c r="AV273">
        <v>12.3</v>
      </c>
      <c r="AW273" t="s">
        <v>59</v>
      </c>
      <c r="AX273">
        <v>6</v>
      </c>
    </row>
    <row r="274" spans="1:50">
      <c r="A274" t="s">
        <v>658</v>
      </c>
      <c r="B274" t="s">
        <v>470</v>
      </c>
      <c r="C274" t="s">
        <v>236</v>
      </c>
      <c r="D274">
        <v>6200</v>
      </c>
      <c r="E274" t="s">
        <v>63</v>
      </c>
      <c r="F274">
        <v>76</v>
      </c>
      <c r="G274" t="s">
        <v>89</v>
      </c>
      <c r="H274">
        <v>387.5</v>
      </c>
      <c r="I274" t="s">
        <v>100</v>
      </c>
      <c r="J274" t="s">
        <v>71</v>
      </c>
      <c r="K274" t="s">
        <v>72</v>
      </c>
      <c r="L274" t="s">
        <v>58</v>
      </c>
      <c r="M274">
        <v>0</v>
      </c>
      <c r="N274">
        <v>2</v>
      </c>
      <c r="O274">
        <v>2</v>
      </c>
      <c r="P274">
        <v>0</v>
      </c>
      <c r="Q274" t="s">
        <v>59</v>
      </c>
      <c r="R274" t="s">
        <v>59</v>
      </c>
      <c r="S274" t="s">
        <v>59</v>
      </c>
      <c r="T274" t="s">
        <v>59</v>
      </c>
      <c r="U274" t="s">
        <v>66</v>
      </c>
      <c r="V274">
        <v>1</v>
      </c>
      <c r="W274">
        <v>0</v>
      </c>
      <c r="X274">
        <v>0</v>
      </c>
      <c r="Y274" t="s">
        <v>66</v>
      </c>
      <c r="Z274" t="s">
        <v>58</v>
      </c>
      <c r="AA274" t="s">
        <v>66</v>
      </c>
      <c r="AB274" t="s">
        <v>66</v>
      </c>
      <c r="AC274" t="s">
        <v>58</v>
      </c>
      <c r="AD274" t="s">
        <v>58</v>
      </c>
      <c r="AE274" t="s">
        <v>66</v>
      </c>
      <c r="AF274" t="s">
        <v>58</v>
      </c>
      <c r="AG274" t="s">
        <v>58</v>
      </c>
      <c r="AH274" t="s">
        <v>66</v>
      </c>
      <c r="AI274" t="s">
        <v>58</v>
      </c>
      <c r="AJ274" t="s">
        <v>58</v>
      </c>
      <c r="AK274">
        <v>0</v>
      </c>
      <c r="AL274">
        <v>0</v>
      </c>
      <c r="AM274">
        <v>0</v>
      </c>
      <c r="AN274">
        <v>0</v>
      </c>
      <c r="AO274">
        <v>0</v>
      </c>
      <c r="AP274">
        <v>0</v>
      </c>
      <c r="AQ274">
        <v>0</v>
      </c>
      <c r="AR274">
        <v>0</v>
      </c>
      <c r="AS274">
        <v>0</v>
      </c>
      <c r="AV274">
        <v>15.6</v>
      </c>
      <c r="AW274" t="s">
        <v>59</v>
      </c>
      <c r="AX274">
        <v>4</v>
      </c>
    </row>
    <row r="275" spans="1:50">
      <c r="A275" t="s">
        <v>659</v>
      </c>
      <c r="B275" t="s">
        <v>660</v>
      </c>
      <c r="C275" t="s">
        <v>119</v>
      </c>
      <c r="D275">
        <v>520</v>
      </c>
      <c r="E275" t="s">
        <v>63</v>
      </c>
      <c r="F275">
        <v>46</v>
      </c>
      <c r="G275" t="s">
        <v>84</v>
      </c>
      <c r="H275">
        <v>254.93</v>
      </c>
      <c r="I275" t="s">
        <v>55</v>
      </c>
      <c r="J275" t="s">
        <v>55</v>
      </c>
      <c r="K275" t="s">
        <v>128</v>
      </c>
      <c r="L275" t="s">
        <v>66</v>
      </c>
      <c r="M275">
        <v>1</v>
      </c>
      <c r="N275">
        <v>2</v>
      </c>
      <c r="O275">
        <v>2</v>
      </c>
      <c r="P275">
        <v>1</v>
      </c>
      <c r="Q275" t="s">
        <v>59</v>
      </c>
      <c r="R275" t="s">
        <v>59</v>
      </c>
      <c r="S275" t="s">
        <v>59</v>
      </c>
      <c r="T275" t="s">
        <v>59</v>
      </c>
      <c r="U275" t="s">
        <v>59</v>
      </c>
      <c r="Y275" t="s">
        <v>58</v>
      </c>
      <c r="Z275" t="s">
        <v>58</v>
      </c>
      <c r="AA275" t="s">
        <v>58</v>
      </c>
      <c r="AB275" t="s">
        <v>58</v>
      </c>
      <c r="AC275" t="s">
        <v>58</v>
      </c>
      <c r="AD275" t="s">
        <v>58</v>
      </c>
      <c r="AE275" t="s">
        <v>58</v>
      </c>
      <c r="AF275" t="s">
        <v>58</v>
      </c>
      <c r="AG275" t="s">
        <v>58</v>
      </c>
      <c r="AH275" t="s">
        <v>58</v>
      </c>
      <c r="AI275" t="s">
        <v>58</v>
      </c>
      <c r="AJ275" t="s">
        <v>58</v>
      </c>
      <c r="AK275">
        <v>0</v>
      </c>
      <c r="AL275">
        <v>0</v>
      </c>
      <c r="AM275">
        <v>1</v>
      </c>
      <c r="AN275">
        <v>0</v>
      </c>
      <c r="AO275">
        <v>1</v>
      </c>
      <c r="AP275">
        <v>0</v>
      </c>
      <c r="AQ275">
        <v>0</v>
      </c>
      <c r="AR275">
        <v>0</v>
      </c>
      <c r="AS275">
        <v>0</v>
      </c>
      <c r="AW275" t="s">
        <v>66</v>
      </c>
      <c r="AX275">
        <v>7</v>
      </c>
    </row>
    <row r="276" spans="1:50">
      <c r="A276" t="s">
        <v>661</v>
      </c>
      <c r="B276" t="s">
        <v>662</v>
      </c>
      <c r="C276" t="s">
        <v>529</v>
      </c>
      <c r="E276" t="s">
        <v>63</v>
      </c>
      <c r="F276">
        <v>54</v>
      </c>
      <c r="G276" t="s">
        <v>226</v>
      </c>
      <c r="H276">
        <v>261.51</v>
      </c>
      <c r="I276" t="s">
        <v>105</v>
      </c>
      <c r="J276" t="s">
        <v>71</v>
      </c>
      <c r="K276" t="s">
        <v>145</v>
      </c>
      <c r="L276" t="s">
        <v>58</v>
      </c>
      <c r="M276">
        <v>0</v>
      </c>
      <c r="N276">
        <v>2</v>
      </c>
      <c r="O276">
        <v>2</v>
      </c>
      <c r="P276">
        <v>0</v>
      </c>
      <c r="Q276" t="s">
        <v>59</v>
      </c>
      <c r="R276" t="s">
        <v>59</v>
      </c>
      <c r="S276" t="s">
        <v>59</v>
      </c>
      <c r="T276" t="s">
        <v>59</v>
      </c>
      <c r="U276" t="s">
        <v>59</v>
      </c>
      <c r="V276">
        <v>5</v>
      </c>
      <c r="W276">
        <v>1</v>
      </c>
      <c r="X276">
        <v>1</v>
      </c>
      <c r="Y276" t="s">
        <v>66</v>
      </c>
      <c r="Z276" t="s">
        <v>58</v>
      </c>
      <c r="AA276" t="s">
        <v>58</v>
      </c>
      <c r="AB276" t="s">
        <v>58</v>
      </c>
      <c r="AC276" t="s">
        <v>58</v>
      </c>
      <c r="AD276" t="s">
        <v>58</v>
      </c>
      <c r="AE276" t="s">
        <v>58</v>
      </c>
      <c r="AF276" t="s">
        <v>58</v>
      </c>
      <c r="AG276" t="s">
        <v>58</v>
      </c>
      <c r="AH276" t="s">
        <v>58</v>
      </c>
      <c r="AI276" t="s">
        <v>58</v>
      </c>
      <c r="AJ276" t="s">
        <v>58</v>
      </c>
      <c r="AK276">
        <v>0</v>
      </c>
      <c r="AL276">
        <v>0</v>
      </c>
      <c r="AM276">
        <v>0</v>
      </c>
      <c r="AN276">
        <v>0</v>
      </c>
      <c r="AO276">
        <v>1</v>
      </c>
      <c r="AP276">
        <v>0</v>
      </c>
      <c r="AQ276">
        <v>0</v>
      </c>
      <c r="AR276">
        <v>0</v>
      </c>
      <c r="AS276">
        <v>0</v>
      </c>
      <c r="AV276">
        <v>13.4</v>
      </c>
      <c r="AW276" t="s">
        <v>59</v>
      </c>
      <c r="AX276">
        <v>8</v>
      </c>
    </row>
    <row r="277" spans="1:50">
      <c r="A277" t="s">
        <v>663</v>
      </c>
      <c r="B277" t="s">
        <v>315</v>
      </c>
      <c r="C277" t="s">
        <v>134</v>
      </c>
      <c r="D277">
        <v>1840</v>
      </c>
      <c r="E277" t="s">
        <v>63</v>
      </c>
      <c r="F277">
        <v>70</v>
      </c>
      <c r="G277" t="s">
        <v>70</v>
      </c>
      <c r="H277">
        <v>313.16000000000003</v>
      </c>
      <c r="I277" t="s">
        <v>65</v>
      </c>
      <c r="J277" t="s">
        <v>71</v>
      </c>
      <c r="K277" t="s">
        <v>85</v>
      </c>
      <c r="L277" t="s">
        <v>58</v>
      </c>
      <c r="M277">
        <v>0</v>
      </c>
      <c r="N277">
        <v>2</v>
      </c>
      <c r="O277">
        <v>2</v>
      </c>
      <c r="P277">
        <v>1</v>
      </c>
      <c r="Q277" t="s">
        <v>59</v>
      </c>
      <c r="R277" t="s">
        <v>59</v>
      </c>
      <c r="S277" t="s">
        <v>59</v>
      </c>
      <c r="T277" t="s">
        <v>59</v>
      </c>
      <c r="U277" t="s">
        <v>59</v>
      </c>
      <c r="V277">
        <v>0</v>
      </c>
      <c r="W277">
        <v>1</v>
      </c>
      <c r="X277">
        <v>0</v>
      </c>
      <c r="Y277" t="s">
        <v>66</v>
      </c>
      <c r="Z277" t="s">
        <v>58</v>
      </c>
      <c r="AA277" t="s">
        <v>58</v>
      </c>
      <c r="AB277" t="s">
        <v>58</v>
      </c>
      <c r="AC277" t="s">
        <v>58</v>
      </c>
      <c r="AD277" t="s">
        <v>58</v>
      </c>
      <c r="AE277" t="s">
        <v>58</v>
      </c>
      <c r="AF277" t="s">
        <v>58</v>
      </c>
      <c r="AG277" t="s">
        <v>58</v>
      </c>
      <c r="AH277" t="s">
        <v>58</v>
      </c>
      <c r="AI277" t="s">
        <v>58</v>
      </c>
      <c r="AJ277" t="s">
        <v>58</v>
      </c>
      <c r="AK277">
        <v>0</v>
      </c>
      <c r="AL277">
        <v>0</v>
      </c>
      <c r="AM277">
        <v>0</v>
      </c>
      <c r="AN277">
        <v>0</v>
      </c>
      <c r="AO277">
        <v>0</v>
      </c>
      <c r="AP277">
        <v>0</v>
      </c>
      <c r="AQ277">
        <v>1</v>
      </c>
      <c r="AR277">
        <v>0</v>
      </c>
      <c r="AS277">
        <v>0</v>
      </c>
      <c r="AV277">
        <v>14.5</v>
      </c>
      <c r="AW277" t="s">
        <v>59</v>
      </c>
      <c r="AX277">
        <v>1</v>
      </c>
    </row>
    <row r="278" spans="1:50">
      <c r="A278" t="s">
        <v>664</v>
      </c>
      <c r="B278" t="s">
        <v>448</v>
      </c>
      <c r="C278" t="s">
        <v>134</v>
      </c>
      <c r="D278">
        <v>1840</v>
      </c>
      <c r="E278" t="s">
        <v>53</v>
      </c>
      <c r="F278">
        <v>62</v>
      </c>
      <c r="G278" t="s">
        <v>163</v>
      </c>
      <c r="H278">
        <v>398.68</v>
      </c>
      <c r="I278" t="s">
        <v>55</v>
      </c>
      <c r="J278" t="s">
        <v>55</v>
      </c>
      <c r="K278" t="s">
        <v>80</v>
      </c>
      <c r="L278" t="s">
        <v>58</v>
      </c>
      <c r="M278">
        <v>0</v>
      </c>
      <c r="N278">
        <v>2</v>
      </c>
      <c r="O278">
        <v>2</v>
      </c>
      <c r="P278">
        <v>0</v>
      </c>
      <c r="Q278" t="s">
        <v>59</v>
      </c>
      <c r="R278" t="s">
        <v>59</v>
      </c>
      <c r="S278" t="s">
        <v>59</v>
      </c>
      <c r="T278" t="s">
        <v>59</v>
      </c>
      <c r="U278" t="s">
        <v>59</v>
      </c>
      <c r="Y278" t="s">
        <v>66</v>
      </c>
      <c r="Z278" t="s">
        <v>58</v>
      </c>
      <c r="AA278" t="s">
        <v>58</v>
      </c>
      <c r="AB278" t="s">
        <v>58</v>
      </c>
      <c r="AC278" t="s">
        <v>58</v>
      </c>
      <c r="AD278" t="s">
        <v>58</v>
      </c>
      <c r="AE278" t="s">
        <v>58</v>
      </c>
      <c r="AF278" t="s">
        <v>58</v>
      </c>
      <c r="AG278" t="s">
        <v>58</v>
      </c>
      <c r="AH278" t="s">
        <v>58</v>
      </c>
      <c r="AI278" t="s">
        <v>58</v>
      </c>
      <c r="AJ278" t="s">
        <v>58</v>
      </c>
      <c r="AK278">
        <v>1</v>
      </c>
      <c r="AL278">
        <v>1</v>
      </c>
      <c r="AM278">
        <v>1</v>
      </c>
      <c r="AN278">
        <v>0</v>
      </c>
      <c r="AO278">
        <v>0</v>
      </c>
      <c r="AP278">
        <v>1</v>
      </c>
      <c r="AQ278">
        <v>1</v>
      </c>
      <c r="AR278">
        <v>1</v>
      </c>
      <c r="AS278">
        <v>0</v>
      </c>
      <c r="AW278" t="s">
        <v>66</v>
      </c>
      <c r="AX278">
        <v>1</v>
      </c>
    </row>
    <row r="279" spans="1:50">
      <c r="A279" t="s">
        <v>665</v>
      </c>
      <c r="B279" t="s">
        <v>666</v>
      </c>
      <c r="C279" t="s">
        <v>185</v>
      </c>
      <c r="D279">
        <v>1600</v>
      </c>
      <c r="E279" t="s">
        <v>63</v>
      </c>
      <c r="F279">
        <v>72</v>
      </c>
      <c r="G279" t="s">
        <v>104</v>
      </c>
      <c r="H279">
        <v>265.13</v>
      </c>
      <c r="I279" t="s">
        <v>55</v>
      </c>
      <c r="J279" t="s">
        <v>56</v>
      </c>
      <c r="K279" t="s">
        <v>72</v>
      </c>
      <c r="L279" t="s">
        <v>58</v>
      </c>
      <c r="M279">
        <v>0</v>
      </c>
      <c r="N279">
        <v>1</v>
      </c>
      <c r="O279">
        <v>1</v>
      </c>
      <c r="P279">
        <v>0</v>
      </c>
      <c r="Q279" t="s">
        <v>59</v>
      </c>
      <c r="R279" t="s">
        <v>59</v>
      </c>
      <c r="S279" t="s">
        <v>59</v>
      </c>
      <c r="T279" t="s">
        <v>59</v>
      </c>
      <c r="U279" t="s">
        <v>59</v>
      </c>
      <c r="W279">
        <v>0</v>
      </c>
      <c r="X279">
        <v>0</v>
      </c>
      <c r="Y279" t="s">
        <v>58</v>
      </c>
      <c r="Z279" t="s">
        <v>66</v>
      </c>
      <c r="AA279" t="s">
        <v>58</v>
      </c>
      <c r="AB279" t="s">
        <v>58</v>
      </c>
      <c r="AC279" t="s">
        <v>58</v>
      </c>
      <c r="AD279" t="s">
        <v>58</v>
      </c>
      <c r="AE279" t="s">
        <v>58</v>
      </c>
      <c r="AF279" t="s">
        <v>58</v>
      </c>
      <c r="AG279" t="s">
        <v>58</v>
      </c>
      <c r="AH279" t="s">
        <v>58</v>
      </c>
      <c r="AI279" t="s">
        <v>58</v>
      </c>
      <c r="AJ279" t="s">
        <v>58</v>
      </c>
      <c r="AK279">
        <v>0</v>
      </c>
      <c r="AL279">
        <v>0</v>
      </c>
      <c r="AM279">
        <v>0</v>
      </c>
      <c r="AN279">
        <v>1</v>
      </c>
      <c r="AO279">
        <v>1</v>
      </c>
      <c r="AP279">
        <v>0</v>
      </c>
      <c r="AQ279">
        <v>1</v>
      </c>
      <c r="AR279">
        <v>0</v>
      </c>
      <c r="AS279">
        <v>0</v>
      </c>
      <c r="AV279">
        <v>12.5</v>
      </c>
      <c r="AW279" t="s">
        <v>59</v>
      </c>
      <c r="AX279">
        <v>1</v>
      </c>
    </row>
    <row r="280" spans="1:50">
      <c r="A280" t="s">
        <v>667</v>
      </c>
      <c r="B280" t="s">
        <v>668</v>
      </c>
      <c r="C280" t="s">
        <v>103</v>
      </c>
      <c r="D280">
        <v>8735</v>
      </c>
      <c r="E280" t="s">
        <v>53</v>
      </c>
      <c r="F280">
        <v>0</v>
      </c>
      <c r="G280" t="s">
        <v>226</v>
      </c>
      <c r="H280">
        <v>398.68</v>
      </c>
      <c r="I280" t="s">
        <v>55</v>
      </c>
      <c r="J280" t="s">
        <v>55</v>
      </c>
      <c r="K280" t="s">
        <v>80</v>
      </c>
      <c r="L280" t="s">
        <v>58</v>
      </c>
      <c r="M280">
        <v>0</v>
      </c>
      <c r="N280">
        <v>0</v>
      </c>
      <c r="O280">
        <v>0</v>
      </c>
      <c r="P280">
        <v>0</v>
      </c>
      <c r="Q280" t="s">
        <v>59</v>
      </c>
      <c r="R280" t="s">
        <v>59</v>
      </c>
      <c r="S280" t="s">
        <v>59</v>
      </c>
      <c r="T280" t="s">
        <v>59</v>
      </c>
      <c r="U280" t="s">
        <v>59</v>
      </c>
      <c r="W280">
        <v>0</v>
      </c>
      <c r="X280">
        <v>0</v>
      </c>
      <c r="Y280" t="s">
        <v>59</v>
      </c>
      <c r="Z280" t="s">
        <v>59</v>
      </c>
      <c r="AA280" t="s">
        <v>59</v>
      </c>
      <c r="AB280" t="s">
        <v>59</v>
      </c>
      <c r="AC280" t="s">
        <v>59</v>
      </c>
      <c r="AD280" t="s">
        <v>59</v>
      </c>
      <c r="AE280" t="s">
        <v>59</v>
      </c>
      <c r="AF280" t="s">
        <v>59</v>
      </c>
      <c r="AG280" t="s">
        <v>59</v>
      </c>
      <c r="AH280" t="s">
        <v>59</v>
      </c>
      <c r="AI280" t="s">
        <v>59</v>
      </c>
      <c r="AJ280" t="s">
        <v>59</v>
      </c>
      <c r="AV280">
        <v>15</v>
      </c>
      <c r="AW280" t="s">
        <v>59</v>
      </c>
      <c r="AX280">
        <v>6</v>
      </c>
    </row>
    <row r="281" spans="1:50">
      <c r="A281" t="s">
        <v>669</v>
      </c>
      <c r="B281" t="s">
        <v>286</v>
      </c>
      <c r="C281" t="s">
        <v>134</v>
      </c>
      <c r="D281">
        <v>1640</v>
      </c>
      <c r="E281" t="s">
        <v>53</v>
      </c>
      <c r="F281">
        <v>26</v>
      </c>
      <c r="G281" t="s">
        <v>115</v>
      </c>
      <c r="H281">
        <v>187.17</v>
      </c>
      <c r="I281" t="s">
        <v>55</v>
      </c>
      <c r="J281" t="s">
        <v>55</v>
      </c>
      <c r="K281" t="s">
        <v>128</v>
      </c>
      <c r="L281" t="s">
        <v>66</v>
      </c>
      <c r="M281">
        <v>3</v>
      </c>
      <c r="N281">
        <v>2</v>
      </c>
      <c r="O281">
        <v>2</v>
      </c>
      <c r="P281">
        <v>1</v>
      </c>
      <c r="Q281" t="s">
        <v>59</v>
      </c>
      <c r="R281" t="s">
        <v>59</v>
      </c>
      <c r="S281" t="s">
        <v>59</v>
      </c>
      <c r="T281" t="s">
        <v>59</v>
      </c>
      <c r="U281" t="s">
        <v>59</v>
      </c>
      <c r="Y281" t="s">
        <v>58</v>
      </c>
      <c r="Z281" t="s">
        <v>58</v>
      </c>
      <c r="AA281" t="s">
        <v>58</v>
      </c>
      <c r="AB281" t="s">
        <v>58</v>
      </c>
      <c r="AC281" t="s">
        <v>58</v>
      </c>
      <c r="AD281" t="s">
        <v>58</v>
      </c>
      <c r="AE281" t="s">
        <v>58</v>
      </c>
      <c r="AF281" t="s">
        <v>58</v>
      </c>
      <c r="AG281" t="s">
        <v>58</v>
      </c>
      <c r="AH281" t="s">
        <v>58</v>
      </c>
      <c r="AI281" t="s">
        <v>58</v>
      </c>
      <c r="AJ281" t="s">
        <v>58</v>
      </c>
      <c r="AK281">
        <v>0</v>
      </c>
      <c r="AL281">
        <v>0</v>
      </c>
      <c r="AM281">
        <v>1</v>
      </c>
      <c r="AN281">
        <v>0</v>
      </c>
      <c r="AO281">
        <v>0</v>
      </c>
      <c r="AP281">
        <v>0</v>
      </c>
      <c r="AQ281">
        <v>0</v>
      </c>
      <c r="AR281">
        <v>0</v>
      </c>
      <c r="AS281">
        <v>0</v>
      </c>
      <c r="AW281" t="s">
        <v>66</v>
      </c>
      <c r="AX281">
        <v>1</v>
      </c>
    </row>
    <row r="282" spans="1:50">
      <c r="A282" t="s">
        <v>670</v>
      </c>
      <c r="B282" t="s">
        <v>671</v>
      </c>
      <c r="C282" t="s">
        <v>199</v>
      </c>
      <c r="D282">
        <v>6160</v>
      </c>
      <c r="E282" t="s">
        <v>63</v>
      </c>
      <c r="F282">
        <v>72</v>
      </c>
      <c r="G282" t="s">
        <v>64</v>
      </c>
      <c r="H282">
        <v>337.83</v>
      </c>
      <c r="I282" t="s">
        <v>105</v>
      </c>
      <c r="J282" t="s">
        <v>71</v>
      </c>
      <c r="K282" t="s">
        <v>111</v>
      </c>
      <c r="L282" t="s">
        <v>58</v>
      </c>
      <c r="M282">
        <v>0</v>
      </c>
      <c r="N282">
        <v>2</v>
      </c>
      <c r="O282">
        <v>2</v>
      </c>
      <c r="P282">
        <v>1</v>
      </c>
      <c r="Q282" t="s">
        <v>59</v>
      </c>
      <c r="R282" t="s">
        <v>66</v>
      </c>
      <c r="S282" t="s">
        <v>66</v>
      </c>
      <c r="T282" t="s">
        <v>59</v>
      </c>
      <c r="U282" t="s">
        <v>59</v>
      </c>
      <c r="W282">
        <v>0</v>
      </c>
      <c r="X282">
        <v>0</v>
      </c>
      <c r="Y282" t="s">
        <v>66</v>
      </c>
      <c r="Z282" t="s">
        <v>66</v>
      </c>
      <c r="AA282" t="s">
        <v>58</v>
      </c>
      <c r="AB282" t="s">
        <v>66</v>
      </c>
      <c r="AC282" t="s">
        <v>58</v>
      </c>
      <c r="AD282" t="s">
        <v>58</v>
      </c>
      <c r="AE282" t="s">
        <v>58</v>
      </c>
      <c r="AF282" t="s">
        <v>58</v>
      </c>
      <c r="AG282" t="s">
        <v>58</v>
      </c>
      <c r="AH282" t="s">
        <v>58</v>
      </c>
      <c r="AI282" t="s">
        <v>58</v>
      </c>
      <c r="AJ282" t="s">
        <v>58</v>
      </c>
      <c r="AK282">
        <v>0</v>
      </c>
      <c r="AL282">
        <v>0</v>
      </c>
      <c r="AM282">
        <v>0</v>
      </c>
      <c r="AN282">
        <v>0</v>
      </c>
      <c r="AO282">
        <v>0</v>
      </c>
      <c r="AP282">
        <v>0</v>
      </c>
      <c r="AQ282">
        <v>0</v>
      </c>
      <c r="AR282">
        <v>0</v>
      </c>
      <c r="AS282">
        <v>0</v>
      </c>
      <c r="AV282">
        <v>14</v>
      </c>
      <c r="AW282" t="s">
        <v>59</v>
      </c>
      <c r="AX282">
        <v>3</v>
      </c>
    </row>
    <row r="283" spans="1:50">
      <c r="A283" t="s">
        <v>672</v>
      </c>
      <c r="B283" t="s">
        <v>673</v>
      </c>
      <c r="C283" t="s">
        <v>148</v>
      </c>
      <c r="D283">
        <v>5190</v>
      </c>
      <c r="E283" t="s">
        <v>63</v>
      </c>
      <c r="F283">
        <v>62</v>
      </c>
      <c r="G283" t="s">
        <v>64</v>
      </c>
      <c r="H283">
        <v>323.36</v>
      </c>
      <c r="I283" t="s">
        <v>196</v>
      </c>
      <c r="J283" t="s">
        <v>71</v>
      </c>
      <c r="K283" t="s">
        <v>85</v>
      </c>
      <c r="L283" t="s">
        <v>58</v>
      </c>
      <c r="M283">
        <v>0</v>
      </c>
      <c r="N283">
        <v>2</v>
      </c>
      <c r="O283">
        <v>1</v>
      </c>
      <c r="P283">
        <v>0</v>
      </c>
      <c r="Q283" t="s">
        <v>59</v>
      </c>
      <c r="R283" t="s">
        <v>59</v>
      </c>
      <c r="S283" t="s">
        <v>59</v>
      </c>
      <c r="T283" t="s">
        <v>59</v>
      </c>
      <c r="U283" t="s">
        <v>59</v>
      </c>
      <c r="Y283" t="s">
        <v>58</v>
      </c>
      <c r="Z283" t="s">
        <v>66</v>
      </c>
      <c r="AA283" t="s">
        <v>58</v>
      </c>
      <c r="AB283" t="s">
        <v>66</v>
      </c>
      <c r="AC283" t="s">
        <v>58</v>
      </c>
      <c r="AD283" t="s">
        <v>58</v>
      </c>
      <c r="AE283" t="s">
        <v>58</v>
      </c>
      <c r="AF283" t="s">
        <v>58</v>
      </c>
      <c r="AG283" t="s">
        <v>58</v>
      </c>
      <c r="AH283" t="s">
        <v>58</v>
      </c>
      <c r="AI283" t="s">
        <v>58</v>
      </c>
      <c r="AJ283" t="s">
        <v>58</v>
      </c>
      <c r="AK283">
        <v>0</v>
      </c>
      <c r="AL283">
        <v>0</v>
      </c>
      <c r="AM283">
        <v>1</v>
      </c>
      <c r="AN283">
        <v>0</v>
      </c>
      <c r="AO283">
        <v>0</v>
      </c>
      <c r="AP283">
        <v>0</v>
      </c>
      <c r="AQ283">
        <v>0</v>
      </c>
      <c r="AR283">
        <v>0</v>
      </c>
      <c r="AS283">
        <v>0</v>
      </c>
      <c r="AW283" t="s">
        <v>66</v>
      </c>
      <c r="AX283">
        <v>3</v>
      </c>
    </row>
    <row r="284" spans="1:50">
      <c r="A284" t="s">
        <v>674</v>
      </c>
      <c r="B284" t="s">
        <v>675</v>
      </c>
      <c r="C284" t="s">
        <v>69</v>
      </c>
      <c r="D284">
        <v>7600</v>
      </c>
      <c r="E284" t="s">
        <v>53</v>
      </c>
      <c r="F284">
        <v>28</v>
      </c>
      <c r="G284" t="s">
        <v>70</v>
      </c>
      <c r="H284">
        <v>283.88</v>
      </c>
      <c r="I284" t="s">
        <v>76</v>
      </c>
      <c r="J284" t="s">
        <v>56</v>
      </c>
      <c r="K284" t="s">
        <v>128</v>
      </c>
      <c r="L284" t="s">
        <v>58</v>
      </c>
      <c r="M284">
        <v>0</v>
      </c>
      <c r="N284">
        <v>1</v>
      </c>
      <c r="O284">
        <v>1</v>
      </c>
      <c r="P284">
        <v>0</v>
      </c>
      <c r="Q284" t="s">
        <v>59</v>
      </c>
      <c r="R284" t="s">
        <v>59</v>
      </c>
      <c r="S284" t="s">
        <v>59</v>
      </c>
      <c r="T284" t="s">
        <v>59</v>
      </c>
      <c r="U284" t="s">
        <v>59</v>
      </c>
      <c r="W284">
        <v>0</v>
      </c>
      <c r="X284">
        <v>0</v>
      </c>
      <c r="Y284" t="s">
        <v>59</v>
      </c>
      <c r="Z284" t="s">
        <v>59</v>
      </c>
      <c r="AA284" t="s">
        <v>59</v>
      </c>
      <c r="AB284" t="s">
        <v>59</v>
      </c>
      <c r="AC284" t="s">
        <v>59</v>
      </c>
      <c r="AD284" t="s">
        <v>59</v>
      </c>
      <c r="AE284" t="s">
        <v>59</v>
      </c>
      <c r="AF284" t="s">
        <v>59</v>
      </c>
      <c r="AG284" t="s">
        <v>59</v>
      </c>
      <c r="AH284" t="s">
        <v>59</v>
      </c>
      <c r="AI284" t="s">
        <v>59</v>
      </c>
      <c r="AJ284" t="s">
        <v>59</v>
      </c>
      <c r="AV284">
        <v>13.5</v>
      </c>
      <c r="AW284" t="s">
        <v>59</v>
      </c>
      <c r="AX284">
        <v>6</v>
      </c>
    </row>
    <row r="285" spans="1:50">
      <c r="A285" t="s">
        <v>676</v>
      </c>
      <c r="B285" t="s">
        <v>677</v>
      </c>
      <c r="C285" t="s">
        <v>212</v>
      </c>
      <c r="E285" t="s">
        <v>63</v>
      </c>
      <c r="F285">
        <v>64</v>
      </c>
      <c r="G285" t="s">
        <v>115</v>
      </c>
      <c r="H285">
        <v>231.91</v>
      </c>
      <c r="I285" t="s">
        <v>55</v>
      </c>
      <c r="J285" t="s">
        <v>55</v>
      </c>
      <c r="K285" t="s">
        <v>256</v>
      </c>
      <c r="L285" t="s">
        <v>58</v>
      </c>
      <c r="M285">
        <v>0</v>
      </c>
      <c r="N285">
        <v>1</v>
      </c>
      <c r="O285">
        <v>1</v>
      </c>
      <c r="P285">
        <v>0</v>
      </c>
      <c r="Q285" t="s">
        <v>59</v>
      </c>
      <c r="R285" t="s">
        <v>59</v>
      </c>
      <c r="S285" t="s">
        <v>59</v>
      </c>
      <c r="T285" t="s">
        <v>59</v>
      </c>
      <c r="U285" t="s">
        <v>59</v>
      </c>
      <c r="W285">
        <v>0</v>
      </c>
      <c r="X285">
        <v>0</v>
      </c>
      <c r="Y285" t="s">
        <v>66</v>
      </c>
      <c r="Z285" t="s">
        <v>58</v>
      </c>
      <c r="AA285" t="s">
        <v>58</v>
      </c>
      <c r="AB285" t="s">
        <v>58</v>
      </c>
      <c r="AC285" t="s">
        <v>58</v>
      </c>
      <c r="AD285" t="s">
        <v>58</v>
      </c>
      <c r="AE285" t="s">
        <v>58</v>
      </c>
      <c r="AF285" t="s">
        <v>58</v>
      </c>
      <c r="AG285" t="s">
        <v>58</v>
      </c>
      <c r="AH285" t="s">
        <v>58</v>
      </c>
      <c r="AI285" t="s">
        <v>58</v>
      </c>
      <c r="AJ285" t="s">
        <v>58</v>
      </c>
      <c r="AK285">
        <v>1</v>
      </c>
      <c r="AL285">
        <v>1</v>
      </c>
      <c r="AM285">
        <v>1</v>
      </c>
      <c r="AN285">
        <v>0</v>
      </c>
      <c r="AO285">
        <v>1</v>
      </c>
      <c r="AP285">
        <v>1</v>
      </c>
      <c r="AQ285">
        <v>1</v>
      </c>
      <c r="AR285">
        <v>1</v>
      </c>
      <c r="AS285">
        <v>1</v>
      </c>
      <c r="AV285">
        <v>11.5</v>
      </c>
      <c r="AW285" t="s">
        <v>59</v>
      </c>
      <c r="AX285">
        <v>7</v>
      </c>
    </row>
    <row r="286" spans="1:50">
      <c r="A286" t="s">
        <v>678</v>
      </c>
      <c r="B286" t="s">
        <v>679</v>
      </c>
      <c r="C286" t="s">
        <v>103</v>
      </c>
      <c r="D286">
        <v>2840</v>
      </c>
      <c r="E286" t="s">
        <v>53</v>
      </c>
      <c r="F286">
        <v>52</v>
      </c>
      <c r="G286" t="s">
        <v>64</v>
      </c>
      <c r="H286">
        <v>234.87</v>
      </c>
      <c r="I286" t="s">
        <v>105</v>
      </c>
      <c r="J286" t="s">
        <v>56</v>
      </c>
      <c r="K286" t="s">
        <v>131</v>
      </c>
      <c r="L286" t="s">
        <v>58</v>
      </c>
      <c r="M286">
        <v>0</v>
      </c>
      <c r="N286">
        <v>0</v>
      </c>
      <c r="O286">
        <v>0</v>
      </c>
      <c r="P286">
        <v>0</v>
      </c>
      <c r="Q286" t="s">
        <v>59</v>
      </c>
      <c r="R286" t="s">
        <v>59</v>
      </c>
      <c r="S286" t="s">
        <v>66</v>
      </c>
      <c r="T286" t="s">
        <v>66</v>
      </c>
      <c r="U286" t="s">
        <v>66</v>
      </c>
      <c r="W286">
        <v>0</v>
      </c>
      <c r="X286">
        <v>0</v>
      </c>
      <c r="Y286" t="s">
        <v>59</v>
      </c>
      <c r="Z286" t="s">
        <v>59</v>
      </c>
      <c r="AA286" t="s">
        <v>59</v>
      </c>
      <c r="AB286" t="s">
        <v>59</v>
      </c>
      <c r="AC286" t="s">
        <v>59</v>
      </c>
      <c r="AD286" t="s">
        <v>59</v>
      </c>
      <c r="AE286" t="s">
        <v>59</v>
      </c>
      <c r="AF286" t="s">
        <v>59</v>
      </c>
      <c r="AG286" t="s">
        <v>59</v>
      </c>
      <c r="AH286" t="s">
        <v>59</v>
      </c>
      <c r="AI286" t="s">
        <v>59</v>
      </c>
      <c r="AJ286" t="s">
        <v>59</v>
      </c>
      <c r="AV286">
        <v>14.8</v>
      </c>
      <c r="AW286" t="s">
        <v>59</v>
      </c>
      <c r="AX286">
        <v>6</v>
      </c>
    </row>
    <row r="287" spans="1:50">
      <c r="A287" t="s">
        <v>680</v>
      </c>
      <c r="B287" t="s">
        <v>681</v>
      </c>
      <c r="C287" t="s">
        <v>122</v>
      </c>
      <c r="D287">
        <v>2020</v>
      </c>
      <c r="E287" t="s">
        <v>53</v>
      </c>
      <c r="F287">
        <v>54</v>
      </c>
      <c r="G287" t="s">
        <v>64</v>
      </c>
      <c r="H287">
        <v>318.08999999999997</v>
      </c>
      <c r="I287" t="s">
        <v>105</v>
      </c>
      <c r="J287" t="s">
        <v>71</v>
      </c>
      <c r="K287" t="s">
        <v>72</v>
      </c>
      <c r="L287" t="s">
        <v>58</v>
      </c>
      <c r="M287">
        <v>0</v>
      </c>
      <c r="N287">
        <v>1</v>
      </c>
      <c r="O287">
        <v>1</v>
      </c>
      <c r="P287">
        <v>0</v>
      </c>
      <c r="Q287" t="s">
        <v>59</v>
      </c>
      <c r="R287" t="s">
        <v>66</v>
      </c>
      <c r="S287" t="s">
        <v>66</v>
      </c>
      <c r="T287" t="s">
        <v>59</v>
      </c>
      <c r="U287" t="s">
        <v>59</v>
      </c>
      <c r="V287">
        <v>1</v>
      </c>
      <c r="W287">
        <v>1</v>
      </c>
      <c r="X287">
        <v>0</v>
      </c>
      <c r="Y287" t="s">
        <v>66</v>
      </c>
      <c r="Z287" t="s">
        <v>58</v>
      </c>
      <c r="AA287" t="s">
        <v>58</v>
      </c>
      <c r="AB287" t="s">
        <v>66</v>
      </c>
      <c r="AC287" t="s">
        <v>58</v>
      </c>
      <c r="AD287" t="s">
        <v>58</v>
      </c>
      <c r="AE287" t="s">
        <v>66</v>
      </c>
      <c r="AF287" t="s">
        <v>58</v>
      </c>
      <c r="AG287" t="s">
        <v>58</v>
      </c>
      <c r="AH287" t="s">
        <v>66</v>
      </c>
      <c r="AI287" t="s">
        <v>58</v>
      </c>
      <c r="AJ287" t="s">
        <v>58</v>
      </c>
      <c r="AK287">
        <v>0</v>
      </c>
      <c r="AL287">
        <v>0</v>
      </c>
      <c r="AM287">
        <v>1</v>
      </c>
      <c r="AN287">
        <v>0</v>
      </c>
      <c r="AO287">
        <v>1</v>
      </c>
      <c r="AP287">
        <v>0</v>
      </c>
      <c r="AQ287">
        <v>0</v>
      </c>
      <c r="AR287">
        <v>1</v>
      </c>
      <c r="AS287">
        <v>1</v>
      </c>
      <c r="AV287">
        <v>14.5</v>
      </c>
      <c r="AW287" t="s">
        <v>59</v>
      </c>
      <c r="AX287">
        <v>7</v>
      </c>
    </row>
    <row r="288" spans="1:50">
      <c r="A288" t="s">
        <v>682</v>
      </c>
      <c r="B288" t="s">
        <v>386</v>
      </c>
      <c r="C288" t="s">
        <v>205</v>
      </c>
      <c r="E288" t="s">
        <v>63</v>
      </c>
      <c r="F288">
        <v>24</v>
      </c>
      <c r="G288" t="s">
        <v>64</v>
      </c>
      <c r="H288">
        <v>248.36</v>
      </c>
      <c r="I288" t="s">
        <v>55</v>
      </c>
      <c r="J288" t="s">
        <v>55</v>
      </c>
      <c r="K288" t="s">
        <v>131</v>
      </c>
      <c r="L288" t="s">
        <v>58</v>
      </c>
      <c r="M288">
        <v>0</v>
      </c>
      <c r="N288">
        <v>0</v>
      </c>
      <c r="O288">
        <v>0</v>
      </c>
      <c r="P288">
        <v>0</v>
      </c>
      <c r="Q288" t="s">
        <v>59</v>
      </c>
      <c r="R288" t="s">
        <v>59</v>
      </c>
      <c r="S288" t="s">
        <v>59</v>
      </c>
      <c r="T288" t="s">
        <v>59</v>
      </c>
      <c r="U288" t="s">
        <v>59</v>
      </c>
      <c r="W288">
        <v>0</v>
      </c>
      <c r="X288">
        <v>0</v>
      </c>
      <c r="Y288" t="s">
        <v>58</v>
      </c>
      <c r="Z288" t="s">
        <v>58</v>
      </c>
      <c r="AA288" t="s">
        <v>58</v>
      </c>
      <c r="AB288" t="s">
        <v>58</v>
      </c>
      <c r="AC288" t="s">
        <v>58</v>
      </c>
      <c r="AD288" t="s">
        <v>58</v>
      </c>
      <c r="AE288" t="s">
        <v>58</v>
      </c>
      <c r="AF288" t="s">
        <v>58</v>
      </c>
      <c r="AG288" t="s">
        <v>58</v>
      </c>
      <c r="AH288" t="s">
        <v>58</v>
      </c>
      <c r="AI288" t="s">
        <v>58</v>
      </c>
      <c r="AJ288" t="s">
        <v>58</v>
      </c>
      <c r="AK288">
        <v>0</v>
      </c>
      <c r="AL288">
        <v>0</v>
      </c>
      <c r="AM288">
        <v>0</v>
      </c>
      <c r="AN288">
        <v>0</v>
      </c>
      <c r="AO288">
        <v>0</v>
      </c>
      <c r="AP288">
        <v>0</v>
      </c>
      <c r="AQ288">
        <v>0</v>
      </c>
      <c r="AR288">
        <v>0</v>
      </c>
      <c r="AS288">
        <v>0</v>
      </c>
      <c r="AV288">
        <v>12.1</v>
      </c>
      <c r="AW288" t="s">
        <v>59</v>
      </c>
      <c r="AX288">
        <v>1</v>
      </c>
    </row>
    <row r="289" spans="1:50">
      <c r="A289" t="s">
        <v>683</v>
      </c>
      <c r="B289" t="s">
        <v>684</v>
      </c>
      <c r="C289" t="s">
        <v>187</v>
      </c>
      <c r="D289">
        <v>8840</v>
      </c>
      <c r="E289" t="s">
        <v>63</v>
      </c>
      <c r="F289">
        <v>48</v>
      </c>
      <c r="G289" t="s">
        <v>64</v>
      </c>
      <c r="H289">
        <v>314.8</v>
      </c>
      <c r="I289" t="s">
        <v>55</v>
      </c>
      <c r="J289" t="s">
        <v>55</v>
      </c>
      <c r="K289" t="s">
        <v>123</v>
      </c>
      <c r="L289" t="s">
        <v>58</v>
      </c>
      <c r="M289">
        <v>0</v>
      </c>
      <c r="N289">
        <v>0</v>
      </c>
      <c r="O289">
        <v>0</v>
      </c>
      <c r="P289">
        <v>0</v>
      </c>
      <c r="Q289" t="s">
        <v>59</v>
      </c>
      <c r="R289" t="s">
        <v>59</v>
      </c>
      <c r="S289" t="s">
        <v>59</v>
      </c>
      <c r="T289" t="s">
        <v>59</v>
      </c>
      <c r="U289" t="s">
        <v>59</v>
      </c>
      <c r="W289">
        <v>0</v>
      </c>
      <c r="X289">
        <v>0</v>
      </c>
      <c r="Y289" t="s">
        <v>58</v>
      </c>
      <c r="Z289" t="s">
        <v>58</v>
      </c>
      <c r="AA289" t="s">
        <v>58</v>
      </c>
      <c r="AB289" t="s">
        <v>58</v>
      </c>
      <c r="AC289" t="s">
        <v>58</v>
      </c>
      <c r="AD289" t="s">
        <v>58</v>
      </c>
      <c r="AE289" t="s">
        <v>58</v>
      </c>
      <c r="AF289" t="s">
        <v>58</v>
      </c>
      <c r="AG289" t="s">
        <v>58</v>
      </c>
      <c r="AH289" t="s">
        <v>58</v>
      </c>
      <c r="AI289" t="s">
        <v>58</v>
      </c>
      <c r="AJ289" t="s">
        <v>58</v>
      </c>
      <c r="AK289">
        <v>0</v>
      </c>
      <c r="AL289">
        <v>0</v>
      </c>
      <c r="AM289">
        <v>1</v>
      </c>
      <c r="AN289">
        <v>0</v>
      </c>
      <c r="AO289">
        <v>1</v>
      </c>
      <c r="AP289">
        <v>0</v>
      </c>
      <c r="AQ289">
        <v>0</v>
      </c>
      <c r="AR289">
        <v>0</v>
      </c>
      <c r="AS289">
        <v>0</v>
      </c>
      <c r="AV289">
        <v>13.3</v>
      </c>
      <c r="AW289" t="s">
        <v>59</v>
      </c>
      <c r="AX289">
        <v>7</v>
      </c>
    </row>
    <row r="290" spans="1:50">
      <c r="A290" t="s">
        <v>685</v>
      </c>
      <c r="B290" t="s">
        <v>474</v>
      </c>
      <c r="C290" t="s">
        <v>205</v>
      </c>
      <c r="D290">
        <v>3480</v>
      </c>
      <c r="E290" t="s">
        <v>53</v>
      </c>
      <c r="F290">
        <v>62</v>
      </c>
      <c r="G290" t="s">
        <v>64</v>
      </c>
      <c r="H290">
        <v>245.39</v>
      </c>
      <c r="I290" t="s">
        <v>261</v>
      </c>
      <c r="J290" t="s">
        <v>71</v>
      </c>
      <c r="K290" t="s">
        <v>168</v>
      </c>
      <c r="L290" t="s">
        <v>58</v>
      </c>
      <c r="M290">
        <v>0</v>
      </c>
      <c r="N290">
        <v>2</v>
      </c>
      <c r="O290">
        <v>2</v>
      </c>
      <c r="P290">
        <v>0</v>
      </c>
      <c r="Q290" t="s">
        <v>59</v>
      </c>
      <c r="R290" t="s">
        <v>59</v>
      </c>
      <c r="S290" t="s">
        <v>59</v>
      </c>
      <c r="T290" t="s">
        <v>59</v>
      </c>
      <c r="U290" t="s">
        <v>59</v>
      </c>
      <c r="W290">
        <v>0</v>
      </c>
      <c r="X290">
        <v>0</v>
      </c>
      <c r="Y290" t="s">
        <v>59</v>
      </c>
      <c r="Z290" t="s">
        <v>59</v>
      </c>
      <c r="AA290" t="s">
        <v>59</v>
      </c>
      <c r="AB290" t="s">
        <v>59</v>
      </c>
      <c r="AC290" t="s">
        <v>59</v>
      </c>
      <c r="AD290" t="s">
        <v>59</v>
      </c>
      <c r="AE290" t="s">
        <v>59</v>
      </c>
      <c r="AF290" t="s">
        <v>59</v>
      </c>
      <c r="AG290" t="s">
        <v>59</v>
      </c>
      <c r="AH290" t="s">
        <v>59</v>
      </c>
      <c r="AI290" t="s">
        <v>59</v>
      </c>
      <c r="AJ290" t="s">
        <v>59</v>
      </c>
      <c r="AV290">
        <v>13.3</v>
      </c>
      <c r="AW290" t="s">
        <v>59</v>
      </c>
      <c r="AX290">
        <v>1</v>
      </c>
    </row>
    <row r="291" spans="1:50">
      <c r="A291" t="s">
        <v>686</v>
      </c>
      <c r="B291" t="s">
        <v>687</v>
      </c>
      <c r="C291" t="s">
        <v>52</v>
      </c>
      <c r="D291">
        <v>1160</v>
      </c>
      <c r="E291" t="s">
        <v>53</v>
      </c>
      <c r="F291">
        <v>44</v>
      </c>
      <c r="G291" t="s">
        <v>226</v>
      </c>
      <c r="H291">
        <v>375.33</v>
      </c>
      <c r="I291" t="s">
        <v>55</v>
      </c>
      <c r="J291" t="s">
        <v>55</v>
      </c>
      <c r="K291" t="s">
        <v>153</v>
      </c>
      <c r="L291" t="s">
        <v>58</v>
      </c>
      <c r="M291">
        <v>0</v>
      </c>
      <c r="N291">
        <v>2</v>
      </c>
      <c r="O291">
        <v>2</v>
      </c>
      <c r="P291">
        <v>0</v>
      </c>
      <c r="Q291" t="s">
        <v>59</v>
      </c>
      <c r="R291" t="s">
        <v>59</v>
      </c>
      <c r="S291" t="s">
        <v>59</v>
      </c>
      <c r="T291" t="s">
        <v>59</v>
      </c>
      <c r="U291" t="s">
        <v>59</v>
      </c>
      <c r="W291">
        <v>0</v>
      </c>
      <c r="X291">
        <v>0</v>
      </c>
      <c r="Y291" t="s">
        <v>66</v>
      </c>
      <c r="Z291" t="s">
        <v>66</v>
      </c>
      <c r="AA291" t="s">
        <v>58</v>
      </c>
      <c r="AB291" t="s">
        <v>58</v>
      </c>
      <c r="AC291" t="s">
        <v>58</v>
      </c>
      <c r="AD291" t="s">
        <v>58</v>
      </c>
      <c r="AE291" t="s">
        <v>58</v>
      </c>
      <c r="AF291" t="s">
        <v>58</v>
      </c>
      <c r="AG291" t="s">
        <v>58</v>
      </c>
      <c r="AH291" t="s">
        <v>58</v>
      </c>
      <c r="AI291" t="s">
        <v>58</v>
      </c>
      <c r="AJ291" t="s">
        <v>58</v>
      </c>
      <c r="AK291">
        <v>0</v>
      </c>
      <c r="AL291">
        <v>0</v>
      </c>
      <c r="AM291">
        <v>1</v>
      </c>
      <c r="AN291">
        <v>0</v>
      </c>
      <c r="AO291">
        <v>1</v>
      </c>
      <c r="AP291">
        <v>0</v>
      </c>
      <c r="AQ291">
        <v>0</v>
      </c>
      <c r="AR291">
        <v>0</v>
      </c>
      <c r="AS291">
        <v>0</v>
      </c>
      <c r="AV291">
        <v>12.4</v>
      </c>
      <c r="AW291" t="s">
        <v>59</v>
      </c>
      <c r="AX291">
        <v>5</v>
      </c>
    </row>
    <row r="292" spans="1:50">
      <c r="A292" t="s">
        <v>688</v>
      </c>
      <c r="B292" t="s">
        <v>689</v>
      </c>
      <c r="C292" t="s">
        <v>75</v>
      </c>
      <c r="D292">
        <v>3000</v>
      </c>
      <c r="E292" t="s">
        <v>53</v>
      </c>
      <c r="F292">
        <v>48</v>
      </c>
      <c r="G292" t="s">
        <v>89</v>
      </c>
      <c r="H292">
        <v>279.27999999999997</v>
      </c>
      <c r="I292" t="s">
        <v>55</v>
      </c>
      <c r="J292" t="s">
        <v>55</v>
      </c>
      <c r="K292" t="s">
        <v>128</v>
      </c>
      <c r="L292" t="s">
        <v>58</v>
      </c>
      <c r="M292">
        <v>0</v>
      </c>
      <c r="N292">
        <v>1</v>
      </c>
      <c r="O292">
        <v>1</v>
      </c>
      <c r="P292">
        <v>0</v>
      </c>
      <c r="Q292" t="s">
        <v>59</v>
      </c>
      <c r="R292" t="s">
        <v>59</v>
      </c>
      <c r="S292" t="s">
        <v>59</v>
      </c>
      <c r="T292" t="s">
        <v>59</v>
      </c>
      <c r="U292" t="s">
        <v>59</v>
      </c>
      <c r="V292">
        <v>0</v>
      </c>
      <c r="W292">
        <v>1</v>
      </c>
      <c r="X292">
        <v>0</v>
      </c>
      <c r="Y292" t="s">
        <v>58</v>
      </c>
      <c r="Z292" t="s">
        <v>66</v>
      </c>
      <c r="AA292" t="s">
        <v>58</v>
      </c>
      <c r="AB292" t="s">
        <v>58</v>
      </c>
      <c r="AC292" t="s">
        <v>58</v>
      </c>
      <c r="AD292" t="s">
        <v>58</v>
      </c>
      <c r="AE292" t="s">
        <v>58</v>
      </c>
      <c r="AF292" t="s">
        <v>58</v>
      </c>
      <c r="AG292" t="s">
        <v>58</v>
      </c>
      <c r="AH292" t="s">
        <v>58</v>
      </c>
      <c r="AI292" t="s">
        <v>58</v>
      </c>
      <c r="AJ292" t="s">
        <v>58</v>
      </c>
      <c r="AK292">
        <v>1</v>
      </c>
      <c r="AL292">
        <v>1</v>
      </c>
      <c r="AM292">
        <v>1</v>
      </c>
      <c r="AN292">
        <v>0</v>
      </c>
      <c r="AO292">
        <v>1</v>
      </c>
      <c r="AP292">
        <v>1</v>
      </c>
      <c r="AQ292">
        <v>1</v>
      </c>
      <c r="AR292">
        <v>0</v>
      </c>
      <c r="AS292">
        <v>1</v>
      </c>
      <c r="AV292">
        <v>11.7</v>
      </c>
      <c r="AW292" t="s">
        <v>59</v>
      </c>
      <c r="AX292">
        <v>1</v>
      </c>
    </row>
    <row r="293" spans="1:50">
      <c r="A293" t="s">
        <v>690</v>
      </c>
      <c r="B293" t="s">
        <v>691</v>
      </c>
      <c r="C293" t="s">
        <v>75</v>
      </c>
      <c r="D293">
        <v>2160</v>
      </c>
      <c r="E293" t="s">
        <v>63</v>
      </c>
      <c r="F293">
        <v>52</v>
      </c>
      <c r="G293" t="s">
        <v>70</v>
      </c>
      <c r="H293">
        <v>237.5</v>
      </c>
      <c r="I293" t="s">
        <v>55</v>
      </c>
      <c r="J293" t="s">
        <v>71</v>
      </c>
      <c r="K293" t="s">
        <v>131</v>
      </c>
      <c r="L293" t="s">
        <v>58</v>
      </c>
      <c r="M293">
        <v>0</v>
      </c>
      <c r="N293">
        <v>1</v>
      </c>
      <c r="O293">
        <v>1</v>
      </c>
      <c r="P293">
        <v>0</v>
      </c>
      <c r="Q293" t="s">
        <v>59</v>
      </c>
      <c r="R293" t="s">
        <v>59</v>
      </c>
      <c r="S293" t="s">
        <v>59</v>
      </c>
      <c r="T293" t="s">
        <v>59</v>
      </c>
      <c r="U293" t="s">
        <v>59</v>
      </c>
      <c r="V293">
        <v>2</v>
      </c>
      <c r="W293">
        <v>1</v>
      </c>
      <c r="X293">
        <v>0</v>
      </c>
      <c r="Y293" t="s">
        <v>66</v>
      </c>
      <c r="Z293" t="s">
        <v>58</v>
      </c>
      <c r="AA293" t="s">
        <v>58</v>
      </c>
      <c r="AB293" t="s">
        <v>58</v>
      </c>
      <c r="AC293" t="s">
        <v>58</v>
      </c>
      <c r="AD293" t="s">
        <v>58</v>
      </c>
      <c r="AE293" t="s">
        <v>58</v>
      </c>
      <c r="AF293" t="s">
        <v>58</v>
      </c>
      <c r="AG293" t="s">
        <v>58</v>
      </c>
      <c r="AH293" t="s">
        <v>66</v>
      </c>
      <c r="AI293" t="s">
        <v>66</v>
      </c>
      <c r="AJ293" t="s">
        <v>58</v>
      </c>
      <c r="AK293">
        <v>0</v>
      </c>
      <c r="AL293">
        <v>0</v>
      </c>
      <c r="AM293">
        <v>1</v>
      </c>
      <c r="AN293">
        <v>1</v>
      </c>
      <c r="AO293">
        <v>0</v>
      </c>
      <c r="AP293">
        <v>0</v>
      </c>
      <c r="AQ293">
        <v>0</v>
      </c>
      <c r="AR293">
        <v>0</v>
      </c>
      <c r="AS293">
        <v>0</v>
      </c>
      <c r="AV293">
        <v>13.1</v>
      </c>
      <c r="AW293" t="s">
        <v>59</v>
      </c>
      <c r="AX293">
        <v>1</v>
      </c>
    </row>
    <row r="294" spans="1:50">
      <c r="A294" t="s">
        <v>692</v>
      </c>
      <c r="B294" t="s">
        <v>693</v>
      </c>
      <c r="C294" t="s">
        <v>271</v>
      </c>
      <c r="E294" t="s">
        <v>63</v>
      </c>
      <c r="F294">
        <v>0</v>
      </c>
      <c r="G294" t="s">
        <v>104</v>
      </c>
      <c r="H294">
        <v>139.80000000000001</v>
      </c>
      <c r="I294" t="s">
        <v>55</v>
      </c>
      <c r="J294" t="s">
        <v>55</v>
      </c>
      <c r="K294" t="s">
        <v>57</v>
      </c>
      <c r="L294" t="s">
        <v>58</v>
      </c>
      <c r="M294">
        <v>0</v>
      </c>
      <c r="N294">
        <v>0</v>
      </c>
      <c r="O294">
        <v>0</v>
      </c>
      <c r="P294">
        <v>0</v>
      </c>
      <c r="Q294" t="s">
        <v>59</v>
      </c>
      <c r="R294" t="s">
        <v>59</v>
      </c>
      <c r="S294" t="s">
        <v>59</v>
      </c>
      <c r="T294" t="s">
        <v>59</v>
      </c>
      <c r="U294" t="s">
        <v>59</v>
      </c>
      <c r="V294">
        <v>1</v>
      </c>
      <c r="W294">
        <v>1</v>
      </c>
      <c r="X294">
        <v>0</v>
      </c>
      <c r="Y294" t="s">
        <v>59</v>
      </c>
      <c r="Z294" t="s">
        <v>59</v>
      </c>
      <c r="AA294" t="s">
        <v>59</v>
      </c>
      <c r="AB294" t="s">
        <v>59</v>
      </c>
      <c r="AC294" t="s">
        <v>59</v>
      </c>
      <c r="AD294" t="s">
        <v>59</v>
      </c>
      <c r="AE294" t="s">
        <v>59</v>
      </c>
      <c r="AF294" t="s">
        <v>59</v>
      </c>
      <c r="AG294" t="s">
        <v>59</v>
      </c>
      <c r="AH294" t="s">
        <v>59</v>
      </c>
      <c r="AI294" t="s">
        <v>59</v>
      </c>
      <c r="AJ294" t="s">
        <v>59</v>
      </c>
      <c r="AV294">
        <v>11.4</v>
      </c>
      <c r="AW294" t="s">
        <v>59</v>
      </c>
      <c r="AX294">
        <v>1</v>
      </c>
    </row>
    <row r="295" spans="1:50">
      <c r="A295" t="s">
        <v>694</v>
      </c>
      <c r="B295" t="s">
        <v>695</v>
      </c>
      <c r="C295" t="s">
        <v>185</v>
      </c>
      <c r="D295">
        <v>1600</v>
      </c>
      <c r="E295" t="s">
        <v>53</v>
      </c>
      <c r="F295">
        <v>18</v>
      </c>
      <c r="G295" t="s">
        <v>363</v>
      </c>
      <c r="H295">
        <v>390.79</v>
      </c>
      <c r="I295" t="s">
        <v>100</v>
      </c>
      <c r="J295" t="s">
        <v>71</v>
      </c>
      <c r="K295" t="s">
        <v>123</v>
      </c>
      <c r="L295" t="s">
        <v>66</v>
      </c>
      <c r="M295">
        <v>3</v>
      </c>
      <c r="N295">
        <v>0</v>
      </c>
      <c r="O295">
        <v>0</v>
      </c>
      <c r="P295">
        <v>0</v>
      </c>
      <c r="Q295" t="s">
        <v>59</v>
      </c>
      <c r="R295" t="s">
        <v>59</v>
      </c>
      <c r="S295" t="s">
        <v>59</v>
      </c>
      <c r="T295" t="s">
        <v>59</v>
      </c>
      <c r="U295" t="s">
        <v>59</v>
      </c>
      <c r="W295">
        <v>0</v>
      </c>
      <c r="X295">
        <v>0</v>
      </c>
      <c r="Y295" t="s">
        <v>59</v>
      </c>
      <c r="Z295" t="s">
        <v>59</v>
      </c>
      <c r="AA295" t="s">
        <v>59</v>
      </c>
      <c r="AB295" t="s">
        <v>59</v>
      </c>
      <c r="AC295" t="s">
        <v>59</v>
      </c>
      <c r="AD295" t="s">
        <v>59</v>
      </c>
      <c r="AE295" t="s">
        <v>59</v>
      </c>
      <c r="AF295" t="s">
        <v>59</v>
      </c>
      <c r="AG295" t="s">
        <v>59</v>
      </c>
      <c r="AH295" t="s">
        <v>59</v>
      </c>
      <c r="AI295" t="s">
        <v>59</v>
      </c>
      <c r="AJ295" t="s">
        <v>59</v>
      </c>
      <c r="AV295">
        <v>12.2</v>
      </c>
      <c r="AW295" t="s">
        <v>59</v>
      </c>
      <c r="AX295">
        <v>1</v>
      </c>
    </row>
    <row r="296" spans="1:50">
      <c r="A296" t="s">
        <v>696</v>
      </c>
      <c r="B296" t="s">
        <v>697</v>
      </c>
      <c r="C296" t="s">
        <v>103</v>
      </c>
      <c r="D296">
        <v>7320</v>
      </c>
      <c r="E296" t="s">
        <v>63</v>
      </c>
      <c r="F296">
        <v>48</v>
      </c>
      <c r="G296" t="s">
        <v>89</v>
      </c>
      <c r="H296">
        <v>441.78</v>
      </c>
      <c r="I296" t="s">
        <v>105</v>
      </c>
      <c r="J296" t="s">
        <v>71</v>
      </c>
      <c r="K296" t="s">
        <v>128</v>
      </c>
      <c r="L296" t="s">
        <v>58</v>
      </c>
      <c r="M296">
        <v>0</v>
      </c>
      <c r="N296">
        <v>2</v>
      </c>
      <c r="O296">
        <v>2</v>
      </c>
      <c r="P296">
        <v>0</v>
      </c>
      <c r="Q296" t="s">
        <v>59</v>
      </c>
      <c r="R296" t="s">
        <v>59</v>
      </c>
      <c r="S296" t="s">
        <v>66</v>
      </c>
      <c r="T296" t="s">
        <v>66</v>
      </c>
      <c r="U296" t="s">
        <v>66</v>
      </c>
      <c r="W296">
        <v>0</v>
      </c>
      <c r="X296">
        <v>0</v>
      </c>
      <c r="Y296" t="s">
        <v>58</v>
      </c>
      <c r="Z296" t="s">
        <v>58</v>
      </c>
      <c r="AA296" t="s">
        <v>58</v>
      </c>
      <c r="AB296" t="s">
        <v>58</v>
      </c>
      <c r="AC296" t="s">
        <v>58</v>
      </c>
      <c r="AD296" t="s">
        <v>58</v>
      </c>
      <c r="AE296" t="s">
        <v>58</v>
      </c>
      <c r="AF296" t="s">
        <v>58</v>
      </c>
      <c r="AG296" t="s">
        <v>58</v>
      </c>
      <c r="AH296" t="s">
        <v>58</v>
      </c>
      <c r="AI296" t="s">
        <v>58</v>
      </c>
      <c r="AJ296" t="s">
        <v>58</v>
      </c>
      <c r="AK296">
        <v>1</v>
      </c>
      <c r="AL296">
        <v>1</v>
      </c>
      <c r="AM296">
        <v>1</v>
      </c>
      <c r="AN296">
        <v>0</v>
      </c>
      <c r="AO296">
        <v>0</v>
      </c>
      <c r="AP296">
        <v>0</v>
      </c>
      <c r="AQ296">
        <v>0</v>
      </c>
      <c r="AR296">
        <v>0</v>
      </c>
      <c r="AS296">
        <v>1</v>
      </c>
      <c r="AV296">
        <v>13.7</v>
      </c>
      <c r="AW296" t="s">
        <v>59</v>
      </c>
      <c r="AX296">
        <v>6</v>
      </c>
    </row>
    <row r="297" spans="1:50">
      <c r="A297" t="s">
        <v>698</v>
      </c>
      <c r="B297" t="s">
        <v>699</v>
      </c>
      <c r="C297" t="s">
        <v>134</v>
      </c>
      <c r="D297">
        <v>3200</v>
      </c>
      <c r="E297" t="s">
        <v>53</v>
      </c>
      <c r="F297">
        <v>78</v>
      </c>
      <c r="G297" t="s">
        <v>104</v>
      </c>
      <c r="H297">
        <v>234.54</v>
      </c>
      <c r="I297" t="s">
        <v>55</v>
      </c>
      <c r="J297" t="s">
        <v>71</v>
      </c>
      <c r="K297" t="s">
        <v>256</v>
      </c>
      <c r="L297" t="s">
        <v>58</v>
      </c>
      <c r="M297">
        <v>0</v>
      </c>
      <c r="N297">
        <v>2</v>
      </c>
      <c r="O297">
        <v>2</v>
      </c>
      <c r="P297">
        <v>0</v>
      </c>
      <c r="Q297" t="s">
        <v>59</v>
      </c>
      <c r="R297" t="s">
        <v>59</v>
      </c>
      <c r="S297" t="s">
        <v>59</v>
      </c>
      <c r="T297" t="s">
        <v>59</v>
      </c>
      <c r="U297" t="s">
        <v>59</v>
      </c>
      <c r="V297">
        <v>1</v>
      </c>
      <c r="W297">
        <v>0</v>
      </c>
      <c r="X297">
        <v>1</v>
      </c>
      <c r="Y297" t="s">
        <v>58</v>
      </c>
      <c r="Z297" t="s">
        <v>58</v>
      </c>
      <c r="AA297" t="s">
        <v>58</v>
      </c>
      <c r="AB297" t="s">
        <v>58</v>
      </c>
      <c r="AC297" t="s">
        <v>58</v>
      </c>
      <c r="AD297" t="s">
        <v>58</v>
      </c>
      <c r="AE297" t="s">
        <v>58</v>
      </c>
      <c r="AF297" t="s">
        <v>58</v>
      </c>
      <c r="AG297" t="s">
        <v>58</v>
      </c>
      <c r="AH297" t="s">
        <v>58</v>
      </c>
      <c r="AI297" t="s">
        <v>58</v>
      </c>
      <c r="AJ297" t="s">
        <v>58</v>
      </c>
      <c r="AK297">
        <v>0</v>
      </c>
      <c r="AL297">
        <v>1</v>
      </c>
      <c r="AM297">
        <v>1</v>
      </c>
      <c r="AN297">
        <v>0</v>
      </c>
      <c r="AO297">
        <v>1</v>
      </c>
      <c r="AP297">
        <v>0</v>
      </c>
      <c r="AQ297">
        <v>1</v>
      </c>
      <c r="AR297">
        <v>0</v>
      </c>
      <c r="AS297">
        <v>0</v>
      </c>
      <c r="AV297">
        <v>12.1</v>
      </c>
      <c r="AW297" t="s">
        <v>59</v>
      </c>
      <c r="AX297">
        <v>1</v>
      </c>
    </row>
    <row r="298" spans="1:50">
      <c r="A298" t="s">
        <v>700</v>
      </c>
      <c r="B298" t="s">
        <v>701</v>
      </c>
      <c r="C298" t="s">
        <v>171</v>
      </c>
      <c r="D298">
        <v>6840</v>
      </c>
      <c r="E298" t="s">
        <v>63</v>
      </c>
      <c r="F298">
        <v>26</v>
      </c>
      <c r="G298" t="s">
        <v>64</v>
      </c>
      <c r="H298">
        <v>252.3</v>
      </c>
      <c r="I298" t="s">
        <v>55</v>
      </c>
      <c r="J298" t="s">
        <v>55</v>
      </c>
      <c r="K298" t="s">
        <v>57</v>
      </c>
      <c r="L298" t="s">
        <v>58</v>
      </c>
      <c r="M298">
        <v>0</v>
      </c>
      <c r="N298">
        <v>1</v>
      </c>
      <c r="O298">
        <v>1</v>
      </c>
      <c r="P298">
        <v>0</v>
      </c>
      <c r="Q298" t="s">
        <v>59</v>
      </c>
      <c r="R298" t="s">
        <v>59</v>
      </c>
      <c r="S298" t="s">
        <v>59</v>
      </c>
      <c r="T298" t="s">
        <v>59</v>
      </c>
      <c r="U298" t="s">
        <v>59</v>
      </c>
      <c r="V298">
        <v>2</v>
      </c>
      <c r="W298">
        <v>0</v>
      </c>
      <c r="X298">
        <v>0</v>
      </c>
      <c r="Y298" t="s">
        <v>58</v>
      </c>
      <c r="Z298" t="s">
        <v>58</v>
      </c>
      <c r="AA298" t="s">
        <v>58</v>
      </c>
      <c r="AB298" t="s">
        <v>58</v>
      </c>
      <c r="AC298" t="s">
        <v>58</v>
      </c>
      <c r="AD298" t="s">
        <v>58</v>
      </c>
      <c r="AE298" t="s">
        <v>58</v>
      </c>
      <c r="AF298" t="s">
        <v>58</v>
      </c>
      <c r="AG298" t="s">
        <v>58</v>
      </c>
      <c r="AH298" t="s">
        <v>58</v>
      </c>
      <c r="AI298" t="s">
        <v>58</v>
      </c>
      <c r="AJ298" t="s">
        <v>58</v>
      </c>
      <c r="AK298">
        <v>0</v>
      </c>
      <c r="AL298">
        <v>0</v>
      </c>
      <c r="AM298">
        <v>0</v>
      </c>
      <c r="AN298">
        <v>0</v>
      </c>
      <c r="AO298">
        <v>0</v>
      </c>
      <c r="AP298">
        <v>0</v>
      </c>
      <c r="AQ298">
        <v>0</v>
      </c>
      <c r="AR298">
        <v>0</v>
      </c>
      <c r="AS298">
        <v>1</v>
      </c>
      <c r="AV298">
        <v>15</v>
      </c>
      <c r="AW298" t="s">
        <v>59</v>
      </c>
      <c r="AX298">
        <v>3</v>
      </c>
    </row>
    <row r="299" spans="1:50">
      <c r="A299" t="s">
        <v>702</v>
      </c>
      <c r="B299" t="s">
        <v>703</v>
      </c>
      <c r="C299" t="s">
        <v>171</v>
      </c>
      <c r="D299">
        <v>5600</v>
      </c>
      <c r="E299" t="s">
        <v>63</v>
      </c>
      <c r="F299">
        <v>58</v>
      </c>
      <c r="G299" t="s">
        <v>226</v>
      </c>
      <c r="H299">
        <v>447.04</v>
      </c>
      <c r="I299" t="s">
        <v>105</v>
      </c>
      <c r="J299" t="s">
        <v>56</v>
      </c>
      <c r="K299" t="s">
        <v>256</v>
      </c>
      <c r="L299" t="s">
        <v>58</v>
      </c>
      <c r="M299">
        <v>0</v>
      </c>
      <c r="N299">
        <v>1</v>
      </c>
      <c r="O299">
        <v>1</v>
      </c>
      <c r="P299">
        <v>0</v>
      </c>
      <c r="Q299" t="s">
        <v>59</v>
      </c>
      <c r="R299" t="s">
        <v>59</v>
      </c>
      <c r="S299" t="s">
        <v>59</v>
      </c>
      <c r="T299" t="s">
        <v>59</v>
      </c>
      <c r="U299" t="s">
        <v>59</v>
      </c>
      <c r="V299">
        <v>1</v>
      </c>
      <c r="W299">
        <v>0</v>
      </c>
      <c r="X299">
        <v>1</v>
      </c>
      <c r="Y299" t="s">
        <v>66</v>
      </c>
      <c r="Z299" t="s">
        <v>58</v>
      </c>
      <c r="AA299" t="s">
        <v>58</v>
      </c>
      <c r="AB299" t="s">
        <v>58</v>
      </c>
      <c r="AC299" t="s">
        <v>58</v>
      </c>
      <c r="AD299" t="s">
        <v>58</v>
      </c>
      <c r="AE299" t="s">
        <v>58</v>
      </c>
      <c r="AF299" t="s">
        <v>58</v>
      </c>
      <c r="AG299" t="s">
        <v>58</v>
      </c>
      <c r="AH299" t="s">
        <v>58</v>
      </c>
      <c r="AI299" t="s">
        <v>58</v>
      </c>
      <c r="AJ299" t="s">
        <v>66</v>
      </c>
      <c r="AK299">
        <v>1</v>
      </c>
      <c r="AL299">
        <v>0</v>
      </c>
      <c r="AM299">
        <v>1</v>
      </c>
      <c r="AN299">
        <v>0</v>
      </c>
      <c r="AO299">
        <v>1</v>
      </c>
      <c r="AP299">
        <v>0</v>
      </c>
      <c r="AQ299">
        <v>0</v>
      </c>
      <c r="AR299">
        <v>0</v>
      </c>
      <c r="AS299">
        <v>0</v>
      </c>
      <c r="AV299">
        <v>15.1</v>
      </c>
      <c r="AW299" t="s">
        <v>59</v>
      </c>
      <c r="AX299">
        <v>3</v>
      </c>
    </row>
    <row r="300" spans="1:50">
      <c r="A300" t="s">
        <v>704</v>
      </c>
      <c r="B300" t="s">
        <v>705</v>
      </c>
      <c r="C300" t="s">
        <v>122</v>
      </c>
      <c r="E300" t="s">
        <v>63</v>
      </c>
      <c r="F300">
        <v>28</v>
      </c>
      <c r="G300" t="s">
        <v>54</v>
      </c>
      <c r="H300">
        <v>100</v>
      </c>
      <c r="I300" t="s">
        <v>55</v>
      </c>
      <c r="J300" t="s">
        <v>55</v>
      </c>
      <c r="K300" t="s">
        <v>131</v>
      </c>
      <c r="L300" t="s">
        <v>58</v>
      </c>
      <c r="M300">
        <v>0</v>
      </c>
      <c r="N300">
        <v>0</v>
      </c>
      <c r="O300">
        <v>0</v>
      </c>
      <c r="P300">
        <v>0</v>
      </c>
      <c r="Q300" t="s">
        <v>59</v>
      </c>
      <c r="R300" t="s">
        <v>59</v>
      </c>
      <c r="S300" t="s">
        <v>59</v>
      </c>
      <c r="T300" t="s">
        <v>59</v>
      </c>
      <c r="U300" t="s">
        <v>59</v>
      </c>
      <c r="V300">
        <v>0</v>
      </c>
      <c r="W300">
        <v>0</v>
      </c>
      <c r="X300">
        <v>0</v>
      </c>
      <c r="Y300" t="s">
        <v>59</v>
      </c>
      <c r="Z300" t="s">
        <v>59</v>
      </c>
      <c r="AA300" t="s">
        <v>59</v>
      </c>
      <c r="AB300" t="s">
        <v>59</v>
      </c>
      <c r="AC300" t="s">
        <v>59</v>
      </c>
      <c r="AD300" t="s">
        <v>59</v>
      </c>
      <c r="AE300" t="s">
        <v>59</v>
      </c>
      <c r="AF300" t="s">
        <v>59</v>
      </c>
      <c r="AG300" t="s">
        <v>59</v>
      </c>
      <c r="AH300" t="s">
        <v>59</v>
      </c>
      <c r="AI300" t="s">
        <v>59</v>
      </c>
      <c r="AJ300" t="s">
        <v>59</v>
      </c>
      <c r="AV300">
        <v>11.2</v>
      </c>
      <c r="AW300" t="s">
        <v>59</v>
      </c>
      <c r="AX300">
        <v>7</v>
      </c>
    </row>
    <row r="301" spans="1:50">
      <c r="A301" t="s">
        <v>706</v>
      </c>
      <c r="B301" t="s">
        <v>707</v>
      </c>
      <c r="C301" t="s">
        <v>366</v>
      </c>
      <c r="D301">
        <v>7160</v>
      </c>
      <c r="E301" t="s">
        <v>53</v>
      </c>
      <c r="F301">
        <v>54</v>
      </c>
      <c r="G301" t="s">
        <v>64</v>
      </c>
      <c r="H301">
        <v>333.88</v>
      </c>
      <c r="I301" t="s">
        <v>196</v>
      </c>
      <c r="J301" t="s">
        <v>71</v>
      </c>
      <c r="K301" t="s">
        <v>145</v>
      </c>
      <c r="L301" t="s">
        <v>66</v>
      </c>
      <c r="M301">
        <v>1</v>
      </c>
      <c r="N301">
        <v>1</v>
      </c>
      <c r="O301">
        <v>0</v>
      </c>
      <c r="P301">
        <v>1</v>
      </c>
      <c r="Q301" t="s">
        <v>66</v>
      </c>
      <c r="R301" t="s">
        <v>66</v>
      </c>
      <c r="S301" t="s">
        <v>66</v>
      </c>
      <c r="T301" t="s">
        <v>66</v>
      </c>
      <c r="U301" t="s">
        <v>66</v>
      </c>
      <c r="V301">
        <v>1</v>
      </c>
      <c r="W301">
        <v>1</v>
      </c>
      <c r="X301">
        <v>0</v>
      </c>
      <c r="Y301" t="s">
        <v>58</v>
      </c>
      <c r="Z301" t="s">
        <v>66</v>
      </c>
      <c r="AA301" t="s">
        <v>58</v>
      </c>
      <c r="AB301" t="s">
        <v>58</v>
      </c>
      <c r="AC301" t="s">
        <v>58</v>
      </c>
      <c r="AD301" t="s">
        <v>58</v>
      </c>
      <c r="AE301" t="s">
        <v>66</v>
      </c>
      <c r="AF301" t="s">
        <v>58</v>
      </c>
      <c r="AG301" t="s">
        <v>58</v>
      </c>
      <c r="AH301" t="s">
        <v>58</v>
      </c>
      <c r="AI301" t="s">
        <v>58</v>
      </c>
      <c r="AJ301" t="s">
        <v>58</v>
      </c>
      <c r="AK301">
        <v>0</v>
      </c>
      <c r="AL301">
        <v>1</v>
      </c>
      <c r="AM301">
        <v>1</v>
      </c>
      <c r="AN301">
        <v>0</v>
      </c>
      <c r="AO301">
        <v>1</v>
      </c>
      <c r="AP301">
        <v>0</v>
      </c>
      <c r="AQ301">
        <v>0</v>
      </c>
      <c r="AR301">
        <v>0</v>
      </c>
      <c r="AS301">
        <v>1</v>
      </c>
      <c r="AV301">
        <v>12.6</v>
      </c>
      <c r="AW301" t="s">
        <v>66</v>
      </c>
      <c r="AX301">
        <v>4</v>
      </c>
    </row>
    <row r="302" spans="1:50">
      <c r="A302" t="s">
        <v>708</v>
      </c>
      <c r="B302" t="s">
        <v>709</v>
      </c>
      <c r="C302" t="s">
        <v>52</v>
      </c>
      <c r="D302">
        <v>3280</v>
      </c>
      <c r="E302" t="s">
        <v>63</v>
      </c>
      <c r="F302">
        <v>42</v>
      </c>
      <c r="G302" t="s">
        <v>64</v>
      </c>
      <c r="H302">
        <v>330.92</v>
      </c>
      <c r="I302" t="s">
        <v>55</v>
      </c>
      <c r="J302" t="s">
        <v>55</v>
      </c>
      <c r="K302" t="s">
        <v>72</v>
      </c>
      <c r="L302" t="s">
        <v>58</v>
      </c>
      <c r="M302">
        <v>0</v>
      </c>
      <c r="N302">
        <v>2</v>
      </c>
      <c r="O302">
        <v>2</v>
      </c>
      <c r="P302">
        <v>0</v>
      </c>
      <c r="Q302" t="s">
        <v>59</v>
      </c>
      <c r="R302" t="s">
        <v>59</v>
      </c>
      <c r="S302" t="s">
        <v>59</v>
      </c>
      <c r="T302" t="s">
        <v>66</v>
      </c>
      <c r="U302" t="s">
        <v>59</v>
      </c>
      <c r="W302">
        <v>0</v>
      </c>
      <c r="X302">
        <v>0</v>
      </c>
      <c r="Y302" t="s">
        <v>66</v>
      </c>
      <c r="Z302" t="s">
        <v>66</v>
      </c>
      <c r="AA302" t="s">
        <v>58</v>
      </c>
      <c r="AB302" t="s">
        <v>66</v>
      </c>
      <c r="AC302" t="s">
        <v>58</v>
      </c>
      <c r="AD302" t="s">
        <v>58</v>
      </c>
      <c r="AE302" t="s">
        <v>58</v>
      </c>
      <c r="AF302" t="s">
        <v>58</v>
      </c>
      <c r="AG302" t="s">
        <v>66</v>
      </c>
      <c r="AH302" t="s">
        <v>58</v>
      </c>
      <c r="AI302" t="s">
        <v>58</v>
      </c>
      <c r="AJ302" t="s">
        <v>58</v>
      </c>
      <c r="AK302">
        <v>0</v>
      </c>
      <c r="AL302">
        <v>0</v>
      </c>
      <c r="AM302">
        <v>1</v>
      </c>
      <c r="AN302">
        <v>0</v>
      </c>
      <c r="AO302">
        <v>1</v>
      </c>
      <c r="AP302">
        <v>0</v>
      </c>
      <c r="AQ302">
        <v>0</v>
      </c>
      <c r="AR302">
        <v>0</v>
      </c>
      <c r="AS302">
        <v>0</v>
      </c>
      <c r="AV302">
        <v>12.7</v>
      </c>
      <c r="AW302" t="s">
        <v>59</v>
      </c>
      <c r="AX302">
        <v>5</v>
      </c>
    </row>
    <row r="303" spans="1:50">
      <c r="A303" t="s">
        <v>710</v>
      </c>
      <c r="B303" t="s">
        <v>181</v>
      </c>
      <c r="C303" t="s">
        <v>182</v>
      </c>
      <c r="D303">
        <v>720</v>
      </c>
      <c r="E303" t="s">
        <v>53</v>
      </c>
      <c r="F303">
        <v>64</v>
      </c>
      <c r="G303" t="s">
        <v>127</v>
      </c>
      <c r="H303">
        <v>447.04</v>
      </c>
      <c r="I303" t="s">
        <v>105</v>
      </c>
      <c r="J303" t="s">
        <v>71</v>
      </c>
      <c r="K303" t="s">
        <v>256</v>
      </c>
      <c r="L303" t="s">
        <v>58</v>
      </c>
      <c r="M303">
        <v>0</v>
      </c>
      <c r="N303">
        <v>1</v>
      </c>
      <c r="O303">
        <v>1</v>
      </c>
      <c r="P303">
        <v>0</v>
      </c>
      <c r="Q303" t="s">
        <v>59</v>
      </c>
      <c r="R303" t="s">
        <v>59</v>
      </c>
      <c r="S303" t="s">
        <v>59</v>
      </c>
      <c r="T303" t="s">
        <v>59</v>
      </c>
      <c r="U303" t="s">
        <v>59</v>
      </c>
      <c r="V303">
        <v>1</v>
      </c>
      <c r="W303">
        <v>1</v>
      </c>
      <c r="X303">
        <v>1</v>
      </c>
      <c r="Y303" t="s">
        <v>58</v>
      </c>
      <c r="Z303" t="s">
        <v>58</v>
      </c>
      <c r="AA303" t="s">
        <v>58</v>
      </c>
      <c r="AB303" t="s">
        <v>58</v>
      </c>
      <c r="AC303" t="s">
        <v>58</v>
      </c>
      <c r="AD303" t="s">
        <v>58</v>
      </c>
      <c r="AE303" t="s">
        <v>58</v>
      </c>
      <c r="AF303" t="s">
        <v>58</v>
      </c>
      <c r="AG303" t="s">
        <v>58</v>
      </c>
      <c r="AH303" t="s">
        <v>58</v>
      </c>
      <c r="AI303" t="s">
        <v>58</v>
      </c>
      <c r="AJ303" t="s">
        <v>58</v>
      </c>
      <c r="AK303">
        <v>1</v>
      </c>
      <c r="AL303">
        <v>1</v>
      </c>
      <c r="AM303">
        <v>1</v>
      </c>
      <c r="AN303">
        <v>0</v>
      </c>
      <c r="AO303">
        <v>0</v>
      </c>
      <c r="AP303">
        <v>0</v>
      </c>
      <c r="AQ303">
        <v>0</v>
      </c>
      <c r="AR303">
        <v>0</v>
      </c>
      <c r="AS303">
        <v>0</v>
      </c>
      <c r="AV303">
        <v>16.3</v>
      </c>
      <c r="AW303" t="s">
        <v>59</v>
      </c>
      <c r="AX303">
        <v>7</v>
      </c>
    </row>
    <row r="304" spans="1:50">
      <c r="A304" t="s">
        <v>711</v>
      </c>
      <c r="B304" t="s">
        <v>712</v>
      </c>
      <c r="C304" t="s">
        <v>108</v>
      </c>
      <c r="D304">
        <v>2800</v>
      </c>
      <c r="E304" t="s">
        <v>63</v>
      </c>
      <c r="F304">
        <v>74</v>
      </c>
      <c r="G304" t="s">
        <v>104</v>
      </c>
      <c r="H304">
        <v>283.55</v>
      </c>
      <c r="I304" t="s">
        <v>105</v>
      </c>
      <c r="J304" t="s">
        <v>71</v>
      </c>
      <c r="K304" t="s">
        <v>116</v>
      </c>
      <c r="L304" t="s">
        <v>58</v>
      </c>
      <c r="M304">
        <v>0</v>
      </c>
      <c r="N304">
        <v>2</v>
      </c>
      <c r="O304">
        <v>2</v>
      </c>
      <c r="P304">
        <v>0</v>
      </c>
      <c r="Q304" t="s">
        <v>66</v>
      </c>
      <c r="R304" t="s">
        <v>59</v>
      </c>
      <c r="S304" t="s">
        <v>59</v>
      </c>
      <c r="T304" t="s">
        <v>59</v>
      </c>
      <c r="U304" t="s">
        <v>59</v>
      </c>
      <c r="V304">
        <v>3</v>
      </c>
      <c r="W304">
        <v>1</v>
      </c>
      <c r="X304">
        <v>1</v>
      </c>
      <c r="Y304" t="s">
        <v>66</v>
      </c>
      <c r="Z304" t="s">
        <v>58</v>
      </c>
      <c r="AA304" t="s">
        <v>66</v>
      </c>
      <c r="AB304" t="s">
        <v>66</v>
      </c>
      <c r="AC304" t="s">
        <v>58</v>
      </c>
      <c r="AD304" t="s">
        <v>58</v>
      </c>
      <c r="AE304" t="s">
        <v>66</v>
      </c>
      <c r="AF304" t="s">
        <v>58</v>
      </c>
      <c r="AG304" t="s">
        <v>58</v>
      </c>
      <c r="AH304" t="s">
        <v>58</v>
      </c>
      <c r="AI304" t="s">
        <v>58</v>
      </c>
      <c r="AJ304" t="s">
        <v>66</v>
      </c>
      <c r="AK304">
        <v>1</v>
      </c>
      <c r="AL304">
        <v>1</v>
      </c>
      <c r="AM304">
        <v>1</v>
      </c>
      <c r="AN304">
        <v>0</v>
      </c>
      <c r="AO304">
        <v>0</v>
      </c>
      <c r="AP304">
        <v>0</v>
      </c>
      <c r="AQ304">
        <v>0</v>
      </c>
      <c r="AR304">
        <v>0</v>
      </c>
      <c r="AS304">
        <v>0</v>
      </c>
      <c r="AV304">
        <v>14.2</v>
      </c>
      <c r="AW304" t="s">
        <v>59</v>
      </c>
      <c r="AX304">
        <v>9</v>
      </c>
    </row>
    <row r="305" spans="1:50">
      <c r="A305" t="s">
        <v>713</v>
      </c>
      <c r="B305" t="s">
        <v>714</v>
      </c>
      <c r="C305" t="s">
        <v>271</v>
      </c>
      <c r="D305">
        <v>3800</v>
      </c>
      <c r="E305" t="s">
        <v>53</v>
      </c>
      <c r="F305">
        <v>52</v>
      </c>
      <c r="G305" t="s">
        <v>163</v>
      </c>
      <c r="H305">
        <v>325.33</v>
      </c>
      <c r="I305" t="s">
        <v>55</v>
      </c>
      <c r="J305" t="s">
        <v>55</v>
      </c>
      <c r="K305" t="s">
        <v>131</v>
      </c>
      <c r="L305" t="s">
        <v>58</v>
      </c>
      <c r="M305">
        <v>0</v>
      </c>
      <c r="N305">
        <v>2</v>
      </c>
      <c r="O305">
        <v>2</v>
      </c>
      <c r="P305">
        <v>0</v>
      </c>
      <c r="Q305" t="s">
        <v>59</v>
      </c>
      <c r="R305" t="s">
        <v>59</v>
      </c>
      <c r="S305" t="s">
        <v>59</v>
      </c>
      <c r="T305" t="s">
        <v>59</v>
      </c>
      <c r="U305" t="s">
        <v>59</v>
      </c>
      <c r="V305">
        <v>3</v>
      </c>
      <c r="W305">
        <v>0</v>
      </c>
      <c r="X305">
        <v>0</v>
      </c>
      <c r="Y305" t="s">
        <v>58</v>
      </c>
      <c r="Z305" t="s">
        <v>58</v>
      </c>
      <c r="AA305" t="s">
        <v>58</v>
      </c>
      <c r="AB305" t="s">
        <v>58</v>
      </c>
      <c r="AC305" t="s">
        <v>58</v>
      </c>
      <c r="AD305" t="s">
        <v>58</v>
      </c>
      <c r="AE305" t="s">
        <v>58</v>
      </c>
      <c r="AF305" t="s">
        <v>58</v>
      </c>
      <c r="AG305" t="s">
        <v>58</v>
      </c>
      <c r="AH305" t="s">
        <v>58</v>
      </c>
      <c r="AI305" t="s">
        <v>58</v>
      </c>
      <c r="AJ305" t="s">
        <v>58</v>
      </c>
      <c r="AK305">
        <v>0</v>
      </c>
      <c r="AL305">
        <v>0</v>
      </c>
      <c r="AM305">
        <v>1</v>
      </c>
      <c r="AN305">
        <v>0</v>
      </c>
      <c r="AO305">
        <v>1</v>
      </c>
      <c r="AP305">
        <v>0</v>
      </c>
      <c r="AQ305">
        <v>0</v>
      </c>
      <c r="AR305">
        <v>0</v>
      </c>
      <c r="AS305">
        <v>0</v>
      </c>
      <c r="AV305">
        <v>13.6</v>
      </c>
      <c r="AW305" t="s">
        <v>59</v>
      </c>
      <c r="AX305">
        <v>1</v>
      </c>
    </row>
    <row r="306" spans="1:50">
      <c r="A306" t="s">
        <v>715</v>
      </c>
      <c r="B306" t="s">
        <v>716</v>
      </c>
      <c r="C306" t="s">
        <v>205</v>
      </c>
      <c r="D306">
        <v>2960</v>
      </c>
      <c r="E306" t="s">
        <v>53</v>
      </c>
      <c r="F306">
        <v>42</v>
      </c>
      <c r="G306" t="s">
        <v>64</v>
      </c>
      <c r="H306">
        <v>259.87</v>
      </c>
      <c r="I306" t="s">
        <v>105</v>
      </c>
      <c r="J306" t="s">
        <v>71</v>
      </c>
      <c r="K306" t="s">
        <v>128</v>
      </c>
      <c r="L306" t="s">
        <v>66</v>
      </c>
      <c r="M306">
        <v>2</v>
      </c>
      <c r="N306">
        <v>0</v>
      </c>
      <c r="O306">
        <v>0</v>
      </c>
      <c r="P306">
        <v>0</v>
      </c>
      <c r="Q306" t="s">
        <v>59</v>
      </c>
      <c r="R306" t="s">
        <v>59</v>
      </c>
      <c r="S306" t="s">
        <v>66</v>
      </c>
      <c r="T306" t="s">
        <v>66</v>
      </c>
      <c r="U306" t="s">
        <v>59</v>
      </c>
      <c r="W306">
        <v>0</v>
      </c>
      <c r="X306">
        <v>0</v>
      </c>
      <c r="Y306" t="s">
        <v>59</v>
      </c>
      <c r="Z306" t="s">
        <v>59</v>
      </c>
      <c r="AA306" t="s">
        <v>59</v>
      </c>
      <c r="AB306" t="s">
        <v>59</v>
      </c>
      <c r="AC306" t="s">
        <v>59</v>
      </c>
      <c r="AD306" t="s">
        <v>59</v>
      </c>
      <c r="AE306" t="s">
        <v>59</v>
      </c>
      <c r="AF306" t="s">
        <v>59</v>
      </c>
      <c r="AG306" t="s">
        <v>59</v>
      </c>
      <c r="AH306" t="s">
        <v>59</v>
      </c>
      <c r="AI306" t="s">
        <v>59</v>
      </c>
      <c r="AJ306" t="s">
        <v>59</v>
      </c>
      <c r="AV306">
        <v>13</v>
      </c>
      <c r="AW306" t="s">
        <v>59</v>
      </c>
      <c r="AX306">
        <v>1</v>
      </c>
    </row>
    <row r="307" spans="1:50">
      <c r="A307" t="s">
        <v>717</v>
      </c>
      <c r="B307" t="s">
        <v>718</v>
      </c>
      <c r="C307" t="s">
        <v>185</v>
      </c>
      <c r="E307" t="s">
        <v>63</v>
      </c>
      <c r="F307">
        <v>58</v>
      </c>
      <c r="G307" t="s">
        <v>226</v>
      </c>
      <c r="H307">
        <v>318.08999999999997</v>
      </c>
      <c r="I307" t="s">
        <v>105</v>
      </c>
      <c r="J307" t="s">
        <v>71</v>
      </c>
      <c r="K307" t="s">
        <v>72</v>
      </c>
      <c r="L307" t="s">
        <v>58</v>
      </c>
      <c r="M307">
        <v>0</v>
      </c>
      <c r="N307">
        <v>2</v>
      </c>
      <c r="O307">
        <v>2</v>
      </c>
      <c r="P307">
        <v>0</v>
      </c>
      <c r="Q307" t="s">
        <v>59</v>
      </c>
      <c r="R307" t="s">
        <v>66</v>
      </c>
      <c r="S307" t="s">
        <v>66</v>
      </c>
      <c r="T307" t="s">
        <v>59</v>
      </c>
      <c r="U307" t="s">
        <v>66</v>
      </c>
      <c r="W307">
        <v>0</v>
      </c>
      <c r="X307">
        <v>0</v>
      </c>
      <c r="Y307" t="s">
        <v>66</v>
      </c>
      <c r="Z307" t="s">
        <v>58</v>
      </c>
      <c r="AA307" t="s">
        <v>58</v>
      </c>
      <c r="AB307" t="s">
        <v>66</v>
      </c>
      <c r="AC307" t="s">
        <v>58</v>
      </c>
      <c r="AD307" t="s">
        <v>58</v>
      </c>
      <c r="AE307" t="s">
        <v>58</v>
      </c>
      <c r="AF307" t="s">
        <v>58</v>
      </c>
      <c r="AG307" t="s">
        <v>58</v>
      </c>
      <c r="AH307" t="s">
        <v>58</v>
      </c>
      <c r="AI307" t="s">
        <v>58</v>
      </c>
      <c r="AJ307" t="s">
        <v>58</v>
      </c>
      <c r="AK307">
        <v>1</v>
      </c>
      <c r="AL307">
        <v>0</v>
      </c>
      <c r="AM307">
        <v>1</v>
      </c>
      <c r="AN307">
        <v>0</v>
      </c>
      <c r="AO307">
        <v>1</v>
      </c>
      <c r="AP307">
        <v>0</v>
      </c>
      <c r="AQ307">
        <v>0</v>
      </c>
      <c r="AR307">
        <v>0</v>
      </c>
      <c r="AS307">
        <v>1</v>
      </c>
      <c r="AW307" t="s">
        <v>66</v>
      </c>
      <c r="AX307">
        <v>1</v>
      </c>
    </row>
    <row r="308" spans="1:50">
      <c r="A308" t="s">
        <v>719</v>
      </c>
      <c r="B308" t="s">
        <v>720</v>
      </c>
      <c r="C308" t="s">
        <v>75</v>
      </c>
      <c r="D308">
        <v>3000</v>
      </c>
      <c r="E308" t="s">
        <v>63</v>
      </c>
      <c r="F308">
        <v>68</v>
      </c>
      <c r="G308" t="s">
        <v>115</v>
      </c>
      <c r="H308">
        <v>271.38</v>
      </c>
      <c r="I308" t="s">
        <v>100</v>
      </c>
      <c r="J308" t="s">
        <v>55</v>
      </c>
      <c r="K308" t="s">
        <v>153</v>
      </c>
      <c r="L308" t="s">
        <v>58</v>
      </c>
      <c r="M308">
        <v>0</v>
      </c>
      <c r="N308">
        <v>0</v>
      </c>
      <c r="O308">
        <v>0</v>
      </c>
      <c r="P308">
        <v>0</v>
      </c>
      <c r="Q308" t="s">
        <v>59</v>
      </c>
      <c r="R308" t="s">
        <v>59</v>
      </c>
      <c r="S308" t="s">
        <v>59</v>
      </c>
      <c r="T308" t="s">
        <v>59</v>
      </c>
      <c r="U308" t="s">
        <v>59</v>
      </c>
      <c r="V308">
        <v>1</v>
      </c>
      <c r="W308">
        <v>0</v>
      </c>
      <c r="X308">
        <v>1</v>
      </c>
      <c r="Y308" t="s">
        <v>58</v>
      </c>
      <c r="Z308" t="s">
        <v>58</v>
      </c>
      <c r="AA308" t="s">
        <v>58</v>
      </c>
      <c r="AB308" t="s">
        <v>58</v>
      </c>
      <c r="AC308" t="s">
        <v>58</v>
      </c>
      <c r="AD308" t="s">
        <v>58</v>
      </c>
      <c r="AE308" t="s">
        <v>58</v>
      </c>
      <c r="AF308" t="s">
        <v>58</v>
      </c>
      <c r="AG308" t="s">
        <v>58</v>
      </c>
      <c r="AH308" t="s">
        <v>58</v>
      </c>
      <c r="AI308" t="s">
        <v>58</v>
      </c>
      <c r="AJ308" t="s">
        <v>58</v>
      </c>
      <c r="AK308">
        <v>1</v>
      </c>
      <c r="AL308">
        <v>0</v>
      </c>
      <c r="AM308">
        <v>1</v>
      </c>
      <c r="AN308">
        <v>0</v>
      </c>
      <c r="AO308">
        <v>1</v>
      </c>
      <c r="AP308">
        <v>0</v>
      </c>
      <c r="AQ308">
        <v>0</v>
      </c>
      <c r="AR308">
        <v>0</v>
      </c>
      <c r="AS308">
        <v>0</v>
      </c>
      <c r="AV308">
        <v>12.9</v>
      </c>
      <c r="AW308" t="s">
        <v>59</v>
      </c>
      <c r="AX308">
        <v>1</v>
      </c>
    </row>
    <row r="309" spans="1:50">
      <c r="A309" t="s">
        <v>721</v>
      </c>
      <c r="B309" t="s">
        <v>722</v>
      </c>
      <c r="C309" t="s">
        <v>148</v>
      </c>
      <c r="D309">
        <v>560</v>
      </c>
      <c r="E309" t="s">
        <v>53</v>
      </c>
      <c r="F309">
        <v>38</v>
      </c>
      <c r="G309" t="s">
        <v>104</v>
      </c>
      <c r="H309">
        <v>320.07</v>
      </c>
      <c r="I309" t="s">
        <v>55</v>
      </c>
      <c r="J309" t="s">
        <v>55</v>
      </c>
      <c r="K309" t="s">
        <v>128</v>
      </c>
      <c r="L309" t="s">
        <v>58</v>
      </c>
      <c r="M309">
        <v>0</v>
      </c>
      <c r="N309">
        <v>1</v>
      </c>
      <c r="O309">
        <v>1</v>
      </c>
      <c r="P309">
        <v>0</v>
      </c>
      <c r="Q309" t="s">
        <v>59</v>
      </c>
      <c r="R309" t="s">
        <v>59</v>
      </c>
      <c r="S309" t="s">
        <v>59</v>
      </c>
      <c r="T309" t="s">
        <v>59</v>
      </c>
      <c r="U309" t="s">
        <v>59</v>
      </c>
      <c r="W309">
        <v>0</v>
      </c>
      <c r="X309">
        <v>0</v>
      </c>
      <c r="Y309" t="s">
        <v>66</v>
      </c>
      <c r="Z309" t="s">
        <v>58</v>
      </c>
      <c r="AA309" t="s">
        <v>58</v>
      </c>
      <c r="AB309" t="s">
        <v>58</v>
      </c>
      <c r="AC309" t="s">
        <v>58</v>
      </c>
      <c r="AD309" t="s">
        <v>58</v>
      </c>
      <c r="AE309" t="s">
        <v>58</v>
      </c>
      <c r="AF309" t="s">
        <v>58</v>
      </c>
      <c r="AG309" t="s">
        <v>58</v>
      </c>
      <c r="AH309" t="s">
        <v>58</v>
      </c>
      <c r="AI309" t="s">
        <v>58</v>
      </c>
      <c r="AJ309" t="s">
        <v>58</v>
      </c>
      <c r="AK309">
        <v>1</v>
      </c>
      <c r="AL309">
        <v>1</v>
      </c>
      <c r="AM309">
        <v>1</v>
      </c>
      <c r="AN309">
        <v>0</v>
      </c>
      <c r="AO309">
        <v>1</v>
      </c>
      <c r="AP309">
        <v>0</v>
      </c>
      <c r="AQ309">
        <v>0</v>
      </c>
      <c r="AR309">
        <v>0</v>
      </c>
      <c r="AS309">
        <v>1</v>
      </c>
      <c r="AV309">
        <v>11.8</v>
      </c>
      <c r="AW309" t="s">
        <v>59</v>
      </c>
      <c r="AX309">
        <v>3</v>
      </c>
    </row>
    <row r="310" spans="1:50">
      <c r="A310" t="s">
        <v>723</v>
      </c>
      <c r="B310" t="s">
        <v>319</v>
      </c>
      <c r="C310" t="s">
        <v>199</v>
      </c>
      <c r="D310">
        <v>6280</v>
      </c>
      <c r="E310" t="s">
        <v>53</v>
      </c>
      <c r="F310">
        <v>60</v>
      </c>
      <c r="G310" t="s">
        <v>70</v>
      </c>
      <c r="H310">
        <v>258.55</v>
      </c>
      <c r="I310" t="s">
        <v>76</v>
      </c>
      <c r="J310" t="s">
        <v>71</v>
      </c>
      <c r="K310" t="s">
        <v>57</v>
      </c>
      <c r="L310" t="s">
        <v>58</v>
      </c>
      <c r="M310">
        <v>0</v>
      </c>
      <c r="N310">
        <v>2</v>
      </c>
      <c r="O310">
        <v>2</v>
      </c>
      <c r="P310">
        <v>0</v>
      </c>
      <c r="Q310" t="s">
        <v>59</v>
      </c>
      <c r="R310" t="s">
        <v>66</v>
      </c>
      <c r="S310" t="s">
        <v>59</v>
      </c>
      <c r="T310" t="s">
        <v>66</v>
      </c>
      <c r="U310" t="s">
        <v>66</v>
      </c>
      <c r="W310">
        <v>0</v>
      </c>
      <c r="X310">
        <v>0</v>
      </c>
      <c r="Y310" t="s">
        <v>66</v>
      </c>
      <c r="Z310" t="s">
        <v>66</v>
      </c>
      <c r="AA310" t="s">
        <v>58</v>
      </c>
      <c r="AB310" t="s">
        <v>66</v>
      </c>
      <c r="AC310" t="s">
        <v>58</v>
      </c>
      <c r="AD310" t="s">
        <v>58</v>
      </c>
      <c r="AE310" t="s">
        <v>58</v>
      </c>
      <c r="AF310" t="s">
        <v>58</v>
      </c>
      <c r="AG310" t="s">
        <v>58</v>
      </c>
      <c r="AH310" t="s">
        <v>58</v>
      </c>
      <c r="AI310" t="s">
        <v>58</v>
      </c>
      <c r="AJ310" t="s">
        <v>58</v>
      </c>
      <c r="AK310">
        <v>0</v>
      </c>
      <c r="AL310">
        <v>0</v>
      </c>
      <c r="AM310">
        <v>1</v>
      </c>
      <c r="AN310">
        <v>1</v>
      </c>
      <c r="AO310">
        <v>1</v>
      </c>
      <c r="AP310">
        <v>1</v>
      </c>
      <c r="AQ310">
        <v>0</v>
      </c>
      <c r="AR310">
        <v>1</v>
      </c>
      <c r="AS310">
        <v>1</v>
      </c>
      <c r="AV310">
        <v>13.8</v>
      </c>
      <c r="AW310" t="s">
        <v>59</v>
      </c>
      <c r="AX310">
        <v>3</v>
      </c>
    </row>
    <row r="311" spans="1:50">
      <c r="A311" t="s">
        <v>724</v>
      </c>
      <c r="B311" t="s">
        <v>725</v>
      </c>
      <c r="C311" t="s">
        <v>75</v>
      </c>
      <c r="D311">
        <v>2160</v>
      </c>
      <c r="E311" t="s">
        <v>63</v>
      </c>
      <c r="F311">
        <v>60</v>
      </c>
      <c r="G311" t="s">
        <v>70</v>
      </c>
      <c r="H311">
        <v>362.5</v>
      </c>
      <c r="I311" t="s">
        <v>105</v>
      </c>
      <c r="J311" t="s">
        <v>71</v>
      </c>
      <c r="K311" t="s">
        <v>72</v>
      </c>
      <c r="L311" t="s">
        <v>58</v>
      </c>
      <c r="M311">
        <v>0</v>
      </c>
      <c r="N311">
        <v>2</v>
      </c>
      <c r="O311">
        <v>2</v>
      </c>
      <c r="P311">
        <v>0</v>
      </c>
      <c r="Q311" t="s">
        <v>59</v>
      </c>
      <c r="R311" t="s">
        <v>59</v>
      </c>
      <c r="S311" t="s">
        <v>66</v>
      </c>
      <c r="T311" t="s">
        <v>59</v>
      </c>
      <c r="U311" t="s">
        <v>59</v>
      </c>
      <c r="V311">
        <v>0</v>
      </c>
      <c r="W311">
        <v>1</v>
      </c>
      <c r="X311">
        <v>1</v>
      </c>
      <c r="Y311" t="s">
        <v>66</v>
      </c>
      <c r="Z311" t="s">
        <v>66</v>
      </c>
      <c r="AA311" t="s">
        <v>66</v>
      </c>
      <c r="AB311" t="s">
        <v>58</v>
      </c>
      <c r="AC311" t="s">
        <v>58</v>
      </c>
      <c r="AD311" t="s">
        <v>58</v>
      </c>
      <c r="AE311" t="s">
        <v>66</v>
      </c>
      <c r="AF311" t="s">
        <v>58</v>
      </c>
      <c r="AG311" t="s">
        <v>58</v>
      </c>
      <c r="AH311" t="s">
        <v>58</v>
      </c>
      <c r="AI311" t="s">
        <v>58</v>
      </c>
      <c r="AJ311" t="s">
        <v>66</v>
      </c>
      <c r="AK311">
        <v>1</v>
      </c>
      <c r="AL311">
        <v>0</v>
      </c>
      <c r="AM311">
        <v>1</v>
      </c>
      <c r="AN311">
        <v>1</v>
      </c>
      <c r="AO311">
        <v>1</v>
      </c>
      <c r="AP311">
        <v>0</v>
      </c>
      <c r="AQ311">
        <v>0</v>
      </c>
      <c r="AR311">
        <v>0</v>
      </c>
      <c r="AS311">
        <v>0</v>
      </c>
      <c r="AV311">
        <v>13.3</v>
      </c>
      <c r="AW311" t="s">
        <v>59</v>
      </c>
      <c r="AX311">
        <v>1</v>
      </c>
    </row>
    <row r="312" spans="1:50">
      <c r="A312" t="s">
        <v>726</v>
      </c>
      <c r="B312" t="s">
        <v>727</v>
      </c>
      <c r="C312" t="s">
        <v>366</v>
      </c>
      <c r="D312">
        <v>6520</v>
      </c>
      <c r="E312" t="s">
        <v>63</v>
      </c>
      <c r="F312">
        <v>44</v>
      </c>
      <c r="G312" t="s">
        <v>89</v>
      </c>
      <c r="H312">
        <v>342.11</v>
      </c>
      <c r="I312" t="s">
        <v>55</v>
      </c>
      <c r="J312" t="s">
        <v>55</v>
      </c>
      <c r="K312" t="s">
        <v>90</v>
      </c>
      <c r="L312" t="s">
        <v>58</v>
      </c>
      <c r="M312">
        <v>0</v>
      </c>
      <c r="N312">
        <v>1</v>
      </c>
      <c r="O312">
        <v>1</v>
      </c>
      <c r="P312">
        <v>0</v>
      </c>
      <c r="Q312" t="s">
        <v>59</v>
      </c>
      <c r="R312" t="s">
        <v>59</v>
      </c>
      <c r="S312" t="s">
        <v>59</v>
      </c>
      <c r="T312" t="s">
        <v>59</v>
      </c>
      <c r="U312" t="s">
        <v>59</v>
      </c>
      <c r="V312">
        <v>0</v>
      </c>
      <c r="W312">
        <v>1</v>
      </c>
      <c r="X312">
        <v>0</v>
      </c>
      <c r="Y312" t="s">
        <v>58</v>
      </c>
      <c r="Z312" t="s">
        <v>66</v>
      </c>
      <c r="AA312" t="s">
        <v>58</v>
      </c>
      <c r="AB312" t="s">
        <v>66</v>
      </c>
      <c r="AC312" t="s">
        <v>58</v>
      </c>
      <c r="AD312" t="s">
        <v>58</v>
      </c>
      <c r="AE312" t="s">
        <v>66</v>
      </c>
      <c r="AF312" t="s">
        <v>58</v>
      </c>
      <c r="AG312" t="s">
        <v>58</v>
      </c>
      <c r="AH312" t="s">
        <v>58</v>
      </c>
      <c r="AI312" t="s">
        <v>58</v>
      </c>
      <c r="AJ312" t="s">
        <v>58</v>
      </c>
      <c r="AK312">
        <v>0</v>
      </c>
      <c r="AL312">
        <v>1</v>
      </c>
      <c r="AM312">
        <v>0</v>
      </c>
      <c r="AN312">
        <v>0</v>
      </c>
      <c r="AO312">
        <v>0</v>
      </c>
      <c r="AP312">
        <v>1</v>
      </c>
      <c r="AQ312">
        <v>0</v>
      </c>
      <c r="AR312">
        <v>0</v>
      </c>
      <c r="AS312">
        <v>0</v>
      </c>
      <c r="AV312">
        <v>13.6</v>
      </c>
      <c r="AW312" t="s">
        <v>59</v>
      </c>
      <c r="AX312">
        <v>4</v>
      </c>
    </row>
    <row r="313" spans="1:50">
      <c r="A313" t="s">
        <v>728</v>
      </c>
      <c r="B313" t="s">
        <v>729</v>
      </c>
      <c r="C313" t="s">
        <v>202</v>
      </c>
      <c r="E313" t="s">
        <v>53</v>
      </c>
      <c r="F313">
        <v>60</v>
      </c>
      <c r="G313" t="s">
        <v>64</v>
      </c>
      <c r="H313">
        <v>241.78</v>
      </c>
      <c r="I313" t="s">
        <v>55</v>
      </c>
      <c r="J313" t="s">
        <v>55</v>
      </c>
      <c r="K313" t="s">
        <v>72</v>
      </c>
      <c r="L313" t="s">
        <v>66</v>
      </c>
      <c r="M313">
        <v>1</v>
      </c>
      <c r="N313">
        <v>2</v>
      </c>
      <c r="O313">
        <v>2</v>
      </c>
      <c r="P313">
        <v>0</v>
      </c>
      <c r="Q313" t="s">
        <v>59</v>
      </c>
      <c r="R313" t="s">
        <v>59</v>
      </c>
      <c r="S313" t="s">
        <v>59</v>
      </c>
      <c r="T313" t="s">
        <v>59</v>
      </c>
      <c r="U313" t="s">
        <v>59</v>
      </c>
      <c r="V313">
        <v>2</v>
      </c>
      <c r="W313">
        <v>1</v>
      </c>
      <c r="X313">
        <v>1</v>
      </c>
      <c r="Y313" t="s">
        <v>66</v>
      </c>
      <c r="Z313" t="s">
        <v>58</v>
      </c>
      <c r="AA313" t="s">
        <v>58</v>
      </c>
      <c r="AB313" t="s">
        <v>58</v>
      </c>
      <c r="AC313" t="s">
        <v>58</v>
      </c>
      <c r="AD313" t="s">
        <v>58</v>
      </c>
      <c r="AE313" t="s">
        <v>66</v>
      </c>
      <c r="AF313" t="s">
        <v>58</v>
      </c>
      <c r="AG313" t="s">
        <v>58</v>
      </c>
      <c r="AH313" t="s">
        <v>58</v>
      </c>
      <c r="AI313" t="s">
        <v>58</v>
      </c>
      <c r="AJ313" t="s">
        <v>58</v>
      </c>
      <c r="AK313">
        <v>1</v>
      </c>
      <c r="AL313">
        <v>1</v>
      </c>
      <c r="AM313">
        <v>1</v>
      </c>
      <c r="AN313">
        <v>0</v>
      </c>
      <c r="AO313">
        <v>1</v>
      </c>
      <c r="AP313">
        <v>0</v>
      </c>
      <c r="AQ313">
        <v>1</v>
      </c>
      <c r="AR313">
        <v>0</v>
      </c>
      <c r="AS313">
        <v>0</v>
      </c>
      <c r="AV313">
        <v>10.7</v>
      </c>
      <c r="AW313" t="s">
        <v>59</v>
      </c>
      <c r="AX313">
        <v>2</v>
      </c>
    </row>
    <row r="314" spans="1:50">
      <c r="A314" t="s">
        <v>730</v>
      </c>
      <c r="B314" t="s">
        <v>731</v>
      </c>
      <c r="C314" t="s">
        <v>103</v>
      </c>
      <c r="D314">
        <v>7320</v>
      </c>
      <c r="E314" t="s">
        <v>53</v>
      </c>
      <c r="F314">
        <v>48</v>
      </c>
      <c r="G314" t="s">
        <v>84</v>
      </c>
      <c r="H314">
        <v>381.25</v>
      </c>
      <c r="I314" t="s">
        <v>55</v>
      </c>
      <c r="J314" t="s">
        <v>56</v>
      </c>
      <c r="K314" t="s">
        <v>131</v>
      </c>
      <c r="L314" t="s">
        <v>58</v>
      </c>
      <c r="M314">
        <v>0</v>
      </c>
      <c r="N314">
        <v>1</v>
      </c>
      <c r="O314">
        <v>1</v>
      </c>
      <c r="P314">
        <v>0</v>
      </c>
      <c r="Q314" t="s">
        <v>59</v>
      </c>
      <c r="R314" t="s">
        <v>59</v>
      </c>
      <c r="S314" t="s">
        <v>59</v>
      </c>
      <c r="T314" t="s">
        <v>59</v>
      </c>
      <c r="U314" t="s">
        <v>59</v>
      </c>
      <c r="W314">
        <v>0</v>
      </c>
      <c r="X314">
        <v>0</v>
      </c>
      <c r="Y314" t="s">
        <v>58</v>
      </c>
      <c r="Z314" t="s">
        <v>58</v>
      </c>
      <c r="AA314" t="s">
        <v>58</v>
      </c>
      <c r="AB314" t="s">
        <v>58</v>
      </c>
      <c r="AC314" t="s">
        <v>58</v>
      </c>
      <c r="AD314" t="s">
        <v>58</v>
      </c>
      <c r="AE314" t="s">
        <v>58</v>
      </c>
      <c r="AF314" t="s">
        <v>58</v>
      </c>
      <c r="AG314" t="s">
        <v>58</v>
      </c>
      <c r="AH314" t="s">
        <v>58</v>
      </c>
      <c r="AI314" t="s">
        <v>58</v>
      </c>
      <c r="AJ314" t="s">
        <v>58</v>
      </c>
      <c r="AK314">
        <v>1</v>
      </c>
      <c r="AL314">
        <v>0</v>
      </c>
      <c r="AM314">
        <v>1</v>
      </c>
      <c r="AN314">
        <v>0</v>
      </c>
      <c r="AO314">
        <v>0</v>
      </c>
      <c r="AP314">
        <v>0</v>
      </c>
      <c r="AQ314">
        <v>0</v>
      </c>
      <c r="AR314">
        <v>0</v>
      </c>
      <c r="AS314">
        <v>1</v>
      </c>
      <c r="AV314">
        <v>12.9</v>
      </c>
      <c r="AW314" t="s">
        <v>59</v>
      </c>
      <c r="AX314">
        <v>6</v>
      </c>
    </row>
    <row r="315" spans="1:50">
      <c r="A315" t="s">
        <v>732</v>
      </c>
      <c r="B315" t="s">
        <v>733</v>
      </c>
      <c r="C315" t="s">
        <v>212</v>
      </c>
      <c r="E315" t="s">
        <v>53</v>
      </c>
      <c r="F315">
        <v>56</v>
      </c>
      <c r="G315" t="s">
        <v>84</v>
      </c>
      <c r="H315">
        <v>193.42</v>
      </c>
      <c r="I315" t="s">
        <v>55</v>
      </c>
      <c r="J315" t="s">
        <v>56</v>
      </c>
      <c r="K315" t="s">
        <v>153</v>
      </c>
      <c r="L315" t="s">
        <v>58</v>
      </c>
      <c r="M315">
        <v>0</v>
      </c>
      <c r="N315">
        <v>0</v>
      </c>
      <c r="O315">
        <v>0</v>
      </c>
      <c r="P315">
        <v>0</v>
      </c>
      <c r="Q315" t="s">
        <v>59</v>
      </c>
      <c r="R315" t="s">
        <v>59</v>
      </c>
      <c r="S315" t="s">
        <v>59</v>
      </c>
      <c r="T315" t="s">
        <v>59</v>
      </c>
      <c r="U315" t="s">
        <v>59</v>
      </c>
      <c r="W315">
        <v>0</v>
      </c>
      <c r="X315">
        <v>0</v>
      </c>
      <c r="Y315" t="s">
        <v>58</v>
      </c>
      <c r="Z315" t="s">
        <v>58</v>
      </c>
      <c r="AA315" t="s">
        <v>58</v>
      </c>
      <c r="AB315" t="s">
        <v>58</v>
      </c>
      <c r="AC315" t="s">
        <v>58</v>
      </c>
      <c r="AD315" t="s">
        <v>58</v>
      </c>
      <c r="AE315" t="s">
        <v>58</v>
      </c>
      <c r="AF315" t="s">
        <v>58</v>
      </c>
      <c r="AG315" t="s">
        <v>58</v>
      </c>
      <c r="AH315" t="s">
        <v>58</v>
      </c>
      <c r="AI315" t="s">
        <v>58</v>
      </c>
      <c r="AJ315" t="s">
        <v>58</v>
      </c>
      <c r="AK315">
        <v>1</v>
      </c>
      <c r="AL315">
        <v>1</v>
      </c>
      <c r="AM315">
        <v>1</v>
      </c>
      <c r="AN315">
        <v>0</v>
      </c>
      <c r="AO315">
        <v>1</v>
      </c>
      <c r="AP315">
        <v>0</v>
      </c>
      <c r="AQ315">
        <v>0</v>
      </c>
      <c r="AR315">
        <v>1</v>
      </c>
      <c r="AS315">
        <v>0</v>
      </c>
      <c r="AV315">
        <v>11.6</v>
      </c>
      <c r="AW315" t="s">
        <v>59</v>
      </c>
      <c r="AX315">
        <v>7</v>
      </c>
    </row>
    <row r="316" spans="1:50">
      <c r="A316" t="s">
        <v>734</v>
      </c>
      <c r="B316" t="s">
        <v>735</v>
      </c>
      <c r="C316" t="s">
        <v>271</v>
      </c>
      <c r="D316">
        <v>5080</v>
      </c>
      <c r="E316" t="s">
        <v>53</v>
      </c>
      <c r="F316">
        <v>44</v>
      </c>
      <c r="G316" t="s">
        <v>84</v>
      </c>
      <c r="H316">
        <v>183.22</v>
      </c>
      <c r="I316" t="s">
        <v>100</v>
      </c>
      <c r="J316" t="s">
        <v>71</v>
      </c>
      <c r="K316" t="s">
        <v>131</v>
      </c>
      <c r="L316" t="s">
        <v>58</v>
      </c>
      <c r="M316">
        <v>0</v>
      </c>
      <c r="N316">
        <v>0</v>
      </c>
      <c r="O316">
        <v>0</v>
      </c>
      <c r="P316">
        <v>0</v>
      </c>
      <c r="Q316" t="s">
        <v>59</v>
      </c>
      <c r="R316" t="s">
        <v>59</v>
      </c>
      <c r="S316" t="s">
        <v>59</v>
      </c>
      <c r="T316" t="s">
        <v>59</v>
      </c>
      <c r="U316" t="s">
        <v>59</v>
      </c>
      <c r="W316">
        <v>0</v>
      </c>
      <c r="X316">
        <v>0</v>
      </c>
      <c r="Y316" t="s">
        <v>59</v>
      </c>
      <c r="Z316" t="s">
        <v>59</v>
      </c>
      <c r="AA316" t="s">
        <v>59</v>
      </c>
      <c r="AB316" t="s">
        <v>59</v>
      </c>
      <c r="AC316" t="s">
        <v>59</v>
      </c>
      <c r="AD316" t="s">
        <v>59</v>
      </c>
      <c r="AE316" t="s">
        <v>59</v>
      </c>
      <c r="AF316" t="s">
        <v>59</v>
      </c>
      <c r="AG316" t="s">
        <v>59</v>
      </c>
      <c r="AH316" t="s">
        <v>59</v>
      </c>
      <c r="AI316" t="s">
        <v>59</v>
      </c>
      <c r="AJ316" t="s">
        <v>59</v>
      </c>
      <c r="AV316">
        <v>12.1</v>
      </c>
      <c r="AW316" t="s">
        <v>59</v>
      </c>
      <c r="AX316">
        <v>1</v>
      </c>
    </row>
    <row r="317" spans="1:50">
      <c r="A317" t="s">
        <v>736</v>
      </c>
      <c r="B317" t="s">
        <v>737</v>
      </c>
      <c r="C317" t="s">
        <v>199</v>
      </c>
      <c r="D317">
        <v>6160</v>
      </c>
      <c r="E317" t="s">
        <v>53</v>
      </c>
      <c r="F317">
        <v>52</v>
      </c>
      <c r="G317" t="s">
        <v>64</v>
      </c>
      <c r="H317">
        <v>157.24</v>
      </c>
      <c r="I317" t="s">
        <v>261</v>
      </c>
      <c r="J317" t="s">
        <v>56</v>
      </c>
      <c r="K317" t="s">
        <v>156</v>
      </c>
      <c r="L317" t="s">
        <v>58</v>
      </c>
      <c r="M317">
        <v>0</v>
      </c>
      <c r="N317">
        <v>0</v>
      </c>
      <c r="O317">
        <v>0</v>
      </c>
      <c r="P317">
        <v>0</v>
      </c>
      <c r="Q317" t="s">
        <v>59</v>
      </c>
      <c r="R317" t="s">
        <v>59</v>
      </c>
      <c r="S317" t="s">
        <v>59</v>
      </c>
      <c r="T317" t="s">
        <v>66</v>
      </c>
      <c r="U317" t="s">
        <v>59</v>
      </c>
      <c r="W317">
        <v>0</v>
      </c>
      <c r="X317">
        <v>0</v>
      </c>
      <c r="Y317" t="s">
        <v>58</v>
      </c>
      <c r="Z317" t="s">
        <v>66</v>
      </c>
      <c r="AA317" t="s">
        <v>58</v>
      </c>
      <c r="AB317" t="s">
        <v>58</v>
      </c>
      <c r="AC317" t="s">
        <v>58</v>
      </c>
      <c r="AD317" t="s">
        <v>58</v>
      </c>
      <c r="AE317" t="s">
        <v>58</v>
      </c>
      <c r="AF317" t="s">
        <v>66</v>
      </c>
      <c r="AG317" t="s">
        <v>58</v>
      </c>
      <c r="AH317" t="s">
        <v>58</v>
      </c>
      <c r="AI317" t="s">
        <v>58</v>
      </c>
      <c r="AJ317" t="s">
        <v>58</v>
      </c>
      <c r="AK317">
        <v>1</v>
      </c>
      <c r="AL317">
        <v>0</v>
      </c>
      <c r="AM317">
        <v>1</v>
      </c>
      <c r="AN317">
        <v>0</v>
      </c>
      <c r="AO317">
        <v>0</v>
      </c>
      <c r="AP317">
        <v>0</v>
      </c>
      <c r="AQ317">
        <v>0</v>
      </c>
      <c r="AR317">
        <v>0</v>
      </c>
      <c r="AS317">
        <v>0</v>
      </c>
      <c r="AV317">
        <v>11.1</v>
      </c>
      <c r="AW317" t="s">
        <v>59</v>
      </c>
      <c r="AX317">
        <v>3</v>
      </c>
    </row>
    <row r="318" spans="1:50">
      <c r="A318" t="s">
        <v>738</v>
      </c>
      <c r="B318" t="s">
        <v>739</v>
      </c>
      <c r="C318" t="s">
        <v>609</v>
      </c>
      <c r="D318">
        <v>5880</v>
      </c>
      <c r="E318" t="s">
        <v>53</v>
      </c>
      <c r="F318">
        <v>78</v>
      </c>
      <c r="G318" t="s">
        <v>54</v>
      </c>
      <c r="H318">
        <v>158.22</v>
      </c>
      <c r="I318" t="s">
        <v>55</v>
      </c>
      <c r="J318" t="s">
        <v>55</v>
      </c>
      <c r="K318" t="s">
        <v>72</v>
      </c>
      <c r="L318" t="s">
        <v>58</v>
      </c>
      <c r="M318">
        <v>0</v>
      </c>
      <c r="N318">
        <v>1</v>
      </c>
      <c r="O318">
        <v>1</v>
      </c>
      <c r="P318">
        <v>0</v>
      </c>
      <c r="Q318" t="s">
        <v>59</v>
      </c>
      <c r="R318" t="s">
        <v>59</v>
      </c>
      <c r="S318" t="s">
        <v>59</v>
      </c>
      <c r="T318" t="s">
        <v>59</v>
      </c>
      <c r="U318" t="s">
        <v>59</v>
      </c>
      <c r="W318">
        <v>0</v>
      </c>
      <c r="X318">
        <v>0</v>
      </c>
      <c r="Y318" t="s">
        <v>66</v>
      </c>
      <c r="Z318" t="s">
        <v>66</v>
      </c>
      <c r="AA318" t="s">
        <v>58</v>
      </c>
      <c r="AB318" t="s">
        <v>58</v>
      </c>
      <c r="AC318" t="s">
        <v>58</v>
      </c>
      <c r="AD318" t="s">
        <v>58</v>
      </c>
      <c r="AE318" t="s">
        <v>58</v>
      </c>
      <c r="AF318" t="s">
        <v>58</v>
      </c>
      <c r="AG318" t="s">
        <v>58</v>
      </c>
      <c r="AH318" t="s">
        <v>58</v>
      </c>
      <c r="AI318" t="s">
        <v>58</v>
      </c>
      <c r="AJ318" t="s">
        <v>58</v>
      </c>
      <c r="AK318">
        <v>0</v>
      </c>
      <c r="AL318">
        <v>1</v>
      </c>
      <c r="AM318">
        <v>1</v>
      </c>
      <c r="AN318">
        <v>0</v>
      </c>
      <c r="AO318">
        <v>0</v>
      </c>
      <c r="AP318">
        <v>0</v>
      </c>
      <c r="AQ318">
        <v>0</v>
      </c>
      <c r="AR318">
        <v>0</v>
      </c>
      <c r="AS318">
        <v>0</v>
      </c>
      <c r="AV318">
        <v>11.8</v>
      </c>
      <c r="AW318" t="s">
        <v>59</v>
      </c>
      <c r="AX318">
        <v>9</v>
      </c>
    </row>
    <row r="319" spans="1:50">
      <c r="A319" t="s">
        <v>740</v>
      </c>
      <c r="B319" t="s">
        <v>741</v>
      </c>
      <c r="C319" t="s">
        <v>103</v>
      </c>
      <c r="D319">
        <v>6780</v>
      </c>
      <c r="E319" t="s">
        <v>63</v>
      </c>
      <c r="F319">
        <v>58</v>
      </c>
      <c r="G319" t="s">
        <v>246</v>
      </c>
      <c r="H319">
        <v>480.92</v>
      </c>
      <c r="I319" t="s">
        <v>100</v>
      </c>
      <c r="J319" t="s">
        <v>71</v>
      </c>
      <c r="K319" t="s">
        <v>85</v>
      </c>
      <c r="L319" t="s">
        <v>58</v>
      </c>
      <c r="M319">
        <v>0</v>
      </c>
      <c r="N319">
        <v>2</v>
      </c>
      <c r="O319">
        <v>2</v>
      </c>
      <c r="P319">
        <v>0</v>
      </c>
      <c r="Q319" t="s">
        <v>59</v>
      </c>
      <c r="R319" t="s">
        <v>59</v>
      </c>
      <c r="S319" t="s">
        <v>59</v>
      </c>
      <c r="T319" t="s">
        <v>66</v>
      </c>
      <c r="U319" t="s">
        <v>59</v>
      </c>
      <c r="W319">
        <v>0</v>
      </c>
      <c r="X319">
        <v>0</v>
      </c>
      <c r="Y319" t="s">
        <v>58</v>
      </c>
      <c r="Z319" t="s">
        <v>66</v>
      </c>
      <c r="AA319" t="s">
        <v>58</v>
      </c>
      <c r="AB319" t="s">
        <v>66</v>
      </c>
      <c r="AC319" t="s">
        <v>58</v>
      </c>
      <c r="AD319" t="s">
        <v>58</v>
      </c>
      <c r="AE319" t="s">
        <v>58</v>
      </c>
      <c r="AF319" t="s">
        <v>58</v>
      </c>
      <c r="AG319" t="s">
        <v>58</v>
      </c>
      <c r="AH319" t="s">
        <v>66</v>
      </c>
      <c r="AI319" t="s">
        <v>58</v>
      </c>
      <c r="AJ319" t="s">
        <v>58</v>
      </c>
      <c r="AK319">
        <v>0</v>
      </c>
      <c r="AL319">
        <v>1</v>
      </c>
      <c r="AM319">
        <v>1</v>
      </c>
      <c r="AN319">
        <v>0</v>
      </c>
      <c r="AO319">
        <v>1</v>
      </c>
      <c r="AP319">
        <v>0</v>
      </c>
      <c r="AQ319">
        <v>1</v>
      </c>
      <c r="AR319">
        <v>0</v>
      </c>
      <c r="AS319">
        <v>1</v>
      </c>
      <c r="AV319">
        <v>13.9</v>
      </c>
      <c r="AW319" t="s">
        <v>59</v>
      </c>
      <c r="AX319">
        <v>6</v>
      </c>
    </row>
    <row r="320" spans="1:50">
      <c r="A320" t="s">
        <v>742</v>
      </c>
      <c r="B320" t="s">
        <v>743</v>
      </c>
      <c r="C320" t="s">
        <v>103</v>
      </c>
      <c r="D320">
        <v>4480</v>
      </c>
      <c r="E320" t="s">
        <v>53</v>
      </c>
      <c r="F320">
        <v>40</v>
      </c>
      <c r="G320" t="s">
        <v>115</v>
      </c>
      <c r="H320">
        <v>316.12</v>
      </c>
      <c r="I320" t="s">
        <v>76</v>
      </c>
      <c r="J320" t="s">
        <v>55</v>
      </c>
      <c r="K320" t="s">
        <v>131</v>
      </c>
      <c r="L320" t="s">
        <v>58</v>
      </c>
      <c r="M320">
        <v>0</v>
      </c>
      <c r="N320">
        <v>0</v>
      </c>
      <c r="O320">
        <v>0</v>
      </c>
      <c r="P320">
        <v>0</v>
      </c>
      <c r="Q320" t="s">
        <v>59</v>
      </c>
      <c r="R320" t="s">
        <v>59</v>
      </c>
      <c r="S320" t="s">
        <v>59</v>
      </c>
      <c r="T320" t="s">
        <v>59</v>
      </c>
      <c r="U320" t="s">
        <v>59</v>
      </c>
      <c r="W320">
        <v>0</v>
      </c>
      <c r="X320">
        <v>0</v>
      </c>
      <c r="Y320" t="s">
        <v>59</v>
      </c>
      <c r="Z320" t="s">
        <v>59</v>
      </c>
      <c r="AA320" t="s">
        <v>59</v>
      </c>
      <c r="AB320" t="s">
        <v>59</v>
      </c>
      <c r="AC320" t="s">
        <v>59</v>
      </c>
      <c r="AD320" t="s">
        <v>59</v>
      </c>
      <c r="AE320" t="s">
        <v>59</v>
      </c>
      <c r="AF320" t="s">
        <v>59</v>
      </c>
      <c r="AG320" t="s">
        <v>59</v>
      </c>
      <c r="AH320" t="s">
        <v>59</v>
      </c>
      <c r="AI320" t="s">
        <v>59</v>
      </c>
      <c r="AJ320" t="s">
        <v>59</v>
      </c>
      <c r="AV320">
        <v>15.2</v>
      </c>
      <c r="AW320" t="s">
        <v>59</v>
      </c>
      <c r="AX320">
        <v>6</v>
      </c>
    </row>
    <row r="321" spans="1:50">
      <c r="A321" t="s">
        <v>744</v>
      </c>
      <c r="B321" t="s">
        <v>745</v>
      </c>
      <c r="C321" t="s">
        <v>108</v>
      </c>
      <c r="D321">
        <v>2800</v>
      </c>
      <c r="E321" t="s">
        <v>63</v>
      </c>
      <c r="F321">
        <v>36</v>
      </c>
      <c r="G321" t="s">
        <v>64</v>
      </c>
      <c r="H321">
        <v>337.17</v>
      </c>
      <c r="I321" t="s">
        <v>105</v>
      </c>
      <c r="J321" t="s">
        <v>56</v>
      </c>
      <c r="K321" t="s">
        <v>256</v>
      </c>
      <c r="L321" t="s">
        <v>66</v>
      </c>
      <c r="M321">
        <v>2</v>
      </c>
      <c r="N321">
        <v>1</v>
      </c>
      <c r="O321">
        <v>1</v>
      </c>
      <c r="P321">
        <v>0</v>
      </c>
      <c r="Q321" t="s">
        <v>59</v>
      </c>
      <c r="R321" t="s">
        <v>59</v>
      </c>
      <c r="S321" t="s">
        <v>59</v>
      </c>
      <c r="T321" t="s">
        <v>66</v>
      </c>
      <c r="U321" t="s">
        <v>66</v>
      </c>
      <c r="V321">
        <v>2</v>
      </c>
      <c r="W321">
        <v>1</v>
      </c>
      <c r="X321">
        <v>1</v>
      </c>
      <c r="Y321" t="s">
        <v>58</v>
      </c>
      <c r="Z321" t="s">
        <v>58</v>
      </c>
      <c r="AA321" t="s">
        <v>58</v>
      </c>
      <c r="AB321" t="s">
        <v>58</v>
      </c>
      <c r="AC321" t="s">
        <v>58</v>
      </c>
      <c r="AD321" t="s">
        <v>58</v>
      </c>
      <c r="AE321" t="s">
        <v>58</v>
      </c>
      <c r="AF321" t="s">
        <v>58</v>
      </c>
      <c r="AG321" t="s">
        <v>58</v>
      </c>
      <c r="AH321" t="s">
        <v>58</v>
      </c>
      <c r="AI321" t="s">
        <v>58</v>
      </c>
      <c r="AJ321" t="s">
        <v>58</v>
      </c>
      <c r="AK321">
        <v>0</v>
      </c>
      <c r="AL321">
        <v>1</v>
      </c>
      <c r="AM321">
        <v>1</v>
      </c>
      <c r="AN321">
        <v>0</v>
      </c>
      <c r="AO321">
        <v>1</v>
      </c>
      <c r="AP321">
        <v>0</v>
      </c>
      <c r="AQ321">
        <v>0</v>
      </c>
      <c r="AR321">
        <v>0</v>
      </c>
      <c r="AS321">
        <v>1</v>
      </c>
      <c r="AV321">
        <v>14</v>
      </c>
      <c r="AW321" t="s">
        <v>59</v>
      </c>
      <c r="AX321">
        <v>9</v>
      </c>
    </row>
    <row r="322" spans="1:50">
      <c r="A322" t="s">
        <v>746</v>
      </c>
      <c r="B322" t="s">
        <v>747</v>
      </c>
      <c r="C322" t="s">
        <v>205</v>
      </c>
      <c r="D322">
        <v>2960</v>
      </c>
      <c r="E322" t="s">
        <v>63</v>
      </c>
      <c r="F322">
        <v>72</v>
      </c>
      <c r="G322" t="s">
        <v>104</v>
      </c>
      <c r="H322">
        <v>297.37</v>
      </c>
      <c r="I322" t="s">
        <v>105</v>
      </c>
      <c r="J322" t="s">
        <v>56</v>
      </c>
      <c r="K322" t="s">
        <v>72</v>
      </c>
      <c r="L322" t="s">
        <v>58</v>
      </c>
      <c r="M322">
        <v>0</v>
      </c>
      <c r="N322">
        <v>2</v>
      </c>
      <c r="O322">
        <v>1</v>
      </c>
      <c r="P322">
        <v>0</v>
      </c>
      <c r="Q322" t="s">
        <v>59</v>
      </c>
      <c r="R322" t="s">
        <v>59</v>
      </c>
      <c r="S322" t="s">
        <v>59</v>
      </c>
      <c r="T322" t="s">
        <v>59</v>
      </c>
      <c r="U322" t="s">
        <v>59</v>
      </c>
      <c r="W322">
        <v>0</v>
      </c>
      <c r="X322">
        <v>0</v>
      </c>
      <c r="Y322" t="s">
        <v>66</v>
      </c>
      <c r="Z322" t="s">
        <v>58</v>
      </c>
      <c r="AA322" t="s">
        <v>58</v>
      </c>
      <c r="AB322" t="s">
        <v>58</v>
      </c>
      <c r="AC322" t="s">
        <v>58</v>
      </c>
      <c r="AD322" t="s">
        <v>58</v>
      </c>
      <c r="AE322" t="s">
        <v>58</v>
      </c>
      <c r="AF322" t="s">
        <v>58</v>
      </c>
      <c r="AG322" t="s">
        <v>58</v>
      </c>
      <c r="AH322" t="s">
        <v>58</v>
      </c>
      <c r="AI322" t="s">
        <v>58</v>
      </c>
      <c r="AJ322" t="s">
        <v>58</v>
      </c>
      <c r="AK322">
        <v>0</v>
      </c>
      <c r="AL322">
        <v>0</v>
      </c>
      <c r="AM322">
        <v>1</v>
      </c>
      <c r="AN322">
        <v>1</v>
      </c>
      <c r="AO322">
        <v>0</v>
      </c>
      <c r="AP322">
        <v>0</v>
      </c>
      <c r="AQ322">
        <v>0</v>
      </c>
      <c r="AR322">
        <v>0</v>
      </c>
      <c r="AS322">
        <v>0</v>
      </c>
      <c r="AV322">
        <v>11.9</v>
      </c>
      <c r="AW322" t="s">
        <v>59</v>
      </c>
      <c r="AX322">
        <v>1</v>
      </c>
    </row>
    <row r="323" spans="1:50">
      <c r="A323" t="s">
        <v>748</v>
      </c>
      <c r="B323" t="s">
        <v>749</v>
      </c>
      <c r="C323" t="s">
        <v>205</v>
      </c>
      <c r="D323">
        <v>7800</v>
      </c>
      <c r="E323" t="s">
        <v>63</v>
      </c>
      <c r="F323">
        <v>40</v>
      </c>
      <c r="G323" t="s">
        <v>64</v>
      </c>
      <c r="H323">
        <v>343.42</v>
      </c>
      <c r="I323" t="s">
        <v>196</v>
      </c>
      <c r="J323" t="s">
        <v>71</v>
      </c>
      <c r="K323" t="s">
        <v>168</v>
      </c>
      <c r="L323" t="s">
        <v>66</v>
      </c>
      <c r="M323">
        <v>4</v>
      </c>
      <c r="N323">
        <v>2</v>
      </c>
      <c r="O323">
        <v>2</v>
      </c>
      <c r="P323">
        <v>0</v>
      </c>
      <c r="Q323" t="s">
        <v>59</v>
      </c>
      <c r="R323" t="s">
        <v>59</v>
      </c>
      <c r="S323" t="s">
        <v>66</v>
      </c>
      <c r="T323" t="s">
        <v>59</v>
      </c>
      <c r="U323" t="s">
        <v>59</v>
      </c>
      <c r="W323">
        <v>0</v>
      </c>
      <c r="X323">
        <v>0</v>
      </c>
      <c r="Y323" t="s">
        <v>66</v>
      </c>
      <c r="Z323" t="s">
        <v>66</v>
      </c>
      <c r="AA323" t="s">
        <v>58</v>
      </c>
      <c r="AB323" t="s">
        <v>66</v>
      </c>
      <c r="AC323" t="s">
        <v>58</v>
      </c>
      <c r="AD323" t="s">
        <v>66</v>
      </c>
      <c r="AE323" t="s">
        <v>58</v>
      </c>
      <c r="AF323" t="s">
        <v>58</v>
      </c>
      <c r="AG323" t="s">
        <v>58</v>
      </c>
      <c r="AH323" t="s">
        <v>58</v>
      </c>
      <c r="AI323" t="s">
        <v>58</v>
      </c>
      <c r="AJ323" t="s">
        <v>58</v>
      </c>
      <c r="AK323">
        <v>1</v>
      </c>
      <c r="AL323">
        <v>1</v>
      </c>
      <c r="AM323">
        <v>0</v>
      </c>
      <c r="AN323">
        <v>0</v>
      </c>
      <c r="AO323">
        <v>1</v>
      </c>
      <c r="AP323">
        <v>0</v>
      </c>
      <c r="AQ323">
        <v>1</v>
      </c>
      <c r="AR323">
        <v>1</v>
      </c>
      <c r="AS323">
        <v>1</v>
      </c>
      <c r="AV323">
        <v>12.6</v>
      </c>
      <c r="AW323" t="s">
        <v>59</v>
      </c>
      <c r="AX323">
        <v>1</v>
      </c>
    </row>
    <row r="324" spans="1:50">
      <c r="A324" t="s">
        <v>750</v>
      </c>
      <c r="B324" t="s">
        <v>751</v>
      </c>
      <c r="C324" t="s">
        <v>75</v>
      </c>
      <c r="D324">
        <v>2160</v>
      </c>
      <c r="E324" t="s">
        <v>63</v>
      </c>
      <c r="F324">
        <v>0</v>
      </c>
      <c r="G324" t="s">
        <v>64</v>
      </c>
      <c r="H324">
        <v>402.96</v>
      </c>
      <c r="I324" t="s">
        <v>55</v>
      </c>
      <c r="J324" t="s">
        <v>55</v>
      </c>
      <c r="K324" t="s">
        <v>90</v>
      </c>
      <c r="L324" t="s">
        <v>58</v>
      </c>
      <c r="M324">
        <v>0</v>
      </c>
      <c r="N324">
        <v>0</v>
      </c>
      <c r="O324">
        <v>0</v>
      </c>
      <c r="P324">
        <v>0</v>
      </c>
      <c r="Q324" t="s">
        <v>59</v>
      </c>
      <c r="R324" t="s">
        <v>59</v>
      </c>
      <c r="S324" t="s">
        <v>59</v>
      </c>
      <c r="T324" t="s">
        <v>59</v>
      </c>
      <c r="U324" t="s">
        <v>59</v>
      </c>
      <c r="W324">
        <v>0</v>
      </c>
      <c r="X324">
        <v>0</v>
      </c>
      <c r="Y324" t="s">
        <v>66</v>
      </c>
      <c r="Z324" t="s">
        <v>66</v>
      </c>
      <c r="AA324" t="s">
        <v>58</v>
      </c>
      <c r="AB324" t="s">
        <v>66</v>
      </c>
      <c r="AC324" t="s">
        <v>58</v>
      </c>
      <c r="AD324" t="s">
        <v>58</v>
      </c>
      <c r="AE324" t="s">
        <v>66</v>
      </c>
      <c r="AF324" t="s">
        <v>58</v>
      </c>
      <c r="AG324" t="s">
        <v>58</v>
      </c>
      <c r="AH324" t="s">
        <v>58</v>
      </c>
      <c r="AI324" t="s">
        <v>58</v>
      </c>
      <c r="AJ324" t="s">
        <v>58</v>
      </c>
      <c r="AK324">
        <v>0</v>
      </c>
      <c r="AL324">
        <v>0</v>
      </c>
      <c r="AM324">
        <v>1</v>
      </c>
      <c r="AN324">
        <v>0</v>
      </c>
      <c r="AO324">
        <v>0</v>
      </c>
      <c r="AP324">
        <v>0</v>
      </c>
      <c r="AQ324">
        <v>0</v>
      </c>
      <c r="AR324">
        <v>0</v>
      </c>
      <c r="AS324">
        <v>0</v>
      </c>
      <c r="AV324">
        <v>13.4</v>
      </c>
      <c r="AW324" t="s">
        <v>59</v>
      </c>
      <c r="AX324">
        <v>1</v>
      </c>
    </row>
    <row r="325" spans="1:50">
      <c r="A325" t="s">
        <v>752</v>
      </c>
      <c r="B325" t="s">
        <v>181</v>
      </c>
      <c r="C325" t="s">
        <v>182</v>
      </c>
      <c r="D325">
        <v>720</v>
      </c>
      <c r="E325" t="s">
        <v>53</v>
      </c>
      <c r="F325">
        <v>54</v>
      </c>
      <c r="G325" t="s">
        <v>64</v>
      </c>
      <c r="H325">
        <v>247.7</v>
      </c>
      <c r="I325" t="s">
        <v>261</v>
      </c>
      <c r="J325" t="s">
        <v>56</v>
      </c>
      <c r="K325" t="s">
        <v>111</v>
      </c>
      <c r="L325" t="s">
        <v>58</v>
      </c>
      <c r="M325">
        <v>0</v>
      </c>
      <c r="N325">
        <v>2</v>
      </c>
      <c r="O325">
        <v>1</v>
      </c>
      <c r="P325">
        <v>0</v>
      </c>
      <c r="Q325" t="s">
        <v>59</v>
      </c>
      <c r="R325" t="s">
        <v>59</v>
      </c>
      <c r="S325" t="s">
        <v>59</v>
      </c>
      <c r="T325" t="s">
        <v>59</v>
      </c>
      <c r="U325" t="s">
        <v>59</v>
      </c>
      <c r="W325">
        <v>0</v>
      </c>
      <c r="X325">
        <v>0</v>
      </c>
      <c r="Y325" t="s">
        <v>58</v>
      </c>
      <c r="Z325" t="s">
        <v>58</v>
      </c>
      <c r="AA325" t="s">
        <v>58</v>
      </c>
      <c r="AB325" t="s">
        <v>66</v>
      </c>
      <c r="AC325" t="s">
        <v>58</v>
      </c>
      <c r="AD325" t="s">
        <v>58</v>
      </c>
      <c r="AE325" t="s">
        <v>58</v>
      </c>
      <c r="AF325" t="s">
        <v>58</v>
      </c>
      <c r="AG325" t="s">
        <v>58</v>
      </c>
      <c r="AH325" t="s">
        <v>58</v>
      </c>
      <c r="AI325" t="s">
        <v>58</v>
      </c>
      <c r="AJ325" t="s">
        <v>58</v>
      </c>
      <c r="AK325">
        <v>0</v>
      </c>
      <c r="AL325">
        <v>0</v>
      </c>
      <c r="AM325">
        <v>1</v>
      </c>
      <c r="AN325">
        <v>0</v>
      </c>
      <c r="AO325">
        <v>1</v>
      </c>
      <c r="AP325">
        <v>0</v>
      </c>
      <c r="AQ325">
        <v>0</v>
      </c>
      <c r="AR325">
        <v>0</v>
      </c>
      <c r="AS325">
        <v>1</v>
      </c>
      <c r="AV325">
        <v>11.2</v>
      </c>
      <c r="AW325" t="s">
        <v>59</v>
      </c>
      <c r="AX325">
        <v>7</v>
      </c>
    </row>
    <row r="326" spans="1:50">
      <c r="A326" t="s">
        <v>753</v>
      </c>
      <c r="B326" t="s">
        <v>416</v>
      </c>
      <c r="C326" t="s">
        <v>417</v>
      </c>
      <c r="D326">
        <v>2080</v>
      </c>
      <c r="E326" t="s">
        <v>63</v>
      </c>
      <c r="F326">
        <v>66</v>
      </c>
      <c r="G326" t="s">
        <v>89</v>
      </c>
      <c r="H326">
        <v>401.97</v>
      </c>
      <c r="I326" t="s">
        <v>55</v>
      </c>
      <c r="J326" t="s">
        <v>71</v>
      </c>
      <c r="K326" t="s">
        <v>90</v>
      </c>
      <c r="L326" t="s">
        <v>58</v>
      </c>
      <c r="M326">
        <v>0</v>
      </c>
      <c r="N326">
        <v>0</v>
      </c>
      <c r="O326">
        <v>0</v>
      </c>
      <c r="P326">
        <v>0</v>
      </c>
      <c r="Q326" t="s">
        <v>59</v>
      </c>
      <c r="R326" t="s">
        <v>59</v>
      </c>
      <c r="S326" t="s">
        <v>59</v>
      </c>
      <c r="T326" t="s">
        <v>59</v>
      </c>
      <c r="U326" t="s">
        <v>59</v>
      </c>
      <c r="V326">
        <v>1</v>
      </c>
      <c r="W326">
        <v>0</v>
      </c>
      <c r="X326">
        <v>0</v>
      </c>
      <c r="Y326" t="s">
        <v>59</v>
      </c>
      <c r="Z326" t="s">
        <v>59</v>
      </c>
      <c r="AA326" t="s">
        <v>59</v>
      </c>
      <c r="AB326" t="s">
        <v>59</v>
      </c>
      <c r="AC326" t="s">
        <v>59</v>
      </c>
      <c r="AD326" t="s">
        <v>59</v>
      </c>
      <c r="AE326" t="s">
        <v>59</v>
      </c>
      <c r="AF326" t="s">
        <v>59</v>
      </c>
      <c r="AG326" t="s">
        <v>59</v>
      </c>
      <c r="AH326" t="s">
        <v>59</v>
      </c>
      <c r="AI326" t="s">
        <v>59</v>
      </c>
      <c r="AJ326" t="s">
        <v>59</v>
      </c>
      <c r="AV326">
        <v>15.4</v>
      </c>
      <c r="AW326" t="s">
        <v>59</v>
      </c>
      <c r="AX326">
        <v>4</v>
      </c>
    </row>
    <row r="327" spans="1:50">
      <c r="A327" t="s">
        <v>754</v>
      </c>
      <c r="B327" t="s">
        <v>755</v>
      </c>
      <c r="C327" t="s">
        <v>69</v>
      </c>
      <c r="E327" t="s">
        <v>63</v>
      </c>
      <c r="F327">
        <v>56</v>
      </c>
      <c r="G327" t="s">
        <v>226</v>
      </c>
      <c r="H327">
        <v>315.13</v>
      </c>
      <c r="I327" t="s">
        <v>55</v>
      </c>
      <c r="J327" t="s">
        <v>71</v>
      </c>
      <c r="K327" t="s">
        <v>85</v>
      </c>
      <c r="L327" t="s">
        <v>58</v>
      </c>
      <c r="M327">
        <v>0</v>
      </c>
      <c r="N327">
        <v>0</v>
      </c>
      <c r="O327">
        <v>0</v>
      </c>
      <c r="P327">
        <v>0</v>
      </c>
      <c r="Q327" t="s">
        <v>59</v>
      </c>
      <c r="R327" t="s">
        <v>59</v>
      </c>
      <c r="S327" t="s">
        <v>59</v>
      </c>
      <c r="T327" t="s">
        <v>59</v>
      </c>
      <c r="U327" t="s">
        <v>59</v>
      </c>
      <c r="W327">
        <v>0</v>
      </c>
      <c r="X327">
        <v>0</v>
      </c>
      <c r="Y327" t="s">
        <v>59</v>
      </c>
      <c r="Z327" t="s">
        <v>59</v>
      </c>
      <c r="AA327" t="s">
        <v>59</v>
      </c>
      <c r="AB327" t="s">
        <v>59</v>
      </c>
      <c r="AC327" t="s">
        <v>59</v>
      </c>
      <c r="AD327" t="s">
        <v>59</v>
      </c>
      <c r="AE327" t="s">
        <v>59</v>
      </c>
      <c r="AF327" t="s">
        <v>59</v>
      </c>
      <c r="AG327" t="s">
        <v>59</v>
      </c>
      <c r="AH327" t="s">
        <v>59</v>
      </c>
      <c r="AI327" t="s">
        <v>59</v>
      </c>
      <c r="AJ327" t="s">
        <v>59</v>
      </c>
      <c r="AV327">
        <v>13.3</v>
      </c>
      <c r="AW327" t="s">
        <v>59</v>
      </c>
      <c r="AX327">
        <v>6</v>
      </c>
    </row>
    <row r="328" spans="1:50">
      <c r="A328" t="s">
        <v>756</v>
      </c>
      <c r="B328" t="s">
        <v>757</v>
      </c>
      <c r="C328" t="s">
        <v>420</v>
      </c>
      <c r="E328" t="s">
        <v>53</v>
      </c>
      <c r="F328">
        <v>34</v>
      </c>
      <c r="G328" t="s">
        <v>54</v>
      </c>
      <c r="H328">
        <v>162.16999999999999</v>
      </c>
      <c r="I328" t="s">
        <v>55</v>
      </c>
      <c r="J328" t="s">
        <v>55</v>
      </c>
      <c r="K328" t="s">
        <v>85</v>
      </c>
      <c r="L328" t="s">
        <v>58</v>
      </c>
      <c r="M328">
        <v>0</v>
      </c>
      <c r="N328">
        <v>1</v>
      </c>
      <c r="O328">
        <v>1</v>
      </c>
      <c r="P328">
        <v>0</v>
      </c>
      <c r="Q328" t="s">
        <v>59</v>
      </c>
      <c r="R328" t="s">
        <v>59</v>
      </c>
      <c r="S328" t="s">
        <v>59</v>
      </c>
      <c r="T328" t="s">
        <v>59</v>
      </c>
      <c r="U328" t="s">
        <v>59</v>
      </c>
      <c r="V328">
        <v>1</v>
      </c>
      <c r="W328">
        <v>1</v>
      </c>
      <c r="X328">
        <v>0</v>
      </c>
      <c r="Y328" t="s">
        <v>58</v>
      </c>
      <c r="Z328" t="s">
        <v>58</v>
      </c>
      <c r="AA328" t="s">
        <v>58</v>
      </c>
      <c r="AB328" t="s">
        <v>58</v>
      </c>
      <c r="AC328" t="s">
        <v>58</v>
      </c>
      <c r="AD328" t="s">
        <v>58</v>
      </c>
      <c r="AE328" t="s">
        <v>58</v>
      </c>
      <c r="AF328" t="s">
        <v>58</v>
      </c>
      <c r="AG328" t="s">
        <v>58</v>
      </c>
      <c r="AH328" t="s">
        <v>58</v>
      </c>
      <c r="AI328" t="s">
        <v>58</v>
      </c>
      <c r="AJ328" t="s">
        <v>58</v>
      </c>
      <c r="AK328">
        <v>0</v>
      </c>
      <c r="AL328">
        <v>1</v>
      </c>
      <c r="AM328">
        <v>1</v>
      </c>
      <c r="AN328">
        <v>1</v>
      </c>
      <c r="AO328">
        <v>1</v>
      </c>
      <c r="AP328">
        <v>1</v>
      </c>
      <c r="AQ328">
        <v>0</v>
      </c>
      <c r="AR328">
        <v>0</v>
      </c>
      <c r="AS328">
        <v>0</v>
      </c>
      <c r="AV328">
        <v>10.9</v>
      </c>
      <c r="AW328" t="s">
        <v>59</v>
      </c>
      <c r="AX328">
        <v>2</v>
      </c>
    </row>
    <row r="329" spans="1:50">
      <c r="A329" t="s">
        <v>758</v>
      </c>
      <c r="B329" t="s">
        <v>759</v>
      </c>
      <c r="C329" t="s">
        <v>366</v>
      </c>
      <c r="D329">
        <v>7160</v>
      </c>
      <c r="E329" t="s">
        <v>63</v>
      </c>
      <c r="F329">
        <v>28</v>
      </c>
      <c r="G329" t="s">
        <v>84</v>
      </c>
      <c r="H329">
        <v>195.72</v>
      </c>
      <c r="I329" t="s">
        <v>261</v>
      </c>
      <c r="J329" t="s">
        <v>71</v>
      </c>
      <c r="K329" t="s">
        <v>131</v>
      </c>
      <c r="L329" t="s">
        <v>58</v>
      </c>
      <c r="M329">
        <v>0</v>
      </c>
      <c r="N329">
        <v>1</v>
      </c>
      <c r="O329">
        <v>1</v>
      </c>
      <c r="P329">
        <v>0</v>
      </c>
      <c r="Q329" t="s">
        <v>59</v>
      </c>
      <c r="R329" t="s">
        <v>59</v>
      </c>
      <c r="S329" t="s">
        <v>59</v>
      </c>
      <c r="T329" t="s">
        <v>59</v>
      </c>
      <c r="U329" t="s">
        <v>59</v>
      </c>
      <c r="V329">
        <v>2</v>
      </c>
      <c r="W329">
        <v>0</v>
      </c>
      <c r="X329">
        <v>0</v>
      </c>
      <c r="Y329" t="s">
        <v>66</v>
      </c>
      <c r="Z329" t="s">
        <v>58</v>
      </c>
      <c r="AA329" t="s">
        <v>58</v>
      </c>
      <c r="AB329" t="s">
        <v>58</v>
      </c>
      <c r="AC329" t="s">
        <v>58</v>
      </c>
      <c r="AD329" t="s">
        <v>58</v>
      </c>
      <c r="AE329" t="s">
        <v>58</v>
      </c>
      <c r="AF329" t="s">
        <v>58</v>
      </c>
      <c r="AG329" t="s">
        <v>58</v>
      </c>
      <c r="AH329" t="s">
        <v>58</v>
      </c>
      <c r="AI329" t="s">
        <v>58</v>
      </c>
      <c r="AJ329" t="s">
        <v>58</v>
      </c>
      <c r="AK329">
        <v>0</v>
      </c>
      <c r="AL329">
        <v>0</v>
      </c>
      <c r="AM329">
        <v>1</v>
      </c>
      <c r="AN329">
        <v>0</v>
      </c>
      <c r="AO329">
        <v>1</v>
      </c>
      <c r="AP329">
        <v>0</v>
      </c>
      <c r="AQ329">
        <v>0</v>
      </c>
      <c r="AR329">
        <v>0</v>
      </c>
      <c r="AS329">
        <v>1</v>
      </c>
      <c r="AV329">
        <v>12.4</v>
      </c>
      <c r="AW329" t="s">
        <v>59</v>
      </c>
      <c r="AX329">
        <v>4</v>
      </c>
    </row>
    <row r="330" spans="1:50">
      <c r="A330" t="s">
        <v>760</v>
      </c>
      <c r="B330" t="s">
        <v>761</v>
      </c>
      <c r="C330" t="s">
        <v>187</v>
      </c>
      <c r="D330">
        <v>3660</v>
      </c>
      <c r="E330" t="s">
        <v>53</v>
      </c>
      <c r="F330">
        <v>34</v>
      </c>
      <c r="G330" t="s">
        <v>64</v>
      </c>
      <c r="H330">
        <v>263.49</v>
      </c>
      <c r="I330" t="s">
        <v>105</v>
      </c>
      <c r="J330" t="s">
        <v>56</v>
      </c>
      <c r="K330" t="s">
        <v>128</v>
      </c>
      <c r="L330" t="s">
        <v>66</v>
      </c>
      <c r="M330">
        <v>2</v>
      </c>
      <c r="N330">
        <v>2</v>
      </c>
      <c r="O330">
        <v>2</v>
      </c>
      <c r="P330">
        <v>0</v>
      </c>
      <c r="Q330" t="s">
        <v>59</v>
      </c>
      <c r="R330" t="s">
        <v>59</v>
      </c>
      <c r="S330" t="s">
        <v>59</v>
      </c>
      <c r="T330" t="s">
        <v>59</v>
      </c>
      <c r="U330" t="s">
        <v>59</v>
      </c>
      <c r="W330">
        <v>0</v>
      </c>
      <c r="X330">
        <v>0</v>
      </c>
      <c r="Y330" t="s">
        <v>58</v>
      </c>
      <c r="Z330" t="s">
        <v>58</v>
      </c>
      <c r="AA330" t="s">
        <v>58</v>
      </c>
      <c r="AB330" t="s">
        <v>58</v>
      </c>
      <c r="AC330" t="s">
        <v>58</v>
      </c>
      <c r="AD330" t="s">
        <v>58</v>
      </c>
      <c r="AE330" t="s">
        <v>58</v>
      </c>
      <c r="AF330" t="s">
        <v>58</v>
      </c>
      <c r="AG330" t="s">
        <v>58</v>
      </c>
      <c r="AH330" t="s">
        <v>58</v>
      </c>
      <c r="AI330" t="s">
        <v>58</v>
      </c>
      <c r="AJ330" t="s">
        <v>58</v>
      </c>
      <c r="AK330">
        <v>1</v>
      </c>
      <c r="AL330">
        <v>1</v>
      </c>
      <c r="AM330">
        <v>1</v>
      </c>
      <c r="AN330">
        <v>0</v>
      </c>
      <c r="AO330">
        <v>1</v>
      </c>
      <c r="AP330">
        <v>0</v>
      </c>
      <c r="AQ330">
        <v>0</v>
      </c>
      <c r="AR330">
        <v>0</v>
      </c>
      <c r="AS330">
        <v>1</v>
      </c>
      <c r="AV330">
        <v>13</v>
      </c>
      <c r="AW330" t="s">
        <v>59</v>
      </c>
      <c r="AX330">
        <v>7</v>
      </c>
    </row>
    <row r="331" spans="1:50">
      <c r="A331" t="s">
        <v>762</v>
      </c>
      <c r="B331" t="s">
        <v>763</v>
      </c>
      <c r="C331" t="s">
        <v>134</v>
      </c>
      <c r="D331">
        <v>1680</v>
      </c>
      <c r="E331" t="s">
        <v>53</v>
      </c>
      <c r="F331">
        <v>52</v>
      </c>
      <c r="G331" t="s">
        <v>246</v>
      </c>
      <c r="H331">
        <v>447.04</v>
      </c>
      <c r="I331" t="s">
        <v>55</v>
      </c>
      <c r="J331" t="s">
        <v>71</v>
      </c>
      <c r="K331" t="s">
        <v>156</v>
      </c>
      <c r="L331" t="s">
        <v>66</v>
      </c>
      <c r="M331">
        <v>1</v>
      </c>
      <c r="N331">
        <v>1</v>
      </c>
      <c r="O331">
        <v>1</v>
      </c>
      <c r="P331">
        <v>0</v>
      </c>
      <c r="Q331" t="s">
        <v>59</v>
      </c>
      <c r="R331" t="s">
        <v>59</v>
      </c>
      <c r="S331" t="s">
        <v>59</v>
      </c>
      <c r="T331" t="s">
        <v>59</v>
      </c>
      <c r="U331" t="s">
        <v>59</v>
      </c>
      <c r="V331">
        <v>1</v>
      </c>
      <c r="W331">
        <v>1</v>
      </c>
      <c r="X331">
        <v>1</v>
      </c>
      <c r="Y331" t="s">
        <v>58</v>
      </c>
      <c r="Z331" t="s">
        <v>66</v>
      </c>
      <c r="AA331" t="s">
        <v>58</v>
      </c>
      <c r="AB331" t="s">
        <v>66</v>
      </c>
      <c r="AC331" t="s">
        <v>58</v>
      </c>
      <c r="AD331" t="s">
        <v>58</v>
      </c>
      <c r="AE331" t="s">
        <v>66</v>
      </c>
      <c r="AF331" t="s">
        <v>58</v>
      </c>
      <c r="AG331" t="s">
        <v>58</v>
      </c>
      <c r="AH331" t="s">
        <v>66</v>
      </c>
      <c r="AI331" t="s">
        <v>58</v>
      </c>
      <c r="AJ331" t="s">
        <v>58</v>
      </c>
      <c r="AK331">
        <v>1</v>
      </c>
      <c r="AL331">
        <v>0</v>
      </c>
      <c r="AM331">
        <v>1</v>
      </c>
      <c r="AN331">
        <v>0</v>
      </c>
      <c r="AO331">
        <v>0</v>
      </c>
      <c r="AP331">
        <v>0</v>
      </c>
      <c r="AQ331">
        <v>0</v>
      </c>
      <c r="AR331">
        <v>0</v>
      </c>
      <c r="AS331">
        <v>0</v>
      </c>
      <c r="AV331">
        <v>15</v>
      </c>
      <c r="AW331" t="s">
        <v>59</v>
      </c>
      <c r="AX331">
        <v>1</v>
      </c>
    </row>
    <row r="332" spans="1:50">
      <c r="A332" t="s">
        <v>764</v>
      </c>
      <c r="B332" t="s">
        <v>765</v>
      </c>
      <c r="C332" t="s">
        <v>88</v>
      </c>
      <c r="E332" t="s">
        <v>63</v>
      </c>
      <c r="F332">
        <v>30</v>
      </c>
      <c r="G332" t="s">
        <v>84</v>
      </c>
      <c r="H332">
        <v>189.14</v>
      </c>
      <c r="I332" t="s">
        <v>55</v>
      </c>
      <c r="J332" t="s">
        <v>55</v>
      </c>
      <c r="K332" t="s">
        <v>131</v>
      </c>
      <c r="L332" t="s">
        <v>58</v>
      </c>
      <c r="M332">
        <v>0</v>
      </c>
      <c r="N332">
        <v>0</v>
      </c>
      <c r="O332">
        <v>0</v>
      </c>
      <c r="P332">
        <v>0</v>
      </c>
      <c r="Q332" t="s">
        <v>59</v>
      </c>
      <c r="R332" t="s">
        <v>59</v>
      </c>
      <c r="S332" t="s">
        <v>59</v>
      </c>
      <c r="T332" t="s">
        <v>59</v>
      </c>
      <c r="U332" t="s">
        <v>59</v>
      </c>
      <c r="V332">
        <v>2</v>
      </c>
      <c r="W332">
        <v>1</v>
      </c>
      <c r="X332">
        <v>0</v>
      </c>
      <c r="Y332" t="s">
        <v>59</v>
      </c>
      <c r="Z332" t="s">
        <v>59</v>
      </c>
      <c r="AA332" t="s">
        <v>59</v>
      </c>
      <c r="AB332" t="s">
        <v>59</v>
      </c>
      <c r="AC332" t="s">
        <v>59</v>
      </c>
      <c r="AD332" t="s">
        <v>59</v>
      </c>
      <c r="AE332" t="s">
        <v>59</v>
      </c>
      <c r="AF332" t="s">
        <v>59</v>
      </c>
      <c r="AG332" t="s">
        <v>59</v>
      </c>
      <c r="AH332" t="s">
        <v>59</v>
      </c>
      <c r="AI332" t="s">
        <v>59</v>
      </c>
      <c r="AJ332" t="s">
        <v>59</v>
      </c>
      <c r="AV332">
        <v>12.4</v>
      </c>
      <c r="AW332" t="s">
        <v>59</v>
      </c>
      <c r="AX332">
        <v>8</v>
      </c>
    </row>
    <row r="333" spans="1:50">
      <c r="A333" t="s">
        <v>766</v>
      </c>
      <c r="B333" t="s">
        <v>767</v>
      </c>
      <c r="C333" t="s">
        <v>108</v>
      </c>
      <c r="D333">
        <v>3360</v>
      </c>
      <c r="E333" t="s">
        <v>53</v>
      </c>
      <c r="F333">
        <v>32</v>
      </c>
      <c r="G333" t="s">
        <v>54</v>
      </c>
      <c r="H333">
        <v>195.07</v>
      </c>
      <c r="I333" t="s">
        <v>55</v>
      </c>
      <c r="J333" t="s">
        <v>55</v>
      </c>
      <c r="K333" t="s">
        <v>85</v>
      </c>
      <c r="L333" t="s">
        <v>58</v>
      </c>
      <c r="M333">
        <v>0</v>
      </c>
      <c r="N333">
        <v>0</v>
      </c>
      <c r="O333">
        <v>0</v>
      </c>
      <c r="P333">
        <v>0</v>
      </c>
      <c r="Q333" t="s">
        <v>59</v>
      </c>
      <c r="R333" t="s">
        <v>59</v>
      </c>
      <c r="S333" t="s">
        <v>59</v>
      </c>
      <c r="T333" t="s">
        <v>59</v>
      </c>
      <c r="U333" t="s">
        <v>59</v>
      </c>
      <c r="V333">
        <v>1</v>
      </c>
      <c r="W333">
        <v>1</v>
      </c>
      <c r="X333">
        <v>0</v>
      </c>
      <c r="Y333" t="s">
        <v>58</v>
      </c>
      <c r="Z333" t="s">
        <v>66</v>
      </c>
      <c r="AA333" t="s">
        <v>58</v>
      </c>
      <c r="AB333" t="s">
        <v>58</v>
      </c>
      <c r="AC333" t="s">
        <v>58</v>
      </c>
      <c r="AD333" t="s">
        <v>58</v>
      </c>
      <c r="AE333" t="s">
        <v>58</v>
      </c>
      <c r="AF333" t="s">
        <v>58</v>
      </c>
      <c r="AG333" t="s">
        <v>58</v>
      </c>
      <c r="AH333" t="s">
        <v>58</v>
      </c>
      <c r="AI333" t="s">
        <v>58</v>
      </c>
      <c r="AJ333" t="s">
        <v>58</v>
      </c>
      <c r="AK333">
        <v>1</v>
      </c>
      <c r="AL333">
        <v>0</v>
      </c>
      <c r="AM333">
        <v>1</v>
      </c>
      <c r="AN333">
        <v>0</v>
      </c>
      <c r="AO333">
        <v>1</v>
      </c>
      <c r="AP333">
        <v>0</v>
      </c>
      <c r="AQ333">
        <v>1</v>
      </c>
      <c r="AR333">
        <v>0</v>
      </c>
      <c r="AS333">
        <v>1</v>
      </c>
      <c r="AV333">
        <v>11.3</v>
      </c>
      <c r="AW333" t="s">
        <v>59</v>
      </c>
      <c r="AX333">
        <v>9</v>
      </c>
    </row>
    <row r="334" spans="1:50">
      <c r="A334" t="s">
        <v>768</v>
      </c>
      <c r="B334" t="s">
        <v>273</v>
      </c>
      <c r="C334" t="s">
        <v>75</v>
      </c>
      <c r="D334">
        <v>3720</v>
      </c>
      <c r="E334" t="s">
        <v>53</v>
      </c>
      <c r="F334">
        <v>32</v>
      </c>
      <c r="G334" t="s">
        <v>115</v>
      </c>
      <c r="H334">
        <v>174.01</v>
      </c>
      <c r="I334" t="s">
        <v>261</v>
      </c>
      <c r="J334" t="s">
        <v>56</v>
      </c>
      <c r="K334" t="s">
        <v>215</v>
      </c>
      <c r="L334" t="s">
        <v>66</v>
      </c>
      <c r="M334">
        <v>1</v>
      </c>
      <c r="N334">
        <v>2</v>
      </c>
      <c r="O334">
        <v>2</v>
      </c>
      <c r="P334">
        <v>0</v>
      </c>
      <c r="Q334" t="s">
        <v>59</v>
      </c>
      <c r="R334" t="s">
        <v>59</v>
      </c>
      <c r="S334" t="s">
        <v>59</v>
      </c>
      <c r="T334" t="s">
        <v>59</v>
      </c>
      <c r="U334" t="s">
        <v>59</v>
      </c>
      <c r="V334">
        <v>0</v>
      </c>
      <c r="W334">
        <v>1</v>
      </c>
      <c r="X334">
        <v>1</v>
      </c>
      <c r="Y334" t="s">
        <v>59</v>
      </c>
      <c r="Z334" t="s">
        <v>59</v>
      </c>
      <c r="AA334" t="s">
        <v>59</v>
      </c>
      <c r="AB334" t="s">
        <v>59</v>
      </c>
      <c r="AC334" t="s">
        <v>59</v>
      </c>
      <c r="AD334" t="s">
        <v>59</v>
      </c>
      <c r="AE334" t="s">
        <v>59</v>
      </c>
      <c r="AF334" t="s">
        <v>59</v>
      </c>
      <c r="AG334" t="s">
        <v>59</v>
      </c>
      <c r="AH334" t="s">
        <v>59</v>
      </c>
      <c r="AI334" t="s">
        <v>59</v>
      </c>
      <c r="AJ334" t="s">
        <v>59</v>
      </c>
      <c r="AV334">
        <v>11.6</v>
      </c>
      <c r="AW334" t="s">
        <v>59</v>
      </c>
      <c r="AX334">
        <v>1</v>
      </c>
    </row>
    <row r="335" spans="1:50">
      <c r="A335" t="s">
        <v>769</v>
      </c>
      <c r="B335" t="s">
        <v>770</v>
      </c>
      <c r="C335" t="s">
        <v>187</v>
      </c>
      <c r="D335">
        <v>4640</v>
      </c>
      <c r="E335" t="s">
        <v>53</v>
      </c>
      <c r="F335">
        <v>82</v>
      </c>
      <c r="G335" t="s">
        <v>54</v>
      </c>
      <c r="H335">
        <v>220.72</v>
      </c>
      <c r="I335" t="s">
        <v>196</v>
      </c>
      <c r="J335" t="s">
        <v>56</v>
      </c>
      <c r="K335" t="s">
        <v>72</v>
      </c>
      <c r="L335" t="s">
        <v>58</v>
      </c>
      <c r="M335">
        <v>0</v>
      </c>
      <c r="N335">
        <v>2</v>
      </c>
      <c r="O335">
        <v>2</v>
      </c>
      <c r="P335">
        <v>0</v>
      </c>
      <c r="Q335" t="s">
        <v>59</v>
      </c>
      <c r="R335" t="s">
        <v>59</v>
      </c>
      <c r="S335" t="s">
        <v>59</v>
      </c>
      <c r="T335" t="s">
        <v>59</v>
      </c>
      <c r="U335" t="s">
        <v>59</v>
      </c>
      <c r="W335">
        <v>0</v>
      </c>
      <c r="X335">
        <v>0</v>
      </c>
      <c r="Y335" t="s">
        <v>66</v>
      </c>
      <c r="Z335" t="s">
        <v>66</v>
      </c>
      <c r="AA335" t="s">
        <v>58</v>
      </c>
      <c r="AB335" t="s">
        <v>58</v>
      </c>
      <c r="AC335" t="s">
        <v>58</v>
      </c>
      <c r="AD335" t="s">
        <v>58</v>
      </c>
      <c r="AE335" t="s">
        <v>66</v>
      </c>
      <c r="AF335" t="s">
        <v>58</v>
      </c>
      <c r="AG335" t="s">
        <v>58</v>
      </c>
      <c r="AH335" t="s">
        <v>58</v>
      </c>
      <c r="AI335" t="s">
        <v>58</v>
      </c>
      <c r="AJ335" t="s">
        <v>58</v>
      </c>
      <c r="AK335">
        <v>1</v>
      </c>
      <c r="AL335">
        <v>1</v>
      </c>
      <c r="AM335">
        <v>1</v>
      </c>
      <c r="AN335">
        <v>0</v>
      </c>
      <c r="AO335">
        <v>1</v>
      </c>
      <c r="AP335">
        <v>0</v>
      </c>
      <c r="AQ335">
        <v>0</v>
      </c>
      <c r="AR335">
        <v>0</v>
      </c>
      <c r="AS335">
        <v>0</v>
      </c>
      <c r="AV335">
        <v>11.6</v>
      </c>
      <c r="AW335" t="s">
        <v>59</v>
      </c>
      <c r="AX335">
        <v>7</v>
      </c>
    </row>
    <row r="336" spans="1:50">
      <c r="A336" t="s">
        <v>771</v>
      </c>
      <c r="B336" t="s">
        <v>394</v>
      </c>
      <c r="C336" t="s">
        <v>142</v>
      </c>
      <c r="D336">
        <v>2400</v>
      </c>
      <c r="E336" t="s">
        <v>53</v>
      </c>
      <c r="F336">
        <v>40</v>
      </c>
      <c r="G336" t="s">
        <v>70</v>
      </c>
      <c r="H336">
        <v>316.12</v>
      </c>
      <c r="I336" t="s">
        <v>55</v>
      </c>
      <c r="J336" t="s">
        <v>71</v>
      </c>
      <c r="K336" t="s">
        <v>85</v>
      </c>
      <c r="L336" t="s">
        <v>66</v>
      </c>
      <c r="M336">
        <v>1</v>
      </c>
      <c r="N336">
        <v>0</v>
      </c>
      <c r="O336">
        <v>0</v>
      </c>
      <c r="P336">
        <v>0</v>
      </c>
      <c r="Q336" t="s">
        <v>59</v>
      </c>
      <c r="R336" t="s">
        <v>59</v>
      </c>
      <c r="S336" t="s">
        <v>59</v>
      </c>
      <c r="T336" t="s">
        <v>59</v>
      </c>
      <c r="U336" t="s">
        <v>59</v>
      </c>
      <c r="W336">
        <v>0</v>
      </c>
      <c r="X336">
        <v>0</v>
      </c>
      <c r="Y336" t="s">
        <v>58</v>
      </c>
      <c r="Z336" t="s">
        <v>58</v>
      </c>
      <c r="AA336" t="s">
        <v>58</v>
      </c>
      <c r="AB336" t="s">
        <v>58</v>
      </c>
      <c r="AC336" t="s">
        <v>58</v>
      </c>
      <c r="AD336" t="s">
        <v>58</v>
      </c>
      <c r="AE336" t="s">
        <v>58</v>
      </c>
      <c r="AF336" t="s">
        <v>58</v>
      </c>
      <c r="AG336" t="s">
        <v>58</v>
      </c>
      <c r="AH336" t="s">
        <v>58</v>
      </c>
      <c r="AI336" t="s">
        <v>58</v>
      </c>
      <c r="AJ336" t="s">
        <v>58</v>
      </c>
      <c r="AK336">
        <v>0</v>
      </c>
      <c r="AL336">
        <v>0</v>
      </c>
      <c r="AM336">
        <v>1</v>
      </c>
      <c r="AN336">
        <v>0</v>
      </c>
      <c r="AO336">
        <v>0</v>
      </c>
      <c r="AP336">
        <v>0</v>
      </c>
      <c r="AQ336">
        <v>0</v>
      </c>
      <c r="AR336">
        <v>1</v>
      </c>
      <c r="AS336">
        <v>0</v>
      </c>
      <c r="AV336">
        <v>13</v>
      </c>
      <c r="AW336" t="s">
        <v>59</v>
      </c>
      <c r="AX336">
        <v>6</v>
      </c>
    </row>
    <row r="337" spans="1:50">
      <c r="A337" t="s">
        <v>772</v>
      </c>
      <c r="B337" t="s">
        <v>773</v>
      </c>
      <c r="C337" t="s">
        <v>137</v>
      </c>
      <c r="E337" t="s">
        <v>53</v>
      </c>
      <c r="F337">
        <v>64</v>
      </c>
      <c r="G337" t="s">
        <v>84</v>
      </c>
      <c r="H337">
        <v>310.52999999999997</v>
      </c>
      <c r="I337" t="s">
        <v>55</v>
      </c>
      <c r="J337" t="s">
        <v>55</v>
      </c>
      <c r="K337" t="s">
        <v>72</v>
      </c>
      <c r="L337" t="s">
        <v>66</v>
      </c>
      <c r="M337">
        <v>1</v>
      </c>
      <c r="N337">
        <v>2</v>
      </c>
      <c r="O337">
        <v>2</v>
      </c>
      <c r="P337">
        <v>0</v>
      </c>
      <c r="Q337" t="s">
        <v>66</v>
      </c>
      <c r="R337" t="s">
        <v>59</v>
      </c>
      <c r="S337" t="s">
        <v>59</v>
      </c>
      <c r="T337" t="s">
        <v>59</v>
      </c>
      <c r="U337" t="s">
        <v>59</v>
      </c>
      <c r="W337">
        <v>0</v>
      </c>
      <c r="X337">
        <v>0</v>
      </c>
      <c r="Y337" t="s">
        <v>58</v>
      </c>
      <c r="Z337" t="s">
        <v>58</v>
      </c>
      <c r="AA337" t="s">
        <v>66</v>
      </c>
      <c r="AB337" t="s">
        <v>66</v>
      </c>
      <c r="AC337" t="s">
        <v>58</v>
      </c>
      <c r="AD337" t="s">
        <v>58</v>
      </c>
      <c r="AE337" t="s">
        <v>58</v>
      </c>
      <c r="AF337" t="s">
        <v>58</v>
      </c>
      <c r="AG337" t="s">
        <v>58</v>
      </c>
      <c r="AH337" t="s">
        <v>58</v>
      </c>
      <c r="AI337" t="s">
        <v>58</v>
      </c>
      <c r="AJ337" t="s">
        <v>58</v>
      </c>
      <c r="AK337">
        <v>0</v>
      </c>
      <c r="AL337">
        <v>1</v>
      </c>
      <c r="AM337">
        <v>1</v>
      </c>
      <c r="AN337">
        <v>0</v>
      </c>
      <c r="AO337">
        <v>1</v>
      </c>
      <c r="AP337">
        <v>0</v>
      </c>
      <c r="AQ337">
        <v>0</v>
      </c>
      <c r="AR337">
        <v>0</v>
      </c>
      <c r="AS337">
        <v>0</v>
      </c>
      <c r="AV337">
        <v>14.9</v>
      </c>
      <c r="AW337" t="s">
        <v>59</v>
      </c>
      <c r="AX337">
        <v>5</v>
      </c>
    </row>
    <row r="338" spans="1:50">
      <c r="A338" t="s">
        <v>774</v>
      </c>
      <c r="B338" t="s">
        <v>775</v>
      </c>
      <c r="C338" t="s">
        <v>417</v>
      </c>
      <c r="D338">
        <v>2080</v>
      </c>
      <c r="E338" t="s">
        <v>53</v>
      </c>
      <c r="F338">
        <v>52</v>
      </c>
      <c r="G338" t="s">
        <v>127</v>
      </c>
      <c r="H338">
        <v>446.05</v>
      </c>
      <c r="I338" t="s">
        <v>55</v>
      </c>
      <c r="J338" t="s">
        <v>55</v>
      </c>
      <c r="K338" t="s">
        <v>145</v>
      </c>
      <c r="L338" t="s">
        <v>58</v>
      </c>
      <c r="M338">
        <v>0</v>
      </c>
      <c r="N338">
        <v>2</v>
      </c>
      <c r="O338">
        <v>2</v>
      </c>
      <c r="P338">
        <v>0</v>
      </c>
      <c r="Q338" t="s">
        <v>59</v>
      </c>
      <c r="R338" t="s">
        <v>59</v>
      </c>
      <c r="S338" t="s">
        <v>59</v>
      </c>
      <c r="T338" t="s">
        <v>59</v>
      </c>
      <c r="U338" t="s">
        <v>59</v>
      </c>
      <c r="V338">
        <v>1</v>
      </c>
      <c r="W338">
        <v>0</v>
      </c>
      <c r="X338">
        <v>0</v>
      </c>
      <c r="Y338" t="s">
        <v>59</v>
      </c>
      <c r="Z338" t="s">
        <v>59</v>
      </c>
      <c r="AA338" t="s">
        <v>59</v>
      </c>
      <c r="AB338" t="s">
        <v>59</v>
      </c>
      <c r="AC338" t="s">
        <v>59</v>
      </c>
      <c r="AD338" t="s">
        <v>59</v>
      </c>
      <c r="AE338" t="s">
        <v>59</v>
      </c>
      <c r="AF338" t="s">
        <v>59</v>
      </c>
      <c r="AG338" t="s">
        <v>59</v>
      </c>
      <c r="AH338" t="s">
        <v>59</v>
      </c>
      <c r="AI338" t="s">
        <v>59</v>
      </c>
      <c r="AJ338" t="s">
        <v>59</v>
      </c>
      <c r="AV338">
        <v>15.7</v>
      </c>
      <c r="AW338" t="s">
        <v>59</v>
      </c>
      <c r="AX338">
        <v>4</v>
      </c>
    </row>
    <row r="339" spans="1:50">
      <c r="A339" t="s">
        <v>776</v>
      </c>
      <c r="B339" t="s">
        <v>448</v>
      </c>
      <c r="C339" t="s">
        <v>119</v>
      </c>
      <c r="D339">
        <v>1800</v>
      </c>
      <c r="E339" t="s">
        <v>53</v>
      </c>
      <c r="F339">
        <v>44</v>
      </c>
      <c r="G339" t="s">
        <v>246</v>
      </c>
      <c r="H339">
        <v>329.28</v>
      </c>
      <c r="I339" t="s">
        <v>55</v>
      </c>
      <c r="J339" t="s">
        <v>55</v>
      </c>
      <c r="K339" t="s">
        <v>256</v>
      </c>
      <c r="L339" t="s">
        <v>66</v>
      </c>
      <c r="M339">
        <v>3</v>
      </c>
      <c r="N339">
        <v>2</v>
      </c>
      <c r="O339">
        <v>2</v>
      </c>
      <c r="P339">
        <v>0</v>
      </c>
      <c r="Q339" t="s">
        <v>59</v>
      </c>
      <c r="R339" t="s">
        <v>59</v>
      </c>
      <c r="S339" t="s">
        <v>59</v>
      </c>
      <c r="T339" t="s">
        <v>59</v>
      </c>
      <c r="U339" t="s">
        <v>59</v>
      </c>
      <c r="W339">
        <v>0</v>
      </c>
      <c r="X339">
        <v>0</v>
      </c>
      <c r="Y339" t="s">
        <v>66</v>
      </c>
      <c r="Z339" t="s">
        <v>58</v>
      </c>
      <c r="AA339" t="s">
        <v>58</v>
      </c>
      <c r="AB339" t="s">
        <v>66</v>
      </c>
      <c r="AC339" t="s">
        <v>58</v>
      </c>
      <c r="AD339" t="s">
        <v>58</v>
      </c>
      <c r="AE339" t="s">
        <v>66</v>
      </c>
      <c r="AF339" t="s">
        <v>58</v>
      </c>
      <c r="AG339" t="s">
        <v>58</v>
      </c>
      <c r="AH339" t="s">
        <v>58</v>
      </c>
      <c r="AI339" t="s">
        <v>58</v>
      </c>
      <c r="AJ339" t="s">
        <v>58</v>
      </c>
      <c r="AK339">
        <v>1</v>
      </c>
      <c r="AL339">
        <v>0</v>
      </c>
      <c r="AM339">
        <v>1</v>
      </c>
      <c r="AN339">
        <v>0</v>
      </c>
      <c r="AO339">
        <v>1</v>
      </c>
      <c r="AP339">
        <v>0</v>
      </c>
      <c r="AQ339">
        <v>0</v>
      </c>
      <c r="AR339">
        <v>0</v>
      </c>
      <c r="AS339">
        <v>1</v>
      </c>
      <c r="AV339">
        <v>12.9</v>
      </c>
      <c r="AW339" t="s">
        <v>59</v>
      </c>
      <c r="AX339">
        <v>7</v>
      </c>
    </row>
    <row r="340" spans="1:50">
      <c r="A340" t="s">
        <v>777</v>
      </c>
      <c r="B340" t="s">
        <v>778</v>
      </c>
      <c r="C340" t="s">
        <v>205</v>
      </c>
      <c r="D340">
        <v>1640</v>
      </c>
      <c r="E340" t="s">
        <v>53</v>
      </c>
      <c r="F340">
        <v>84</v>
      </c>
      <c r="G340" t="s">
        <v>70</v>
      </c>
      <c r="H340">
        <v>290.45999999999998</v>
      </c>
      <c r="I340" t="s">
        <v>641</v>
      </c>
      <c r="J340" t="s">
        <v>71</v>
      </c>
      <c r="K340" t="s">
        <v>72</v>
      </c>
      <c r="L340" t="s">
        <v>58</v>
      </c>
      <c r="M340">
        <v>0</v>
      </c>
      <c r="N340">
        <v>0</v>
      </c>
      <c r="O340">
        <v>0</v>
      </c>
      <c r="P340">
        <v>0</v>
      </c>
      <c r="Q340" t="s">
        <v>59</v>
      </c>
      <c r="R340" t="s">
        <v>59</v>
      </c>
      <c r="S340" t="s">
        <v>59</v>
      </c>
      <c r="T340" t="s">
        <v>59</v>
      </c>
      <c r="U340" t="s">
        <v>59</v>
      </c>
      <c r="W340">
        <v>0</v>
      </c>
      <c r="X340">
        <v>0</v>
      </c>
      <c r="Y340" t="s">
        <v>58</v>
      </c>
      <c r="Z340" t="s">
        <v>66</v>
      </c>
      <c r="AA340" t="s">
        <v>58</v>
      </c>
      <c r="AB340" t="s">
        <v>66</v>
      </c>
      <c r="AC340" t="s">
        <v>58</v>
      </c>
      <c r="AD340" t="s">
        <v>58</v>
      </c>
      <c r="AE340" t="s">
        <v>58</v>
      </c>
      <c r="AF340" t="s">
        <v>58</v>
      </c>
      <c r="AG340" t="s">
        <v>58</v>
      </c>
      <c r="AH340" t="s">
        <v>58</v>
      </c>
      <c r="AI340" t="s">
        <v>58</v>
      </c>
      <c r="AJ340" t="s">
        <v>58</v>
      </c>
      <c r="AK340">
        <v>1</v>
      </c>
      <c r="AL340">
        <v>1</v>
      </c>
      <c r="AM340">
        <v>1</v>
      </c>
      <c r="AN340">
        <v>1</v>
      </c>
      <c r="AO340">
        <v>0</v>
      </c>
      <c r="AP340">
        <v>0</v>
      </c>
      <c r="AQ340">
        <v>0</v>
      </c>
      <c r="AR340">
        <v>0</v>
      </c>
      <c r="AS340">
        <v>0</v>
      </c>
      <c r="AV340">
        <v>11.6</v>
      </c>
      <c r="AW340" t="s">
        <v>59</v>
      </c>
      <c r="AX340">
        <v>1</v>
      </c>
    </row>
    <row r="341" spans="1:50">
      <c r="A341" t="s">
        <v>779</v>
      </c>
      <c r="B341" t="s">
        <v>780</v>
      </c>
      <c r="C341" t="s">
        <v>781</v>
      </c>
      <c r="D341">
        <v>4100</v>
      </c>
      <c r="E341" t="s">
        <v>53</v>
      </c>
      <c r="F341">
        <v>34</v>
      </c>
      <c r="G341" t="s">
        <v>115</v>
      </c>
      <c r="H341">
        <v>194.74</v>
      </c>
      <c r="I341" t="s">
        <v>55</v>
      </c>
      <c r="J341" t="s">
        <v>55</v>
      </c>
      <c r="K341" t="s">
        <v>55</v>
      </c>
      <c r="L341" t="s">
        <v>66</v>
      </c>
      <c r="M341">
        <v>2</v>
      </c>
      <c r="N341">
        <v>0</v>
      </c>
      <c r="O341">
        <v>0</v>
      </c>
      <c r="P341">
        <v>0</v>
      </c>
      <c r="Q341" t="s">
        <v>59</v>
      </c>
      <c r="R341" t="s">
        <v>59</v>
      </c>
      <c r="S341" t="s">
        <v>59</v>
      </c>
      <c r="T341" t="s">
        <v>59</v>
      </c>
      <c r="U341" t="s">
        <v>59</v>
      </c>
      <c r="Y341" t="s">
        <v>58</v>
      </c>
      <c r="Z341" t="s">
        <v>58</v>
      </c>
      <c r="AA341" t="s">
        <v>58</v>
      </c>
      <c r="AB341" t="s">
        <v>58</v>
      </c>
      <c r="AC341" t="s">
        <v>58</v>
      </c>
      <c r="AD341" t="s">
        <v>58</v>
      </c>
      <c r="AE341" t="s">
        <v>58</v>
      </c>
      <c r="AF341" t="s">
        <v>58</v>
      </c>
      <c r="AG341" t="s">
        <v>58</v>
      </c>
      <c r="AH341" t="s">
        <v>58</v>
      </c>
      <c r="AI341" t="s">
        <v>58</v>
      </c>
      <c r="AJ341" t="s">
        <v>58</v>
      </c>
      <c r="AK341">
        <v>0</v>
      </c>
      <c r="AL341">
        <v>0</v>
      </c>
      <c r="AM341">
        <v>0</v>
      </c>
      <c r="AN341">
        <v>0</v>
      </c>
      <c r="AO341">
        <v>0</v>
      </c>
      <c r="AP341">
        <v>0</v>
      </c>
      <c r="AQ341">
        <v>0</v>
      </c>
      <c r="AR341">
        <v>0</v>
      </c>
      <c r="AS341">
        <v>0</v>
      </c>
      <c r="AW341" t="s">
        <v>59</v>
      </c>
      <c r="AX341">
        <v>4</v>
      </c>
    </row>
    <row r="342" spans="1:50">
      <c r="A342" t="s">
        <v>782</v>
      </c>
      <c r="B342" t="s">
        <v>783</v>
      </c>
      <c r="C342" t="s">
        <v>148</v>
      </c>
      <c r="D342">
        <v>3640</v>
      </c>
      <c r="E342" t="s">
        <v>63</v>
      </c>
      <c r="F342">
        <v>50</v>
      </c>
      <c r="G342" t="s">
        <v>84</v>
      </c>
      <c r="H342">
        <v>186.18</v>
      </c>
      <c r="I342" t="s">
        <v>105</v>
      </c>
      <c r="J342" t="s">
        <v>56</v>
      </c>
      <c r="K342" t="s">
        <v>85</v>
      </c>
      <c r="L342" t="s">
        <v>58</v>
      </c>
      <c r="M342">
        <v>0</v>
      </c>
      <c r="N342">
        <v>0</v>
      </c>
      <c r="O342">
        <v>0</v>
      </c>
      <c r="P342">
        <v>0</v>
      </c>
      <c r="Q342" t="s">
        <v>59</v>
      </c>
      <c r="R342" t="s">
        <v>66</v>
      </c>
      <c r="S342" t="s">
        <v>66</v>
      </c>
      <c r="T342" t="s">
        <v>59</v>
      </c>
      <c r="U342" t="s">
        <v>66</v>
      </c>
      <c r="W342">
        <v>0</v>
      </c>
      <c r="X342">
        <v>0</v>
      </c>
      <c r="Y342" t="s">
        <v>59</v>
      </c>
      <c r="Z342" t="s">
        <v>59</v>
      </c>
      <c r="AA342" t="s">
        <v>59</v>
      </c>
      <c r="AB342" t="s">
        <v>59</v>
      </c>
      <c r="AC342" t="s">
        <v>59</v>
      </c>
      <c r="AD342" t="s">
        <v>59</v>
      </c>
      <c r="AE342" t="s">
        <v>59</v>
      </c>
      <c r="AF342" t="s">
        <v>59</v>
      </c>
      <c r="AG342" t="s">
        <v>59</v>
      </c>
      <c r="AH342" t="s">
        <v>59</v>
      </c>
      <c r="AI342" t="s">
        <v>59</v>
      </c>
      <c r="AJ342" t="s">
        <v>59</v>
      </c>
      <c r="AV342">
        <v>12.3</v>
      </c>
      <c r="AW342" t="s">
        <v>59</v>
      </c>
      <c r="AX342">
        <v>3</v>
      </c>
    </row>
    <row r="343" spans="1:50">
      <c r="A343" t="s">
        <v>784</v>
      </c>
      <c r="B343" t="s">
        <v>340</v>
      </c>
      <c r="C343" t="s">
        <v>205</v>
      </c>
      <c r="D343">
        <v>3480</v>
      </c>
      <c r="E343" t="s">
        <v>53</v>
      </c>
      <c r="F343">
        <v>32</v>
      </c>
      <c r="G343" t="s">
        <v>54</v>
      </c>
      <c r="H343">
        <v>143.75</v>
      </c>
      <c r="I343" t="s">
        <v>55</v>
      </c>
      <c r="J343" t="s">
        <v>55</v>
      </c>
      <c r="K343" t="s">
        <v>85</v>
      </c>
      <c r="L343" t="s">
        <v>66</v>
      </c>
      <c r="M343">
        <v>1</v>
      </c>
      <c r="N343">
        <v>0</v>
      </c>
      <c r="O343">
        <v>0</v>
      </c>
      <c r="P343">
        <v>0</v>
      </c>
      <c r="Q343" t="s">
        <v>59</v>
      </c>
      <c r="R343" t="s">
        <v>59</v>
      </c>
      <c r="S343" t="s">
        <v>59</v>
      </c>
      <c r="T343" t="s">
        <v>59</v>
      </c>
      <c r="U343" t="s">
        <v>59</v>
      </c>
      <c r="W343">
        <v>0</v>
      </c>
      <c r="X343">
        <v>0</v>
      </c>
      <c r="Y343" t="s">
        <v>59</v>
      </c>
      <c r="Z343" t="s">
        <v>59</v>
      </c>
      <c r="AA343" t="s">
        <v>59</v>
      </c>
      <c r="AB343" t="s">
        <v>59</v>
      </c>
      <c r="AC343" t="s">
        <v>59</v>
      </c>
      <c r="AD343" t="s">
        <v>59</v>
      </c>
      <c r="AE343" t="s">
        <v>59</v>
      </c>
      <c r="AF343" t="s">
        <v>59</v>
      </c>
      <c r="AG343" t="s">
        <v>59</v>
      </c>
      <c r="AH343" t="s">
        <v>59</v>
      </c>
      <c r="AI343" t="s">
        <v>59</v>
      </c>
      <c r="AJ343" t="s">
        <v>59</v>
      </c>
      <c r="AV343">
        <v>11.9</v>
      </c>
      <c r="AW343" t="s">
        <v>59</v>
      </c>
      <c r="AX343">
        <v>1</v>
      </c>
    </row>
    <row r="344" spans="1:50">
      <c r="A344" t="s">
        <v>785</v>
      </c>
      <c r="B344" t="s">
        <v>786</v>
      </c>
      <c r="C344" t="s">
        <v>202</v>
      </c>
      <c r="D344">
        <v>2030</v>
      </c>
      <c r="E344" t="s">
        <v>63</v>
      </c>
      <c r="F344">
        <v>34</v>
      </c>
      <c r="G344" t="s">
        <v>54</v>
      </c>
      <c r="H344">
        <v>175.99</v>
      </c>
      <c r="I344" t="s">
        <v>55</v>
      </c>
      <c r="J344" t="s">
        <v>71</v>
      </c>
      <c r="K344" t="s">
        <v>128</v>
      </c>
      <c r="L344" t="s">
        <v>66</v>
      </c>
      <c r="M344">
        <v>1</v>
      </c>
      <c r="N344">
        <v>0</v>
      </c>
      <c r="O344">
        <v>0</v>
      </c>
      <c r="P344">
        <v>0</v>
      </c>
      <c r="Q344" t="s">
        <v>59</v>
      </c>
      <c r="R344" t="s">
        <v>59</v>
      </c>
      <c r="S344" t="s">
        <v>59</v>
      </c>
      <c r="T344" t="s">
        <v>59</v>
      </c>
      <c r="U344" t="s">
        <v>59</v>
      </c>
      <c r="V344">
        <v>1</v>
      </c>
      <c r="W344">
        <v>0</v>
      </c>
      <c r="X344">
        <v>0</v>
      </c>
      <c r="Y344" t="s">
        <v>59</v>
      </c>
      <c r="Z344" t="s">
        <v>59</v>
      </c>
      <c r="AA344" t="s">
        <v>59</v>
      </c>
      <c r="AB344" t="s">
        <v>59</v>
      </c>
      <c r="AC344" t="s">
        <v>59</v>
      </c>
      <c r="AD344" t="s">
        <v>59</v>
      </c>
      <c r="AE344" t="s">
        <v>59</v>
      </c>
      <c r="AF344" t="s">
        <v>59</v>
      </c>
      <c r="AG344" t="s">
        <v>59</v>
      </c>
      <c r="AH344" t="s">
        <v>59</v>
      </c>
      <c r="AI344" t="s">
        <v>59</v>
      </c>
      <c r="AJ344" t="s">
        <v>59</v>
      </c>
      <c r="AV344">
        <v>12</v>
      </c>
      <c r="AW344" t="s">
        <v>59</v>
      </c>
      <c r="AX344">
        <v>2</v>
      </c>
    </row>
    <row r="345" spans="1:50">
      <c r="A345" t="s">
        <v>787</v>
      </c>
      <c r="B345" t="s">
        <v>286</v>
      </c>
      <c r="C345" t="s">
        <v>134</v>
      </c>
      <c r="D345">
        <v>1640</v>
      </c>
      <c r="E345" t="s">
        <v>63</v>
      </c>
      <c r="F345">
        <v>68</v>
      </c>
      <c r="G345" t="s">
        <v>64</v>
      </c>
      <c r="H345">
        <v>323.02999999999997</v>
      </c>
      <c r="I345" t="s">
        <v>105</v>
      </c>
      <c r="J345" t="s">
        <v>71</v>
      </c>
      <c r="K345" t="s">
        <v>111</v>
      </c>
      <c r="L345" t="s">
        <v>58</v>
      </c>
      <c r="M345">
        <v>0</v>
      </c>
      <c r="N345">
        <v>2</v>
      </c>
      <c r="O345">
        <v>2</v>
      </c>
      <c r="P345">
        <v>0</v>
      </c>
      <c r="Q345" t="s">
        <v>59</v>
      </c>
      <c r="R345" t="s">
        <v>59</v>
      </c>
      <c r="S345" t="s">
        <v>59</v>
      </c>
      <c r="T345" t="s">
        <v>66</v>
      </c>
      <c r="U345" t="s">
        <v>66</v>
      </c>
      <c r="V345">
        <v>1</v>
      </c>
      <c r="W345">
        <v>1</v>
      </c>
      <c r="X345">
        <v>0</v>
      </c>
      <c r="Y345" t="s">
        <v>66</v>
      </c>
      <c r="Z345" t="s">
        <v>66</v>
      </c>
      <c r="AA345" t="s">
        <v>58</v>
      </c>
      <c r="AB345" t="s">
        <v>66</v>
      </c>
      <c r="AC345" t="s">
        <v>58</v>
      </c>
      <c r="AD345" t="s">
        <v>58</v>
      </c>
      <c r="AE345" t="s">
        <v>58</v>
      </c>
      <c r="AF345" t="s">
        <v>58</v>
      </c>
      <c r="AG345" t="s">
        <v>58</v>
      </c>
      <c r="AH345" t="s">
        <v>58</v>
      </c>
      <c r="AI345" t="s">
        <v>58</v>
      </c>
      <c r="AJ345" t="s">
        <v>58</v>
      </c>
      <c r="AK345">
        <v>0</v>
      </c>
      <c r="AL345">
        <v>0</v>
      </c>
      <c r="AM345">
        <v>1</v>
      </c>
      <c r="AN345">
        <v>0</v>
      </c>
      <c r="AO345">
        <v>1</v>
      </c>
      <c r="AP345">
        <v>0</v>
      </c>
      <c r="AQ345">
        <v>0</v>
      </c>
      <c r="AR345">
        <v>0</v>
      </c>
      <c r="AS345">
        <v>1</v>
      </c>
      <c r="AV345">
        <v>14.6</v>
      </c>
      <c r="AW345" t="s">
        <v>59</v>
      </c>
      <c r="AX345">
        <v>1</v>
      </c>
    </row>
    <row r="346" spans="1:50">
      <c r="A346" t="s">
        <v>788</v>
      </c>
      <c r="B346" t="s">
        <v>342</v>
      </c>
      <c r="C346" t="s">
        <v>103</v>
      </c>
      <c r="D346">
        <v>5945</v>
      </c>
      <c r="E346" t="s">
        <v>63</v>
      </c>
      <c r="F346">
        <v>40</v>
      </c>
      <c r="G346" t="s">
        <v>246</v>
      </c>
      <c r="H346">
        <v>490.46</v>
      </c>
      <c r="I346" t="s">
        <v>105</v>
      </c>
      <c r="J346" t="s">
        <v>71</v>
      </c>
      <c r="K346" t="s">
        <v>128</v>
      </c>
      <c r="L346" t="s">
        <v>66</v>
      </c>
      <c r="M346">
        <v>3</v>
      </c>
      <c r="N346">
        <v>2</v>
      </c>
      <c r="O346">
        <v>2</v>
      </c>
      <c r="P346">
        <v>0</v>
      </c>
      <c r="Q346" t="s">
        <v>59</v>
      </c>
      <c r="R346" t="s">
        <v>66</v>
      </c>
      <c r="S346" t="s">
        <v>66</v>
      </c>
      <c r="T346" t="s">
        <v>59</v>
      </c>
      <c r="U346" t="s">
        <v>59</v>
      </c>
      <c r="W346">
        <v>0</v>
      </c>
      <c r="X346">
        <v>0</v>
      </c>
      <c r="Y346" t="s">
        <v>66</v>
      </c>
      <c r="Z346" t="s">
        <v>58</v>
      </c>
      <c r="AA346" t="s">
        <v>58</v>
      </c>
      <c r="AB346" t="s">
        <v>66</v>
      </c>
      <c r="AC346" t="s">
        <v>58</v>
      </c>
      <c r="AD346" t="s">
        <v>58</v>
      </c>
      <c r="AE346" t="s">
        <v>58</v>
      </c>
      <c r="AF346" t="s">
        <v>66</v>
      </c>
      <c r="AG346" t="s">
        <v>58</v>
      </c>
      <c r="AH346" t="s">
        <v>58</v>
      </c>
      <c r="AI346" t="s">
        <v>58</v>
      </c>
      <c r="AJ346" t="s">
        <v>58</v>
      </c>
      <c r="AK346">
        <v>1</v>
      </c>
      <c r="AL346">
        <v>0</v>
      </c>
      <c r="AM346">
        <v>1</v>
      </c>
      <c r="AN346">
        <v>0</v>
      </c>
      <c r="AO346">
        <v>1</v>
      </c>
      <c r="AP346">
        <v>0</v>
      </c>
      <c r="AQ346">
        <v>0</v>
      </c>
      <c r="AR346">
        <v>1</v>
      </c>
      <c r="AS346">
        <v>1</v>
      </c>
      <c r="AV346">
        <v>16.100000000000001</v>
      </c>
      <c r="AW346" t="s">
        <v>59</v>
      </c>
      <c r="AX346">
        <v>6</v>
      </c>
    </row>
    <row r="347" spans="1:50">
      <c r="A347" t="s">
        <v>789</v>
      </c>
      <c r="B347" t="s">
        <v>790</v>
      </c>
      <c r="C347" t="s">
        <v>75</v>
      </c>
      <c r="D347">
        <v>2160</v>
      </c>
      <c r="E347" t="s">
        <v>53</v>
      </c>
      <c r="F347">
        <v>76</v>
      </c>
      <c r="G347" t="s">
        <v>115</v>
      </c>
      <c r="H347">
        <v>227.63</v>
      </c>
      <c r="I347" t="s">
        <v>55</v>
      </c>
      <c r="J347" t="s">
        <v>55</v>
      </c>
      <c r="K347" t="s">
        <v>168</v>
      </c>
      <c r="L347" t="s">
        <v>58</v>
      </c>
      <c r="M347">
        <v>0</v>
      </c>
      <c r="N347">
        <v>1</v>
      </c>
      <c r="O347">
        <v>1</v>
      </c>
      <c r="P347">
        <v>0</v>
      </c>
      <c r="Q347" t="s">
        <v>59</v>
      </c>
      <c r="R347" t="s">
        <v>59</v>
      </c>
      <c r="S347" t="s">
        <v>59</v>
      </c>
      <c r="T347" t="s">
        <v>59</v>
      </c>
      <c r="U347" t="s">
        <v>59</v>
      </c>
      <c r="V347">
        <v>2</v>
      </c>
      <c r="W347">
        <v>0</v>
      </c>
      <c r="X347">
        <v>0</v>
      </c>
      <c r="Y347" t="s">
        <v>58</v>
      </c>
      <c r="Z347" t="s">
        <v>58</v>
      </c>
      <c r="AA347" t="s">
        <v>58</v>
      </c>
      <c r="AB347" t="s">
        <v>58</v>
      </c>
      <c r="AC347" t="s">
        <v>58</v>
      </c>
      <c r="AD347" t="s">
        <v>58</v>
      </c>
      <c r="AE347" t="s">
        <v>58</v>
      </c>
      <c r="AF347" t="s">
        <v>58</v>
      </c>
      <c r="AG347" t="s">
        <v>58</v>
      </c>
      <c r="AH347" t="s">
        <v>58</v>
      </c>
      <c r="AI347" t="s">
        <v>58</v>
      </c>
      <c r="AJ347" t="s">
        <v>58</v>
      </c>
      <c r="AK347">
        <v>0</v>
      </c>
      <c r="AL347">
        <v>1</v>
      </c>
      <c r="AM347">
        <v>1</v>
      </c>
      <c r="AN347">
        <v>0</v>
      </c>
      <c r="AO347">
        <v>0</v>
      </c>
      <c r="AP347">
        <v>0</v>
      </c>
      <c r="AQ347">
        <v>0</v>
      </c>
      <c r="AR347">
        <v>0</v>
      </c>
      <c r="AS347">
        <v>0</v>
      </c>
      <c r="AV347">
        <v>12</v>
      </c>
      <c r="AW347" t="s">
        <v>59</v>
      </c>
      <c r="AX347">
        <v>1</v>
      </c>
    </row>
    <row r="348" spans="1:50">
      <c r="A348" t="s">
        <v>791</v>
      </c>
      <c r="B348" t="s">
        <v>792</v>
      </c>
      <c r="C348" t="s">
        <v>420</v>
      </c>
      <c r="D348">
        <v>1640</v>
      </c>
      <c r="E348" t="s">
        <v>53</v>
      </c>
      <c r="F348">
        <v>60</v>
      </c>
      <c r="G348" t="s">
        <v>84</v>
      </c>
      <c r="H348">
        <v>182.24</v>
      </c>
      <c r="I348" t="s">
        <v>55</v>
      </c>
      <c r="J348" t="s">
        <v>55</v>
      </c>
      <c r="K348" t="s">
        <v>72</v>
      </c>
      <c r="L348" t="s">
        <v>58</v>
      </c>
      <c r="M348">
        <v>0</v>
      </c>
      <c r="N348">
        <v>2</v>
      </c>
      <c r="O348">
        <v>2</v>
      </c>
      <c r="P348">
        <v>0</v>
      </c>
      <c r="Q348" t="s">
        <v>59</v>
      </c>
      <c r="R348" t="s">
        <v>59</v>
      </c>
      <c r="S348" t="s">
        <v>59</v>
      </c>
      <c r="T348" t="s">
        <v>59</v>
      </c>
      <c r="U348" t="s">
        <v>59</v>
      </c>
      <c r="V348">
        <v>1</v>
      </c>
      <c r="W348">
        <v>1</v>
      </c>
      <c r="X348">
        <v>0</v>
      </c>
      <c r="Y348" t="s">
        <v>59</v>
      </c>
      <c r="Z348" t="s">
        <v>59</v>
      </c>
      <c r="AA348" t="s">
        <v>59</v>
      </c>
      <c r="AB348" t="s">
        <v>59</v>
      </c>
      <c r="AC348" t="s">
        <v>59</v>
      </c>
      <c r="AD348" t="s">
        <v>59</v>
      </c>
      <c r="AE348" t="s">
        <v>59</v>
      </c>
      <c r="AF348" t="s">
        <v>59</v>
      </c>
      <c r="AG348" t="s">
        <v>59</v>
      </c>
      <c r="AH348" t="s">
        <v>59</v>
      </c>
      <c r="AI348" t="s">
        <v>59</v>
      </c>
      <c r="AJ348" t="s">
        <v>59</v>
      </c>
      <c r="AV348">
        <v>11.4</v>
      </c>
      <c r="AW348" t="s">
        <v>59</v>
      </c>
      <c r="AX348">
        <v>2</v>
      </c>
    </row>
    <row r="349" spans="1:50">
      <c r="A349" t="s">
        <v>793</v>
      </c>
      <c r="B349" t="s">
        <v>794</v>
      </c>
      <c r="C349" t="s">
        <v>122</v>
      </c>
      <c r="D349">
        <v>2020</v>
      </c>
      <c r="E349" t="s">
        <v>63</v>
      </c>
      <c r="F349">
        <v>72</v>
      </c>
      <c r="G349" t="s">
        <v>246</v>
      </c>
      <c r="H349">
        <v>341.45</v>
      </c>
      <c r="I349" t="s">
        <v>55</v>
      </c>
      <c r="J349" t="s">
        <v>55</v>
      </c>
      <c r="K349" t="s">
        <v>153</v>
      </c>
      <c r="L349" t="s">
        <v>58</v>
      </c>
      <c r="M349">
        <v>0</v>
      </c>
      <c r="N349">
        <v>2</v>
      </c>
      <c r="O349">
        <v>2</v>
      </c>
      <c r="P349">
        <v>0</v>
      </c>
      <c r="Q349" t="s">
        <v>59</v>
      </c>
      <c r="R349" t="s">
        <v>59</v>
      </c>
      <c r="S349" t="s">
        <v>59</v>
      </c>
      <c r="T349" t="s">
        <v>59</v>
      </c>
      <c r="U349" t="s">
        <v>59</v>
      </c>
      <c r="V349">
        <v>2</v>
      </c>
      <c r="W349">
        <v>0</v>
      </c>
      <c r="X349">
        <v>1</v>
      </c>
      <c r="Y349" t="s">
        <v>58</v>
      </c>
      <c r="Z349" t="s">
        <v>66</v>
      </c>
      <c r="AA349" t="s">
        <v>58</v>
      </c>
      <c r="AB349" t="s">
        <v>66</v>
      </c>
      <c r="AC349" t="s">
        <v>58</v>
      </c>
      <c r="AD349" t="s">
        <v>58</v>
      </c>
      <c r="AE349" t="s">
        <v>66</v>
      </c>
      <c r="AF349" t="s">
        <v>58</v>
      </c>
      <c r="AG349" t="s">
        <v>58</v>
      </c>
      <c r="AH349" t="s">
        <v>58</v>
      </c>
      <c r="AI349" t="s">
        <v>58</v>
      </c>
      <c r="AJ349" t="s">
        <v>58</v>
      </c>
      <c r="AK349">
        <v>0</v>
      </c>
      <c r="AL349">
        <v>0</v>
      </c>
      <c r="AM349">
        <v>1</v>
      </c>
      <c r="AN349">
        <v>0</v>
      </c>
      <c r="AO349">
        <v>1</v>
      </c>
      <c r="AP349">
        <v>0</v>
      </c>
      <c r="AQ349">
        <v>0</v>
      </c>
      <c r="AR349">
        <v>0</v>
      </c>
      <c r="AS349">
        <v>1</v>
      </c>
      <c r="AV349">
        <v>12.9</v>
      </c>
      <c r="AW349" t="s">
        <v>59</v>
      </c>
      <c r="AX349">
        <v>7</v>
      </c>
    </row>
    <row r="350" spans="1:50">
      <c r="A350" t="s">
        <v>795</v>
      </c>
      <c r="B350" t="s">
        <v>796</v>
      </c>
      <c r="C350" t="s">
        <v>205</v>
      </c>
      <c r="D350">
        <v>2440</v>
      </c>
      <c r="E350" t="s">
        <v>63</v>
      </c>
      <c r="F350">
        <v>36</v>
      </c>
      <c r="G350" t="s">
        <v>54</v>
      </c>
      <c r="H350">
        <v>123.36</v>
      </c>
      <c r="I350" t="s">
        <v>55</v>
      </c>
      <c r="J350" t="s">
        <v>55</v>
      </c>
      <c r="K350" t="s">
        <v>131</v>
      </c>
      <c r="L350" t="s">
        <v>58</v>
      </c>
      <c r="M350">
        <v>0</v>
      </c>
      <c r="N350">
        <v>0</v>
      </c>
      <c r="O350">
        <v>0</v>
      </c>
      <c r="P350">
        <v>0</v>
      </c>
      <c r="Q350" t="s">
        <v>59</v>
      </c>
      <c r="R350" t="s">
        <v>59</v>
      </c>
      <c r="S350" t="s">
        <v>59</v>
      </c>
      <c r="T350" t="s">
        <v>59</v>
      </c>
      <c r="U350" t="s">
        <v>59</v>
      </c>
      <c r="W350">
        <v>0</v>
      </c>
      <c r="X350">
        <v>0</v>
      </c>
      <c r="Y350" t="s">
        <v>59</v>
      </c>
      <c r="Z350" t="s">
        <v>59</v>
      </c>
      <c r="AA350" t="s">
        <v>59</v>
      </c>
      <c r="AB350" t="s">
        <v>59</v>
      </c>
      <c r="AC350" t="s">
        <v>59</v>
      </c>
      <c r="AD350" t="s">
        <v>59</v>
      </c>
      <c r="AE350" t="s">
        <v>59</v>
      </c>
      <c r="AF350" t="s">
        <v>59</v>
      </c>
      <c r="AG350" t="s">
        <v>59</v>
      </c>
      <c r="AH350" t="s">
        <v>59</v>
      </c>
      <c r="AI350" t="s">
        <v>59</v>
      </c>
      <c r="AJ350" t="s">
        <v>59</v>
      </c>
      <c r="AV350">
        <v>12.1</v>
      </c>
      <c r="AW350" t="s">
        <v>59</v>
      </c>
      <c r="AX350">
        <v>1</v>
      </c>
    </row>
    <row r="351" spans="1:50">
      <c r="A351" t="s">
        <v>797</v>
      </c>
      <c r="B351" t="s">
        <v>798</v>
      </c>
      <c r="C351" t="s">
        <v>202</v>
      </c>
      <c r="E351" t="s">
        <v>53</v>
      </c>
      <c r="F351">
        <v>56</v>
      </c>
      <c r="G351" t="s">
        <v>115</v>
      </c>
      <c r="H351">
        <v>110.2</v>
      </c>
      <c r="I351" t="s">
        <v>94</v>
      </c>
      <c r="J351" t="s">
        <v>71</v>
      </c>
      <c r="K351" t="s">
        <v>131</v>
      </c>
      <c r="L351" t="s">
        <v>58</v>
      </c>
      <c r="M351">
        <v>0</v>
      </c>
      <c r="N351">
        <v>1</v>
      </c>
      <c r="O351">
        <v>1</v>
      </c>
      <c r="P351">
        <v>0</v>
      </c>
      <c r="Q351" t="s">
        <v>59</v>
      </c>
      <c r="R351" t="s">
        <v>59</v>
      </c>
      <c r="S351" t="s">
        <v>59</v>
      </c>
      <c r="T351" t="s">
        <v>59</v>
      </c>
      <c r="U351" t="s">
        <v>59</v>
      </c>
      <c r="W351">
        <v>0</v>
      </c>
      <c r="X351">
        <v>0</v>
      </c>
      <c r="Y351" t="s">
        <v>58</v>
      </c>
      <c r="Z351" t="s">
        <v>58</v>
      </c>
      <c r="AA351" t="s">
        <v>58</v>
      </c>
      <c r="AB351" t="s">
        <v>58</v>
      </c>
      <c r="AC351" t="s">
        <v>58</v>
      </c>
      <c r="AD351" t="s">
        <v>58</v>
      </c>
      <c r="AE351" t="s">
        <v>58</v>
      </c>
      <c r="AF351" t="s">
        <v>58</v>
      </c>
      <c r="AG351" t="s">
        <v>58</v>
      </c>
      <c r="AH351" t="s">
        <v>58</v>
      </c>
      <c r="AI351" t="s">
        <v>58</v>
      </c>
      <c r="AJ351" t="s">
        <v>58</v>
      </c>
      <c r="AK351">
        <v>1</v>
      </c>
      <c r="AL351">
        <v>1</v>
      </c>
      <c r="AM351">
        <v>0</v>
      </c>
      <c r="AN351">
        <v>0</v>
      </c>
      <c r="AO351">
        <v>0</v>
      </c>
      <c r="AP351">
        <v>0</v>
      </c>
      <c r="AQ351">
        <v>0</v>
      </c>
      <c r="AR351">
        <v>0</v>
      </c>
      <c r="AS351">
        <v>1</v>
      </c>
      <c r="AV351">
        <v>11.3</v>
      </c>
      <c r="AW351" t="s">
        <v>59</v>
      </c>
      <c r="AX351">
        <v>2</v>
      </c>
    </row>
    <row r="352" spans="1:50">
      <c r="A352" t="s">
        <v>799</v>
      </c>
      <c r="B352" t="s">
        <v>800</v>
      </c>
      <c r="C352" t="s">
        <v>79</v>
      </c>
      <c r="D352">
        <v>7040</v>
      </c>
      <c r="E352" t="s">
        <v>53</v>
      </c>
      <c r="F352">
        <v>0</v>
      </c>
      <c r="G352" t="s">
        <v>64</v>
      </c>
      <c r="H352">
        <v>153.29</v>
      </c>
      <c r="I352" t="s">
        <v>55</v>
      </c>
      <c r="J352" t="s">
        <v>55</v>
      </c>
      <c r="K352" t="s">
        <v>80</v>
      </c>
      <c r="L352" t="s">
        <v>58</v>
      </c>
      <c r="M352">
        <v>0</v>
      </c>
      <c r="N352">
        <v>0</v>
      </c>
      <c r="O352">
        <v>0</v>
      </c>
      <c r="P352">
        <v>0</v>
      </c>
      <c r="Q352" t="s">
        <v>59</v>
      </c>
      <c r="R352" t="s">
        <v>59</v>
      </c>
      <c r="S352" t="s">
        <v>66</v>
      </c>
      <c r="T352" t="s">
        <v>66</v>
      </c>
      <c r="U352" t="s">
        <v>66</v>
      </c>
      <c r="V352">
        <v>1</v>
      </c>
      <c r="W352">
        <v>0</v>
      </c>
      <c r="X352">
        <v>0</v>
      </c>
      <c r="Y352" t="s">
        <v>58</v>
      </c>
      <c r="Z352" t="s">
        <v>66</v>
      </c>
      <c r="AA352" t="s">
        <v>58</v>
      </c>
      <c r="AB352" t="s">
        <v>66</v>
      </c>
      <c r="AC352" t="s">
        <v>58</v>
      </c>
      <c r="AD352" t="s">
        <v>58</v>
      </c>
      <c r="AE352" t="s">
        <v>58</v>
      </c>
      <c r="AF352" t="s">
        <v>58</v>
      </c>
      <c r="AG352" t="s">
        <v>58</v>
      </c>
      <c r="AH352" t="s">
        <v>58</v>
      </c>
      <c r="AI352" t="s">
        <v>58</v>
      </c>
      <c r="AJ352" t="s">
        <v>58</v>
      </c>
      <c r="AK352">
        <v>0</v>
      </c>
      <c r="AL352">
        <v>0</v>
      </c>
      <c r="AM352">
        <v>1</v>
      </c>
      <c r="AN352">
        <v>0</v>
      </c>
      <c r="AO352">
        <v>1</v>
      </c>
      <c r="AP352">
        <v>0</v>
      </c>
      <c r="AQ352">
        <v>0</v>
      </c>
      <c r="AR352">
        <v>0</v>
      </c>
      <c r="AS352">
        <v>0</v>
      </c>
      <c r="AV352">
        <v>11</v>
      </c>
      <c r="AW352" t="s">
        <v>59</v>
      </c>
      <c r="AX352">
        <v>8</v>
      </c>
    </row>
    <row r="353" spans="1:50">
      <c r="A353" t="s">
        <v>801</v>
      </c>
      <c r="B353" t="s">
        <v>802</v>
      </c>
      <c r="C353" t="s">
        <v>137</v>
      </c>
      <c r="D353">
        <v>6480</v>
      </c>
      <c r="E353" t="s">
        <v>63</v>
      </c>
      <c r="F353">
        <v>86</v>
      </c>
      <c r="G353" t="s">
        <v>54</v>
      </c>
      <c r="H353">
        <v>275.99</v>
      </c>
      <c r="I353" t="s">
        <v>55</v>
      </c>
      <c r="J353" t="s">
        <v>55</v>
      </c>
      <c r="K353" t="s">
        <v>90</v>
      </c>
      <c r="L353" t="s">
        <v>58</v>
      </c>
      <c r="M353">
        <v>0</v>
      </c>
      <c r="N353">
        <v>1</v>
      </c>
      <c r="O353">
        <v>1</v>
      </c>
      <c r="P353">
        <v>0</v>
      </c>
      <c r="Q353" t="s">
        <v>59</v>
      </c>
      <c r="R353" t="s">
        <v>59</v>
      </c>
      <c r="S353" t="s">
        <v>59</v>
      </c>
      <c r="T353" t="s">
        <v>59</v>
      </c>
      <c r="U353" t="s">
        <v>59</v>
      </c>
      <c r="W353">
        <v>0</v>
      </c>
      <c r="X353">
        <v>0</v>
      </c>
      <c r="Y353" t="s">
        <v>66</v>
      </c>
      <c r="Z353" t="s">
        <v>66</v>
      </c>
      <c r="AA353" t="s">
        <v>58</v>
      </c>
      <c r="AB353" t="s">
        <v>66</v>
      </c>
      <c r="AC353" t="s">
        <v>58</v>
      </c>
      <c r="AD353" t="s">
        <v>58</v>
      </c>
      <c r="AE353" t="s">
        <v>58</v>
      </c>
      <c r="AF353" t="s">
        <v>58</v>
      </c>
      <c r="AG353" t="s">
        <v>58</v>
      </c>
      <c r="AH353" t="s">
        <v>58</v>
      </c>
      <c r="AI353" t="s">
        <v>58</v>
      </c>
      <c r="AJ353" t="s">
        <v>58</v>
      </c>
      <c r="AK353">
        <v>1</v>
      </c>
      <c r="AL353">
        <v>1</v>
      </c>
      <c r="AM353">
        <v>1</v>
      </c>
      <c r="AN353">
        <v>0</v>
      </c>
      <c r="AO353">
        <v>1</v>
      </c>
      <c r="AP353">
        <v>0</v>
      </c>
      <c r="AQ353">
        <v>0</v>
      </c>
      <c r="AR353">
        <v>0</v>
      </c>
      <c r="AS353">
        <v>0</v>
      </c>
      <c r="AV353">
        <v>13.4</v>
      </c>
      <c r="AW353" t="s">
        <v>59</v>
      </c>
      <c r="AX353">
        <v>5</v>
      </c>
    </row>
    <row r="354" spans="1:50">
      <c r="A354" t="s">
        <v>803</v>
      </c>
      <c r="B354" t="s">
        <v>804</v>
      </c>
      <c r="C354" t="s">
        <v>328</v>
      </c>
      <c r="D354">
        <v>6400</v>
      </c>
      <c r="E354" t="s">
        <v>53</v>
      </c>
      <c r="F354">
        <v>0</v>
      </c>
      <c r="G354" t="s">
        <v>84</v>
      </c>
      <c r="H354">
        <v>209.21</v>
      </c>
      <c r="I354" t="s">
        <v>196</v>
      </c>
      <c r="J354" t="s">
        <v>55</v>
      </c>
      <c r="K354" t="s">
        <v>57</v>
      </c>
      <c r="L354" t="s">
        <v>58</v>
      </c>
      <c r="M354">
        <v>0</v>
      </c>
      <c r="N354">
        <v>1</v>
      </c>
      <c r="O354">
        <v>1</v>
      </c>
      <c r="P354">
        <v>0</v>
      </c>
      <c r="Q354" t="s">
        <v>59</v>
      </c>
      <c r="R354" t="s">
        <v>59</v>
      </c>
      <c r="S354" t="s">
        <v>59</v>
      </c>
      <c r="T354" t="s">
        <v>59</v>
      </c>
      <c r="U354" t="s">
        <v>59</v>
      </c>
      <c r="V354">
        <v>1</v>
      </c>
      <c r="W354">
        <v>1</v>
      </c>
      <c r="X354">
        <v>1</v>
      </c>
      <c r="Y354" t="s">
        <v>59</v>
      </c>
      <c r="Z354" t="s">
        <v>59</v>
      </c>
      <c r="AA354" t="s">
        <v>59</v>
      </c>
      <c r="AB354" t="s">
        <v>59</v>
      </c>
      <c r="AC354" t="s">
        <v>59</v>
      </c>
      <c r="AD354" t="s">
        <v>59</v>
      </c>
      <c r="AE354" t="s">
        <v>59</v>
      </c>
      <c r="AF354" t="s">
        <v>59</v>
      </c>
      <c r="AG354" t="s">
        <v>59</v>
      </c>
      <c r="AH354" t="s">
        <v>59</v>
      </c>
      <c r="AI354" t="s">
        <v>59</v>
      </c>
      <c r="AJ354" t="s">
        <v>59</v>
      </c>
      <c r="AV354">
        <v>13</v>
      </c>
      <c r="AW354" t="s">
        <v>59</v>
      </c>
      <c r="AX354">
        <v>5</v>
      </c>
    </row>
    <row r="355" spans="1:50">
      <c r="A355" t="s">
        <v>805</v>
      </c>
      <c r="B355" t="s">
        <v>87</v>
      </c>
      <c r="C355" t="s">
        <v>134</v>
      </c>
      <c r="E355" t="s">
        <v>53</v>
      </c>
      <c r="F355">
        <v>38</v>
      </c>
      <c r="G355" t="s">
        <v>64</v>
      </c>
      <c r="H355">
        <v>172.7</v>
      </c>
      <c r="I355" t="s">
        <v>55</v>
      </c>
      <c r="J355" t="s">
        <v>55</v>
      </c>
      <c r="K355" t="s">
        <v>131</v>
      </c>
      <c r="L355" t="s">
        <v>58</v>
      </c>
      <c r="M355">
        <v>0</v>
      </c>
      <c r="N355">
        <v>0</v>
      </c>
      <c r="O355">
        <v>0</v>
      </c>
      <c r="P355">
        <v>0</v>
      </c>
      <c r="Q355" t="s">
        <v>59</v>
      </c>
      <c r="R355" t="s">
        <v>59</v>
      </c>
      <c r="S355" t="s">
        <v>59</v>
      </c>
      <c r="T355" t="s">
        <v>59</v>
      </c>
      <c r="U355" t="s">
        <v>59</v>
      </c>
      <c r="V355">
        <v>0</v>
      </c>
      <c r="W355">
        <v>1</v>
      </c>
      <c r="X355">
        <v>0</v>
      </c>
      <c r="Y355" t="s">
        <v>58</v>
      </c>
      <c r="Z355" t="s">
        <v>58</v>
      </c>
      <c r="AA355" t="s">
        <v>58</v>
      </c>
      <c r="AB355" t="s">
        <v>58</v>
      </c>
      <c r="AC355" t="s">
        <v>58</v>
      </c>
      <c r="AD355" t="s">
        <v>58</v>
      </c>
      <c r="AE355" t="s">
        <v>58</v>
      </c>
      <c r="AF355" t="s">
        <v>58</v>
      </c>
      <c r="AG355" t="s">
        <v>58</v>
      </c>
      <c r="AH355" t="s">
        <v>58</v>
      </c>
      <c r="AI355" t="s">
        <v>58</v>
      </c>
      <c r="AJ355" t="s">
        <v>58</v>
      </c>
      <c r="AK355">
        <v>0</v>
      </c>
      <c r="AL355">
        <v>0</v>
      </c>
      <c r="AM355">
        <v>1</v>
      </c>
      <c r="AN355">
        <v>0</v>
      </c>
      <c r="AO355">
        <v>1</v>
      </c>
      <c r="AP355">
        <v>0</v>
      </c>
      <c r="AQ355">
        <v>0</v>
      </c>
      <c r="AR355">
        <v>0</v>
      </c>
      <c r="AS355">
        <v>1</v>
      </c>
      <c r="AV355">
        <v>11.8</v>
      </c>
      <c r="AW355" t="s">
        <v>59</v>
      </c>
      <c r="AX355">
        <v>1</v>
      </c>
    </row>
    <row r="356" spans="1:50">
      <c r="A356" t="s">
        <v>806</v>
      </c>
      <c r="B356" t="s">
        <v>807</v>
      </c>
      <c r="C356" t="s">
        <v>126</v>
      </c>
      <c r="D356">
        <v>3160</v>
      </c>
      <c r="E356" t="s">
        <v>53</v>
      </c>
      <c r="F356">
        <v>44</v>
      </c>
      <c r="G356" t="s">
        <v>64</v>
      </c>
      <c r="H356">
        <v>207.57</v>
      </c>
      <c r="I356" t="s">
        <v>261</v>
      </c>
      <c r="J356" t="s">
        <v>55</v>
      </c>
      <c r="K356" t="s">
        <v>131</v>
      </c>
      <c r="L356" t="s">
        <v>66</v>
      </c>
      <c r="M356">
        <v>1</v>
      </c>
      <c r="N356">
        <v>0</v>
      </c>
      <c r="O356">
        <v>0</v>
      </c>
      <c r="P356">
        <v>0</v>
      </c>
      <c r="Q356" t="s">
        <v>59</v>
      </c>
      <c r="R356" t="s">
        <v>59</v>
      </c>
      <c r="S356" t="s">
        <v>59</v>
      </c>
      <c r="T356" t="s">
        <v>59</v>
      </c>
      <c r="U356" t="s">
        <v>59</v>
      </c>
      <c r="W356">
        <v>0</v>
      </c>
      <c r="X356">
        <v>0</v>
      </c>
      <c r="Y356" t="s">
        <v>59</v>
      </c>
      <c r="Z356" t="s">
        <v>59</v>
      </c>
      <c r="AA356" t="s">
        <v>59</v>
      </c>
      <c r="AB356" t="s">
        <v>59</v>
      </c>
      <c r="AC356" t="s">
        <v>59</v>
      </c>
      <c r="AD356" t="s">
        <v>59</v>
      </c>
      <c r="AE356" t="s">
        <v>59</v>
      </c>
      <c r="AF356" t="s">
        <v>59</v>
      </c>
      <c r="AG356" t="s">
        <v>59</v>
      </c>
      <c r="AH356" t="s">
        <v>59</v>
      </c>
      <c r="AI356" t="s">
        <v>59</v>
      </c>
      <c r="AJ356" t="s">
        <v>59</v>
      </c>
      <c r="AV356">
        <v>11.5</v>
      </c>
      <c r="AW356" t="s">
        <v>59</v>
      </c>
      <c r="AX356">
        <v>7</v>
      </c>
    </row>
    <row r="357" spans="1:50">
      <c r="A357" t="s">
        <v>808</v>
      </c>
      <c r="B357" t="s">
        <v>809</v>
      </c>
      <c r="C357" t="s">
        <v>182</v>
      </c>
      <c r="D357">
        <v>8840</v>
      </c>
      <c r="E357" t="s">
        <v>53</v>
      </c>
      <c r="F357">
        <v>60</v>
      </c>
      <c r="G357" t="s">
        <v>84</v>
      </c>
      <c r="H357">
        <v>384.21</v>
      </c>
      <c r="I357" t="s">
        <v>100</v>
      </c>
      <c r="J357" t="s">
        <v>71</v>
      </c>
      <c r="K357" t="s">
        <v>72</v>
      </c>
      <c r="L357" t="s">
        <v>58</v>
      </c>
      <c r="M357">
        <v>0</v>
      </c>
      <c r="N357">
        <v>1</v>
      </c>
      <c r="O357">
        <v>1</v>
      </c>
      <c r="P357">
        <v>0</v>
      </c>
      <c r="Q357" t="s">
        <v>59</v>
      </c>
      <c r="R357" t="s">
        <v>59</v>
      </c>
      <c r="S357" t="s">
        <v>59</v>
      </c>
      <c r="T357" t="s">
        <v>59</v>
      </c>
      <c r="U357" t="s">
        <v>59</v>
      </c>
      <c r="V357">
        <v>1</v>
      </c>
      <c r="W357">
        <v>1</v>
      </c>
      <c r="X357">
        <v>1</v>
      </c>
      <c r="Y357" t="s">
        <v>66</v>
      </c>
      <c r="Z357" t="s">
        <v>58</v>
      </c>
      <c r="AA357" t="s">
        <v>58</v>
      </c>
      <c r="AB357" t="s">
        <v>66</v>
      </c>
      <c r="AC357" t="s">
        <v>58</v>
      </c>
      <c r="AD357" t="s">
        <v>58</v>
      </c>
      <c r="AE357" t="s">
        <v>58</v>
      </c>
      <c r="AF357" t="s">
        <v>58</v>
      </c>
      <c r="AG357" t="s">
        <v>58</v>
      </c>
      <c r="AH357" t="s">
        <v>58</v>
      </c>
      <c r="AI357" t="s">
        <v>58</v>
      </c>
      <c r="AJ357" t="s">
        <v>58</v>
      </c>
      <c r="AK357">
        <v>0</v>
      </c>
      <c r="AL357">
        <v>0</v>
      </c>
      <c r="AM357">
        <v>1</v>
      </c>
      <c r="AN357">
        <v>0</v>
      </c>
      <c r="AO357">
        <v>0</v>
      </c>
      <c r="AP357">
        <v>0</v>
      </c>
      <c r="AQ357">
        <v>0</v>
      </c>
      <c r="AR357">
        <v>0</v>
      </c>
      <c r="AS357">
        <v>0</v>
      </c>
      <c r="AV357">
        <v>14</v>
      </c>
      <c r="AW357" t="s">
        <v>59</v>
      </c>
      <c r="AX357">
        <v>7</v>
      </c>
    </row>
    <row r="358" spans="1:50">
      <c r="A358" t="s">
        <v>810</v>
      </c>
      <c r="B358" t="s">
        <v>811</v>
      </c>
      <c r="C358" t="s">
        <v>199</v>
      </c>
      <c r="D358">
        <v>2360</v>
      </c>
      <c r="E358" t="s">
        <v>53</v>
      </c>
      <c r="F358">
        <v>70</v>
      </c>
      <c r="G358" t="s">
        <v>104</v>
      </c>
      <c r="H358">
        <v>220.72</v>
      </c>
      <c r="I358" t="s">
        <v>94</v>
      </c>
      <c r="J358" t="s">
        <v>55</v>
      </c>
      <c r="K358" t="s">
        <v>72</v>
      </c>
      <c r="L358" t="s">
        <v>58</v>
      </c>
      <c r="M358">
        <v>0</v>
      </c>
      <c r="N358">
        <v>2</v>
      </c>
      <c r="O358">
        <v>2</v>
      </c>
      <c r="P358">
        <v>1</v>
      </c>
      <c r="Q358" t="s">
        <v>59</v>
      </c>
      <c r="R358" t="s">
        <v>59</v>
      </c>
      <c r="S358" t="s">
        <v>59</v>
      </c>
      <c r="T358" t="s">
        <v>59</v>
      </c>
      <c r="U358" t="s">
        <v>59</v>
      </c>
      <c r="Y358" t="s">
        <v>58</v>
      </c>
      <c r="Z358" t="s">
        <v>66</v>
      </c>
      <c r="AA358" t="s">
        <v>58</v>
      </c>
      <c r="AB358" t="s">
        <v>66</v>
      </c>
      <c r="AC358" t="s">
        <v>58</v>
      </c>
      <c r="AD358" t="s">
        <v>66</v>
      </c>
      <c r="AE358" t="s">
        <v>66</v>
      </c>
      <c r="AF358" t="s">
        <v>58</v>
      </c>
      <c r="AG358" t="s">
        <v>58</v>
      </c>
      <c r="AH358" t="s">
        <v>58</v>
      </c>
      <c r="AI358" t="s">
        <v>58</v>
      </c>
      <c r="AJ358" t="s">
        <v>58</v>
      </c>
      <c r="AK358">
        <v>0</v>
      </c>
      <c r="AL358">
        <v>0</v>
      </c>
      <c r="AM358">
        <v>1</v>
      </c>
      <c r="AN358">
        <v>0</v>
      </c>
      <c r="AO358">
        <v>0</v>
      </c>
      <c r="AP358">
        <v>0</v>
      </c>
      <c r="AQ358">
        <v>0</v>
      </c>
      <c r="AR358">
        <v>0</v>
      </c>
      <c r="AS358">
        <v>0</v>
      </c>
      <c r="AW358" t="s">
        <v>66</v>
      </c>
      <c r="AX358">
        <v>3</v>
      </c>
    </row>
    <row r="359" spans="1:50">
      <c r="A359" t="s">
        <v>812</v>
      </c>
      <c r="B359" t="s">
        <v>813</v>
      </c>
      <c r="C359" t="s">
        <v>148</v>
      </c>
      <c r="D359">
        <v>6160</v>
      </c>
      <c r="E359" t="s">
        <v>53</v>
      </c>
      <c r="F359">
        <v>70</v>
      </c>
      <c r="G359" t="s">
        <v>115</v>
      </c>
      <c r="H359">
        <v>185.53</v>
      </c>
      <c r="I359" t="s">
        <v>55</v>
      </c>
      <c r="J359" t="s">
        <v>71</v>
      </c>
      <c r="K359" t="s">
        <v>72</v>
      </c>
      <c r="L359" t="s">
        <v>58</v>
      </c>
      <c r="M359">
        <v>0</v>
      </c>
      <c r="N359">
        <v>2</v>
      </c>
      <c r="O359">
        <v>2</v>
      </c>
      <c r="P359">
        <v>0</v>
      </c>
      <c r="Q359" t="s">
        <v>59</v>
      </c>
      <c r="R359" t="s">
        <v>59</v>
      </c>
      <c r="S359" t="s">
        <v>59</v>
      </c>
      <c r="T359" t="s">
        <v>59</v>
      </c>
      <c r="U359" t="s">
        <v>59</v>
      </c>
      <c r="W359">
        <v>0</v>
      </c>
      <c r="X359">
        <v>0</v>
      </c>
      <c r="Y359" t="s">
        <v>59</v>
      </c>
      <c r="Z359" t="s">
        <v>59</v>
      </c>
      <c r="AA359" t="s">
        <v>59</v>
      </c>
      <c r="AB359" t="s">
        <v>59</v>
      </c>
      <c r="AC359" t="s">
        <v>59</v>
      </c>
      <c r="AD359" t="s">
        <v>59</v>
      </c>
      <c r="AE359" t="s">
        <v>59</v>
      </c>
      <c r="AF359" t="s">
        <v>59</v>
      </c>
      <c r="AG359" t="s">
        <v>59</v>
      </c>
      <c r="AH359" t="s">
        <v>59</v>
      </c>
      <c r="AI359" t="s">
        <v>59</v>
      </c>
      <c r="AJ359" t="s">
        <v>59</v>
      </c>
      <c r="AV359">
        <v>11.9</v>
      </c>
      <c r="AW359" t="s">
        <v>59</v>
      </c>
      <c r="AX359">
        <v>3</v>
      </c>
    </row>
    <row r="360" spans="1:50">
      <c r="A360" t="s">
        <v>814</v>
      </c>
      <c r="B360" t="s">
        <v>815</v>
      </c>
      <c r="C360" t="s">
        <v>816</v>
      </c>
      <c r="E360" t="s">
        <v>53</v>
      </c>
      <c r="F360">
        <v>68</v>
      </c>
      <c r="G360" t="s">
        <v>64</v>
      </c>
      <c r="H360">
        <v>290.79000000000002</v>
      </c>
      <c r="I360" t="s">
        <v>55</v>
      </c>
      <c r="J360" t="s">
        <v>55</v>
      </c>
      <c r="K360" t="s">
        <v>72</v>
      </c>
      <c r="L360" t="s">
        <v>66</v>
      </c>
      <c r="M360">
        <v>1</v>
      </c>
      <c r="N360">
        <v>1</v>
      </c>
      <c r="O360">
        <v>1</v>
      </c>
      <c r="P360">
        <v>0</v>
      </c>
      <c r="Q360" t="s">
        <v>66</v>
      </c>
      <c r="R360" t="s">
        <v>59</v>
      </c>
      <c r="S360" t="s">
        <v>59</v>
      </c>
      <c r="T360" t="s">
        <v>66</v>
      </c>
      <c r="U360" t="s">
        <v>59</v>
      </c>
      <c r="W360">
        <v>0</v>
      </c>
      <c r="X360">
        <v>0</v>
      </c>
      <c r="Y360" t="s">
        <v>66</v>
      </c>
      <c r="Z360" t="s">
        <v>66</v>
      </c>
      <c r="AA360" t="s">
        <v>58</v>
      </c>
      <c r="AB360" t="s">
        <v>58</v>
      </c>
      <c r="AC360" t="s">
        <v>58</v>
      </c>
      <c r="AD360" t="s">
        <v>66</v>
      </c>
      <c r="AE360" t="s">
        <v>58</v>
      </c>
      <c r="AF360" t="s">
        <v>58</v>
      </c>
      <c r="AG360" t="s">
        <v>58</v>
      </c>
      <c r="AH360" t="s">
        <v>58</v>
      </c>
      <c r="AI360" t="s">
        <v>58</v>
      </c>
      <c r="AJ360" t="s">
        <v>58</v>
      </c>
      <c r="AK360">
        <v>0</v>
      </c>
      <c r="AL360">
        <v>0</v>
      </c>
      <c r="AM360">
        <v>1</v>
      </c>
      <c r="AN360">
        <v>0</v>
      </c>
      <c r="AO360">
        <v>1</v>
      </c>
      <c r="AP360">
        <v>0</v>
      </c>
      <c r="AQ360">
        <v>0</v>
      </c>
      <c r="AR360">
        <v>0</v>
      </c>
      <c r="AS360">
        <v>0</v>
      </c>
      <c r="AV360">
        <v>12.6</v>
      </c>
      <c r="AW360" t="s">
        <v>59</v>
      </c>
      <c r="AX360">
        <v>5</v>
      </c>
    </row>
    <row r="361" spans="1:50">
      <c r="A361" t="s">
        <v>817</v>
      </c>
      <c r="B361" t="s">
        <v>489</v>
      </c>
      <c r="C361" t="s">
        <v>205</v>
      </c>
      <c r="E361" t="s">
        <v>53</v>
      </c>
      <c r="F361">
        <v>42</v>
      </c>
      <c r="G361" t="s">
        <v>163</v>
      </c>
      <c r="H361">
        <v>300.66000000000003</v>
      </c>
      <c r="I361" t="s">
        <v>55</v>
      </c>
      <c r="J361" t="s">
        <v>56</v>
      </c>
      <c r="K361" t="s">
        <v>215</v>
      </c>
      <c r="L361" t="s">
        <v>66</v>
      </c>
      <c r="M361">
        <v>1</v>
      </c>
      <c r="N361">
        <v>2</v>
      </c>
      <c r="O361">
        <v>2</v>
      </c>
      <c r="P361">
        <v>0</v>
      </c>
      <c r="Q361" t="s">
        <v>59</v>
      </c>
      <c r="R361" t="s">
        <v>59</v>
      </c>
      <c r="S361" t="s">
        <v>59</v>
      </c>
      <c r="T361" t="s">
        <v>59</v>
      </c>
      <c r="U361" t="s">
        <v>59</v>
      </c>
      <c r="W361">
        <v>0</v>
      </c>
      <c r="X361">
        <v>0</v>
      </c>
      <c r="Y361" t="s">
        <v>58</v>
      </c>
      <c r="Z361" t="s">
        <v>66</v>
      </c>
      <c r="AA361" t="s">
        <v>58</v>
      </c>
      <c r="AB361" t="s">
        <v>66</v>
      </c>
      <c r="AC361" t="s">
        <v>58</v>
      </c>
      <c r="AD361" t="s">
        <v>58</v>
      </c>
      <c r="AE361" t="s">
        <v>66</v>
      </c>
      <c r="AF361" t="s">
        <v>58</v>
      </c>
      <c r="AG361" t="s">
        <v>58</v>
      </c>
      <c r="AH361" t="s">
        <v>58</v>
      </c>
      <c r="AI361" t="s">
        <v>58</v>
      </c>
      <c r="AJ361" t="s">
        <v>58</v>
      </c>
      <c r="AK361">
        <v>0</v>
      </c>
      <c r="AL361">
        <v>0</v>
      </c>
      <c r="AM361">
        <v>1</v>
      </c>
      <c r="AN361">
        <v>0</v>
      </c>
      <c r="AO361">
        <v>1</v>
      </c>
      <c r="AP361">
        <v>0</v>
      </c>
      <c r="AQ361">
        <v>1</v>
      </c>
      <c r="AR361">
        <v>1</v>
      </c>
      <c r="AS361">
        <v>1</v>
      </c>
      <c r="AV361">
        <v>11.6</v>
      </c>
      <c r="AW361" t="s">
        <v>59</v>
      </c>
      <c r="AX361">
        <v>1</v>
      </c>
    </row>
    <row r="362" spans="1:50">
      <c r="A362" t="s">
        <v>818</v>
      </c>
      <c r="B362" t="s">
        <v>819</v>
      </c>
      <c r="C362" t="s">
        <v>148</v>
      </c>
      <c r="D362">
        <v>875</v>
      </c>
      <c r="E362" t="s">
        <v>53</v>
      </c>
      <c r="F362">
        <v>72</v>
      </c>
      <c r="G362" t="s">
        <v>54</v>
      </c>
      <c r="H362">
        <v>259.87</v>
      </c>
      <c r="I362" t="s">
        <v>94</v>
      </c>
      <c r="J362" t="s">
        <v>71</v>
      </c>
      <c r="K362" t="s">
        <v>215</v>
      </c>
      <c r="L362" t="s">
        <v>58</v>
      </c>
      <c r="M362">
        <v>0</v>
      </c>
      <c r="N362">
        <v>2</v>
      </c>
      <c r="O362">
        <v>2</v>
      </c>
      <c r="P362">
        <v>0</v>
      </c>
      <c r="Q362" t="s">
        <v>59</v>
      </c>
      <c r="R362" t="s">
        <v>59</v>
      </c>
      <c r="S362" t="s">
        <v>59</v>
      </c>
      <c r="T362" t="s">
        <v>59</v>
      </c>
      <c r="U362" t="s">
        <v>59</v>
      </c>
      <c r="W362">
        <v>0</v>
      </c>
      <c r="X362">
        <v>0</v>
      </c>
      <c r="Y362" t="s">
        <v>66</v>
      </c>
      <c r="Z362" t="s">
        <v>66</v>
      </c>
      <c r="AA362" t="s">
        <v>58</v>
      </c>
      <c r="AB362" t="s">
        <v>58</v>
      </c>
      <c r="AC362" t="s">
        <v>58</v>
      </c>
      <c r="AD362" t="s">
        <v>58</v>
      </c>
      <c r="AE362" t="s">
        <v>58</v>
      </c>
      <c r="AF362" t="s">
        <v>58</v>
      </c>
      <c r="AG362" t="s">
        <v>58</v>
      </c>
      <c r="AH362" t="s">
        <v>58</v>
      </c>
      <c r="AI362" t="s">
        <v>58</v>
      </c>
      <c r="AJ362" t="s">
        <v>58</v>
      </c>
      <c r="AK362">
        <v>0</v>
      </c>
      <c r="AL362">
        <v>0</v>
      </c>
      <c r="AM362">
        <v>1</v>
      </c>
      <c r="AN362">
        <v>0</v>
      </c>
      <c r="AO362">
        <v>0</v>
      </c>
      <c r="AP362">
        <v>0</v>
      </c>
      <c r="AQ362">
        <v>0</v>
      </c>
      <c r="AR362">
        <v>0</v>
      </c>
      <c r="AS362">
        <v>0</v>
      </c>
      <c r="AV362">
        <v>11.8</v>
      </c>
      <c r="AW362" t="s">
        <v>59</v>
      </c>
      <c r="AX362">
        <v>3</v>
      </c>
    </row>
    <row r="363" spans="1:50">
      <c r="A363" t="s">
        <v>820</v>
      </c>
      <c r="B363" t="s">
        <v>821</v>
      </c>
      <c r="C363" t="s">
        <v>122</v>
      </c>
      <c r="D363">
        <v>2020</v>
      </c>
      <c r="E363" t="s">
        <v>53</v>
      </c>
      <c r="F363">
        <v>62</v>
      </c>
      <c r="G363" t="s">
        <v>104</v>
      </c>
      <c r="H363">
        <v>213.49</v>
      </c>
      <c r="I363" t="s">
        <v>55</v>
      </c>
      <c r="J363" t="s">
        <v>55</v>
      </c>
      <c r="K363" t="s">
        <v>116</v>
      </c>
      <c r="L363" t="s">
        <v>58</v>
      </c>
      <c r="M363">
        <v>0</v>
      </c>
      <c r="N363">
        <v>2</v>
      </c>
      <c r="O363">
        <v>2</v>
      </c>
      <c r="P363">
        <v>0</v>
      </c>
      <c r="Q363" t="s">
        <v>59</v>
      </c>
      <c r="R363" t="s">
        <v>59</v>
      </c>
      <c r="S363" t="s">
        <v>59</v>
      </c>
      <c r="T363" t="s">
        <v>59</v>
      </c>
      <c r="U363" t="s">
        <v>59</v>
      </c>
      <c r="V363">
        <v>2</v>
      </c>
      <c r="W363">
        <v>1</v>
      </c>
      <c r="X363">
        <v>1</v>
      </c>
      <c r="Y363" t="s">
        <v>59</v>
      </c>
      <c r="Z363" t="s">
        <v>59</v>
      </c>
      <c r="AA363" t="s">
        <v>59</v>
      </c>
      <c r="AB363" t="s">
        <v>59</v>
      </c>
      <c r="AC363" t="s">
        <v>59</v>
      </c>
      <c r="AD363" t="s">
        <v>59</v>
      </c>
      <c r="AE363" t="s">
        <v>59</v>
      </c>
      <c r="AF363" t="s">
        <v>59</v>
      </c>
      <c r="AG363" t="s">
        <v>59</v>
      </c>
      <c r="AH363" t="s">
        <v>59</v>
      </c>
      <c r="AI363" t="s">
        <v>59</v>
      </c>
      <c r="AJ363" t="s">
        <v>59</v>
      </c>
      <c r="AV363">
        <v>13.8</v>
      </c>
      <c r="AW363" t="s">
        <v>59</v>
      </c>
      <c r="AX363">
        <v>7</v>
      </c>
    </row>
    <row r="364" spans="1:50">
      <c r="A364" t="s">
        <v>822</v>
      </c>
      <c r="B364" t="s">
        <v>823</v>
      </c>
      <c r="C364" t="s">
        <v>148</v>
      </c>
      <c r="D364">
        <v>5015</v>
      </c>
      <c r="E364" t="s">
        <v>53</v>
      </c>
      <c r="F364">
        <v>30</v>
      </c>
      <c r="G364" t="s">
        <v>84</v>
      </c>
      <c r="H364">
        <v>300.66000000000003</v>
      </c>
      <c r="I364" t="s">
        <v>55</v>
      </c>
      <c r="J364" t="s">
        <v>55</v>
      </c>
      <c r="K364" t="s">
        <v>80</v>
      </c>
      <c r="L364" t="s">
        <v>58</v>
      </c>
      <c r="M364">
        <v>0</v>
      </c>
      <c r="N364">
        <v>2</v>
      </c>
      <c r="O364">
        <v>0</v>
      </c>
      <c r="P364">
        <v>0</v>
      </c>
      <c r="Q364" t="s">
        <v>59</v>
      </c>
      <c r="R364" t="s">
        <v>59</v>
      </c>
      <c r="S364" t="s">
        <v>59</v>
      </c>
      <c r="T364" t="s">
        <v>59</v>
      </c>
      <c r="U364" t="s">
        <v>59</v>
      </c>
      <c r="W364">
        <v>0</v>
      </c>
      <c r="X364">
        <v>0</v>
      </c>
      <c r="Y364" t="s">
        <v>59</v>
      </c>
      <c r="Z364" t="s">
        <v>59</v>
      </c>
      <c r="AA364" t="s">
        <v>59</v>
      </c>
      <c r="AB364" t="s">
        <v>59</v>
      </c>
      <c r="AC364" t="s">
        <v>59</v>
      </c>
      <c r="AD364" t="s">
        <v>59</v>
      </c>
      <c r="AE364" t="s">
        <v>59</v>
      </c>
      <c r="AF364" t="s">
        <v>59</v>
      </c>
      <c r="AG364" t="s">
        <v>59</v>
      </c>
      <c r="AH364" t="s">
        <v>59</v>
      </c>
      <c r="AI364" t="s">
        <v>59</v>
      </c>
      <c r="AJ364" t="s">
        <v>59</v>
      </c>
      <c r="AV364">
        <v>16.5</v>
      </c>
      <c r="AW364" t="s">
        <v>59</v>
      </c>
      <c r="AX364">
        <v>3</v>
      </c>
    </row>
    <row r="365" spans="1:50">
      <c r="A365" t="s">
        <v>824</v>
      </c>
      <c r="B365" t="s">
        <v>825</v>
      </c>
      <c r="C365" t="s">
        <v>122</v>
      </c>
      <c r="D365">
        <v>8280</v>
      </c>
      <c r="E365" t="s">
        <v>63</v>
      </c>
      <c r="F365">
        <v>42</v>
      </c>
      <c r="G365" t="s">
        <v>246</v>
      </c>
      <c r="H365">
        <v>336.18</v>
      </c>
      <c r="I365" t="s">
        <v>55</v>
      </c>
      <c r="J365" t="s">
        <v>71</v>
      </c>
      <c r="K365" t="s">
        <v>131</v>
      </c>
      <c r="L365" t="s">
        <v>58</v>
      </c>
      <c r="M365">
        <v>0</v>
      </c>
      <c r="N365">
        <v>2</v>
      </c>
      <c r="O365">
        <v>2</v>
      </c>
      <c r="P365">
        <v>0</v>
      </c>
      <c r="Q365" t="s">
        <v>59</v>
      </c>
      <c r="R365" t="s">
        <v>59</v>
      </c>
      <c r="S365" t="s">
        <v>59</v>
      </c>
      <c r="T365" t="s">
        <v>59</v>
      </c>
      <c r="U365" t="s">
        <v>59</v>
      </c>
      <c r="V365">
        <v>1</v>
      </c>
      <c r="W365">
        <v>1</v>
      </c>
      <c r="X365">
        <v>1</v>
      </c>
      <c r="Y365" t="s">
        <v>66</v>
      </c>
      <c r="Z365" t="s">
        <v>66</v>
      </c>
      <c r="AA365" t="s">
        <v>66</v>
      </c>
      <c r="AB365" t="s">
        <v>66</v>
      </c>
      <c r="AC365" t="s">
        <v>58</v>
      </c>
      <c r="AD365" t="s">
        <v>58</v>
      </c>
      <c r="AE365" t="s">
        <v>66</v>
      </c>
      <c r="AF365" t="s">
        <v>58</v>
      </c>
      <c r="AG365" t="s">
        <v>58</v>
      </c>
      <c r="AH365" t="s">
        <v>58</v>
      </c>
      <c r="AI365" t="s">
        <v>58</v>
      </c>
      <c r="AJ365" t="s">
        <v>58</v>
      </c>
      <c r="AK365">
        <v>0</v>
      </c>
      <c r="AL365">
        <v>0</v>
      </c>
      <c r="AM365">
        <v>0</v>
      </c>
      <c r="AN365">
        <v>0</v>
      </c>
      <c r="AO365">
        <v>1</v>
      </c>
      <c r="AP365">
        <v>0</v>
      </c>
      <c r="AQ365">
        <v>0</v>
      </c>
      <c r="AR365">
        <v>0</v>
      </c>
      <c r="AS365">
        <v>0</v>
      </c>
      <c r="AV365">
        <v>13</v>
      </c>
      <c r="AW365" t="s">
        <v>59</v>
      </c>
      <c r="AX365">
        <v>7</v>
      </c>
    </row>
    <row r="366" spans="1:50">
      <c r="A366" t="s">
        <v>826</v>
      </c>
      <c r="B366" t="s">
        <v>827</v>
      </c>
      <c r="C366" t="s">
        <v>171</v>
      </c>
      <c r="D366">
        <v>1280</v>
      </c>
      <c r="E366" t="s">
        <v>53</v>
      </c>
      <c r="F366">
        <v>76</v>
      </c>
      <c r="G366" t="s">
        <v>64</v>
      </c>
      <c r="H366">
        <v>335.2</v>
      </c>
      <c r="I366" t="s">
        <v>55</v>
      </c>
      <c r="J366" t="s">
        <v>55</v>
      </c>
      <c r="K366" t="s">
        <v>72</v>
      </c>
      <c r="L366" t="s">
        <v>58</v>
      </c>
      <c r="M366">
        <v>1</v>
      </c>
      <c r="N366">
        <v>2</v>
      </c>
      <c r="O366">
        <v>2</v>
      </c>
      <c r="P366">
        <v>0</v>
      </c>
      <c r="Q366" t="s">
        <v>59</v>
      </c>
      <c r="R366" t="s">
        <v>59</v>
      </c>
      <c r="S366" t="s">
        <v>59</v>
      </c>
      <c r="T366" t="s">
        <v>59</v>
      </c>
      <c r="U366" t="s">
        <v>59</v>
      </c>
      <c r="Y366" t="s">
        <v>66</v>
      </c>
      <c r="Z366" t="s">
        <v>66</v>
      </c>
      <c r="AA366" t="s">
        <v>58</v>
      </c>
      <c r="AB366" t="s">
        <v>66</v>
      </c>
      <c r="AC366" t="s">
        <v>58</v>
      </c>
      <c r="AD366" t="s">
        <v>58</v>
      </c>
      <c r="AE366" t="s">
        <v>66</v>
      </c>
      <c r="AF366" t="s">
        <v>58</v>
      </c>
      <c r="AG366" t="s">
        <v>66</v>
      </c>
      <c r="AH366" t="s">
        <v>58</v>
      </c>
      <c r="AI366" t="s">
        <v>58</v>
      </c>
      <c r="AJ366" t="s">
        <v>58</v>
      </c>
      <c r="AK366">
        <v>0</v>
      </c>
      <c r="AL366">
        <v>0</v>
      </c>
      <c r="AM366">
        <v>0</v>
      </c>
      <c r="AN366">
        <v>0</v>
      </c>
      <c r="AO366">
        <v>0</v>
      </c>
      <c r="AP366">
        <v>0</v>
      </c>
      <c r="AQ366">
        <v>0</v>
      </c>
      <c r="AR366">
        <v>0</v>
      </c>
      <c r="AS366">
        <v>0</v>
      </c>
      <c r="AW366" t="s">
        <v>59</v>
      </c>
      <c r="AX366">
        <v>3</v>
      </c>
    </row>
    <row r="367" spans="1:50">
      <c r="A367" t="s">
        <v>828</v>
      </c>
      <c r="B367" t="s">
        <v>829</v>
      </c>
      <c r="C367" t="s">
        <v>202</v>
      </c>
      <c r="D367">
        <v>5240</v>
      </c>
      <c r="E367" t="s">
        <v>63</v>
      </c>
      <c r="F367">
        <v>42</v>
      </c>
      <c r="G367" t="s">
        <v>104</v>
      </c>
      <c r="H367">
        <v>176.97</v>
      </c>
      <c r="I367" t="s">
        <v>55</v>
      </c>
      <c r="J367" t="s">
        <v>71</v>
      </c>
      <c r="K367" t="s">
        <v>90</v>
      </c>
      <c r="L367" t="s">
        <v>58</v>
      </c>
      <c r="M367">
        <v>0</v>
      </c>
      <c r="N367">
        <v>0</v>
      </c>
      <c r="O367">
        <v>0</v>
      </c>
      <c r="P367">
        <v>0</v>
      </c>
      <c r="Q367" t="s">
        <v>59</v>
      </c>
      <c r="R367" t="s">
        <v>59</v>
      </c>
      <c r="S367" t="s">
        <v>59</v>
      </c>
      <c r="T367" t="s">
        <v>59</v>
      </c>
      <c r="U367" t="s">
        <v>59</v>
      </c>
      <c r="V367">
        <v>2</v>
      </c>
      <c r="W367">
        <v>1</v>
      </c>
      <c r="X367">
        <v>0</v>
      </c>
      <c r="Y367" t="s">
        <v>66</v>
      </c>
      <c r="Z367" t="s">
        <v>58</v>
      </c>
      <c r="AA367" t="s">
        <v>58</v>
      </c>
      <c r="AB367" t="s">
        <v>58</v>
      </c>
      <c r="AC367" t="s">
        <v>58</v>
      </c>
      <c r="AD367" t="s">
        <v>58</v>
      </c>
      <c r="AE367" t="s">
        <v>58</v>
      </c>
      <c r="AF367" t="s">
        <v>58</v>
      </c>
      <c r="AG367" t="s">
        <v>58</v>
      </c>
      <c r="AH367" t="s">
        <v>58</v>
      </c>
      <c r="AI367" t="s">
        <v>58</v>
      </c>
      <c r="AJ367" t="s">
        <v>58</v>
      </c>
      <c r="AK367">
        <v>1</v>
      </c>
      <c r="AL367">
        <v>1</v>
      </c>
      <c r="AM367">
        <v>1</v>
      </c>
      <c r="AN367">
        <v>0</v>
      </c>
      <c r="AO367">
        <v>0</v>
      </c>
      <c r="AP367">
        <v>0</v>
      </c>
      <c r="AQ367">
        <v>0</v>
      </c>
      <c r="AR367">
        <v>0</v>
      </c>
      <c r="AS367">
        <v>0</v>
      </c>
      <c r="AV367">
        <v>11.4</v>
      </c>
      <c r="AW367" t="s">
        <v>59</v>
      </c>
      <c r="AX367">
        <v>2</v>
      </c>
    </row>
    <row r="368" spans="1:50">
      <c r="A368" t="s">
        <v>830</v>
      </c>
      <c r="B368" t="s">
        <v>831</v>
      </c>
      <c r="C368" t="s">
        <v>271</v>
      </c>
      <c r="E368" t="s">
        <v>63</v>
      </c>
      <c r="F368">
        <v>40</v>
      </c>
      <c r="G368" t="s">
        <v>70</v>
      </c>
      <c r="H368">
        <v>299.01</v>
      </c>
      <c r="I368" t="s">
        <v>55</v>
      </c>
      <c r="J368" t="s">
        <v>71</v>
      </c>
      <c r="K368" t="s">
        <v>215</v>
      </c>
      <c r="L368" t="s">
        <v>66</v>
      </c>
      <c r="M368">
        <v>1</v>
      </c>
      <c r="N368">
        <v>2</v>
      </c>
      <c r="O368">
        <v>2</v>
      </c>
      <c r="P368">
        <v>0</v>
      </c>
      <c r="Q368" t="s">
        <v>59</v>
      </c>
      <c r="R368" t="s">
        <v>59</v>
      </c>
      <c r="S368" t="s">
        <v>59</v>
      </c>
      <c r="T368" t="s">
        <v>59</v>
      </c>
      <c r="U368" t="s">
        <v>59</v>
      </c>
      <c r="V368">
        <v>0</v>
      </c>
      <c r="W368">
        <v>1</v>
      </c>
      <c r="X368">
        <v>0</v>
      </c>
      <c r="Y368" t="s">
        <v>58</v>
      </c>
      <c r="Z368" t="s">
        <v>58</v>
      </c>
      <c r="AA368" t="s">
        <v>58</v>
      </c>
      <c r="AB368" t="s">
        <v>58</v>
      </c>
      <c r="AC368" t="s">
        <v>58</v>
      </c>
      <c r="AD368" t="s">
        <v>58</v>
      </c>
      <c r="AE368" t="s">
        <v>58</v>
      </c>
      <c r="AF368" t="s">
        <v>58</v>
      </c>
      <c r="AG368" t="s">
        <v>58</v>
      </c>
      <c r="AH368" t="s">
        <v>58</v>
      </c>
      <c r="AI368" t="s">
        <v>58</v>
      </c>
      <c r="AJ368" t="s">
        <v>58</v>
      </c>
      <c r="AK368">
        <v>1</v>
      </c>
      <c r="AL368">
        <v>1</v>
      </c>
      <c r="AM368">
        <v>1</v>
      </c>
      <c r="AN368">
        <v>0</v>
      </c>
      <c r="AO368">
        <v>1</v>
      </c>
      <c r="AP368">
        <v>0</v>
      </c>
      <c r="AQ368">
        <v>0</v>
      </c>
      <c r="AR368">
        <v>0</v>
      </c>
      <c r="AS368">
        <v>1</v>
      </c>
      <c r="AV368">
        <v>12.1</v>
      </c>
      <c r="AW368" t="s">
        <v>59</v>
      </c>
      <c r="AX368">
        <v>1</v>
      </c>
    </row>
    <row r="369" spans="1:50">
      <c r="A369" t="s">
        <v>832</v>
      </c>
      <c r="B369" t="s">
        <v>82</v>
      </c>
      <c r="C369" t="s">
        <v>83</v>
      </c>
      <c r="D369">
        <v>3840</v>
      </c>
      <c r="E369" t="s">
        <v>53</v>
      </c>
      <c r="F369">
        <v>54</v>
      </c>
      <c r="G369" t="s">
        <v>104</v>
      </c>
      <c r="H369">
        <v>213.16</v>
      </c>
      <c r="I369" t="s">
        <v>55</v>
      </c>
      <c r="J369" t="s">
        <v>56</v>
      </c>
      <c r="K369" t="s">
        <v>153</v>
      </c>
      <c r="L369" t="s">
        <v>66</v>
      </c>
      <c r="M369">
        <v>1</v>
      </c>
      <c r="N369">
        <v>1</v>
      </c>
      <c r="O369">
        <v>1</v>
      </c>
      <c r="P369">
        <v>0</v>
      </c>
      <c r="Q369" t="s">
        <v>59</v>
      </c>
      <c r="R369" t="s">
        <v>59</v>
      </c>
      <c r="S369" t="s">
        <v>59</v>
      </c>
      <c r="T369" t="s">
        <v>59</v>
      </c>
      <c r="U369" t="s">
        <v>59</v>
      </c>
      <c r="V369">
        <v>0</v>
      </c>
      <c r="W369">
        <v>1</v>
      </c>
      <c r="X369">
        <v>0</v>
      </c>
      <c r="Y369" t="s">
        <v>66</v>
      </c>
      <c r="Z369" t="s">
        <v>66</v>
      </c>
      <c r="AA369" t="s">
        <v>58</v>
      </c>
      <c r="AB369" t="s">
        <v>66</v>
      </c>
      <c r="AC369" t="s">
        <v>58</v>
      </c>
      <c r="AD369" t="s">
        <v>58</v>
      </c>
      <c r="AE369" t="s">
        <v>66</v>
      </c>
      <c r="AF369" t="s">
        <v>58</v>
      </c>
      <c r="AG369" t="s">
        <v>58</v>
      </c>
      <c r="AH369" t="s">
        <v>58</v>
      </c>
      <c r="AI369" t="s">
        <v>58</v>
      </c>
      <c r="AJ369" t="s">
        <v>58</v>
      </c>
      <c r="AK369">
        <v>0</v>
      </c>
      <c r="AL369">
        <v>1</v>
      </c>
      <c r="AM369">
        <v>1</v>
      </c>
      <c r="AN369">
        <v>0</v>
      </c>
      <c r="AO369">
        <v>0</v>
      </c>
      <c r="AP369">
        <v>0</v>
      </c>
      <c r="AQ369">
        <v>0</v>
      </c>
      <c r="AR369">
        <v>0</v>
      </c>
      <c r="AS369">
        <v>1</v>
      </c>
      <c r="AV369">
        <v>12</v>
      </c>
      <c r="AW369" t="s">
        <v>59</v>
      </c>
      <c r="AX369">
        <v>2</v>
      </c>
    </row>
    <row r="370" spans="1:50">
      <c r="A370" t="s">
        <v>833</v>
      </c>
      <c r="B370" t="s">
        <v>834</v>
      </c>
      <c r="C370" t="s">
        <v>532</v>
      </c>
      <c r="E370" t="s">
        <v>63</v>
      </c>
      <c r="F370">
        <v>54</v>
      </c>
      <c r="G370" t="s">
        <v>246</v>
      </c>
      <c r="H370">
        <v>297.04000000000002</v>
      </c>
      <c r="I370" t="s">
        <v>65</v>
      </c>
      <c r="J370" t="s">
        <v>71</v>
      </c>
      <c r="K370" t="s">
        <v>215</v>
      </c>
      <c r="L370" t="s">
        <v>58</v>
      </c>
      <c r="M370">
        <v>0</v>
      </c>
      <c r="N370">
        <v>1</v>
      </c>
      <c r="O370">
        <v>1</v>
      </c>
      <c r="P370">
        <v>0</v>
      </c>
      <c r="Q370" t="s">
        <v>59</v>
      </c>
      <c r="R370" t="s">
        <v>59</v>
      </c>
      <c r="S370" t="s">
        <v>59</v>
      </c>
      <c r="T370" t="s">
        <v>59</v>
      </c>
      <c r="U370" t="s">
        <v>59</v>
      </c>
      <c r="V370">
        <v>5</v>
      </c>
      <c r="W370">
        <v>1</v>
      </c>
      <c r="X370">
        <v>0</v>
      </c>
      <c r="Y370" t="s">
        <v>66</v>
      </c>
      <c r="Z370" t="s">
        <v>58</v>
      </c>
      <c r="AA370" t="s">
        <v>58</v>
      </c>
      <c r="AB370" t="s">
        <v>58</v>
      </c>
      <c r="AC370" t="s">
        <v>58</v>
      </c>
      <c r="AD370" t="s">
        <v>58</v>
      </c>
      <c r="AE370" t="s">
        <v>58</v>
      </c>
      <c r="AF370" t="s">
        <v>58</v>
      </c>
      <c r="AG370" t="s">
        <v>58</v>
      </c>
      <c r="AH370" t="s">
        <v>58</v>
      </c>
      <c r="AI370" t="s">
        <v>58</v>
      </c>
      <c r="AJ370" t="s">
        <v>58</v>
      </c>
      <c r="AK370">
        <v>1</v>
      </c>
      <c r="AL370">
        <v>1</v>
      </c>
      <c r="AM370">
        <v>1</v>
      </c>
      <c r="AN370">
        <v>0</v>
      </c>
      <c r="AO370">
        <v>1</v>
      </c>
      <c r="AP370">
        <v>0</v>
      </c>
      <c r="AQ370">
        <v>0</v>
      </c>
      <c r="AR370">
        <v>0</v>
      </c>
      <c r="AS370">
        <v>0</v>
      </c>
      <c r="AV370">
        <v>12.1</v>
      </c>
      <c r="AW370" t="s">
        <v>59</v>
      </c>
      <c r="AX370">
        <v>8</v>
      </c>
    </row>
    <row r="371" spans="1:50">
      <c r="A371" t="s">
        <v>835</v>
      </c>
      <c r="B371" t="s">
        <v>836</v>
      </c>
      <c r="C371" t="s">
        <v>103</v>
      </c>
      <c r="D371">
        <v>5775</v>
      </c>
      <c r="E371" t="s">
        <v>53</v>
      </c>
      <c r="F371">
        <v>38</v>
      </c>
      <c r="G371" t="s">
        <v>226</v>
      </c>
      <c r="H371">
        <v>367.11</v>
      </c>
      <c r="I371" t="s">
        <v>55</v>
      </c>
      <c r="J371" t="s">
        <v>55</v>
      </c>
      <c r="K371" t="s">
        <v>57</v>
      </c>
      <c r="L371" t="s">
        <v>58</v>
      </c>
      <c r="M371">
        <v>0</v>
      </c>
      <c r="N371">
        <v>1</v>
      </c>
      <c r="O371">
        <v>1</v>
      </c>
      <c r="P371">
        <v>0</v>
      </c>
      <c r="Q371" t="s">
        <v>59</v>
      </c>
      <c r="R371" t="s">
        <v>59</v>
      </c>
      <c r="S371" t="s">
        <v>59</v>
      </c>
      <c r="T371" t="s">
        <v>59</v>
      </c>
      <c r="U371" t="s">
        <v>59</v>
      </c>
      <c r="W371">
        <v>0</v>
      </c>
      <c r="X371">
        <v>0</v>
      </c>
      <c r="Y371" t="s">
        <v>59</v>
      </c>
      <c r="Z371" t="s">
        <v>59</v>
      </c>
      <c r="AA371" t="s">
        <v>59</v>
      </c>
      <c r="AB371" t="s">
        <v>59</v>
      </c>
      <c r="AC371" t="s">
        <v>59</v>
      </c>
      <c r="AD371" t="s">
        <v>59</v>
      </c>
      <c r="AE371" t="s">
        <v>59</v>
      </c>
      <c r="AF371" t="s">
        <v>59</v>
      </c>
      <c r="AG371" t="s">
        <v>59</v>
      </c>
      <c r="AH371" t="s">
        <v>59</v>
      </c>
      <c r="AI371" t="s">
        <v>59</v>
      </c>
      <c r="AJ371" t="s">
        <v>59</v>
      </c>
      <c r="AV371">
        <v>14.5</v>
      </c>
      <c r="AW371" t="s">
        <v>59</v>
      </c>
      <c r="AX371">
        <v>6</v>
      </c>
    </row>
    <row r="372" spans="1:50">
      <c r="A372" t="s">
        <v>837</v>
      </c>
      <c r="B372" t="s">
        <v>478</v>
      </c>
      <c r="C372" t="s">
        <v>75</v>
      </c>
      <c r="D372">
        <v>3720</v>
      </c>
      <c r="E372" t="s">
        <v>63</v>
      </c>
      <c r="F372">
        <v>36</v>
      </c>
      <c r="G372" t="s">
        <v>163</v>
      </c>
      <c r="H372">
        <v>319.74</v>
      </c>
      <c r="I372" t="s">
        <v>76</v>
      </c>
      <c r="J372" t="s">
        <v>71</v>
      </c>
      <c r="K372" t="s">
        <v>116</v>
      </c>
      <c r="L372" t="s">
        <v>58</v>
      </c>
      <c r="M372">
        <v>0</v>
      </c>
      <c r="N372">
        <v>2</v>
      </c>
      <c r="O372">
        <v>2</v>
      </c>
      <c r="P372">
        <v>0</v>
      </c>
      <c r="Q372" t="s">
        <v>59</v>
      </c>
      <c r="R372" t="s">
        <v>59</v>
      </c>
      <c r="S372" t="s">
        <v>59</v>
      </c>
      <c r="T372" t="s">
        <v>59</v>
      </c>
      <c r="U372" t="s">
        <v>59</v>
      </c>
      <c r="V372">
        <v>1</v>
      </c>
      <c r="W372">
        <v>1</v>
      </c>
      <c r="X372">
        <v>1</v>
      </c>
      <c r="Y372" t="s">
        <v>66</v>
      </c>
      <c r="Z372" t="s">
        <v>66</v>
      </c>
      <c r="AA372" t="s">
        <v>66</v>
      </c>
      <c r="AB372" t="s">
        <v>66</v>
      </c>
      <c r="AC372" t="s">
        <v>58</v>
      </c>
      <c r="AD372" t="s">
        <v>58</v>
      </c>
      <c r="AE372" t="s">
        <v>66</v>
      </c>
      <c r="AF372" t="s">
        <v>58</v>
      </c>
      <c r="AG372" t="s">
        <v>58</v>
      </c>
      <c r="AH372" t="s">
        <v>58</v>
      </c>
      <c r="AI372" t="s">
        <v>58</v>
      </c>
      <c r="AJ372" t="s">
        <v>58</v>
      </c>
      <c r="AK372">
        <v>0</v>
      </c>
      <c r="AL372">
        <v>0</v>
      </c>
      <c r="AM372">
        <v>0</v>
      </c>
      <c r="AN372">
        <v>0</v>
      </c>
      <c r="AO372">
        <v>0</v>
      </c>
      <c r="AP372">
        <v>0</v>
      </c>
      <c r="AQ372">
        <v>0</v>
      </c>
      <c r="AR372">
        <v>0</v>
      </c>
      <c r="AS372">
        <v>0</v>
      </c>
      <c r="AV372">
        <v>13.7</v>
      </c>
      <c r="AW372" t="s">
        <v>59</v>
      </c>
      <c r="AX372">
        <v>1</v>
      </c>
    </row>
    <row r="373" spans="1:50">
      <c r="A373" t="s">
        <v>838</v>
      </c>
      <c r="B373" t="s">
        <v>707</v>
      </c>
      <c r="C373" t="s">
        <v>366</v>
      </c>
      <c r="D373">
        <v>7160</v>
      </c>
      <c r="E373" t="s">
        <v>53</v>
      </c>
      <c r="F373">
        <v>0</v>
      </c>
      <c r="G373" t="s">
        <v>64</v>
      </c>
      <c r="H373">
        <v>219.41</v>
      </c>
      <c r="I373" t="s">
        <v>55</v>
      </c>
      <c r="J373" t="s">
        <v>55</v>
      </c>
      <c r="K373" t="s">
        <v>145</v>
      </c>
      <c r="L373" t="s">
        <v>58</v>
      </c>
      <c r="M373">
        <v>0</v>
      </c>
      <c r="N373">
        <v>1</v>
      </c>
      <c r="O373">
        <v>1</v>
      </c>
      <c r="P373">
        <v>0</v>
      </c>
      <c r="Q373" t="s">
        <v>59</v>
      </c>
      <c r="R373" t="s">
        <v>59</v>
      </c>
      <c r="S373" t="s">
        <v>59</v>
      </c>
      <c r="T373" t="s">
        <v>59</v>
      </c>
      <c r="U373" t="s">
        <v>59</v>
      </c>
      <c r="V373">
        <v>0</v>
      </c>
      <c r="W373">
        <v>0</v>
      </c>
      <c r="X373">
        <v>0</v>
      </c>
      <c r="Y373" t="s">
        <v>59</v>
      </c>
      <c r="Z373" t="s">
        <v>59</v>
      </c>
      <c r="AA373" t="s">
        <v>59</v>
      </c>
      <c r="AB373" t="s">
        <v>59</v>
      </c>
      <c r="AC373" t="s">
        <v>59</v>
      </c>
      <c r="AD373" t="s">
        <v>59</v>
      </c>
      <c r="AE373" t="s">
        <v>59</v>
      </c>
      <c r="AF373" t="s">
        <v>59</v>
      </c>
      <c r="AG373" t="s">
        <v>59</v>
      </c>
      <c r="AH373" t="s">
        <v>59</v>
      </c>
      <c r="AI373" t="s">
        <v>59</v>
      </c>
      <c r="AJ373" t="s">
        <v>59</v>
      </c>
      <c r="AV373">
        <v>12.6</v>
      </c>
      <c r="AW373" t="s">
        <v>59</v>
      </c>
      <c r="AX373">
        <v>4</v>
      </c>
    </row>
    <row r="374" spans="1:50">
      <c r="A374" t="s">
        <v>839</v>
      </c>
      <c r="B374" t="s">
        <v>840</v>
      </c>
      <c r="C374" t="s">
        <v>122</v>
      </c>
      <c r="D374">
        <v>8280</v>
      </c>
      <c r="E374" t="s">
        <v>53</v>
      </c>
      <c r="F374">
        <v>56</v>
      </c>
      <c r="G374" t="s">
        <v>246</v>
      </c>
      <c r="H374">
        <v>357.57</v>
      </c>
      <c r="I374" t="s">
        <v>105</v>
      </c>
      <c r="J374" t="s">
        <v>71</v>
      </c>
      <c r="K374" t="s">
        <v>215</v>
      </c>
      <c r="L374" t="s">
        <v>58</v>
      </c>
      <c r="M374">
        <v>0</v>
      </c>
      <c r="N374">
        <v>1</v>
      </c>
      <c r="O374">
        <v>1</v>
      </c>
      <c r="P374">
        <v>0</v>
      </c>
      <c r="Q374" t="s">
        <v>59</v>
      </c>
      <c r="R374" t="s">
        <v>59</v>
      </c>
      <c r="S374" t="s">
        <v>59</v>
      </c>
      <c r="T374" t="s">
        <v>59</v>
      </c>
      <c r="U374" t="s">
        <v>59</v>
      </c>
      <c r="V374">
        <v>1</v>
      </c>
      <c r="W374">
        <v>1</v>
      </c>
      <c r="X374">
        <v>1</v>
      </c>
      <c r="Y374" t="s">
        <v>66</v>
      </c>
      <c r="Z374" t="s">
        <v>66</v>
      </c>
      <c r="AA374" t="s">
        <v>58</v>
      </c>
      <c r="AB374" t="s">
        <v>66</v>
      </c>
      <c r="AC374" t="s">
        <v>58</v>
      </c>
      <c r="AD374" t="s">
        <v>58</v>
      </c>
      <c r="AE374" t="s">
        <v>58</v>
      </c>
      <c r="AF374" t="s">
        <v>58</v>
      </c>
      <c r="AG374" t="s">
        <v>58</v>
      </c>
      <c r="AH374" t="s">
        <v>58</v>
      </c>
      <c r="AI374" t="s">
        <v>58</v>
      </c>
      <c r="AJ374" t="s">
        <v>58</v>
      </c>
      <c r="AK374">
        <v>1</v>
      </c>
      <c r="AL374">
        <v>0</v>
      </c>
      <c r="AM374">
        <v>1</v>
      </c>
      <c r="AN374">
        <v>1</v>
      </c>
      <c r="AO374">
        <v>1</v>
      </c>
      <c r="AP374">
        <v>0</v>
      </c>
      <c r="AQ374">
        <v>0</v>
      </c>
      <c r="AR374">
        <v>0</v>
      </c>
      <c r="AS374">
        <v>1</v>
      </c>
      <c r="AV374">
        <v>13.1</v>
      </c>
      <c r="AW374" t="s">
        <v>59</v>
      </c>
      <c r="AX374">
        <v>7</v>
      </c>
    </row>
    <row r="375" spans="1:50">
      <c r="A375" t="s">
        <v>841</v>
      </c>
      <c r="B375" t="s">
        <v>842</v>
      </c>
      <c r="C375" t="s">
        <v>88</v>
      </c>
      <c r="D375">
        <v>5120</v>
      </c>
      <c r="E375" t="s">
        <v>63</v>
      </c>
      <c r="F375">
        <v>54</v>
      </c>
      <c r="G375" t="s">
        <v>163</v>
      </c>
      <c r="H375">
        <v>382.24</v>
      </c>
      <c r="I375" t="s">
        <v>65</v>
      </c>
      <c r="J375" t="s">
        <v>71</v>
      </c>
      <c r="K375" t="s">
        <v>156</v>
      </c>
      <c r="L375" t="s">
        <v>58</v>
      </c>
      <c r="M375">
        <v>0</v>
      </c>
      <c r="N375">
        <v>1</v>
      </c>
      <c r="O375">
        <v>1</v>
      </c>
      <c r="P375">
        <v>0</v>
      </c>
      <c r="Q375" t="s">
        <v>59</v>
      </c>
      <c r="R375" t="s">
        <v>59</v>
      </c>
      <c r="S375" t="s">
        <v>59</v>
      </c>
      <c r="T375" t="s">
        <v>59</v>
      </c>
      <c r="U375" t="s">
        <v>59</v>
      </c>
      <c r="V375">
        <v>2</v>
      </c>
      <c r="W375">
        <v>1</v>
      </c>
      <c r="X375">
        <v>1</v>
      </c>
      <c r="Y375" t="s">
        <v>66</v>
      </c>
      <c r="Z375" t="s">
        <v>58</v>
      </c>
      <c r="AA375" t="s">
        <v>58</v>
      </c>
      <c r="AB375" t="s">
        <v>58</v>
      </c>
      <c r="AC375" t="s">
        <v>58</v>
      </c>
      <c r="AD375" t="s">
        <v>58</v>
      </c>
      <c r="AE375" t="s">
        <v>58</v>
      </c>
      <c r="AF375" t="s">
        <v>58</v>
      </c>
      <c r="AG375" t="s">
        <v>58</v>
      </c>
      <c r="AH375" t="s">
        <v>58</v>
      </c>
      <c r="AI375" t="s">
        <v>58</v>
      </c>
      <c r="AJ375" t="s">
        <v>58</v>
      </c>
      <c r="AK375">
        <v>0</v>
      </c>
      <c r="AL375">
        <v>0</v>
      </c>
      <c r="AM375">
        <v>1</v>
      </c>
      <c r="AN375">
        <v>1</v>
      </c>
      <c r="AO375">
        <v>0</v>
      </c>
      <c r="AP375">
        <v>0</v>
      </c>
      <c r="AQ375">
        <v>0</v>
      </c>
      <c r="AR375">
        <v>0</v>
      </c>
      <c r="AS375">
        <v>0</v>
      </c>
      <c r="AV375">
        <v>14.8</v>
      </c>
      <c r="AW375" t="s">
        <v>59</v>
      </c>
      <c r="AX375">
        <v>8</v>
      </c>
    </row>
    <row r="376" spans="1:50">
      <c r="A376" t="s">
        <v>843</v>
      </c>
      <c r="B376" t="s">
        <v>844</v>
      </c>
      <c r="C376" t="s">
        <v>205</v>
      </c>
      <c r="D376">
        <v>3480</v>
      </c>
      <c r="E376" t="s">
        <v>53</v>
      </c>
      <c r="F376">
        <v>0</v>
      </c>
      <c r="G376" t="s">
        <v>70</v>
      </c>
      <c r="H376">
        <v>200.99</v>
      </c>
      <c r="I376" t="s">
        <v>55</v>
      </c>
      <c r="J376" t="s">
        <v>55</v>
      </c>
      <c r="K376" t="s">
        <v>256</v>
      </c>
      <c r="L376" t="s">
        <v>58</v>
      </c>
      <c r="M376">
        <v>0</v>
      </c>
      <c r="N376">
        <v>0</v>
      </c>
      <c r="O376">
        <v>0</v>
      </c>
      <c r="P376">
        <v>0</v>
      </c>
      <c r="Q376" t="s">
        <v>59</v>
      </c>
      <c r="R376" t="s">
        <v>59</v>
      </c>
      <c r="S376" t="s">
        <v>59</v>
      </c>
      <c r="T376" t="s">
        <v>59</v>
      </c>
      <c r="U376" t="s">
        <v>59</v>
      </c>
      <c r="W376">
        <v>0</v>
      </c>
      <c r="X376">
        <v>0</v>
      </c>
      <c r="Y376" t="s">
        <v>59</v>
      </c>
      <c r="Z376" t="s">
        <v>59</v>
      </c>
      <c r="AA376" t="s">
        <v>59</v>
      </c>
      <c r="AB376" t="s">
        <v>59</v>
      </c>
      <c r="AC376" t="s">
        <v>59</v>
      </c>
      <c r="AD376" t="s">
        <v>59</v>
      </c>
      <c r="AE376" t="s">
        <v>59</v>
      </c>
      <c r="AF376" t="s">
        <v>59</v>
      </c>
      <c r="AG376" t="s">
        <v>59</v>
      </c>
      <c r="AH376" t="s">
        <v>59</v>
      </c>
      <c r="AI376" t="s">
        <v>59</v>
      </c>
      <c r="AJ376" t="s">
        <v>59</v>
      </c>
      <c r="AV376">
        <v>11.8</v>
      </c>
      <c r="AW376" t="s">
        <v>59</v>
      </c>
      <c r="AX376">
        <v>1</v>
      </c>
    </row>
    <row r="377" spans="1:50">
      <c r="A377" t="s">
        <v>845</v>
      </c>
      <c r="B377" t="s">
        <v>846</v>
      </c>
      <c r="C377" t="s">
        <v>75</v>
      </c>
      <c r="D377">
        <v>4040</v>
      </c>
      <c r="E377" t="s">
        <v>53</v>
      </c>
      <c r="F377">
        <v>54</v>
      </c>
      <c r="G377" t="s">
        <v>226</v>
      </c>
      <c r="H377">
        <v>338.16</v>
      </c>
      <c r="I377" t="s">
        <v>55</v>
      </c>
      <c r="J377" t="s">
        <v>55</v>
      </c>
      <c r="K377" t="s">
        <v>156</v>
      </c>
      <c r="L377" t="s">
        <v>66</v>
      </c>
      <c r="M377">
        <v>2</v>
      </c>
      <c r="N377">
        <v>2</v>
      </c>
      <c r="O377">
        <v>2</v>
      </c>
      <c r="P377">
        <v>0</v>
      </c>
      <c r="Q377" t="s">
        <v>59</v>
      </c>
      <c r="R377" t="s">
        <v>59</v>
      </c>
      <c r="S377" t="s">
        <v>59</v>
      </c>
      <c r="T377" t="s">
        <v>59</v>
      </c>
      <c r="U377" t="s">
        <v>59</v>
      </c>
      <c r="V377">
        <v>0</v>
      </c>
      <c r="W377">
        <v>1</v>
      </c>
      <c r="X377">
        <v>0</v>
      </c>
      <c r="Y377" t="s">
        <v>66</v>
      </c>
      <c r="Z377" t="s">
        <v>58</v>
      </c>
      <c r="AA377" t="s">
        <v>58</v>
      </c>
      <c r="AB377" t="s">
        <v>66</v>
      </c>
      <c r="AC377" t="s">
        <v>58</v>
      </c>
      <c r="AD377" t="s">
        <v>66</v>
      </c>
      <c r="AE377" t="s">
        <v>66</v>
      </c>
      <c r="AF377" t="s">
        <v>58</v>
      </c>
      <c r="AG377" t="s">
        <v>58</v>
      </c>
      <c r="AH377" t="s">
        <v>58</v>
      </c>
      <c r="AI377" t="s">
        <v>58</v>
      </c>
      <c r="AJ377" t="s">
        <v>58</v>
      </c>
      <c r="AK377">
        <v>0</v>
      </c>
      <c r="AL377">
        <v>1</v>
      </c>
      <c r="AM377">
        <v>1</v>
      </c>
      <c r="AN377">
        <v>0</v>
      </c>
      <c r="AO377">
        <v>1</v>
      </c>
      <c r="AP377">
        <v>0</v>
      </c>
      <c r="AQ377">
        <v>0</v>
      </c>
      <c r="AR377">
        <v>0</v>
      </c>
      <c r="AS377">
        <v>1</v>
      </c>
      <c r="AV377">
        <v>13.9</v>
      </c>
      <c r="AW377" t="s">
        <v>59</v>
      </c>
      <c r="AX377">
        <v>1</v>
      </c>
    </row>
    <row r="378" spans="1:50">
      <c r="A378" t="s">
        <v>847</v>
      </c>
      <c r="B378" t="s">
        <v>848</v>
      </c>
      <c r="C378" t="s">
        <v>103</v>
      </c>
      <c r="D378">
        <v>4480</v>
      </c>
      <c r="E378" t="s">
        <v>63</v>
      </c>
      <c r="F378">
        <v>78</v>
      </c>
      <c r="G378" t="s">
        <v>104</v>
      </c>
      <c r="H378">
        <v>368.09</v>
      </c>
      <c r="I378" t="s">
        <v>105</v>
      </c>
      <c r="J378" t="s">
        <v>71</v>
      </c>
      <c r="K378" t="s">
        <v>72</v>
      </c>
      <c r="L378" t="s">
        <v>66</v>
      </c>
      <c r="M378">
        <v>1</v>
      </c>
      <c r="N378">
        <v>2</v>
      </c>
      <c r="O378">
        <v>2</v>
      </c>
      <c r="P378">
        <v>2</v>
      </c>
      <c r="Q378" t="s">
        <v>59</v>
      </c>
      <c r="R378" t="s">
        <v>59</v>
      </c>
      <c r="S378" t="s">
        <v>66</v>
      </c>
      <c r="T378" t="s">
        <v>66</v>
      </c>
      <c r="U378" t="s">
        <v>66</v>
      </c>
      <c r="W378">
        <v>0</v>
      </c>
      <c r="X378">
        <v>0</v>
      </c>
      <c r="Y378" t="s">
        <v>66</v>
      </c>
      <c r="Z378" t="s">
        <v>58</v>
      </c>
      <c r="AA378" t="s">
        <v>58</v>
      </c>
      <c r="AB378" t="s">
        <v>66</v>
      </c>
      <c r="AC378" t="s">
        <v>58</v>
      </c>
      <c r="AD378" t="s">
        <v>58</v>
      </c>
      <c r="AE378" t="s">
        <v>58</v>
      </c>
      <c r="AF378" t="s">
        <v>58</v>
      </c>
      <c r="AG378" t="s">
        <v>58</v>
      </c>
      <c r="AH378" t="s">
        <v>58</v>
      </c>
      <c r="AI378" t="s">
        <v>58</v>
      </c>
      <c r="AJ378" t="s">
        <v>58</v>
      </c>
      <c r="AK378">
        <v>0</v>
      </c>
      <c r="AL378">
        <v>0</v>
      </c>
      <c r="AM378">
        <v>0</v>
      </c>
      <c r="AN378">
        <v>0</v>
      </c>
      <c r="AO378">
        <v>0</v>
      </c>
      <c r="AP378">
        <v>0</v>
      </c>
      <c r="AQ378">
        <v>0</v>
      </c>
      <c r="AR378">
        <v>0</v>
      </c>
      <c r="AS378">
        <v>0</v>
      </c>
      <c r="AV378">
        <v>13.6</v>
      </c>
      <c r="AW378" t="s">
        <v>66</v>
      </c>
      <c r="AX378">
        <v>6</v>
      </c>
    </row>
    <row r="379" spans="1:50">
      <c r="A379" t="s">
        <v>849</v>
      </c>
      <c r="B379" t="s">
        <v>380</v>
      </c>
      <c r="C379" t="s">
        <v>108</v>
      </c>
      <c r="D379">
        <v>640</v>
      </c>
      <c r="E379" t="s">
        <v>53</v>
      </c>
      <c r="F379">
        <v>0</v>
      </c>
      <c r="G379" t="s">
        <v>163</v>
      </c>
      <c r="H379">
        <v>405.92</v>
      </c>
      <c r="I379" t="s">
        <v>55</v>
      </c>
      <c r="J379" t="s">
        <v>55</v>
      </c>
      <c r="K379" t="s">
        <v>111</v>
      </c>
      <c r="L379" t="s">
        <v>58</v>
      </c>
      <c r="M379">
        <v>0</v>
      </c>
      <c r="N379">
        <v>2</v>
      </c>
      <c r="O379">
        <v>2</v>
      </c>
      <c r="P379">
        <v>0</v>
      </c>
      <c r="Q379" t="s">
        <v>59</v>
      </c>
      <c r="R379" t="s">
        <v>59</v>
      </c>
      <c r="S379" t="s">
        <v>59</v>
      </c>
      <c r="T379" t="s">
        <v>59</v>
      </c>
      <c r="U379" t="s">
        <v>59</v>
      </c>
      <c r="V379">
        <v>1</v>
      </c>
      <c r="W379">
        <v>1</v>
      </c>
      <c r="X379">
        <v>1</v>
      </c>
      <c r="Y379" t="s">
        <v>66</v>
      </c>
      <c r="Z379" t="s">
        <v>58</v>
      </c>
      <c r="AA379" t="s">
        <v>58</v>
      </c>
      <c r="AB379" t="s">
        <v>66</v>
      </c>
      <c r="AC379" t="s">
        <v>58</v>
      </c>
      <c r="AD379" t="s">
        <v>58</v>
      </c>
      <c r="AE379" t="s">
        <v>58</v>
      </c>
      <c r="AF379" t="s">
        <v>58</v>
      </c>
      <c r="AG379" t="s">
        <v>58</v>
      </c>
      <c r="AH379" t="s">
        <v>58</v>
      </c>
      <c r="AI379" t="s">
        <v>58</v>
      </c>
      <c r="AJ379" t="s">
        <v>58</v>
      </c>
      <c r="AK379">
        <v>1</v>
      </c>
      <c r="AL379">
        <v>1</v>
      </c>
      <c r="AM379">
        <v>1</v>
      </c>
      <c r="AN379">
        <v>0</v>
      </c>
      <c r="AO379">
        <v>0</v>
      </c>
      <c r="AP379">
        <v>0</v>
      </c>
      <c r="AQ379">
        <v>0</v>
      </c>
      <c r="AR379">
        <v>0</v>
      </c>
      <c r="AS379">
        <v>0</v>
      </c>
      <c r="AV379">
        <v>14.7</v>
      </c>
      <c r="AW379" t="s">
        <v>59</v>
      </c>
      <c r="AX379">
        <v>9</v>
      </c>
    </row>
    <row r="380" spans="1:50">
      <c r="A380" t="s">
        <v>850</v>
      </c>
      <c r="B380" t="s">
        <v>851</v>
      </c>
      <c r="C380" t="s">
        <v>205</v>
      </c>
      <c r="D380">
        <v>2960</v>
      </c>
      <c r="E380" t="s">
        <v>63</v>
      </c>
      <c r="F380">
        <v>44</v>
      </c>
      <c r="G380" t="s">
        <v>70</v>
      </c>
      <c r="H380">
        <v>229.61</v>
      </c>
      <c r="I380" t="s">
        <v>55</v>
      </c>
      <c r="J380" t="s">
        <v>55</v>
      </c>
      <c r="K380" t="s">
        <v>215</v>
      </c>
      <c r="L380" t="s">
        <v>58</v>
      </c>
      <c r="M380">
        <v>0</v>
      </c>
      <c r="N380">
        <v>1</v>
      </c>
      <c r="O380">
        <v>1</v>
      </c>
      <c r="P380">
        <v>0</v>
      </c>
      <c r="Q380" t="s">
        <v>59</v>
      </c>
      <c r="R380" t="s">
        <v>59</v>
      </c>
      <c r="S380" t="s">
        <v>59</v>
      </c>
      <c r="T380" t="s">
        <v>59</v>
      </c>
      <c r="U380" t="s">
        <v>59</v>
      </c>
      <c r="W380">
        <v>0</v>
      </c>
      <c r="X380">
        <v>0</v>
      </c>
      <c r="Y380" t="s">
        <v>59</v>
      </c>
      <c r="Z380" t="s">
        <v>59</v>
      </c>
      <c r="AA380" t="s">
        <v>59</v>
      </c>
      <c r="AB380" t="s">
        <v>59</v>
      </c>
      <c r="AC380" t="s">
        <v>59</v>
      </c>
      <c r="AD380" t="s">
        <v>59</v>
      </c>
      <c r="AE380" t="s">
        <v>59</v>
      </c>
      <c r="AF380" t="s">
        <v>59</v>
      </c>
      <c r="AG380" t="s">
        <v>59</v>
      </c>
      <c r="AH380" t="s">
        <v>59</v>
      </c>
      <c r="AI380" t="s">
        <v>59</v>
      </c>
      <c r="AJ380" t="s">
        <v>59</v>
      </c>
      <c r="AV380">
        <v>12.2</v>
      </c>
      <c r="AW380" t="s">
        <v>59</v>
      </c>
      <c r="AX380">
        <v>1</v>
      </c>
    </row>
    <row r="381" spans="1:50">
      <c r="A381" t="s">
        <v>852</v>
      </c>
      <c r="B381" t="s">
        <v>796</v>
      </c>
      <c r="C381" t="s">
        <v>205</v>
      </c>
      <c r="D381">
        <v>2440</v>
      </c>
      <c r="E381" t="s">
        <v>53</v>
      </c>
      <c r="F381">
        <v>0</v>
      </c>
      <c r="G381" t="s">
        <v>115</v>
      </c>
      <c r="H381">
        <v>157.24</v>
      </c>
      <c r="I381" t="s">
        <v>241</v>
      </c>
      <c r="J381" t="s">
        <v>55</v>
      </c>
      <c r="K381" t="s">
        <v>131</v>
      </c>
      <c r="L381" t="s">
        <v>66</v>
      </c>
      <c r="M381">
        <v>1</v>
      </c>
      <c r="N381">
        <v>2</v>
      </c>
      <c r="O381">
        <v>2</v>
      </c>
      <c r="P381">
        <v>0</v>
      </c>
      <c r="Q381" t="s">
        <v>59</v>
      </c>
      <c r="R381" t="s">
        <v>59</v>
      </c>
      <c r="S381" t="s">
        <v>59</v>
      </c>
      <c r="T381" t="s">
        <v>59</v>
      </c>
      <c r="U381" t="s">
        <v>59</v>
      </c>
      <c r="W381">
        <v>0</v>
      </c>
      <c r="X381">
        <v>0</v>
      </c>
      <c r="Y381" t="s">
        <v>58</v>
      </c>
      <c r="Z381" t="s">
        <v>58</v>
      </c>
      <c r="AA381" t="s">
        <v>58</v>
      </c>
      <c r="AB381" t="s">
        <v>58</v>
      </c>
      <c r="AC381" t="s">
        <v>58</v>
      </c>
      <c r="AD381" t="s">
        <v>58</v>
      </c>
      <c r="AE381" t="s">
        <v>58</v>
      </c>
      <c r="AF381" t="s">
        <v>58</v>
      </c>
      <c r="AG381" t="s">
        <v>58</v>
      </c>
      <c r="AH381" t="s">
        <v>58</v>
      </c>
      <c r="AI381" t="s">
        <v>58</v>
      </c>
      <c r="AJ381" t="s">
        <v>58</v>
      </c>
      <c r="AK381">
        <v>0</v>
      </c>
      <c r="AL381">
        <v>0</v>
      </c>
      <c r="AM381">
        <v>1</v>
      </c>
      <c r="AN381">
        <v>0</v>
      </c>
      <c r="AO381">
        <v>1</v>
      </c>
      <c r="AP381">
        <v>0</v>
      </c>
      <c r="AQ381">
        <v>0</v>
      </c>
      <c r="AR381">
        <v>0</v>
      </c>
      <c r="AS381">
        <v>0</v>
      </c>
      <c r="AV381">
        <v>11.1</v>
      </c>
      <c r="AW381" t="s">
        <v>66</v>
      </c>
      <c r="AX381">
        <v>1</v>
      </c>
    </row>
    <row r="382" spans="1:50">
      <c r="A382" t="s">
        <v>853</v>
      </c>
      <c r="B382" t="s">
        <v>255</v>
      </c>
      <c r="C382" t="s">
        <v>134</v>
      </c>
      <c r="D382">
        <v>1680</v>
      </c>
      <c r="E382" t="s">
        <v>53</v>
      </c>
      <c r="F382">
        <v>54</v>
      </c>
      <c r="G382" t="s">
        <v>64</v>
      </c>
      <c r="H382">
        <v>275.99</v>
      </c>
      <c r="I382" t="s">
        <v>55</v>
      </c>
      <c r="J382" t="s">
        <v>55</v>
      </c>
      <c r="K382" t="s">
        <v>116</v>
      </c>
      <c r="L382" t="s">
        <v>58</v>
      </c>
      <c r="M382">
        <v>0</v>
      </c>
      <c r="N382">
        <v>2</v>
      </c>
      <c r="O382">
        <v>2</v>
      </c>
      <c r="P382">
        <v>0</v>
      </c>
      <c r="Q382" t="s">
        <v>59</v>
      </c>
      <c r="R382" t="s">
        <v>59</v>
      </c>
      <c r="S382" t="s">
        <v>59</v>
      </c>
      <c r="T382" t="s">
        <v>59</v>
      </c>
      <c r="U382" t="s">
        <v>59</v>
      </c>
      <c r="Y382" t="s">
        <v>66</v>
      </c>
      <c r="Z382" t="s">
        <v>58</v>
      </c>
      <c r="AA382" t="s">
        <v>58</v>
      </c>
      <c r="AB382" t="s">
        <v>66</v>
      </c>
      <c r="AC382" t="s">
        <v>58</v>
      </c>
      <c r="AD382" t="s">
        <v>58</v>
      </c>
      <c r="AE382" t="s">
        <v>58</v>
      </c>
      <c r="AF382" t="s">
        <v>58</v>
      </c>
      <c r="AG382" t="s">
        <v>58</v>
      </c>
      <c r="AH382" t="s">
        <v>58</v>
      </c>
      <c r="AI382" t="s">
        <v>58</v>
      </c>
      <c r="AJ382" t="s">
        <v>58</v>
      </c>
      <c r="AK382">
        <v>0</v>
      </c>
      <c r="AL382">
        <v>0</v>
      </c>
      <c r="AM382">
        <v>1</v>
      </c>
      <c r="AN382">
        <v>0</v>
      </c>
      <c r="AO382">
        <v>0</v>
      </c>
      <c r="AP382">
        <v>0</v>
      </c>
      <c r="AQ382">
        <v>0</v>
      </c>
      <c r="AR382">
        <v>0</v>
      </c>
      <c r="AS382">
        <v>0</v>
      </c>
      <c r="AW382" t="s">
        <v>59</v>
      </c>
      <c r="AX382">
        <v>1</v>
      </c>
    </row>
    <row r="383" spans="1:50">
      <c r="A383" t="s">
        <v>854</v>
      </c>
      <c r="B383" t="s">
        <v>336</v>
      </c>
      <c r="C383" t="s">
        <v>199</v>
      </c>
      <c r="D383">
        <v>6160</v>
      </c>
      <c r="E383" t="s">
        <v>63</v>
      </c>
      <c r="F383">
        <v>46</v>
      </c>
      <c r="G383" t="s">
        <v>104</v>
      </c>
      <c r="H383">
        <v>399.01</v>
      </c>
      <c r="I383" t="s">
        <v>94</v>
      </c>
      <c r="J383" t="s">
        <v>55</v>
      </c>
      <c r="K383" t="s">
        <v>72</v>
      </c>
      <c r="L383" t="s">
        <v>58</v>
      </c>
      <c r="M383">
        <v>0</v>
      </c>
      <c r="N383">
        <v>2</v>
      </c>
      <c r="O383">
        <v>2</v>
      </c>
      <c r="P383">
        <v>0</v>
      </c>
      <c r="Q383" t="s">
        <v>59</v>
      </c>
      <c r="R383" t="s">
        <v>66</v>
      </c>
      <c r="S383" t="s">
        <v>59</v>
      </c>
      <c r="T383" t="s">
        <v>59</v>
      </c>
      <c r="U383" t="s">
        <v>66</v>
      </c>
      <c r="W383">
        <v>0</v>
      </c>
      <c r="X383">
        <v>0</v>
      </c>
      <c r="Y383" t="s">
        <v>66</v>
      </c>
      <c r="Z383" t="s">
        <v>66</v>
      </c>
      <c r="AA383" t="s">
        <v>66</v>
      </c>
      <c r="AB383" t="s">
        <v>66</v>
      </c>
      <c r="AC383" t="s">
        <v>58</v>
      </c>
      <c r="AD383" t="s">
        <v>58</v>
      </c>
      <c r="AE383" t="s">
        <v>58</v>
      </c>
      <c r="AF383" t="s">
        <v>58</v>
      </c>
      <c r="AG383" t="s">
        <v>58</v>
      </c>
      <c r="AH383" t="s">
        <v>58</v>
      </c>
      <c r="AI383" t="s">
        <v>58</v>
      </c>
      <c r="AJ383" t="s">
        <v>58</v>
      </c>
      <c r="AK383">
        <v>0</v>
      </c>
      <c r="AL383">
        <v>0</v>
      </c>
      <c r="AM383">
        <v>1</v>
      </c>
      <c r="AN383">
        <v>0</v>
      </c>
      <c r="AO383">
        <v>0</v>
      </c>
      <c r="AP383">
        <v>0</v>
      </c>
      <c r="AQ383">
        <v>0</v>
      </c>
      <c r="AR383">
        <v>0</v>
      </c>
      <c r="AS383">
        <v>0</v>
      </c>
      <c r="AV383">
        <v>15.2</v>
      </c>
      <c r="AW383" t="s">
        <v>66</v>
      </c>
      <c r="AX383">
        <v>3</v>
      </c>
    </row>
    <row r="384" spans="1:50">
      <c r="A384" t="s">
        <v>855</v>
      </c>
      <c r="B384" t="s">
        <v>856</v>
      </c>
      <c r="C384" t="s">
        <v>171</v>
      </c>
      <c r="D384">
        <v>2335</v>
      </c>
      <c r="E384" t="s">
        <v>63</v>
      </c>
      <c r="F384">
        <v>48</v>
      </c>
      <c r="G384" t="s">
        <v>115</v>
      </c>
      <c r="H384">
        <v>213.49</v>
      </c>
      <c r="I384" t="s">
        <v>105</v>
      </c>
      <c r="J384" t="s">
        <v>71</v>
      </c>
      <c r="K384" t="s">
        <v>215</v>
      </c>
      <c r="L384" t="s">
        <v>66</v>
      </c>
      <c r="M384">
        <v>2</v>
      </c>
      <c r="N384">
        <v>0</v>
      </c>
      <c r="O384">
        <v>0</v>
      </c>
      <c r="P384">
        <v>0</v>
      </c>
      <c r="Q384" t="s">
        <v>59</v>
      </c>
      <c r="R384" t="s">
        <v>59</v>
      </c>
      <c r="S384" t="s">
        <v>59</v>
      </c>
      <c r="T384" t="s">
        <v>59</v>
      </c>
      <c r="U384" t="s">
        <v>59</v>
      </c>
      <c r="V384">
        <v>2</v>
      </c>
      <c r="W384">
        <v>0</v>
      </c>
      <c r="X384">
        <v>0</v>
      </c>
      <c r="Y384" t="s">
        <v>66</v>
      </c>
      <c r="Z384" t="s">
        <v>58</v>
      </c>
      <c r="AA384" t="s">
        <v>58</v>
      </c>
      <c r="AB384" t="s">
        <v>58</v>
      </c>
      <c r="AC384" t="s">
        <v>58</v>
      </c>
      <c r="AD384" t="s">
        <v>58</v>
      </c>
      <c r="AE384" t="s">
        <v>58</v>
      </c>
      <c r="AF384" t="s">
        <v>58</v>
      </c>
      <c r="AG384" t="s">
        <v>58</v>
      </c>
      <c r="AH384" t="s">
        <v>58</v>
      </c>
      <c r="AI384" t="s">
        <v>58</v>
      </c>
      <c r="AJ384" t="s">
        <v>58</v>
      </c>
      <c r="AK384">
        <v>1</v>
      </c>
      <c r="AL384">
        <v>1</v>
      </c>
      <c r="AM384">
        <v>1</v>
      </c>
      <c r="AN384">
        <v>0</v>
      </c>
      <c r="AO384">
        <v>0</v>
      </c>
      <c r="AP384">
        <v>1</v>
      </c>
      <c r="AQ384">
        <v>1</v>
      </c>
      <c r="AR384">
        <v>1</v>
      </c>
      <c r="AS384">
        <v>0</v>
      </c>
      <c r="AV384">
        <v>11.4</v>
      </c>
      <c r="AW384" t="s">
        <v>59</v>
      </c>
      <c r="AX384">
        <v>3</v>
      </c>
    </row>
    <row r="385" spans="1:50">
      <c r="A385" t="s">
        <v>857</v>
      </c>
      <c r="B385" t="s">
        <v>858</v>
      </c>
      <c r="C385" t="s">
        <v>103</v>
      </c>
      <c r="D385">
        <v>7400</v>
      </c>
      <c r="E385" t="s">
        <v>53</v>
      </c>
      <c r="F385">
        <v>96</v>
      </c>
      <c r="G385" t="s">
        <v>64</v>
      </c>
      <c r="H385">
        <v>406.91</v>
      </c>
      <c r="I385" t="s">
        <v>55</v>
      </c>
      <c r="J385" t="s">
        <v>56</v>
      </c>
      <c r="K385" t="s">
        <v>85</v>
      </c>
      <c r="L385" t="s">
        <v>58</v>
      </c>
      <c r="M385">
        <v>0</v>
      </c>
      <c r="N385">
        <v>1</v>
      </c>
      <c r="O385">
        <v>1</v>
      </c>
      <c r="P385">
        <v>0</v>
      </c>
      <c r="Q385" t="s">
        <v>59</v>
      </c>
      <c r="R385" t="s">
        <v>59</v>
      </c>
      <c r="S385" t="s">
        <v>59</v>
      </c>
      <c r="T385" t="s">
        <v>59</v>
      </c>
      <c r="U385" t="s">
        <v>59</v>
      </c>
      <c r="W385">
        <v>0</v>
      </c>
      <c r="X385">
        <v>0</v>
      </c>
      <c r="Y385" t="s">
        <v>58</v>
      </c>
      <c r="Z385" t="s">
        <v>66</v>
      </c>
      <c r="AA385" t="s">
        <v>58</v>
      </c>
      <c r="AB385" t="s">
        <v>66</v>
      </c>
      <c r="AC385" t="s">
        <v>58</v>
      </c>
      <c r="AD385" t="s">
        <v>58</v>
      </c>
      <c r="AE385" t="s">
        <v>58</v>
      </c>
      <c r="AF385" t="s">
        <v>58</v>
      </c>
      <c r="AG385" t="s">
        <v>58</v>
      </c>
      <c r="AH385" t="s">
        <v>58</v>
      </c>
      <c r="AI385" t="s">
        <v>58</v>
      </c>
      <c r="AJ385" t="s">
        <v>58</v>
      </c>
      <c r="AK385">
        <v>0</v>
      </c>
      <c r="AL385">
        <v>1</v>
      </c>
      <c r="AM385">
        <v>1</v>
      </c>
      <c r="AN385">
        <v>1</v>
      </c>
      <c r="AO385">
        <v>1</v>
      </c>
      <c r="AP385">
        <v>0</v>
      </c>
      <c r="AQ385">
        <v>0</v>
      </c>
      <c r="AR385">
        <v>0</v>
      </c>
      <c r="AS385">
        <v>1</v>
      </c>
      <c r="AV385">
        <v>12.7</v>
      </c>
      <c r="AW385" t="s">
        <v>59</v>
      </c>
      <c r="AX385">
        <v>6</v>
      </c>
    </row>
    <row r="386" spans="1:50">
      <c r="A386" t="s">
        <v>859</v>
      </c>
      <c r="B386" t="s">
        <v>458</v>
      </c>
      <c r="C386" t="s">
        <v>171</v>
      </c>
      <c r="D386">
        <v>6840</v>
      </c>
      <c r="E386" t="s">
        <v>53</v>
      </c>
      <c r="F386">
        <v>64</v>
      </c>
      <c r="G386" t="s">
        <v>54</v>
      </c>
      <c r="H386">
        <v>209.21</v>
      </c>
      <c r="I386" t="s">
        <v>55</v>
      </c>
      <c r="J386" t="s">
        <v>55</v>
      </c>
      <c r="K386" t="s">
        <v>168</v>
      </c>
      <c r="L386" t="s">
        <v>66</v>
      </c>
      <c r="M386">
        <v>2</v>
      </c>
      <c r="N386">
        <v>1</v>
      </c>
      <c r="O386">
        <v>1</v>
      </c>
      <c r="P386">
        <v>0</v>
      </c>
      <c r="Q386" t="s">
        <v>59</v>
      </c>
      <c r="R386" t="s">
        <v>59</v>
      </c>
      <c r="S386" t="s">
        <v>59</v>
      </c>
      <c r="T386" t="s">
        <v>59</v>
      </c>
      <c r="U386" t="s">
        <v>59</v>
      </c>
      <c r="V386">
        <v>1</v>
      </c>
      <c r="W386">
        <v>0</v>
      </c>
      <c r="X386">
        <v>0</v>
      </c>
      <c r="Y386" t="s">
        <v>58</v>
      </c>
      <c r="Z386" t="s">
        <v>66</v>
      </c>
      <c r="AA386" t="s">
        <v>58</v>
      </c>
      <c r="AB386" t="s">
        <v>66</v>
      </c>
      <c r="AC386" t="s">
        <v>58</v>
      </c>
      <c r="AD386" t="s">
        <v>58</v>
      </c>
      <c r="AE386" t="s">
        <v>58</v>
      </c>
      <c r="AF386" t="s">
        <v>58</v>
      </c>
      <c r="AG386" t="s">
        <v>58</v>
      </c>
      <c r="AH386" t="s">
        <v>58</v>
      </c>
      <c r="AI386" t="s">
        <v>58</v>
      </c>
      <c r="AJ386" t="s">
        <v>58</v>
      </c>
      <c r="AK386">
        <v>0</v>
      </c>
      <c r="AL386">
        <v>0</v>
      </c>
      <c r="AM386">
        <v>1</v>
      </c>
      <c r="AN386">
        <v>0</v>
      </c>
      <c r="AO386">
        <v>1</v>
      </c>
      <c r="AP386">
        <v>0</v>
      </c>
      <c r="AQ386">
        <v>0</v>
      </c>
      <c r="AR386">
        <v>0</v>
      </c>
      <c r="AS386">
        <v>0</v>
      </c>
      <c r="AV386">
        <v>12.5</v>
      </c>
      <c r="AW386" t="s">
        <v>59</v>
      </c>
      <c r="AX386">
        <v>3</v>
      </c>
    </row>
    <row r="387" spans="1:50">
      <c r="A387" t="s">
        <v>860</v>
      </c>
      <c r="B387" t="s">
        <v>861</v>
      </c>
      <c r="C387" t="s">
        <v>187</v>
      </c>
      <c r="D387">
        <v>4640</v>
      </c>
      <c r="E387" t="s">
        <v>53</v>
      </c>
      <c r="F387">
        <v>0</v>
      </c>
      <c r="G387" t="s">
        <v>115</v>
      </c>
      <c r="H387">
        <v>176.64</v>
      </c>
      <c r="I387" t="s">
        <v>55</v>
      </c>
      <c r="J387" t="s">
        <v>55</v>
      </c>
      <c r="K387" t="s">
        <v>123</v>
      </c>
      <c r="L387" t="s">
        <v>58</v>
      </c>
      <c r="M387">
        <v>0</v>
      </c>
      <c r="N387">
        <v>2</v>
      </c>
      <c r="O387">
        <v>2</v>
      </c>
      <c r="P387">
        <v>0</v>
      </c>
      <c r="Q387" t="s">
        <v>59</v>
      </c>
      <c r="R387" t="s">
        <v>59</v>
      </c>
      <c r="S387" t="s">
        <v>59</v>
      </c>
      <c r="T387" t="s">
        <v>59</v>
      </c>
      <c r="U387" t="s">
        <v>59</v>
      </c>
      <c r="W387">
        <v>0</v>
      </c>
      <c r="X387">
        <v>0</v>
      </c>
      <c r="Y387" t="s">
        <v>59</v>
      </c>
      <c r="Z387" t="s">
        <v>59</v>
      </c>
      <c r="AA387" t="s">
        <v>59</v>
      </c>
      <c r="AB387" t="s">
        <v>59</v>
      </c>
      <c r="AC387" t="s">
        <v>59</v>
      </c>
      <c r="AD387" t="s">
        <v>59</v>
      </c>
      <c r="AE387" t="s">
        <v>59</v>
      </c>
      <c r="AF387" t="s">
        <v>59</v>
      </c>
      <c r="AG387" t="s">
        <v>59</v>
      </c>
      <c r="AH387" t="s">
        <v>59</v>
      </c>
      <c r="AI387" t="s">
        <v>59</v>
      </c>
      <c r="AJ387" t="s">
        <v>59</v>
      </c>
      <c r="AV387">
        <v>14.5</v>
      </c>
      <c r="AW387" t="s">
        <v>59</v>
      </c>
      <c r="AX387">
        <v>7</v>
      </c>
    </row>
    <row r="388" spans="1:50">
      <c r="A388" t="s">
        <v>862</v>
      </c>
      <c r="B388" t="s">
        <v>863</v>
      </c>
      <c r="C388" t="s">
        <v>122</v>
      </c>
      <c r="D388">
        <v>8280</v>
      </c>
      <c r="E388" t="s">
        <v>63</v>
      </c>
      <c r="F388">
        <v>50</v>
      </c>
      <c r="G388" t="s">
        <v>226</v>
      </c>
      <c r="H388">
        <v>303.95</v>
      </c>
      <c r="I388" t="s">
        <v>105</v>
      </c>
      <c r="J388" t="s">
        <v>56</v>
      </c>
      <c r="K388" t="s">
        <v>57</v>
      </c>
      <c r="L388" t="s">
        <v>58</v>
      </c>
      <c r="M388">
        <v>0</v>
      </c>
      <c r="N388">
        <v>2</v>
      </c>
      <c r="O388">
        <v>2</v>
      </c>
      <c r="P388">
        <v>0</v>
      </c>
      <c r="Q388" t="s">
        <v>59</v>
      </c>
      <c r="R388" t="s">
        <v>59</v>
      </c>
      <c r="S388" t="s">
        <v>59</v>
      </c>
      <c r="T388" t="s">
        <v>59</v>
      </c>
      <c r="U388" t="s">
        <v>59</v>
      </c>
      <c r="V388">
        <v>1</v>
      </c>
      <c r="W388">
        <v>0</v>
      </c>
      <c r="X388">
        <v>0</v>
      </c>
      <c r="Y388" t="s">
        <v>66</v>
      </c>
      <c r="Z388" t="s">
        <v>58</v>
      </c>
      <c r="AA388" t="s">
        <v>58</v>
      </c>
      <c r="AB388" t="s">
        <v>58</v>
      </c>
      <c r="AC388" t="s">
        <v>58</v>
      </c>
      <c r="AD388" t="s">
        <v>58</v>
      </c>
      <c r="AE388" t="s">
        <v>58</v>
      </c>
      <c r="AF388" t="s">
        <v>58</v>
      </c>
      <c r="AG388" t="s">
        <v>58</v>
      </c>
      <c r="AH388" t="s">
        <v>58</v>
      </c>
      <c r="AI388" t="s">
        <v>58</v>
      </c>
      <c r="AJ388" t="s">
        <v>58</v>
      </c>
      <c r="AK388">
        <v>1</v>
      </c>
      <c r="AL388">
        <v>0</v>
      </c>
      <c r="AM388">
        <v>0</v>
      </c>
      <c r="AN388">
        <v>0</v>
      </c>
      <c r="AO388">
        <v>1</v>
      </c>
      <c r="AP388">
        <v>0</v>
      </c>
      <c r="AQ388">
        <v>0</v>
      </c>
      <c r="AR388">
        <v>1</v>
      </c>
      <c r="AS388">
        <v>0</v>
      </c>
      <c r="AV388">
        <v>14.7</v>
      </c>
      <c r="AW388" t="s">
        <v>59</v>
      </c>
      <c r="AX388">
        <v>7</v>
      </c>
    </row>
    <row r="389" spans="1:50">
      <c r="A389" t="s">
        <v>864</v>
      </c>
      <c r="B389" t="s">
        <v>865</v>
      </c>
      <c r="C389" t="s">
        <v>185</v>
      </c>
      <c r="D389">
        <v>1600</v>
      </c>
      <c r="E389" t="s">
        <v>63</v>
      </c>
      <c r="F389">
        <v>76</v>
      </c>
      <c r="G389" t="s">
        <v>363</v>
      </c>
      <c r="H389">
        <v>490.46</v>
      </c>
      <c r="I389" t="s">
        <v>105</v>
      </c>
      <c r="J389" t="s">
        <v>71</v>
      </c>
      <c r="K389" t="s">
        <v>145</v>
      </c>
      <c r="L389" t="s">
        <v>66</v>
      </c>
      <c r="M389">
        <v>1</v>
      </c>
      <c r="N389">
        <v>2</v>
      </c>
      <c r="O389">
        <v>2</v>
      </c>
      <c r="P389">
        <v>0</v>
      </c>
      <c r="Q389" t="s">
        <v>66</v>
      </c>
      <c r="R389" t="s">
        <v>66</v>
      </c>
      <c r="S389" t="s">
        <v>66</v>
      </c>
      <c r="T389" t="s">
        <v>66</v>
      </c>
      <c r="U389" t="s">
        <v>59</v>
      </c>
      <c r="W389">
        <v>0</v>
      </c>
      <c r="X389">
        <v>0</v>
      </c>
      <c r="Y389" t="s">
        <v>66</v>
      </c>
      <c r="Z389" t="s">
        <v>66</v>
      </c>
      <c r="AA389" t="s">
        <v>58</v>
      </c>
      <c r="AB389" t="s">
        <v>66</v>
      </c>
      <c r="AC389" t="s">
        <v>58</v>
      </c>
      <c r="AD389" t="s">
        <v>58</v>
      </c>
      <c r="AE389" t="s">
        <v>58</v>
      </c>
      <c r="AF389" t="s">
        <v>58</v>
      </c>
      <c r="AG389" t="s">
        <v>58</v>
      </c>
      <c r="AH389" t="s">
        <v>58</v>
      </c>
      <c r="AI389" t="s">
        <v>58</v>
      </c>
      <c r="AJ389" t="s">
        <v>58</v>
      </c>
      <c r="AK389">
        <v>0</v>
      </c>
      <c r="AL389">
        <v>0</v>
      </c>
      <c r="AM389">
        <v>1</v>
      </c>
      <c r="AN389">
        <v>0</v>
      </c>
      <c r="AO389">
        <v>0</v>
      </c>
      <c r="AP389">
        <v>0</v>
      </c>
      <c r="AQ389">
        <v>0</v>
      </c>
      <c r="AR389">
        <v>0</v>
      </c>
      <c r="AS389">
        <v>0</v>
      </c>
      <c r="AV389">
        <v>14.7</v>
      </c>
      <c r="AW389" t="s">
        <v>66</v>
      </c>
      <c r="AX389">
        <v>1</v>
      </c>
    </row>
    <row r="390" spans="1:50">
      <c r="A390" t="s">
        <v>866</v>
      </c>
      <c r="B390" t="s">
        <v>867</v>
      </c>
      <c r="C390" t="s">
        <v>134</v>
      </c>
      <c r="E390" t="s">
        <v>53</v>
      </c>
      <c r="F390">
        <v>28</v>
      </c>
      <c r="G390" t="s">
        <v>84</v>
      </c>
      <c r="H390">
        <v>200.99</v>
      </c>
      <c r="I390" t="s">
        <v>55</v>
      </c>
      <c r="J390" t="s">
        <v>55</v>
      </c>
      <c r="K390" t="s">
        <v>131</v>
      </c>
      <c r="L390" t="s">
        <v>66</v>
      </c>
      <c r="M390">
        <v>1</v>
      </c>
      <c r="N390">
        <v>0</v>
      </c>
      <c r="O390">
        <v>0</v>
      </c>
      <c r="P390">
        <v>0</v>
      </c>
      <c r="Q390" t="s">
        <v>59</v>
      </c>
      <c r="R390" t="s">
        <v>59</v>
      </c>
      <c r="S390" t="s">
        <v>59</v>
      </c>
      <c r="T390" t="s">
        <v>59</v>
      </c>
      <c r="U390" t="s">
        <v>59</v>
      </c>
      <c r="V390">
        <v>0</v>
      </c>
      <c r="W390">
        <v>1</v>
      </c>
      <c r="X390">
        <v>0</v>
      </c>
      <c r="Y390" t="s">
        <v>59</v>
      </c>
      <c r="Z390" t="s">
        <v>59</v>
      </c>
      <c r="AA390" t="s">
        <v>59</v>
      </c>
      <c r="AB390" t="s">
        <v>59</v>
      </c>
      <c r="AC390" t="s">
        <v>59</v>
      </c>
      <c r="AD390" t="s">
        <v>59</v>
      </c>
      <c r="AE390" t="s">
        <v>59</v>
      </c>
      <c r="AF390" t="s">
        <v>59</v>
      </c>
      <c r="AG390" t="s">
        <v>59</v>
      </c>
      <c r="AH390" t="s">
        <v>59</v>
      </c>
      <c r="AI390" t="s">
        <v>59</v>
      </c>
      <c r="AJ390" t="s">
        <v>59</v>
      </c>
      <c r="AV390">
        <v>11.6</v>
      </c>
      <c r="AW390" t="s">
        <v>59</v>
      </c>
      <c r="AX390">
        <v>1</v>
      </c>
    </row>
    <row r="391" spans="1:50">
      <c r="A391" t="s">
        <v>868</v>
      </c>
      <c r="B391" t="s">
        <v>869</v>
      </c>
      <c r="C391" t="s">
        <v>52</v>
      </c>
      <c r="D391">
        <v>3280</v>
      </c>
      <c r="E391" t="s">
        <v>63</v>
      </c>
      <c r="F391">
        <v>60</v>
      </c>
      <c r="G391" t="s">
        <v>226</v>
      </c>
      <c r="H391">
        <v>385.2</v>
      </c>
      <c r="I391" t="s">
        <v>105</v>
      </c>
      <c r="J391" t="s">
        <v>71</v>
      </c>
      <c r="K391" t="s">
        <v>72</v>
      </c>
      <c r="L391" t="s">
        <v>58</v>
      </c>
      <c r="M391">
        <v>0</v>
      </c>
      <c r="N391">
        <v>1</v>
      </c>
      <c r="O391">
        <v>1</v>
      </c>
      <c r="P391">
        <v>0</v>
      </c>
      <c r="Q391" t="s">
        <v>59</v>
      </c>
      <c r="R391" t="s">
        <v>59</v>
      </c>
      <c r="S391" t="s">
        <v>66</v>
      </c>
      <c r="T391" t="s">
        <v>66</v>
      </c>
      <c r="U391" t="s">
        <v>66</v>
      </c>
      <c r="W391">
        <v>0</v>
      </c>
      <c r="X391">
        <v>0</v>
      </c>
      <c r="Y391" t="s">
        <v>58</v>
      </c>
      <c r="Z391" t="s">
        <v>58</v>
      </c>
      <c r="AA391" t="s">
        <v>58</v>
      </c>
      <c r="AB391" t="s">
        <v>58</v>
      </c>
      <c r="AC391" t="s">
        <v>58</v>
      </c>
      <c r="AD391" t="s">
        <v>58</v>
      </c>
      <c r="AE391" t="s">
        <v>58</v>
      </c>
      <c r="AF391" t="s">
        <v>58</v>
      </c>
      <c r="AG391" t="s">
        <v>66</v>
      </c>
      <c r="AH391" t="s">
        <v>58</v>
      </c>
      <c r="AI391" t="s">
        <v>58</v>
      </c>
      <c r="AJ391" t="s">
        <v>58</v>
      </c>
      <c r="AK391">
        <v>1</v>
      </c>
      <c r="AL391">
        <v>1</v>
      </c>
      <c r="AM391">
        <v>1</v>
      </c>
      <c r="AN391">
        <v>1</v>
      </c>
      <c r="AO391">
        <v>1</v>
      </c>
      <c r="AP391">
        <v>0</v>
      </c>
      <c r="AQ391">
        <v>0</v>
      </c>
      <c r="AR391">
        <v>0</v>
      </c>
      <c r="AS391">
        <v>1</v>
      </c>
      <c r="AV391">
        <v>13.7</v>
      </c>
      <c r="AW391" t="s">
        <v>59</v>
      </c>
      <c r="AX391">
        <v>5</v>
      </c>
    </row>
    <row r="392" spans="1:50">
      <c r="A392" t="s">
        <v>870</v>
      </c>
      <c r="B392" t="s">
        <v>871</v>
      </c>
      <c r="C392" t="s">
        <v>174</v>
      </c>
      <c r="D392">
        <v>880</v>
      </c>
      <c r="E392" t="s">
        <v>53</v>
      </c>
      <c r="F392">
        <v>42</v>
      </c>
      <c r="G392" t="s">
        <v>54</v>
      </c>
      <c r="H392">
        <v>125.66</v>
      </c>
      <c r="I392" t="s">
        <v>55</v>
      </c>
      <c r="J392" t="s">
        <v>56</v>
      </c>
      <c r="K392" t="s">
        <v>123</v>
      </c>
      <c r="L392" t="s">
        <v>58</v>
      </c>
      <c r="M392">
        <v>0</v>
      </c>
      <c r="N392">
        <v>0</v>
      </c>
      <c r="O392">
        <v>0</v>
      </c>
      <c r="P392">
        <v>0</v>
      </c>
      <c r="Q392" t="s">
        <v>59</v>
      </c>
      <c r="R392" t="s">
        <v>59</v>
      </c>
      <c r="S392" t="s">
        <v>59</v>
      </c>
      <c r="T392" t="s">
        <v>59</v>
      </c>
      <c r="U392" t="s">
        <v>59</v>
      </c>
      <c r="V392">
        <v>1</v>
      </c>
      <c r="W392">
        <v>0</v>
      </c>
      <c r="X392">
        <v>0</v>
      </c>
      <c r="Y392" t="s">
        <v>59</v>
      </c>
      <c r="Z392" t="s">
        <v>59</v>
      </c>
      <c r="AA392" t="s">
        <v>59</v>
      </c>
      <c r="AB392" t="s">
        <v>59</v>
      </c>
      <c r="AC392" t="s">
        <v>59</v>
      </c>
      <c r="AD392" t="s">
        <v>59</v>
      </c>
      <c r="AE392" t="s">
        <v>59</v>
      </c>
      <c r="AF392" t="s">
        <v>59</v>
      </c>
      <c r="AG392" t="s">
        <v>59</v>
      </c>
      <c r="AH392" t="s">
        <v>59</v>
      </c>
      <c r="AI392" t="s">
        <v>59</v>
      </c>
      <c r="AJ392" t="s">
        <v>59</v>
      </c>
      <c r="AV392">
        <v>13.6</v>
      </c>
      <c r="AW392" t="s">
        <v>59</v>
      </c>
      <c r="AX392">
        <v>4</v>
      </c>
    </row>
    <row r="393" spans="1:50">
      <c r="A393" t="s">
        <v>872</v>
      </c>
      <c r="B393" t="s">
        <v>873</v>
      </c>
      <c r="C393" t="s">
        <v>174</v>
      </c>
      <c r="D393">
        <v>5140</v>
      </c>
      <c r="E393" t="s">
        <v>53</v>
      </c>
      <c r="F393">
        <v>36</v>
      </c>
      <c r="G393" t="s">
        <v>104</v>
      </c>
      <c r="H393">
        <v>275.99</v>
      </c>
      <c r="I393" t="s">
        <v>55</v>
      </c>
      <c r="J393" t="s">
        <v>55</v>
      </c>
      <c r="K393" t="s">
        <v>153</v>
      </c>
      <c r="L393" t="s">
        <v>58</v>
      </c>
      <c r="M393">
        <v>0</v>
      </c>
      <c r="N393">
        <v>0</v>
      </c>
      <c r="O393">
        <v>0</v>
      </c>
      <c r="P393">
        <v>0</v>
      </c>
      <c r="Q393" t="s">
        <v>59</v>
      </c>
      <c r="R393" t="s">
        <v>59</v>
      </c>
      <c r="S393" t="s">
        <v>59</v>
      </c>
      <c r="T393" t="s">
        <v>59</v>
      </c>
      <c r="U393" t="s">
        <v>59</v>
      </c>
      <c r="Y393" t="s">
        <v>58</v>
      </c>
      <c r="Z393" t="s">
        <v>66</v>
      </c>
      <c r="AA393" t="s">
        <v>58</v>
      </c>
      <c r="AB393" t="s">
        <v>58</v>
      </c>
      <c r="AC393" t="s">
        <v>58</v>
      </c>
      <c r="AD393" t="s">
        <v>58</v>
      </c>
      <c r="AE393" t="s">
        <v>58</v>
      </c>
      <c r="AF393" t="s">
        <v>58</v>
      </c>
      <c r="AG393" t="s">
        <v>58</v>
      </c>
      <c r="AH393" t="s">
        <v>58</v>
      </c>
      <c r="AI393" t="s">
        <v>58</v>
      </c>
      <c r="AJ393" t="s">
        <v>58</v>
      </c>
      <c r="AK393">
        <v>0</v>
      </c>
      <c r="AL393">
        <v>0</v>
      </c>
      <c r="AM393">
        <v>0</v>
      </c>
      <c r="AN393">
        <v>0</v>
      </c>
      <c r="AO393">
        <v>0</v>
      </c>
      <c r="AP393">
        <v>0</v>
      </c>
      <c r="AQ393">
        <v>0</v>
      </c>
      <c r="AR393">
        <v>0</v>
      </c>
      <c r="AS393">
        <v>0</v>
      </c>
      <c r="AW393" t="s">
        <v>59</v>
      </c>
      <c r="AX393">
        <v>4</v>
      </c>
    </row>
    <row r="394" spans="1:50">
      <c r="A394" t="s">
        <v>874</v>
      </c>
      <c r="B394" t="s">
        <v>875</v>
      </c>
      <c r="C394" t="s">
        <v>185</v>
      </c>
      <c r="D394">
        <v>1600</v>
      </c>
      <c r="E394" t="s">
        <v>63</v>
      </c>
      <c r="F394">
        <v>32</v>
      </c>
      <c r="G394" t="s">
        <v>64</v>
      </c>
      <c r="H394">
        <v>289.14</v>
      </c>
      <c r="I394" t="s">
        <v>55</v>
      </c>
      <c r="J394" t="s">
        <v>55</v>
      </c>
      <c r="K394" t="s">
        <v>85</v>
      </c>
      <c r="L394" t="s">
        <v>66</v>
      </c>
      <c r="M394">
        <v>1</v>
      </c>
      <c r="N394">
        <v>1</v>
      </c>
      <c r="O394">
        <v>1</v>
      </c>
      <c r="P394">
        <v>0</v>
      </c>
      <c r="Q394" t="s">
        <v>59</v>
      </c>
      <c r="R394" t="s">
        <v>59</v>
      </c>
      <c r="S394" t="s">
        <v>59</v>
      </c>
      <c r="T394" t="s">
        <v>59</v>
      </c>
      <c r="U394" t="s">
        <v>59</v>
      </c>
      <c r="W394">
        <v>0</v>
      </c>
      <c r="X394">
        <v>0</v>
      </c>
      <c r="Y394" t="s">
        <v>59</v>
      </c>
      <c r="Z394" t="s">
        <v>59</v>
      </c>
      <c r="AA394" t="s">
        <v>59</v>
      </c>
      <c r="AB394" t="s">
        <v>59</v>
      </c>
      <c r="AC394" t="s">
        <v>59</v>
      </c>
      <c r="AD394" t="s">
        <v>59</v>
      </c>
      <c r="AE394" t="s">
        <v>59</v>
      </c>
      <c r="AF394" t="s">
        <v>59</v>
      </c>
      <c r="AG394" t="s">
        <v>59</v>
      </c>
      <c r="AH394" t="s">
        <v>59</v>
      </c>
      <c r="AI394" t="s">
        <v>59</v>
      </c>
      <c r="AJ394" t="s">
        <v>59</v>
      </c>
      <c r="AV394">
        <v>13.4</v>
      </c>
      <c r="AW394" t="s">
        <v>59</v>
      </c>
      <c r="AX394">
        <v>1</v>
      </c>
    </row>
    <row r="395" spans="1:50">
      <c r="A395" t="s">
        <v>876</v>
      </c>
      <c r="B395" t="s">
        <v>877</v>
      </c>
      <c r="C395" t="s">
        <v>93</v>
      </c>
      <c r="D395">
        <v>1120</v>
      </c>
      <c r="E395" t="s">
        <v>53</v>
      </c>
      <c r="F395">
        <v>70</v>
      </c>
      <c r="G395" t="s">
        <v>84</v>
      </c>
      <c r="H395">
        <v>326.97000000000003</v>
      </c>
      <c r="I395" t="s">
        <v>55</v>
      </c>
      <c r="J395" t="s">
        <v>71</v>
      </c>
      <c r="K395" t="s">
        <v>168</v>
      </c>
      <c r="L395" t="s">
        <v>58</v>
      </c>
      <c r="M395">
        <v>0</v>
      </c>
      <c r="N395">
        <v>2</v>
      </c>
      <c r="O395">
        <v>1</v>
      </c>
      <c r="P395">
        <v>0</v>
      </c>
      <c r="Q395" t="s">
        <v>59</v>
      </c>
      <c r="R395" t="s">
        <v>59</v>
      </c>
      <c r="S395" t="s">
        <v>59</v>
      </c>
      <c r="T395" t="s">
        <v>59</v>
      </c>
      <c r="U395" t="s">
        <v>59</v>
      </c>
      <c r="W395">
        <v>0</v>
      </c>
      <c r="X395">
        <v>0</v>
      </c>
      <c r="Y395" t="s">
        <v>66</v>
      </c>
      <c r="Z395" t="s">
        <v>58</v>
      </c>
      <c r="AA395" t="s">
        <v>58</v>
      </c>
      <c r="AB395" t="s">
        <v>58</v>
      </c>
      <c r="AC395" t="s">
        <v>58</v>
      </c>
      <c r="AD395" t="s">
        <v>58</v>
      </c>
      <c r="AE395" t="s">
        <v>58</v>
      </c>
      <c r="AF395" t="s">
        <v>58</v>
      </c>
      <c r="AG395" t="s">
        <v>58</v>
      </c>
      <c r="AH395" t="s">
        <v>58</v>
      </c>
      <c r="AI395" t="s">
        <v>58</v>
      </c>
      <c r="AJ395" t="s">
        <v>58</v>
      </c>
      <c r="AK395">
        <v>0</v>
      </c>
      <c r="AL395">
        <v>0</v>
      </c>
      <c r="AM395">
        <v>1</v>
      </c>
      <c r="AN395">
        <v>0</v>
      </c>
      <c r="AO395">
        <v>0</v>
      </c>
      <c r="AP395">
        <v>0</v>
      </c>
      <c r="AQ395">
        <v>0</v>
      </c>
      <c r="AR395">
        <v>0</v>
      </c>
      <c r="AS395">
        <v>0</v>
      </c>
      <c r="AV395">
        <v>11.6</v>
      </c>
      <c r="AW395" t="s">
        <v>59</v>
      </c>
      <c r="AX395">
        <v>5</v>
      </c>
    </row>
    <row r="396" spans="1:50">
      <c r="A396" t="s">
        <v>878</v>
      </c>
      <c r="B396" t="s">
        <v>879</v>
      </c>
      <c r="C396" t="s">
        <v>119</v>
      </c>
      <c r="E396" t="s">
        <v>53</v>
      </c>
      <c r="F396">
        <v>56</v>
      </c>
      <c r="G396" t="s">
        <v>84</v>
      </c>
      <c r="H396">
        <v>203.62</v>
      </c>
      <c r="I396" t="s">
        <v>196</v>
      </c>
      <c r="J396" t="s">
        <v>71</v>
      </c>
      <c r="K396" t="s">
        <v>57</v>
      </c>
      <c r="L396" t="s">
        <v>58</v>
      </c>
      <c r="M396">
        <v>0</v>
      </c>
      <c r="N396">
        <v>2</v>
      </c>
      <c r="O396">
        <v>2</v>
      </c>
      <c r="P396">
        <v>1</v>
      </c>
      <c r="Q396" t="s">
        <v>59</v>
      </c>
      <c r="R396" t="s">
        <v>59</v>
      </c>
      <c r="S396" t="s">
        <v>66</v>
      </c>
      <c r="T396" t="s">
        <v>59</v>
      </c>
      <c r="U396" t="s">
        <v>59</v>
      </c>
      <c r="W396">
        <v>0</v>
      </c>
      <c r="X396">
        <v>0</v>
      </c>
      <c r="Y396" t="s">
        <v>58</v>
      </c>
      <c r="Z396" t="s">
        <v>66</v>
      </c>
      <c r="AA396" t="s">
        <v>58</v>
      </c>
      <c r="AB396" t="s">
        <v>66</v>
      </c>
      <c r="AC396" t="s">
        <v>58</v>
      </c>
      <c r="AD396" t="s">
        <v>58</v>
      </c>
      <c r="AE396" t="s">
        <v>66</v>
      </c>
      <c r="AF396" t="s">
        <v>58</v>
      </c>
      <c r="AG396" t="s">
        <v>58</v>
      </c>
      <c r="AH396" t="s">
        <v>58</v>
      </c>
      <c r="AI396" t="s">
        <v>58</v>
      </c>
      <c r="AJ396" t="s">
        <v>58</v>
      </c>
      <c r="AK396">
        <v>0</v>
      </c>
      <c r="AL396">
        <v>1</v>
      </c>
      <c r="AM396">
        <v>1</v>
      </c>
      <c r="AN396">
        <v>0</v>
      </c>
      <c r="AO396">
        <v>1</v>
      </c>
      <c r="AP396">
        <v>0</v>
      </c>
      <c r="AQ396">
        <v>0</v>
      </c>
      <c r="AR396">
        <v>0</v>
      </c>
      <c r="AS396">
        <v>1</v>
      </c>
      <c r="AV396">
        <v>12</v>
      </c>
      <c r="AW396" t="s">
        <v>66</v>
      </c>
      <c r="AX396">
        <v>7</v>
      </c>
    </row>
    <row r="397" spans="1:50">
      <c r="A397" t="s">
        <v>880</v>
      </c>
      <c r="B397" t="s">
        <v>881</v>
      </c>
      <c r="C397" t="s">
        <v>199</v>
      </c>
      <c r="D397">
        <v>7560</v>
      </c>
      <c r="E397" t="s">
        <v>63</v>
      </c>
      <c r="F397">
        <v>78</v>
      </c>
      <c r="G397" t="s">
        <v>54</v>
      </c>
      <c r="H397">
        <v>217.43</v>
      </c>
      <c r="I397" t="s">
        <v>94</v>
      </c>
      <c r="J397" t="s">
        <v>71</v>
      </c>
      <c r="K397" t="s">
        <v>72</v>
      </c>
      <c r="L397" t="s">
        <v>66</v>
      </c>
      <c r="M397">
        <v>2</v>
      </c>
      <c r="N397">
        <v>2</v>
      </c>
      <c r="O397">
        <v>2</v>
      </c>
      <c r="P397">
        <v>0</v>
      </c>
      <c r="Q397" t="s">
        <v>59</v>
      </c>
      <c r="R397" t="s">
        <v>59</v>
      </c>
      <c r="S397" t="s">
        <v>59</v>
      </c>
      <c r="T397" t="s">
        <v>66</v>
      </c>
      <c r="U397" t="s">
        <v>59</v>
      </c>
      <c r="W397">
        <v>0</v>
      </c>
      <c r="X397">
        <v>0</v>
      </c>
      <c r="Y397" t="s">
        <v>58</v>
      </c>
      <c r="Z397" t="s">
        <v>58</v>
      </c>
      <c r="AA397" t="s">
        <v>58</v>
      </c>
      <c r="AB397" t="s">
        <v>58</v>
      </c>
      <c r="AC397" t="s">
        <v>58</v>
      </c>
      <c r="AD397" t="s">
        <v>58</v>
      </c>
      <c r="AE397" t="s">
        <v>58</v>
      </c>
      <c r="AF397" t="s">
        <v>58</v>
      </c>
      <c r="AG397" t="s">
        <v>58</v>
      </c>
      <c r="AH397" t="s">
        <v>58</v>
      </c>
      <c r="AI397" t="s">
        <v>58</v>
      </c>
      <c r="AJ397" t="s">
        <v>58</v>
      </c>
      <c r="AK397">
        <v>0</v>
      </c>
      <c r="AL397">
        <v>0</v>
      </c>
      <c r="AM397">
        <v>1</v>
      </c>
      <c r="AN397">
        <v>0</v>
      </c>
      <c r="AO397">
        <v>1</v>
      </c>
      <c r="AP397">
        <v>0</v>
      </c>
      <c r="AQ397">
        <v>0</v>
      </c>
      <c r="AR397">
        <v>0</v>
      </c>
      <c r="AS397">
        <v>0</v>
      </c>
      <c r="AV397">
        <v>11.1</v>
      </c>
      <c r="AW397" t="s">
        <v>59</v>
      </c>
      <c r="AX397">
        <v>3</v>
      </c>
    </row>
    <row r="398" spans="1:50">
      <c r="A398" t="s">
        <v>882</v>
      </c>
      <c r="B398" t="s">
        <v>340</v>
      </c>
      <c r="C398" t="s">
        <v>126</v>
      </c>
      <c r="D398">
        <v>3160</v>
      </c>
      <c r="E398" t="s">
        <v>63</v>
      </c>
      <c r="F398">
        <v>52</v>
      </c>
      <c r="G398" t="s">
        <v>84</v>
      </c>
      <c r="H398">
        <v>324.01</v>
      </c>
      <c r="I398" t="s">
        <v>105</v>
      </c>
      <c r="J398" t="s">
        <v>71</v>
      </c>
      <c r="K398" t="s">
        <v>72</v>
      </c>
      <c r="L398" t="s">
        <v>58</v>
      </c>
      <c r="M398">
        <v>0</v>
      </c>
      <c r="N398">
        <v>0</v>
      </c>
      <c r="O398">
        <v>0</v>
      </c>
      <c r="P398">
        <v>0</v>
      </c>
      <c r="Q398" t="s">
        <v>66</v>
      </c>
      <c r="R398" t="s">
        <v>59</v>
      </c>
      <c r="S398" t="s">
        <v>59</v>
      </c>
      <c r="T398" t="s">
        <v>59</v>
      </c>
      <c r="U398" t="s">
        <v>59</v>
      </c>
      <c r="W398">
        <v>0</v>
      </c>
      <c r="X398">
        <v>0</v>
      </c>
      <c r="Y398" t="s">
        <v>66</v>
      </c>
      <c r="Z398" t="s">
        <v>58</v>
      </c>
      <c r="AA398" t="s">
        <v>58</v>
      </c>
      <c r="AB398" t="s">
        <v>58</v>
      </c>
      <c r="AC398" t="s">
        <v>58</v>
      </c>
      <c r="AD398" t="s">
        <v>58</v>
      </c>
      <c r="AE398" t="s">
        <v>58</v>
      </c>
      <c r="AF398" t="s">
        <v>58</v>
      </c>
      <c r="AG398" t="s">
        <v>58</v>
      </c>
      <c r="AH398" t="s">
        <v>58</v>
      </c>
      <c r="AI398" t="s">
        <v>58</v>
      </c>
      <c r="AJ398" t="s">
        <v>58</v>
      </c>
      <c r="AK398">
        <v>1</v>
      </c>
      <c r="AL398">
        <v>1</v>
      </c>
      <c r="AM398">
        <v>1</v>
      </c>
      <c r="AN398">
        <v>0</v>
      </c>
      <c r="AO398">
        <v>1</v>
      </c>
      <c r="AP398">
        <v>0</v>
      </c>
      <c r="AQ398">
        <v>0</v>
      </c>
      <c r="AR398">
        <v>0</v>
      </c>
      <c r="AS398">
        <v>0</v>
      </c>
      <c r="AV398">
        <v>12.8</v>
      </c>
      <c r="AW398" t="s">
        <v>59</v>
      </c>
      <c r="AX398">
        <v>7</v>
      </c>
    </row>
    <row r="399" spans="1:50">
      <c r="A399" t="s">
        <v>883</v>
      </c>
      <c r="B399" t="s">
        <v>884</v>
      </c>
      <c r="C399" t="s">
        <v>420</v>
      </c>
      <c r="E399" t="s">
        <v>53</v>
      </c>
      <c r="F399">
        <v>42</v>
      </c>
      <c r="G399" t="s">
        <v>64</v>
      </c>
      <c r="H399">
        <v>242.76</v>
      </c>
      <c r="I399" t="s">
        <v>55</v>
      </c>
      <c r="J399" t="s">
        <v>71</v>
      </c>
      <c r="K399" t="s">
        <v>131</v>
      </c>
      <c r="L399" t="s">
        <v>66</v>
      </c>
      <c r="M399">
        <v>1</v>
      </c>
      <c r="N399">
        <v>0</v>
      </c>
      <c r="O399">
        <v>0</v>
      </c>
      <c r="P399">
        <v>0</v>
      </c>
      <c r="Q399" t="s">
        <v>59</v>
      </c>
      <c r="R399" t="s">
        <v>59</v>
      </c>
      <c r="S399" t="s">
        <v>59</v>
      </c>
      <c r="T399" t="s">
        <v>59</v>
      </c>
      <c r="U399" t="s">
        <v>59</v>
      </c>
      <c r="V399">
        <v>1</v>
      </c>
      <c r="W399">
        <v>0</v>
      </c>
      <c r="X399">
        <v>0</v>
      </c>
      <c r="Y399" t="s">
        <v>59</v>
      </c>
      <c r="Z399" t="s">
        <v>59</v>
      </c>
      <c r="AA399" t="s">
        <v>59</v>
      </c>
      <c r="AB399" t="s">
        <v>59</v>
      </c>
      <c r="AC399" t="s">
        <v>59</v>
      </c>
      <c r="AD399" t="s">
        <v>59</v>
      </c>
      <c r="AE399" t="s">
        <v>59</v>
      </c>
      <c r="AF399" t="s">
        <v>59</v>
      </c>
      <c r="AG399" t="s">
        <v>59</v>
      </c>
      <c r="AH399" t="s">
        <v>59</v>
      </c>
      <c r="AI399" t="s">
        <v>59</v>
      </c>
      <c r="AJ399" t="s">
        <v>59</v>
      </c>
      <c r="AV399">
        <v>12.1</v>
      </c>
      <c r="AW399" t="s">
        <v>59</v>
      </c>
      <c r="AX399">
        <v>2</v>
      </c>
    </row>
    <row r="400" spans="1:50">
      <c r="A400" t="s">
        <v>885</v>
      </c>
      <c r="B400" t="s">
        <v>886</v>
      </c>
      <c r="C400" t="s">
        <v>108</v>
      </c>
      <c r="D400">
        <v>840</v>
      </c>
      <c r="E400" t="s">
        <v>63</v>
      </c>
      <c r="F400">
        <v>0</v>
      </c>
      <c r="G400" t="s">
        <v>84</v>
      </c>
      <c r="H400">
        <v>186.51</v>
      </c>
      <c r="I400" t="s">
        <v>65</v>
      </c>
      <c r="J400" t="s">
        <v>55</v>
      </c>
      <c r="K400" t="s">
        <v>156</v>
      </c>
      <c r="L400" t="s">
        <v>58</v>
      </c>
      <c r="M400">
        <v>0</v>
      </c>
      <c r="N400">
        <v>2</v>
      </c>
      <c r="O400">
        <v>2</v>
      </c>
      <c r="P400">
        <v>1</v>
      </c>
      <c r="Q400" t="s">
        <v>59</v>
      </c>
      <c r="R400" t="s">
        <v>59</v>
      </c>
      <c r="S400" t="s">
        <v>59</v>
      </c>
      <c r="T400" t="s">
        <v>59</v>
      </c>
      <c r="U400" t="s">
        <v>59</v>
      </c>
      <c r="Y400" t="s">
        <v>66</v>
      </c>
      <c r="Z400" t="s">
        <v>58</v>
      </c>
      <c r="AA400" t="s">
        <v>58</v>
      </c>
      <c r="AB400" t="s">
        <v>58</v>
      </c>
      <c r="AC400" t="s">
        <v>58</v>
      </c>
      <c r="AD400" t="s">
        <v>58</v>
      </c>
      <c r="AE400" t="s">
        <v>58</v>
      </c>
      <c r="AF400" t="s">
        <v>58</v>
      </c>
      <c r="AG400" t="s">
        <v>58</v>
      </c>
      <c r="AH400" t="s">
        <v>58</v>
      </c>
      <c r="AI400" t="s">
        <v>58</v>
      </c>
      <c r="AJ400" t="s">
        <v>58</v>
      </c>
      <c r="AK400">
        <v>0</v>
      </c>
      <c r="AL400">
        <v>0</v>
      </c>
      <c r="AM400">
        <v>1</v>
      </c>
      <c r="AN400">
        <v>0</v>
      </c>
      <c r="AO400">
        <v>0</v>
      </c>
      <c r="AP400">
        <v>0</v>
      </c>
      <c r="AQ400">
        <v>0</v>
      </c>
      <c r="AR400">
        <v>0</v>
      </c>
      <c r="AS400">
        <v>0</v>
      </c>
      <c r="AW400" t="s">
        <v>66</v>
      </c>
      <c r="AX400">
        <v>9</v>
      </c>
    </row>
    <row r="401" spans="1:50">
      <c r="A401" t="s">
        <v>887</v>
      </c>
      <c r="B401" t="s">
        <v>888</v>
      </c>
      <c r="C401" t="s">
        <v>134</v>
      </c>
      <c r="E401" t="s">
        <v>53</v>
      </c>
      <c r="F401">
        <v>66</v>
      </c>
      <c r="G401" t="s">
        <v>64</v>
      </c>
      <c r="H401">
        <v>227.63</v>
      </c>
      <c r="I401" t="s">
        <v>55</v>
      </c>
      <c r="J401" t="s">
        <v>71</v>
      </c>
      <c r="K401" t="s">
        <v>72</v>
      </c>
      <c r="L401" t="s">
        <v>58</v>
      </c>
      <c r="M401">
        <v>0</v>
      </c>
      <c r="N401">
        <v>2</v>
      </c>
      <c r="O401">
        <v>2</v>
      </c>
      <c r="P401">
        <v>0</v>
      </c>
      <c r="Q401" t="s">
        <v>59</v>
      </c>
      <c r="R401" t="s">
        <v>59</v>
      </c>
      <c r="S401" t="s">
        <v>59</v>
      </c>
      <c r="T401" t="s">
        <v>59</v>
      </c>
      <c r="U401" t="s">
        <v>59</v>
      </c>
      <c r="V401">
        <v>2</v>
      </c>
      <c r="W401">
        <v>1</v>
      </c>
      <c r="X401">
        <v>0</v>
      </c>
      <c r="Y401" t="s">
        <v>58</v>
      </c>
      <c r="Z401" t="s">
        <v>66</v>
      </c>
      <c r="AA401" t="s">
        <v>58</v>
      </c>
      <c r="AB401" t="s">
        <v>66</v>
      </c>
      <c r="AC401" t="s">
        <v>58</v>
      </c>
      <c r="AD401" t="s">
        <v>58</v>
      </c>
      <c r="AE401" t="s">
        <v>58</v>
      </c>
      <c r="AF401" t="s">
        <v>58</v>
      </c>
      <c r="AG401" t="s">
        <v>58</v>
      </c>
      <c r="AH401" t="s">
        <v>58</v>
      </c>
      <c r="AI401" t="s">
        <v>58</v>
      </c>
      <c r="AJ401" t="s">
        <v>58</v>
      </c>
      <c r="AK401">
        <v>0</v>
      </c>
      <c r="AL401">
        <v>0</v>
      </c>
      <c r="AM401">
        <v>0</v>
      </c>
      <c r="AN401">
        <v>0</v>
      </c>
      <c r="AO401">
        <v>0</v>
      </c>
      <c r="AP401">
        <v>0</v>
      </c>
      <c r="AQ401">
        <v>0</v>
      </c>
      <c r="AR401">
        <v>0</v>
      </c>
      <c r="AS401">
        <v>0</v>
      </c>
      <c r="AV401">
        <v>11.4</v>
      </c>
      <c r="AW401" t="s">
        <v>59</v>
      </c>
      <c r="AX401">
        <v>1</v>
      </c>
    </row>
    <row r="402" spans="1:50">
      <c r="A402" t="s">
        <v>889</v>
      </c>
      <c r="B402" t="s">
        <v>890</v>
      </c>
      <c r="C402" t="s">
        <v>142</v>
      </c>
      <c r="D402">
        <v>6440</v>
      </c>
      <c r="E402" t="s">
        <v>63</v>
      </c>
      <c r="F402">
        <v>72</v>
      </c>
      <c r="G402" t="s">
        <v>163</v>
      </c>
      <c r="H402">
        <v>344.41</v>
      </c>
      <c r="I402" t="s">
        <v>55</v>
      </c>
      <c r="J402" t="s">
        <v>71</v>
      </c>
      <c r="K402" t="s">
        <v>116</v>
      </c>
      <c r="L402" t="s">
        <v>58</v>
      </c>
      <c r="M402">
        <v>0</v>
      </c>
      <c r="N402">
        <v>1</v>
      </c>
      <c r="O402">
        <v>1</v>
      </c>
      <c r="P402">
        <v>0</v>
      </c>
      <c r="Q402" t="s">
        <v>59</v>
      </c>
      <c r="R402" t="s">
        <v>59</v>
      </c>
      <c r="S402" t="s">
        <v>59</v>
      </c>
      <c r="T402" t="s">
        <v>59</v>
      </c>
      <c r="U402" t="s">
        <v>59</v>
      </c>
      <c r="V402">
        <v>1</v>
      </c>
      <c r="W402">
        <v>0</v>
      </c>
      <c r="X402">
        <v>0</v>
      </c>
      <c r="Y402" t="s">
        <v>66</v>
      </c>
      <c r="Z402" t="s">
        <v>58</v>
      </c>
      <c r="AA402" t="s">
        <v>58</v>
      </c>
      <c r="AB402" t="s">
        <v>58</v>
      </c>
      <c r="AC402" t="s">
        <v>58</v>
      </c>
      <c r="AD402" t="s">
        <v>58</v>
      </c>
      <c r="AE402" t="s">
        <v>58</v>
      </c>
      <c r="AF402" t="s">
        <v>58</v>
      </c>
      <c r="AG402" t="s">
        <v>58</v>
      </c>
      <c r="AH402" t="s">
        <v>58</v>
      </c>
      <c r="AI402" t="s">
        <v>58</v>
      </c>
      <c r="AJ402" t="s">
        <v>58</v>
      </c>
      <c r="AK402">
        <v>0</v>
      </c>
      <c r="AL402">
        <v>0</v>
      </c>
      <c r="AM402">
        <v>1</v>
      </c>
      <c r="AN402">
        <v>1</v>
      </c>
      <c r="AO402">
        <v>1</v>
      </c>
      <c r="AP402">
        <v>0</v>
      </c>
      <c r="AQ402">
        <v>0</v>
      </c>
      <c r="AR402">
        <v>0</v>
      </c>
      <c r="AS402">
        <v>0</v>
      </c>
      <c r="AV402">
        <v>13.5</v>
      </c>
      <c r="AW402" t="s">
        <v>59</v>
      </c>
      <c r="AX402">
        <v>6</v>
      </c>
    </row>
    <row r="403" spans="1:50">
      <c r="A403" t="s">
        <v>891</v>
      </c>
      <c r="B403" t="s">
        <v>892</v>
      </c>
      <c r="C403" t="s">
        <v>148</v>
      </c>
      <c r="D403">
        <v>5640</v>
      </c>
      <c r="E403" t="s">
        <v>53</v>
      </c>
      <c r="F403">
        <v>36</v>
      </c>
      <c r="G403" t="s">
        <v>127</v>
      </c>
      <c r="H403">
        <v>490.46</v>
      </c>
      <c r="I403" t="s">
        <v>55</v>
      </c>
      <c r="J403" t="s">
        <v>55</v>
      </c>
      <c r="K403" t="s">
        <v>131</v>
      </c>
      <c r="L403" t="s">
        <v>66</v>
      </c>
      <c r="M403">
        <v>3</v>
      </c>
      <c r="N403">
        <v>2</v>
      </c>
      <c r="O403">
        <v>2</v>
      </c>
      <c r="P403">
        <v>0</v>
      </c>
      <c r="Q403" t="s">
        <v>59</v>
      </c>
      <c r="R403" t="s">
        <v>59</v>
      </c>
      <c r="S403" t="s">
        <v>59</v>
      </c>
      <c r="T403" t="s">
        <v>59</v>
      </c>
      <c r="U403" t="s">
        <v>59</v>
      </c>
      <c r="W403">
        <v>0</v>
      </c>
      <c r="X403">
        <v>0</v>
      </c>
      <c r="Y403" t="s">
        <v>66</v>
      </c>
      <c r="Z403" t="s">
        <v>66</v>
      </c>
      <c r="AA403" t="s">
        <v>58</v>
      </c>
      <c r="AB403" t="s">
        <v>66</v>
      </c>
      <c r="AC403" t="s">
        <v>58</v>
      </c>
      <c r="AD403" t="s">
        <v>58</v>
      </c>
      <c r="AE403" t="s">
        <v>58</v>
      </c>
      <c r="AF403" t="s">
        <v>58</v>
      </c>
      <c r="AG403" t="s">
        <v>58</v>
      </c>
      <c r="AH403" t="s">
        <v>58</v>
      </c>
      <c r="AI403" t="s">
        <v>58</v>
      </c>
      <c r="AJ403" t="s">
        <v>58</v>
      </c>
      <c r="AK403">
        <v>0</v>
      </c>
      <c r="AL403">
        <v>0</v>
      </c>
      <c r="AM403">
        <v>1</v>
      </c>
      <c r="AN403">
        <v>0</v>
      </c>
      <c r="AO403">
        <v>1</v>
      </c>
      <c r="AP403">
        <v>0</v>
      </c>
      <c r="AQ403">
        <v>0</v>
      </c>
      <c r="AR403">
        <v>0</v>
      </c>
      <c r="AS403">
        <v>1</v>
      </c>
      <c r="AV403">
        <v>15.6</v>
      </c>
      <c r="AW403" t="s">
        <v>59</v>
      </c>
      <c r="AX403">
        <v>3</v>
      </c>
    </row>
    <row r="404" spans="1:50">
      <c r="A404" t="s">
        <v>893</v>
      </c>
      <c r="B404" t="s">
        <v>894</v>
      </c>
      <c r="C404" t="s">
        <v>62</v>
      </c>
      <c r="E404" t="s">
        <v>63</v>
      </c>
      <c r="F404">
        <v>56</v>
      </c>
      <c r="G404" t="s">
        <v>226</v>
      </c>
      <c r="H404">
        <v>268.75</v>
      </c>
      <c r="I404" t="s">
        <v>100</v>
      </c>
      <c r="J404" t="s">
        <v>71</v>
      </c>
      <c r="K404" t="s">
        <v>168</v>
      </c>
      <c r="L404" t="s">
        <v>58</v>
      </c>
      <c r="M404">
        <v>0</v>
      </c>
      <c r="N404">
        <v>2</v>
      </c>
      <c r="O404">
        <v>1</v>
      </c>
      <c r="P404">
        <v>0</v>
      </c>
      <c r="Q404" t="s">
        <v>66</v>
      </c>
      <c r="R404" t="s">
        <v>59</v>
      </c>
      <c r="S404" t="s">
        <v>59</v>
      </c>
      <c r="T404" t="s">
        <v>59</v>
      </c>
      <c r="U404" t="s">
        <v>66</v>
      </c>
      <c r="V404">
        <v>0</v>
      </c>
      <c r="W404">
        <v>1</v>
      </c>
      <c r="X404">
        <v>0</v>
      </c>
      <c r="Y404" t="s">
        <v>58</v>
      </c>
      <c r="Z404" t="s">
        <v>66</v>
      </c>
      <c r="AA404" t="s">
        <v>58</v>
      </c>
      <c r="AB404" t="s">
        <v>66</v>
      </c>
      <c r="AC404" t="s">
        <v>58</v>
      </c>
      <c r="AD404" t="s">
        <v>58</v>
      </c>
      <c r="AE404" t="s">
        <v>58</v>
      </c>
      <c r="AF404" t="s">
        <v>58</v>
      </c>
      <c r="AG404" t="s">
        <v>58</v>
      </c>
      <c r="AH404" t="s">
        <v>58</v>
      </c>
      <c r="AI404" t="s">
        <v>58</v>
      </c>
      <c r="AJ404" t="s">
        <v>58</v>
      </c>
      <c r="AK404">
        <v>0</v>
      </c>
      <c r="AL404">
        <v>0</v>
      </c>
      <c r="AM404">
        <v>1</v>
      </c>
      <c r="AN404">
        <v>0</v>
      </c>
      <c r="AO404">
        <v>1</v>
      </c>
      <c r="AP404">
        <v>0</v>
      </c>
      <c r="AQ404">
        <v>0</v>
      </c>
      <c r="AR404">
        <v>0</v>
      </c>
      <c r="AS404">
        <v>1</v>
      </c>
      <c r="AV404">
        <v>12</v>
      </c>
      <c r="AW404" t="s">
        <v>59</v>
      </c>
      <c r="AX404">
        <v>8</v>
      </c>
    </row>
    <row r="405" spans="1:50">
      <c r="A405" t="s">
        <v>895</v>
      </c>
      <c r="B405" t="s">
        <v>896</v>
      </c>
      <c r="C405" t="s">
        <v>93</v>
      </c>
      <c r="D405">
        <v>1120</v>
      </c>
      <c r="E405" t="s">
        <v>63</v>
      </c>
      <c r="F405">
        <v>76</v>
      </c>
      <c r="G405" t="s">
        <v>70</v>
      </c>
      <c r="H405">
        <v>490.46</v>
      </c>
      <c r="I405" t="s">
        <v>105</v>
      </c>
      <c r="J405" t="s">
        <v>71</v>
      </c>
      <c r="K405" t="s">
        <v>72</v>
      </c>
      <c r="L405" t="s">
        <v>58</v>
      </c>
      <c r="M405">
        <v>0</v>
      </c>
      <c r="N405">
        <v>2</v>
      </c>
      <c r="O405">
        <v>2</v>
      </c>
      <c r="P405">
        <v>1</v>
      </c>
      <c r="Q405" t="s">
        <v>59</v>
      </c>
      <c r="R405" t="s">
        <v>59</v>
      </c>
      <c r="S405" t="s">
        <v>59</v>
      </c>
      <c r="T405" t="s">
        <v>66</v>
      </c>
      <c r="U405" t="s">
        <v>59</v>
      </c>
      <c r="W405">
        <v>0</v>
      </c>
      <c r="X405">
        <v>0</v>
      </c>
      <c r="Y405" t="s">
        <v>66</v>
      </c>
      <c r="Z405" t="s">
        <v>66</v>
      </c>
      <c r="AA405" t="s">
        <v>66</v>
      </c>
      <c r="AB405" t="s">
        <v>66</v>
      </c>
      <c r="AC405" t="s">
        <v>58</v>
      </c>
      <c r="AD405" t="s">
        <v>58</v>
      </c>
      <c r="AE405" t="s">
        <v>58</v>
      </c>
      <c r="AF405" t="s">
        <v>58</v>
      </c>
      <c r="AG405" t="s">
        <v>58</v>
      </c>
      <c r="AH405" t="s">
        <v>58</v>
      </c>
      <c r="AI405" t="s">
        <v>58</v>
      </c>
      <c r="AJ405" t="s">
        <v>66</v>
      </c>
      <c r="AK405">
        <v>1</v>
      </c>
      <c r="AL405">
        <v>0</v>
      </c>
      <c r="AM405">
        <v>0</v>
      </c>
      <c r="AN405">
        <v>0</v>
      </c>
      <c r="AO405">
        <v>1</v>
      </c>
      <c r="AP405">
        <v>0</v>
      </c>
      <c r="AQ405">
        <v>0</v>
      </c>
      <c r="AR405">
        <v>0</v>
      </c>
      <c r="AS405">
        <v>1</v>
      </c>
      <c r="AV405">
        <v>15.4</v>
      </c>
      <c r="AW405" t="s">
        <v>66</v>
      </c>
      <c r="AX405">
        <v>5</v>
      </c>
    </row>
    <row r="406" spans="1:50">
      <c r="A406" t="s">
        <v>897</v>
      </c>
      <c r="B406" t="s">
        <v>898</v>
      </c>
      <c r="C406" t="s">
        <v>171</v>
      </c>
      <c r="D406">
        <v>5380</v>
      </c>
      <c r="E406" t="s">
        <v>63</v>
      </c>
      <c r="F406">
        <v>36</v>
      </c>
      <c r="G406" t="s">
        <v>64</v>
      </c>
      <c r="H406">
        <v>258.55</v>
      </c>
      <c r="I406" t="s">
        <v>261</v>
      </c>
      <c r="J406" t="s">
        <v>71</v>
      </c>
      <c r="K406" t="s">
        <v>80</v>
      </c>
      <c r="L406" t="s">
        <v>58</v>
      </c>
      <c r="M406">
        <v>0</v>
      </c>
      <c r="N406">
        <v>0</v>
      </c>
      <c r="O406">
        <v>0</v>
      </c>
      <c r="P406">
        <v>0</v>
      </c>
      <c r="Q406" t="s">
        <v>59</v>
      </c>
      <c r="R406" t="s">
        <v>66</v>
      </c>
      <c r="S406" t="s">
        <v>59</v>
      </c>
      <c r="T406" t="s">
        <v>59</v>
      </c>
      <c r="U406" t="s">
        <v>59</v>
      </c>
      <c r="V406">
        <v>3</v>
      </c>
      <c r="W406">
        <v>0</v>
      </c>
      <c r="X406">
        <v>1</v>
      </c>
      <c r="Y406" t="s">
        <v>59</v>
      </c>
      <c r="Z406" t="s">
        <v>59</v>
      </c>
      <c r="AA406" t="s">
        <v>59</v>
      </c>
      <c r="AB406" t="s">
        <v>59</v>
      </c>
      <c r="AC406" t="s">
        <v>59</v>
      </c>
      <c r="AD406" t="s">
        <v>59</v>
      </c>
      <c r="AE406" t="s">
        <v>59</v>
      </c>
      <c r="AF406" t="s">
        <v>59</v>
      </c>
      <c r="AG406" t="s">
        <v>59</v>
      </c>
      <c r="AH406" t="s">
        <v>59</v>
      </c>
      <c r="AI406" t="s">
        <v>59</v>
      </c>
      <c r="AJ406" t="s">
        <v>59</v>
      </c>
      <c r="AV406">
        <v>12.5</v>
      </c>
      <c r="AW406" t="s">
        <v>59</v>
      </c>
      <c r="AX406">
        <v>3</v>
      </c>
    </row>
    <row r="407" spans="1:50">
      <c r="A407" t="s">
        <v>899</v>
      </c>
      <c r="B407" t="s">
        <v>900</v>
      </c>
      <c r="C407" t="s">
        <v>199</v>
      </c>
      <c r="D407">
        <v>240</v>
      </c>
      <c r="E407" t="s">
        <v>63</v>
      </c>
      <c r="F407">
        <v>54</v>
      </c>
      <c r="G407" t="s">
        <v>115</v>
      </c>
      <c r="H407">
        <v>261.51</v>
      </c>
      <c r="I407" t="s">
        <v>261</v>
      </c>
      <c r="J407" t="s">
        <v>55</v>
      </c>
      <c r="K407" t="s">
        <v>128</v>
      </c>
      <c r="L407" t="s">
        <v>66</v>
      </c>
      <c r="M407">
        <v>1</v>
      </c>
      <c r="N407">
        <v>1</v>
      </c>
      <c r="O407">
        <v>1</v>
      </c>
      <c r="P407">
        <v>0</v>
      </c>
      <c r="Q407" t="s">
        <v>66</v>
      </c>
      <c r="R407" t="s">
        <v>59</v>
      </c>
      <c r="S407" t="s">
        <v>66</v>
      </c>
      <c r="T407" t="s">
        <v>66</v>
      </c>
      <c r="U407" t="s">
        <v>66</v>
      </c>
      <c r="W407">
        <v>0</v>
      </c>
      <c r="X407">
        <v>0</v>
      </c>
      <c r="Y407" t="s">
        <v>66</v>
      </c>
      <c r="Z407" t="s">
        <v>66</v>
      </c>
      <c r="AA407" t="s">
        <v>66</v>
      </c>
      <c r="AB407" t="s">
        <v>58</v>
      </c>
      <c r="AC407" t="s">
        <v>58</v>
      </c>
      <c r="AD407" t="s">
        <v>58</v>
      </c>
      <c r="AE407" t="s">
        <v>58</v>
      </c>
      <c r="AF407" t="s">
        <v>58</v>
      </c>
      <c r="AG407" t="s">
        <v>58</v>
      </c>
      <c r="AH407" t="s">
        <v>58</v>
      </c>
      <c r="AI407" t="s">
        <v>58</v>
      </c>
      <c r="AJ407" t="s">
        <v>58</v>
      </c>
      <c r="AK407">
        <v>0</v>
      </c>
      <c r="AL407">
        <v>0</v>
      </c>
      <c r="AM407">
        <v>1</v>
      </c>
      <c r="AN407">
        <v>0</v>
      </c>
      <c r="AO407">
        <v>0</v>
      </c>
      <c r="AP407">
        <v>0</v>
      </c>
      <c r="AQ407">
        <v>1</v>
      </c>
      <c r="AR407">
        <v>0</v>
      </c>
      <c r="AS407">
        <v>0</v>
      </c>
      <c r="AV407">
        <v>11.4</v>
      </c>
      <c r="AW407" t="s">
        <v>59</v>
      </c>
      <c r="AX407">
        <v>3</v>
      </c>
    </row>
    <row r="408" spans="1:50">
      <c r="A408" t="s">
        <v>901</v>
      </c>
      <c r="B408" t="s">
        <v>902</v>
      </c>
      <c r="C408" t="s">
        <v>108</v>
      </c>
      <c r="E408" t="s">
        <v>63</v>
      </c>
      <c r="F408">
        <v>64</v>
      </c>
      <c r="G408" t="s">
        <v>54</v>
      </c>
      <c r="H408">
        <v>156.91</v>
      </c>
      <c r="I408" t="s">
        <v>55</v>
      </c>
      <c r="J408" t="s">
        <v>71</v>
      </c>
      <c r="K408" t="s">
        <v>72</v>
      </c>
      <c r="L408" t="s">
        <v>58</v>
      </c>
      <c r="M408">
        <v>0</v>
      </c>
      <c r="N408">
        <v>0</v>
      </c>
      <c r="O408">
        <v>0</v>
      </c>
      <c r="P408">
        <v>0</v>
      </c>
      <c r="Q408" t="s">
        <v>59</v>
      </c>
      <c r="R408" t="s">
        <v>59</v>
      </c>
      <c r="S408" t="s">
        <v>59</v>
      </c>
      <c r="T408" t="s">
        <v>59</v>
      </c>
      <c r="U408" t="s">
        <v>59</v>
      </c>
      <c r="V408">
        <v>0</v>
      </c>
      <c r="W408">
        <v>0</v>
      </c>
      <c r="X408">
        <v>0</v>
      </c>
      <c r="Y408" t="s">
        <v>66</v>
      </c>
      <c r="Z408" t="s">
        <v>58</v>
      </c>
      <c r="AA408" t="s">
        <v>58</v>
      </c>
      <c r="AB408" t="s">
        <v>66</v>
      </c>
      <c r="AC408" t="s">
        <v>58</v>
      </c>
      <c r="AD408" t="s">
        <v>58</v>
      </c>
      <c r="AE408" t="s">
        <v>66</v>
      </c>
      <c r="AF408" t="s">
        <v>58</v>
      </c>
      <c r="AG408" t="s">
        <v>58</v>
      </c>
      <c r="AH408" t="s">
        <v>58</v>
      </c>
      <c r="AI408" t="s">
        <v>58</v>
      </c>
      <c r="AJ408" t="s">
        <v>58</v>
      </c>
      <c r="AK408">
        <v>0</v>
      </c>
      <c r="AL408">
        <v>1</v>
      </c>
      <c r="AM408">
        <v>1</v>
      </c>
      <c r="AN408">
        <v>0</v>
      </c>
      <c r="AO408">
        <v>0</v>
      </c>
      <c r="AP408">
        <v>0</v>
      </c>
      <c r="AQ408">
        <v>0</v>
      </c>
      <c r="AR408">
        <v>0</v>
      </c>
      <c r="AS408">
        <v>0</v>
      </c>
      <c r="AV408">
        <v>5.7</v>
      </c>
      <c r="AW408" t="s">
        <v>59</v>
      </c>
      <c r="AX408">
        <v>9</v>
      </c>
    </row>
    <row r="409" spans="1:50">
      <c r="A409" t="s">
        <v>903</v>
      </c>
      <c r="B409" t="s">
        <v>904</v>
      </c>
      <c r="C409" t="s">
        <v>134</v>
      </c>
      <c r="D409">
        <v>80</v>
      </c>
      <c r="E409" t="s">
        <v>63</v>
      </c>
      <c r="F409">
        <v>50</v>
      </c>
      <c r="G409" t="s">
        <v>84</v>
      </c>
      <c r="H409">
        <v>167.11</v>
      </c>
      <c r="I409" t="s">
        <v>55</v>
      </c>
      <c r="J409" t="s">
        <v>55</v>
      </c>
      <c r="K409" t="s">
        <v>131</v>
      </c>
      <c r="L409" t="s">
        <v>58</v>
      </c>
      <c r="M409">
        <v>0</v>
      </c>
      <c r="N409">
        <v>2</v>
      </c>
      <c r="O409">
        <v>2</v>
      </c>
      <c r="P409">
        <v>0</v>
      </c>
      <c r="Q409" t="s">
        <v>59</v>
      </c>
      <c r="R409" t="s">
        <v>59</v>
      </c>
      <c r="S409" t="s">
        <v>59</v>
      </c>
      <c r="T409" t="s">
        <v>59</v>
      </c>
      <c r="U409" t="s">
        <v>59</v>
      </c>
      <c r="V409">
        <v>2</v>
      </c>
      <c r="W409">
        <v>1</v>
      </c>
      <c r="X409">
        <v>0</v>
      </c>
      <c r="Y409" t="s">
        <v>58</v>
      </c>
      <c r="Z409" t="s">
        <v>58</v>
      </c>
      <c r="AA409" t="s">
        <v>58</v>
      </c>
      <c r="AB409" t="s">
        <v>58</v>
      </c>
      <c r="AC409" t="s">
        <v>58</v>
      </c>
      <c r="AD409" t="s">
        <v>58</v>
      </c>
      <c r="AE409" t="s">
        <v>58</v>
      </c>
      <c r="AF409" t="s">
        <v>58</v>
      </c>
      <c r="AG409" t="s">
        <v>58</v>
      </c>
      <c r="AH409" t="s">
        <v>58</v>
      </c>
      <c r="AI409" t="s">
        <v>58</v>
      </c>
      <c r="AJ409" t="s">
        <v>58</v>
      </c>
      <c r="AK409">
        <v>1</v>
      </c>
      <c r="AL409">
        <v>1</v>
      </c>
      <c r="AM409">
        <v>1</v>
      </c>
      <c r="AN409">
        <v>0</v>
      </c>
      <c r="AO409">
        <v>0</v>
      </c>
      <c r="AP409">
        <v>0</v>
      </c>
      <c r="AQ409">
        <v>1</v>
      </c>
      <c r="AR409">
        <v>0</v>
      </c>
      <c r="AS409">
        <v>0</v>
      </c>
      <c r="AV409">
        <v>11.4</v>
      </c>
      <c r="AW409" t="s">
        <v>59</v>
      </c>
      <c r="AX409">
        <v>1</v>
      </c>
    </row>
    <row r="410" spans="1:50">
      <c r="A410" t="s">
        <v>905</v>
      </c>
      <c r="B410" t="s">
        <v>228</v>
      </c>
      <c r="C410" t="s">
        <v>108</v>
      </c>
      <c r="D410">
        <v>7240</v>
      </c>
      <c r="E410" t="s">
        <v>53</v>
      </c>
      <c r="F410">
        <v>0</v>
      </c>
      <c r="G410" t="s">
        <v>70</v>
      </c>
      <c r="H410">
        <v>270.07</v>
      </c>
      <c r="I410" t="s">
        <v>55</v>
      </c>
      <c r="J410" t="s">
        <v>55</v>
      </c>
      <c r="K410" t="s">
        <v>80</v>
      </c>
      <c r="L410" t="s">
        <v>66</v>
      </c>
      <c r="M410">
        <v>1</v>
      </c>
      <c r="N410">
        <v>1</v>
      </c>
      <c r="O410">
        <v>1</v>
      </c>
      <c r="P410">
        <v>0</v>
      </c>
      <c r="Q410" t="s">
        <v>59</v>
      </c>
      <c r="R410" t="s">
        <v>59</v>
      </c>
      <c r="S410" t="s">
        <v>59</v>
      </c>
      <c r="T410" t="s">
        <v>59</v>
      </c>
      <c r="U410" t="s">
        <v>59</v>
      </c>
      <c r="V410">
        <v>1</v>
      </c>
      <c r="W410">
        <v>1</v>
      </c>
      <c r="X410">
        <v>0</v>
      </c>
      <c r="Y410" t="s">
        <v>58</v>
      </c>
      <c r="Z410" t="s">
        <v>58</v>
      </c>
      <c r="AA410" t="s">
        <v>58</v>
      </c>
      <c r="AB410" t="s">
        <v>66</v>
      </c>
      <c r="AC410" t="s">
        <v>58</v>
      </c>
      <c r="AD410" t="s">
        <v>58</v>
      </c>
      <c r="AE410" t="s">
        <v>58</v>
      </c>
      <c r="AF410" t="s">
        <v>58</v>
      </c>
      <c r="AG410" t="s">
        <v>58</v>
      </c>
      <c r="AH410" t="s">
        <v>58</v>
      </c>
      <c r="AI410" t="s">
        <v>58</v>
      </c>
      <c r="AJ410" t="s">
        <v>58</v>
      </c>
      <c r="AK410">
        <v>0</v>
      </c>
      <c r="AL410">
        <v>1</v>
      </c>
      <c r="AM410">
        <v>1</v>
      </c>
      <c r="AN410">
        <v>0</v>
      </c>
      <c r="AO410">
        <v>1</v>
      </c>
      <c r="AP410">
        <v>0</v>
      </c>
      <c r="AQ410">
        <v>0</v>
      </c>
      <c r="AR410">
        <v>0</v>
      </c>
      <c r="AS410">
        <v>1</v>
      </c>
      <c r="AV410">
        <v>13</v>
      </c>
      <c r="AW410" t="s">
        <v>59</v>
      </c>
      <c r="AX410">
        <v>9</v>
      </c>
    </row>
    <row r="411" spans="1:50">
      <c r="A411" t="s">
        <v>906</v>
      </c>
      <c r="B411" t="s">
        <v>907</v>
      </c>
      <c r="C411" t="s">
        <v>417</v>
      </c>
      <c r="D411">
        <v>6560</v>
      </c>
      <c r="E411" t="s">
        <v>63</v>
      </c>
      <c r="F411">
        <v>46</v>
      </c>
      <c r="G411" t="s">
        <v>64</v>
      </c>
      <c r="H411">
        <v>270.07</v>
      </c>
      <c r="I411" t="s">
        <v>100</v>
      </c>
      <c r="J411" t="s">
        <v>71</v>
      </c>
      <c r="K411" t="s">
        <v>72</v>
      </c>
      <c r="L411" t="s">
        <v>66</v>
      </c>
      <c r="M411">
        <v>2</v>
      </c>
      <c r="N411">
        <v>0</v>
      </c>
      <c r="O411">
        <v>0</v>
      </c>
      <c r="P411">
        <v>0</v>
      </c>
      <c r="Q411" t="s">
        <v>59</v>
      </c>
      <c r="R411" t="s">
        <v>59</v>
      </c>
      <c r="S411" t="s">
        <v>66</v>
      </c>
      <c r="T411" t="s">
        <v>59</v>
      </c>
      <c r="U411" t="s">
        <v>59</v>
      </c>
      <c r="V411">
        <v>0</v>
      </c>
      <c r="W411">
        <v>1</v>
      </c>
      <c r="X411">
        <v>0</v>
      </c>
      <c r="Y411" t="s">
        <v>58</v>
      </c>
      <c r="Z411" t="s">
        <v>66</v>
      </c>
      <c r="AA411" t="s">
        <v>58</v>
      </c>
      <c r="AB411" t="s">
        <v>66</v>
      </c>
      <c r="AC411" t="s">
        <v>58</v>
      </c>
      <c r="AD411" t="s">
        <v>58</v>
      </c>
      <c r="AE411" t="s">
        <v>58</v>
      </c>
      <c r="AF411" t="s">
        <v>58</v>
      </c>
      <c r="AG411" t="s">
        <v>58</v>
      </c>
      <c r="AH411" t="s">
        <v>58</v>
      </c>
      <c r="AI411" t="s">
        <v>58</v>
      </c>
      <c r="AJ411" t="s">
        <v>58</v>
      </c>
      <c r="AK411">
        <v>1</v>
      </c>
      <c r="AL411">
        <v>1</v>
      </c>
      <c r="AM411">
        <v>1</v>
      </c>
      <c r="AN411">
        <v>0</v>
      </c>
      <c r="AO411">
        <v>1</v>
      </c>
      <c r="AP411">
        <v>0</v>
      </c>
      <c r="AQ411">
        <v>1</v>
      </c>
      <c r="AR411">
        <v>0</v>
      </c>
      <c r="AS411">
        <v>0</v>
      </c>
      <c r="AV411">
        <v>12.3</v>
      </c>
      <c r="AW411" t="s">
        <v>59</v>
      </c>
      <c r="AX411">
        <v>4</v>
      </c>
    </row>
    <row r="412" spans="1:50">
      <c r="A412" t="s">
        <v>908</v>
      </c>
      <c r="B412" t="s">
        <v>401</v>
      </c>
      <c r="C412" t="s">
        <v>108</v>
      </c>
      <c r="D412">
        <v>2320</v>
      </c>
      <c r="E412" t="s">
        <v>53</v>
      </c>
      <c r="F412">
        <v>28</v>
      </c>
      <c r="G412" t="s">
        <v>115</v>
      </c>
      <c r="H412">
        <v>154.93</v>
      </c>
      <c r="I412" t="s">
        <v>55</v>
      </c>
      <c r="J412" t="s">
        <v>55</v>
      </c>
      <c r="K412" t="s">
        <v>57</v>
      </c>
      <c r="L412" t="s">
        <v>58</v>
      </c>
      <c r="M412">
        <v>0</v>
      </c>
      <c r="N412">
        <v>0</v>
      </c>
      <c r="O412">
        <v>0</v>
      </c>
      <c r="P412">
        <v>0</v>
      </c>
      <c r="Q412" t="s">
        <v>59</v>
      </c>
      <c r="R412" t="s">
        <v>59</v>
      </c>
      <c r="S412" t="s">
        <v>59</v>
      </c>
      <c r="T412" t="s">
        <v>59</v>
      </c>
      <c r="U412" t="s">
        <v>59</v>
      </c>
      <c r="V412">
        <v>0</v>
      </c>
      <c r="W412">
        <v>0</v>
      </c>
      <c r="X412">
        <v>0</v>
      </c>
      <c r="Y412" t="s">
        <v>59</v>
      </c>
      <c r="Z412" t="s">
        <v>59</v>
      </c>
      <c r="AA412" t="s">
        <v>59</v>
      </c>
      <c r="AB412" t="s">
        <v>59</v>
      </c>
      <c r="AC412" t="s">
        <v>59</v>
      </c>
      <c r="AD412" t="s">
        <v>59</v>
      </c>
      <c r="AE412" t="s">
        <v>59</v>
      </c>
      <c r="AF412" t="s">
        <v>59</v>
      </c>
      <c r="AG412" t="s">
        <v>59</v>
      </c>
      <c r="AH412" t="s">
        <v>59</v>
      </c>
      <c r="AI412" t="s">
        <v>59</v>
      </c>
      <c r="AJ412" t="s">
        <v>59</v>
      </c>
      <c r="AV412">
        <v>13.1</v>
      </c>
      <c r="AW412" t="s">
        <v>59</v>
      </c>
      <c r="AX412">
        <v>9</v>
      </c>
    </row>
    <row r="413" spans="1:50">
      <c r="A413" t="s">
        <v>909</v>
      </c>
      <c r="B413" t="s">
        <v>910</v>
      </c>
      <c r="C413" t="s">
        <v>119</v>
      </c>
      <c r="E413" t="s">
        <v>63</v>
      </c>
      <c r="F413">
        <v>60</v>
      </c>
      <c r="G413" t="s">
        <v>70</v>
      </c>
      <c r="H413">
        <v>230.26</v>
      </c>
      <c r="I413" t="s">
        <v>76</v>
      </c>
      <c r="J413" t="s">
        <v>71</v>
      </c>
      <c r="K413" t="s">
        <v>131</v>
      </c>
      <c r="L413" t="s">
        <v>58</v>
      </c>
      <c r="M413">
        <v>0</v>
      </c>
      <c r="N413">
        <v>0</v>
      </c>
      <c r="O413">
        <v>0</v>
      </c>
      <c r="P413">
        <v>0</v>
      </c>
      <c r="Q413" t="s">
        <v>59</v>
      </c>
      <c r="R413" t="s">
        <v>59</v>
      </c>
      <c r="S413" t="s">
        <v>59</v>
      </c>
      <c r="T413" t="s">
        <v>59</v>
      </c>
      <c r="U413" t="s">
        <v>59</v>
      </c>
      <c r="W413">
        <v>0</v>
      </c>
      <c r="X413">
        <v>0</v>
      </c>
      <c r="Y413" t="s">
        <v>66</v>
      </c>
      <c r="Z413" t="s">
        <v>58</v>
      </c>
      <c r="AA413" t="s">
        <v>58</v>
      </c>
      <c r="AB413" t="s">
        <v>58</v>
      </c>
      <c r="AC413" t="s">
        <v>58</v>
      </c>
      <c r="AD413" t="s">
        <v>58</v>
      </c>
      <c r="AE413" t="s">
        <v>58</v>
      </c>
      <c r="AF413" t="s">
        <v>58</v>
      </c>
      <c r="AG413" t="s">
        <v>58</v>
      </c>
      <c r="AH413" t="s">
        <v>66</v>
      </c>
      <c r="AI413" t="s">
        <v>58</v>
      </c>
      <c r="AJ413" t="s">
        <v>58</v>
      </c>
      <c r="AK413">
        <v>0</v>
      </c>
      <c r="AL413">
        <v>1</v>
      </c>
      <c r="AM413">
        <v>1</v>
      </c>
      <c r="AN413">
        <v>0</v>
      </c>
      <c r="AO413">
        <v>1</v>
      </c>
      <c r="AP413">
        <v>0</v>
      </c>
      <c r="AQ413">
        <v>0</v>
      </c>
      <c r="AR413">
        <v>0</v>
      </c>
      <c r="AS413">
        <v>1</v>
      </c>
      <c r="AV413">
        <v>11.7</v>
      </c>
      <c r="AW413" t="s">
        <v>66</v>
      </c>
      <c r="AX413">
        <v>7</v>
      </c>
    </row>
    <row r="414" spans="1:50">
      <c r="A414" t="s">
        <v>911</v>
      </c>
      <c r="B414" t="s">
        <v>757</v>
      </c>
      <c r="C414" t="s">
        <v>199</v>
      </c>
      <c r="D414">
        <v>6280</v>
      </c>
      <c r="E414" t="s">
        <v>53</v>
      </c>
      <c r="F414">
        <v>0</v>
      </c>
      <c r="G414" t="s">
        <v>226</v>
      </c>
      <c r="H414">
        <v>264.14</v>
      </c>
      <c r="I414" t="s">
        <v>55</v>
      </c>
      <c r="J414" t="s">
        <v>55</v>
      </c>
      <c r="K414" t="s">
        <v>80</v>
      </c>
      <c r="L414" t="s">
        <v>58</v>
      </c>
      <c r="M414">
        <v>0</v>
      </c>
      <c r="N414">
        <v>0</v>
      </c>
      <c r="O414">
        <v>0</v>
      </c>
      <c r="P414">
        <v>0</v>
      </c>
      <c r="Q414" t="s">
        <v>59</v>
      </c>
      <c r="R414" t="s">
        <v>59</v>
      </c>
      <c r="S414" t="s">
        <v>59</v>
      </c>
      <c r="T414" t="s">
        <v>59</v>
      </c>
      <c r="U414" t="s">
        <v>59</v>
      </c>
      <c r="W414">
        <v>0</v>
      </c>
      <c r="X414">
        <v>0</v>
      </c>
      <c r="Y414" t="s">
        <v>58</v>
      </c>
      <c r="Z414" t="s">
        <v>66</v>
      </c>
      <c r="AA414" t="s">
        <v>58</v>
      </c>
      <c r="AB414" t="s">
        <v>58</v>
      </c>
      <c r="AC414" t="s">
        <v>58</v>
      </c>
      <c r="AD414" t="s">
        <v>58</v>
      </c>
      <c r="AE414" t="s">
        <v>58</v>
      </c>
      <c r="AF414" t="s">
        <v>58</v>
      </c>
      <c r="AG414" t="s">
        <v>58</v>
      </c>
      <c r="AH414" t="s">
        <v>58</v>
      </c>
      <c r="AI414" t="s">
        <v>58</v>
      </c>
      <c r="AJ414" t="s">
        <v>58</v>
      </c>
      <c r="AK414">
        <v>0</v>
      </c>
      <c r="AL414">
        <v>0</v>
      </c>
      <c r="AM414">
        <v>1</v>
      </c>
      <c r="AN414">
        <v>0</v>
      </c>
      <c r="AO414">
        <v>0</v>
      </c>
      <c r="AP414">
        <v>0</v>
      </c>
      <c r="AQ414">
        <v>0</v>
      </c>
      <c r="AR414">
        <v>0</v>
      </c>
      <c r="AS414">
        <v>0</v>
      </c>
      <c r="AV414">
        <v>12.7</v>
      </c>
      <c r="AW414" t="s">
        <v>59</v>
      </c>
      <c r="AX414">
        <v>3</v>
      </c>
    </row>
    <row r="415" spans="1:50">
      <c r="A415" t="s">
        <v>912</v>
      </c>
      <c r="B415" t="s">
        <v>913</v>
      </c>
      <c r="C415" t="s">
        <v>134</v>
      </c>
      <c r="D415">
        <v>8400</v>
      </c>
      <c r="E415" t="s">
        <v>63</v>
      </c>
      <c r="F415">
        <v>50</v>
      </c>
      <c r="G415" t="s">
        <v>163</v>
      </c>
      <c r="H415">
        <v>346.38</v>
      </c>
      <c r="I415" t="s">
        <v>55</v>
      </c>
      <c r="J415" t="s">
        <v>56</v>
      </c>
      <c r="K415" t="s">
        <v>85</v>
      </c>
      <c r="L415" t="s">
        <v>58</v>
      </c>
      <c r="M415">
        <v>0</v>
      </c>
      <c r="N415">
        <v>1</v>
      </c>
      <c r="O415">
        <v>1</v>
      </c>
      <c r="P415">
        <v>0</v>
      </c>
      <c r="Q415" t="s">
        <v>59</v>
      </c>
      <c r="R415" t="s">
        <v>59</v>
      </c>
      <c r="S415" t="s">
        <v>59</v>
      </c>
      <c r="T415" t="s">
        <v>59</v>
      </c>
      <c r="U415" t="s">
        <v>59</v>
      </c>
      <c r="V415">
        <v>0</v>
      </c>
      <c r="W415">
        <v>1</v>
      </c>
      <c r="X415">
        <v>1</v>
      </c>
      <c r="Y415" t="s">
        <v>59</v>
      </c>
      <c r="Z415" t="s">
        <v>59</v>
      </c>
      <c r="AA415" t="s">
        <v>59</v>
      </c>
      <c r="AB415" t="s">
        <v>59</v>
      </c>
      <c r="AC415" t="s">
        <v>59</v>
      </c>
      <c r="AD415" t="s">
        <v>59</v>
      </c>
      <c r="AE415" t="s">
        <v>59</v>
      </c>
      <c r="AF415" t="s">
        <v>59</v>
      </c>
      <c r="AG415" t="s">
        <v>59</v>
      </c>
      <c r="AH415" t="s">
        <v>59</v>
      </c>
      <c r="AI415" t="s">
        <v>59</v>
      </c>
      <c r="AJ415" t="s">
        <v>59</v>
      </c>
      <c r="AV415">
        <v>14.2</v>
      </c>
      <c r="AW415" t="s">
        <v>59</v>
      </c>
      <c r="AX415">
        <v>1</v>
      </c>
    </row>
    <row r="416" spans="1:50">
      <c r="A416" t="s">
        <v>914</v>
      </c>
      <c r="B416" t="s">
        <v>915</v>
      </c>
      <c r="C416" t="s">
        <v>199</v>
      </c>
      <c r="D416">
        <v>6160</v>
      </c>
      <c r="E416" t="s">
        <v>53</v>
      </c>
      <c r="F416">
        <v>32</v>
      </c>
      <c r="G416" t="s">
        <v>70</v>
      </c>
      <c r="H416">
        <v>331.25</v>
      </c>
      <c r="I416" t="s">
        <v>55</v>
      </c>
      <c r="J416" t="s">
        <v>55</v>
      </c>
      <c r="K416" t="s">
        <v>215</v>
      </c>
      <c r="L416" t="s">
        <v>66</v>
      </c>
      <c r="M416">
        <v>3</v>
      </c>
      <c r="N416">
        <v>2</v>
      </c>
      <c r="O416">
        <v>2</v>
      </c>
      <c r="P416">
        <v>0</v>
      </c>
      <c r="Q416" t="s">
        <v>59</v>
      </c>
      <c r="R416" t="s">
        <v>66</v>
      </c>
      <c r="S416" t="s">
        <v>66</v>
      </c>
      <c r="T416" t="s">
        <v>66</v>
      </c>
      <c r="U416" t="s">
        <v>66</v>
      </c>
      <c r="W416">
        <v>0</v>
      </c>
      <c r="X416">
        <v>0</v>
      </c>
      <c r="Y416" t="s">
        <v>58</v>
      </c>
      <c r="Z416" t="s">
        <v>66</v>
      </c>
      <c r="AA416" t="s">
        <v>58</v>
      </c>
      <c r="AB416" t="s">
        <v>58</v>
      </c>
      <c r="AC416" t="s">
        <v>58</v>
      </c>
      <c r="AD416" t="s">
        <v>58</v>
      </c>
      <c r="AE416" t="s">
        <v>58</v>
      </c>
      <c r="AF416" t="s">
        <v>58</v>
      </c>
      <c r="AG416" t="s">
        <v>58</v>
      </c>
      <c r="AH416" t="s">
        <v>58</v>
      </c>
      <c r="AI416" t="s">
        <v>58</v>
      </c>
      <c r="AJ416" t="s">
        <v>58</v>
      </c>
      <c r="AK416">
        <v>1</v>
      </c>
      <c r="AL416">
        <v>0</v>
      </c>
      <c r="AM416">
        <v>1</v>
      </c>
      <c r="AN416">
        <v>0</v>
      </c>
      <c r="AO416">
        <v>1</v>
      </c>
      <c r="AP416">
        <v>0</v>
      </c>
      <c r="AQ416">
        <v>0</v>
      </c>
      <c r="AR416">
        <v>1</v>
      </c>
      <c r="AS416">
        <v>1</v>
      </c>
      <c r="AV416">
        <v>12.5</v>
      </c>
      <c r="AW416" t="s">
        <v>59</v>
      </c>
      <c r="AX416">
        <v>3</v>
      </c>
    </row>
    <row r="417" spans="1:50">
      <c r="A417" t="s">
        <v>916</v>
      </c>
      <c r="B417" t="s">
        <v>917</v>
      </c>
      <c r="C417" t="s">
        <v>354</v>
      </c>
      <c r="D417">
        <v>2985</v>
      </c>
      <c r="E417" t="s">
        <v>63</v>
      </c>
      <c r="F417">
        <v>30</v>
      </c>
      <c r="G417" t="s">
        <v>70</v>
      </c>
      <c r="H417">
        <v>286.18</v>
      </c>
      <c r="I417" t="s">
        <v>105</v>
      </c>
      <c r="J417" t="s">
        <v>71</v>
      </c>
      <c r="K417" t="s">
        <v>72</v>
      </c>
      <c r="L417" t="s">
        <v>66</v>
      </c>
      <c r="M417">
        <v>1</v>
      </c>
      <c r="N417">
        <v>1</v>
      </c>
      <c r="O417">
        <v>1</v>
      </c>
      <c r="P417">
        <v>0</v>
      </c>
      <c r="Q417" t="s">
        <v>66</v>
      </c>
      <c r="R417" t="s">
        <v>66</v>
      </c>
      <c r="S417" t="s">
        <v>59</v>
      </c>
      <c r="T417" t="s">
        <v>66</v>
      </c>
      <c r="U417" t="s">
        <v>59</v>
      </c>
      <c r="V417">
        <v>0</v>
      </c>
      <c r="W417">
        <v>1</v>
      </c>
      <c r="X417">
        <v>1</v>
      </c>
      <c r="Y417" t="s">
        <v>58</v>
      </c>
      <c r="Z417" t="s">
        <v>66</v>
      </c>
      <c r="AA417" t="s">
        <v>58</v>
      </c>
      <c r="AB417" t="s">
        <v>58</v>
      </c>
      <c r="AC417" t="s">
        <v>58</v>
      </c>
      <c r="AD417" t="s">
        <v>58</v>
      </c>
      <c r="AE417" t="s">
        <v>58</v>
      </c>
      <c r="AF417" t="s">
        <v>58</v>
      </c>
      <c r="AG417" t="s">
        <v>58</v>
      </c>
      <c r="AH417" t="s">
        <v>58</v>
      </c>
      <c r="AI417" t="s">
        <v>58</v>
      </c>
      <c r="AJ417" t="s">
        <v>58</v>
      </c>
      <c r="AK417">
        <v>0</v>
      </c>
      <c r="AL417">
        <v>1</v>
      </c>
      <c r="AM417">
        <v>0</v>
      </c>
      <c r="AN417">
        <v>0</v>
      </c>
      <c r="AO417">
        <v>1</v>
      </c>
      <c r="AP417">
        <v>0</v>
      </c>
      <c r="AQ417">
        <v>0</v>
      </c>
      <c r="AR417">
        <v>0</v>
      </c>
      <c r="AS417">
        <v>0</v>
      </c>
      <c r="AV417">
        <v>12.9</v>
      </c>
      <c r="AW417" t="s">
        <v>59</v>
      </c>
      <c r="AX417">
        <v>8</v>
      </c>
    </row>
    <row r="418" spans="1:50">
      <c r="A418" t="s">
        <v>918</v>
      </c>
      <c r="B418" t="s">
        <v>919</v>
      </c>
      <c r="C418" t="s">
        <v>108</v>
      </c>
      <c r="D418">
        <v>5800</v>
      </c>
      <c r="E418" t="s">
        <v>63</v>
      </c>
      <c r="F418">
        <v>62</v>
      </c>
      <c r="G418" t="s">
        <v>70</v>
      </c>
      <c r="H418">
        <v>298.36</v>
      </c>
      <c r="I418" t="s">
        <v>105</v>
      </c>
      <c r="J418" t="s">
        <v>71</v>
      </c>
      <c r="K418" t="s">
        <v>215</v>
      </c>
      <c r="L418" t="s">
        <v>58</v>
      </c>
      <c r="M418">
        <v>0</v>
      </c>
      <c r="N418">
        <v>2</v>
      </c>
      <c r="O418">
        <v>2</v>
      </c>
      <c r="P418">
        <v>0</v>
      </c>
      <c r="Q418" t="s">
        <v>59</v>
      </c>
      <c r="R418" t="s">
        <v>59</v>
      </c>
      <c r="S418" t="s">
        <v>59</v>
      </c>
      <c r="T418" t="s">
        <v>66</v>
      </c>
      <c r="U418" t="s">
        <v>59</v>
      </c>
      <c r="V418">
        <v>1</v>
      </c>
      <c r="W418">
        <v>1</v>
      </c>
      <c r="X418">
        <v>1</v>
      </c>
      <c r="Y418" t="s">
        <v>66</v>
      </c>
      <c r="Z418" t="s">
        <v>66</v>
      </c>
      <c r="AA418" t="s">
        <v>58</v>
      </c>
      <c r="AB418" t="s">
        <v>66</v>
      </c>
      <c r="AC418" t="s">
        <v>58</v>
      </c>
      <c r="AD418" t="s">
        <v>58</v>
      </c>
      <c r="AE418" t="s">
        <v>58</v>
      </c>
      <c r="AF418" t="s">
        <v>58</v>
      </c>
      <c r="AG418" t="s">
        <v>58</v>
      </c>
      <c r="AH418" t="s">
        <v>58</v>
      </c>
      <c r="AI418" t="s">
        <v>58</v>
      </c>
      <c r="AJ418" t="s">
        <v>58</v>
      </c>
      <c r="AK418">
        <v>0</v>
      </c>
      <c r="AL418">
        <v>1</v>
      </c>
      <c r="AM418">
        <v>1</v>
      </c>
      <c r="AN418">
        <v>1</v>
      </c>
      <c r="AO418">
        <v>1</v>
      </c>
      <c r="AP418">
        <v>0</v>
      </c>
      <c r="AQ418">
        <v>0</v>
      </c>
      <c r="AR418">
        <v>0</v>
      </c>
      <c r="AS418">
        <v>1</v>
      </c>
      <c r="AV418">
        <v>13.9</v>
      </c>
      <c r="AW418" t="s">
        <v>59</v>
      </c>
      <c r="AX418">
        <v>9</v>
      </c>
    </row>
    <row r="419" spans="1:50">
      <c r="A419" t="s">
        <v>920</v>
      </c>
      <c r="B419" t="s">
        <v>921</v>
      </c>
      <c r="C419" t="s">
        <v>816</v>
      </c>
      <c r="E419" t="s">
        <v>53</v>
      </c>
      <c r="F419">
        <v>48</v>
      </c>
      <c r="G419" t="s">
        <v>226</v>
      </c>
      <c r="H419">
        <v>288.49</v>
      </c>
      <c r="I419" t="s">
        <v>55</v>
      </c>
      <c r="J419" t="s">
        <v>55</v>
      </c>
      <c r="K419" t="s">
        <v>153</v>
      </c>
      <c r="L419" t="s">
        <v>58</v>
      </c>
      <c r="M419">
        <v>0</v>
      </c>
      <c r="N419">
        <v>2</v>
      </c>
      <c r="O419">
        <v>2</v>
      </c>
      <c r="P419">
        <v>0</v>
      </c>
      <c r="Q419" t="s">
        <v>59</v>
      </c>
      <c r="R419" t="s">
        <v>59</v>
      </c>
      <c r="S419" t="s">
        <v>59</v>
      </c>
      <c r="T419" t="s">
        <v>59</v>
      </c>
      <c r="U419" t="s">
        <v>59</v>
      </c>
      <c r="W419">
        <v>0</v>
      </c>
      <c r="X419">
        <v>0</v>
      </c>
      <c r="Y419" t="s">
        <v>58</v>
      </c>
      <c r="Z419" t="s">
        <v>58</v>
      </c>
      <c r="AA419" t="s">
        <v>58</v>
      </c>
      <c r="AB419" t="s">
        <v>58</v>
      </c>
      <c r="AC419" t="s">
        <v>58</v>
      </c>
      <c r="AD419" t="s">
        <v>58</v>
      </c>
      <c r="AE419" t="s">
        <v>58</v>
      </c>
      <c r="AF419" t="s">
        <v>58</v>
      </c>
      <c r="AG419" t="s">
        <v>58</v>
      </c>
      <c r="AH419" t="s">
        <v>58</v>
      </c>
      <c r="AI419" t="s">
        <v>58</v>
      </c>
      <c r="AJ419" t="s">
        <v>58</v>
      </c>
      <c r="AK419">
        <v>1</v>
      </c>
      <c r="AL419">
        <v>0</v>
      </c>
      <c r="AM419">
        <v>1</v>
      </c>
      <c r="AN419">
        <v>0</v>
      </c>
      <c r="AO419">
        <v>1</v>
      </c>
      <c r="AP419">
        <v>0</v>
      </c>
      <c r="AQ419">
        <v>0</v>
      </c>
      <c r="AR419">
        <v>0</v>
      </c>
      <c r="AS419">
        <v>1</v>
      </c>
      <c r="AV419">
        <v>12.8</v>
      </c>
      <c r="AW419" t="s">
        <v>59</v>
      </c>
      <c r="AX419">
        <v>5</v>
      </c>
    </row>
    <row r="420" spans="1:50">
      <c r="A420" t="s">
        <v>922</v>
      </c>
      <c r="B420" t="s">
        <v>923</v>
      </c>
      <c r="C420" t="s">
        <v>122</v>
      </c>
      <c r="E420" t="s">
        <v>53</v>
      </c>
      <c r="F420">
        <v>30</v>
      </c>
      <c r="G420" t="s">
        <v>64</v>
      </c>
      <c r="H420">
        <v>228.95</v>
      </c>
      <c r="I420" t="s">
        <v>105</v>
      </c>
      <c r="J420" t="s">
        <v>56</v>
      </c>
      <c r="K420" t="s">
        <v>80</v>
      </c>
      <c r="L420" t="s">
        <v>66</v>
      </c>
      <c r="M420">
        <v>3</v>
      </c>
      <c r="N420">
        <v>0</v>
      </c>
      <c r="O420">
        <v>0</v>
      </c>
      <c r="P420">
        <v>0</v>
      </c>
      <c r="Q420" t="s">
        <v>59</v>
      </c>
      <c r="R420" t="s">
        <v>59</v>
      </c>
      <c r="S420" t="s">
        <v>59</v>
      </c>
      <c r="T420" t="s">
        <v>59</v>
      </c>
      <c r="U420" t="s">
        <v>59</v>
      </c>
      <c r="V420">
        <v>0</v>
      </c>
      <c r="W420">
        <v>0</v>
      </c>
      <c r="X420">
        <v>0</v>
      </c>
      <c r="Y420" t="s">
        <v>59</v>
      </c>
      <c r="Z420" t="s">
        <v>59</v>
      </c>
      <c r="AA420" t="s">
        <v>59</v>
      </c>
      <c r="AB420" t="s">
        <v>59</v>
      </c>
      <c r="AC420" t="s">
        <v>59</v>
      </c>
      <c r="AD420" t="s">
        <v>59</v>
      </c>
      <c r="AE420" t="s">
        <v>59</v>
      </c>
      <c r="AF420" t="s">
        <v>59</v>
      </c>
      <c r="AG420" t="s">
        <v>59</v>
      </c>
      <c r="AH420" t="s">
        <v>59</v>
      </c>
      <c r="AI420" t="s">
        <v>59</v>
      </c>
      <c r="AJ420" t="s">
        <v>59</v>
      </c>
      <c r="AV420">
        <v>12.6</v>
      </c>
      <c r="AW420" t="s">
        <v>59</v>
      </c>
      <c r="AX420">
        <v>7</v>
      </c>
    </row>
    <row r="421" spans="1:50">
      <c r="A421" t="s">
        <v>924</v>
      </c>
      <c r="B421" t="s">
        <v>925</v>
      </c>
      <c r="C421" t="s">
        <v>328</v>
      </c>
      <c r="E421" t="s">
        <v>53</v>
      </c>
      <c r="F421">
        <v>54</v>
      </c>
      <c r="G421" t="s">
        <v>54</v>
      </c>
      <c r="H421">
        <v>266.45</v>
      </c>
      <c r="I421" t="s">
        <v>55</v>
      </c>
      <c r="J421" t="s">
        <v>55</v>
      </c>
      <c r="K421" t="s">
        <v>80</v>
      </c>
      <c r="L421" t="s">
        <v>58</v>
      </c>
      <c r="M421">
        <v>0</v>
      </c>
      <c r="N421">
        <v>0</v>
      </c>
      <c r="O421">
        <v>0</v>
      </c>
      <c r="P421">
        <v>0</v>
      </c>
      <c r="Q421" t="s">
        <v>59</v>
      </c>
      <c r="R421" t="s">
        <v>59</v>
      </c>
      <c r="S421" t="s">
        <v>66</v>
      </c>
      <c r="T421" t="s">
        <v>59</v>
      </c>
      <c r="U421" t="s">
        <v>66</v>
      </c>
      <c r="V421">
        <v>4</v>
      </c>
      <c r="W421">
        <v>0</v>
      </c>
      <c r="X421">
        <v>0</v>
      </c>
      <c r="Y421" t="s">
        <v>66</v>
      </c>
      <c r="Z421" t="s">
        <v>66</v>
      </c>
      <c r="AA421" t="s">
        <v>58</v>
      </c>
      <c r="AB421" t="s">
        <v>58</v>
      </c>
      <c r="AC421" t="s">
        <v>58</v>
      </c>
      <c r="AD421" t="s">
        <v>58</v>
      </c>
      <c r="AE421" t="s">
        <v>66</v>
      </c>
      <c r="AF421" t="s">
        <v>58</v>
      </c>
      <c r="AG421" t="s">
        <v>58</v>
      </c>
      <c r="AH421" t="s">
        <v>58</v>
      </c>
      <c r="AI421" t="s">
        <v>58</v>
      </c>
      <c r="AJ421" t="s">
        <v>58</v>
      </c>
      <c r="AK421">
        <v>1</v>
      </c>
      <c r="AL421">
        <v>0</v>
      </c>
      <c r="AM421">
        <v>1</v>
      </c>
      <c r="AN421">
        <v>0</v>
      </c>
      <c r="AO421">
        <v>1</v>
      </c>
      <c r="AP421">
        <v>0</v>
      </c>
      <c r="AQ421">
        <v>0</v>
      </c>
      <c r="AR421">
        <v>0</v>
      </c>
      <c r="AS421">
        <v>1</v>
      </c>
      <c r="AV421">
        <v>12.4</v>
      </c>
      <c r="AW421" t="s">
        <v>59</v>
      </c>
      <c r="AX421">
        <v>5</v>
      </c>
    </row>
    <row r="422" spans="1:50">
      <c r="A422" t="s">
        <v>926</v>
      </c>
      <c r="B422" t="s">
        <v>508</v>
      </c>
      <c r="C422" t="s">
        <v>62</v>
      </c>
      <c r="E422" t="s">
        <v>53</v>
      </c>
      <c r="F422">
        <v>60</v>
      </c>
      <c r="G422" t="s">
        <v>64</v>
      </c>
      <c r="H422">
        <v>213.49</v>
      </c>
      <c r="I422" t="s">
        <v>55</v>
      </c>
      <c r="J422" t="s">
        <v>71</v>
      </c>
      <c r="K422" t="s">
        <v>153</v>
      </c>
      <c r="L422" t="s">
        <v>58</v>
      </c>
      <c r="M422">
        <v>0</v>
      </c>
      <c r="N422">
        <v>2</v>
      </c>
      <c r="O422">
        <v>2</v>
      </c>
      <c r="P422">
        <v>0</v>
      </c>
      <c r="Q422" t="s">
        <v>59</v>
      </c>
      <c r="R422" t="s">
        <v>59</v>
      </c>
      <c r="S422" t="s">
        <v>59</v>
      </c>
      <c r="T422" t="s">
        <v>59</v>
      </c>
      <c r="U422" t="s">
        <v>59</v>
      </c>
      <c r="V422">
        <v>1</v>
      </c>
      <c r="W422">
        <v>0</v>
      </c>
      <c r="X422">
        <v>0</v>
      </c>
      <c r="Y422" t="s">
        <v>66</v>
      </c>
      <c r="Z422" t="s">
        <v>66</v>
      </c>
      <c r="AA422" t="s">
        <v>58</v>
      </c>
      <c r="AB422" t="s">
        <v>66</v>
      </c>
      <c r="AC422" t="s">
        <v>58</v>
      </c>
      <c r="AD422" t="s">
        <v>58</v>
      </c>
      <c r="AE422" t="s">
        <v>66</v>
      </c>
      <c r="AF422" t="s">
        <v>58</v>
      </c>
      <c r="AG422" t="s">
        <v>58</v>
      </c>
      <c r="AH422" t="s">
        <v>58</v>
      </c>
      <c r="AI422" t="s">
        <v>58</v>
      </c>
      <c r="AJ422" t="s">
        <v>66</v>
      </c>
      <c r="AK422">
        <v>0</v>
      </c>
      <c r="AL422">
        <v>1</v>
      </c>
      <c r="AM422">
        <v>1</v>
      </c>
      <c r="AN422">
        <v>0</v>
      </c>
      <c r="AO422">
        <v>1</v>
      </c>
      <c r="AP422">
        <v>0</v>
      </c>
      <c r="AQ422">
        <v>0</v>
      </c>
      <c r="AR422">
        <v>0</v>
      </c>
      <c r="AS422">
        <v>0</v>
      </c>
      <c r="AV422">
        <v>11.9</v>
      </c>
      <c r="AW422" t="s">
        <v>59</v>
      </c>
      <c r="AX422">
        <v>8</v>
      </c>
    </row>
    <row r="423" spans="1:50">
      <c r="A423" t="s">
        <v>927</v>
      </c>
      <c r="B423" t="s">
        <v>928</v>
      </c>
      <c r="C423" t="s">
        <v>417</v>
      </c>
      <c r="D423">
        <v>2080</v>
      </c>
      <c r="E423" t="s">
        <v>53</v>
      </c>
      <c r="F423">
        <v>50</v>
      </c>
      <c r="G423" t="s">
        <v>70</v>
      </c>
      <c r="H423">
        <v>382.89</v>
      </c>
      <c r="I423" t="s">
        <v>105</v>
      </c>
      <c r="J423" t="s">
        <v>56</v>
      </c>
      <c r="K423" t="s">
        <v>72</v>
      </c>
      <c r="L423" t="s">
        <v>66</v>
      </c>
      <c r="M423">
        <v>1</v>
      </c>
      <c r="N423">
        <v>2</v>
      </c>
      <c r="O423">
        <v>2</v>
      </c>
      <c r="P423">
        <v>0</v>
      </c>
      <c r="Q423" t="s">
        <v>59</v>
      </c>
      <c r="R423" t="s">
        <v>59</v>
      </c>
      <c r="S423" t="s">
        <v>66</v>
      </c>
      <c r="T423" t="s">
        <v>66</v>
      </c>
      <c r="U423" t="s">
        <v>66</v>
      </c>
      <c r="V423">
        <v>1</v>
      </c>
      <c r="W423">
        <v>0</v>
      </c>
      <c r="X423">
        <v>0</v>
      </c>
      <c r="Y423" t="s">
        <v>66</v>
      </c>
      <c r="Z423" t="s">
        <v>58</v>
      </c>
      <c r="AA423" t="s">
        <v>58</v>
      </c>
      <c r="AB423" t="s">
        <v>66</v>
      </c>
      <c r="AC423" t="s">
        <v>58</v>
      </c>
      <c r="AD423" t="s">
        <v>66</v>
      </c>
      <c r="AE423" t="s">
        <v>66</v>
      </c>
      <c r="AF423" t="s">
        <v>58</v>
      </c>
      <c r="AG423" t="s">
        <v>58</v>
      </c>
      <c r="AH423" t="s">
        <v>58</v>
      </c>
      <c r="AI423" t="s">
        <v>58</v>
      </c>
      <c r="AJ423" t="s">
        <v>58</v>
      </c>
      <c r="AK423">
        <v>1</v>
      </c>
      <c r="AL423">
        <v>1</v>
      </c>
      <c r="AM423">
        <v>1</v>
      </c>
      <c r="AN423">
        <v>0</v>
      </c>
      <c r="AO423">
        <v>0</v>
      </c>
      <c r="AP423">
        <v>0</v>
      </c>
      <c r="AQ423">
        <v>0</v>
      </c>
      <c r="AR423">
        <v>0</v>
      </c>
      <c r="AS423">
        <v>0</v>
      </c>
      <c r="AV423">
        <v>14.4</v>
      </c>
      <c r="AW423" t="s">
        <v>59</v>
      </c>
      <c r="AX423">
        <v>4</v>
      </c>
    </row>
    <row r="424" spans="1:50">
      <c r="A424" t="s">
        <v>929</v>
      </c>
      <c r="B424" t="s">
        <v>930</v>
      </c>
      <c r="C424" t="s">
        <v>134</v>
      </c>
      <c r="E424" t="s">
        <v>53</v>
      </c>
      <c r="F424">
        <v>0</v>
      </c>
      <c r="G424" t="s">
        <v>64</v>
      </c>
      <c r="H424">
        <v>262.83</v>
      </c>
      <c r="I424" t="s">
        <v>65</v>
      </c>
      <c r="J424" t="s">
        <v>55</v>
      </c>
      <c r="K424" t="s">
        <v>55</v>
      </c>
      <c r="L424" t="s">
        <v>66</v>
      </c>
      <c r="M424">
        <v>1</v>
      </c>
      <c r="N424">
        <v>2</v>
      </c>
      <c r="O424">
        <v>2</v>
      </c>
      <c r="P424">
        <v>0</v>
      </c>
      <c r="Q424" t="s">
        <v>59</v>
      </c>
      <c r="R424" t="s">
        <v>59</v>
      </c>
      <c r="S424" t="s">
        <v>59</v>
      </c>
      <c r="T424" t="s">
        <v>59</v>
      </c>
      <c r="U424" t="s">
        <v>59</v>
      </c>
      <c r="V424">
        <v>2</v>
      </c>
      <c r="W424">
        <v>1</v>
      </c>
      <c r="X424">
        <v>0</v>
      </c>
      <c r="Y424" t="s">
        <v>58</v>
      </c>
      <c r="Z424" t="s">
        <v>58</v>
      </c>
      <c r="AA424" t="s">
        <v>58</v>
      </c>
      <c r="AB424" t="s">
        <v>58</v>
      </c>
      <c r="AC424" t="s">
        <v>58</v>
      </c>
      <c r="AD424" t="s">
        <v>58</v>
      </c>
      <c r="AE424" t="s">
        <v>58</v>
      </c>
      <c r="AF424" t="s">
        <v>58</v>
      </c>
      <c r="AG424" t="s">
        <v>58</v>
      </c>
      <c r="AH424" t="s">
        <v>58</v>
      </c>
      <c r="AI424" t="s">
        <v>58</v>
      </c>
      <c r="AJ424" t="s">
        <v>58</v>
      </c>
      <c r="AK424">
        <v>1</v>
      </c>
      <c r="AL424">
        <v>1</v>
      </c>
      <c r="AM424">
        <v>1</v>
      </c>
      <c r="AN424">
        <v>0</v>
      </c>
      <c r="AO424">
        <v>0</v>
      </c>
      <c r="AP424">
        <v>1</v>
      </c>
      <c r="AQ424">
        <v>0</v>
      </c>
      <c r="AR424">
        <v>0</v>
      </c>
      <c r="AS424">
        <v>1</v>
      </c>
      <c r="AV424">
        <v>11.9</v>
      </c>
      <c r="AW424" t="s">
        <v>66</v>
      </c>
      <c r="AX424">
        <v>1</v>
      </c>
    </row>
    <row r="425" spans="1:50">
      <c r="A425" t="s">
        <v>931</v>
      </c>
      <c r="B425" t="s">
        <v>932</v>
      </c>
      <c r="C425" t="s">
        <v>417</v>
      </c>
      <c r="D425">
        <v>1125</v>
      </c>
      <c r="E425" t="s">
        <v>63</v>
      </c>
      <c r="F425">
        <v>74</v>
      </c>
      <c r="G425" t="s">
        <v>64</v>
      </c>
      <c r="H425">
        <v>372.7</v>
      </c>
      <c r="I425" t="s">
        <v>105</v>
      </c>
      <c r="J425" t="s">
        <v>71</v>
      </c>
      <c r="K425" t="s">
        <v>90</v>
      </c>
      <c r="L425" t="s">
        <v>58</v>
      </c>
      <c r="M425">
        <v>0</v>
      </c>
      <c r="N425">
        <v>1</v>
      </c>
      <c r="O425">
        <v>1</v>
      </c>
      <c r="P425">
        <v>0</v>
      </c>
      <c r="Q425" t="s">
        <v>59</v>
      </c>
      <c r="R425" t="s">
        <v>66</v>
      </c>
      <c r="S425" t="s">
        <v>66</v>
      </c>
      <c r="T425" t="s">
        <v>66</v>
      </c>
      <c r="U425" t="s">
        <v>59</v>
      </c>
      <c r="V425">
        <v>1</v>
      </c>
      <c r="W425">
        <v>1</v>
      </c>
      <c r="X425">
        <v>1</v>
      </c>
      <c r="Y425" t="s">
        <v>66</v>
      </c>
      <c r="Z425" t="s">
        <v>58</v>
      </c>
      <c r="AA425" t="s">
        <v>58</v>
      </c>
      <c r="AB425" t="s">
        <v>58</v>
      </c>
      <c r="AC425" t="s">
        <v>58</v>
      </c>
      <c r="AD425" t="s">
        <v>58</v>
      </c>
      <c r="AE425" t="s">
        <v>58</v>
      </c>
      <c r="AF425" t="s">
        <v>58</v>
      </c>
      <c r="AG425" t="s">
        <v>58</v>
      </c>
      <c r="AH425" t="s">
        <v>58</v>
      </c>
      <c r="AI425" t="s">
        <v>58</v>
      </c>
      <c r="AJ425" t="s">
        <v>58</v>
      </c>
      <c r="AK425">
        <v>0</v>
      </c>
      <c r="AL425">
        <v>0</v>
      </c>
      <c r="AM425">
        <v>1</v>
      </c>
      <c r="AN425">
        <v>1</v>
      </c>
      <c r="AO425">
        <v>1</v>
      </c>
      <c r="AP425">
        <v>1</v>
      </c>
      <c r="AQ425">
        <v>0</v>
      </c>
      <c r="AR425">
        <v>0</v>
      </c>
      <c r="AS425">
        <v>1</v>
      </c>
      <c r="AV425">
        <v>14.9</v>
      </c>
      <c r="AW425" t="s">
        <v>66</v>
      </c>
      <c r="AX425">
        <v>4</v>
      </c>
    </row>
    <row r="426" spans="1:50">
      <c r="A426" t="s">
        <v>933</v>
      </c>
      <c r="B426" t="s">
        <v>934</v>
      </c>
      <c r="C426" t="s">
        <v>83</v>
      </c>
      <c r="D426">
        <v>3660</v>
      </c>
      <c r="E426" t="s">
        <v>53</v>
      </c>
      <c r="F426">
        <v>56</v>
      </c>
      <c r="G426" t="s">
        <v>64</v>
      </c>
      <c r="H426">
        <v>218.09</v>
      </c>
      <c r="I426" t="s">
        <v>55</v>
      </c>
      <c r="J426" t="s">
        <v>55</v>
      </c>
      <c r="K426" t="s">
        <v>153</v>
      </c>
      <c r="L426" t="s">
        <v>58</v>
      </c>
      <c r="M426">
        <v>0</v>
      </c>
      <c r="N426">
        <v>0</v>
      </c>
      <c r="O426">
        <v>0</v>
      </c>
      <c r="P426">
        <v>0</v>
      </c>
      <c r="Q426" t="s">
        <v>59</v>
      </c>
      <c r="R426" t="s">
        <v>59</v>
      </c>
      <c r="S426" t="s">
        <v>59</v>
      </c>
      <c r="T426" t="s">
        <v>59</v>
      </c>
      <c r="U426" t="s">
        <v>59</v>
      </c>
      <c r="V426">
        <v>1</v>
      </c>
      <c r="W426">
        <v>1</v>
      </c>
      <c r="X426">
        <v>1</v>
      </c>
      <c r="Y426" t="s">
        <v>58</v>
      </c>
      <c r="Z426" t="s">
        <v>58</v>
      </c>
      <c r="AA426" t="s">
        <v>58</v>
      </c>
      <c r="AB426" t="s">
        <v>58</v>
      </c>
      <c r="AC426" t="s">
        <v>58</v>
      </c>
      <c r="AD426" t="s">
        <v>58</v>
      </c>
      <c r="AE426" t="s">
        <v>66</v>
      </c>
      <c r="AF426" t="s">
        <v>58</v>
      </c>
      <c r="AG426" t="s">
        <v>58</v>
      </c>
      <c r="AH426" t="s">
        <v>58</v>
      </c>
      <c r="AI426" t="s">
        <v>58</v>
      </c>
      <c r="AJ426" t="s">
        <v>58</v>
      </c>
      <c r="AK426">
        <v>0</v>
      </c>
      <c r="AL426">
        <v>1</v>
      </c>
      <c r="AM426">
        <v>1</v>
      </c>
      <c r="AN426">
        <v>0</v>
      </c>
      <c r="AO426">
        <v>0</v>
      </c>
      <c r="AP426">
        <v>0</v>
      </c>
      <c r="AQ426">
        <v>0</v>
      </c>
      <c r="AR426">
        <v>0</v>
      </c>
      <c r="AS426">
        <v>0</v>
      </c>
      <c r="AV426">
        <v>11.9</v>
      </c>
      <c r="AW426" t="s">
        <v>59</v>
      </c>
      <c r="AX426">
        <v>2</v>
      </c>
    </row>
    <row r="427" spans="1:50">
      <c r="A427" t="s">
        <v>935</v>
      </c>
      <c r="B427" t="s">
        <v>936</v>
      </c>
      <c r="C427" t="s">
        <v>108</v>
      </c>
      <c r="D427">
        <v>40</v>
      </c>
      <c r="E427" t="s">
        <v>53</v>
      </c>
      <c r="F427">
        <v>44</v>
      </c>
      <c r="G427" t="s">
        <v>115</v>
      </c>
      <c r="H427">
        <v>128.94999999999999</v>
      </c>
      <c r="I427" t="s">
        <v>55</v>
      </c>
      <c r="J427" t="s">
        <v>55</v>
      </c>
      <c r="K427" t="s">
        <v>57</v>
      </c>
      <c r="L427" t="s">
        <v>58</v>
      </c>
      <c r="M427">
        <v>0</v>
      </c>
      <c r="N427">
        <v>0</v>
      </c>
      <c r="O427">
        <v>0</v>
      </c>
      <c r="P427">
        <v>0</v>
      </c>
      <c r="Q427" t="s">
        <v>59</v>
      </c>
      <c r="R427" t="s">
        <v>59</v>
      </c>
      <c r="S427" t="s">
        <v>59</v>
      </c>
      <c r="T427" t="s">
        <v>59</v>
      </c>
      <c r="U427" t="s">
        <v>59</v>
      </c>
      <c r="V427">
        <v>1</v>
      </c>
      <c r="W427">
        <v>0</v>
      </c>
      <c r="X427">
        <v>0</v>
      </c>
      <c r="Y427" t="s">
        <v>58</v>
      </c>
      <c r="Z427" t="s">
        <v>58</v>
      </c>
      <c r="AA427" t="s">
        <v>58</v>
      </c>
      <c r="AB427" t="s">
        <v>58</v>
      </c>
      <c r="AC427" t="s">
        <v>58</v>
      </c>
      <c r="AD427" t="s">
        <v>58</v>
      </c>
      <c r="AE427" t="s">
        <v>58</v>
      </c>
      <c r="AF427" t="s">
        <v>58</v>
      </c>
      <c r="AG427" t="s">
        <v>58</v>
      </c>
      <c r="AH427" t="s">
        <v>58</v>
      </c>
      <c r="AI427" t="s">
        <v>58</v>
      </c>
      <c r="AJ427" t="s">
        <v>58</v>
      </c>
      <c r="AK427">
        <v>1</v>
      </c>
      <c r="AL427">
        <v>1</v>
      </c>
      <c r="AM427">
        <v>1</v>
      </c>
      <c r="AN427">
        <v>0</v>
      </c>
      <c r="AO427">
        <v>0</v>
      </c>
      <c r="AP427">
        <v>0</v>
      </c>
      <c r="AQ427">
        <v>0</v>
      </c>
      <c r="AR427">
        <v>0</v>
      </c>
      <c r="AS427">
        <v>0</v>
      </c>
      <c r="AV427">
        <v>12</v>
      </c>
      <c r="AW427" t="s">
        <v>59</v>
      </c>
      <c r="AX427">
        <v>9</v>
      </c>
    </row>
    <row r="428" spans="1:50">
      <c r="A428" t="s">
        <v>937</v>
      </c>
      <c r="B428" t="s">
        <v>228</v>
      </c>
      <c r="C428" t="s">
        <v>108</v>
      </c>
      <c r="D428">
        <v>7240</v>
      </c>
      <c r="E428" t="s">
        <v>53</v>
      </c>
      <c r="F428">
        <v>52</v>
      </c>
      <c r="G428" t="s">
        <v>115</v>
      </c>
      <c r="H428">
        <v>209.54</v>
      </c>
      <c r="I428" t="s">
        <v>313</v>
      </c>
      <c r="J428" t="s">
        <v>71</v>
      </c>
      <c r="K428" t="s">
        <v>111</v>
      </c>
      <c r="L428" t="s">
        <v>58</v>
      </c>
      <c r="M428">
        <v>0</v>
      </c>
      <c r="N428">
        <v>2</v>
      </c>
      <c r="O428">
        <v>2</v>
      </c>
      <c r="P428">
        <v>1</v>
      </c>
      <c r="Q428" t="s">
        <v>59</v>
      </c>
      <c r="R428" t="s">
        <v>59</v>
      </c>
      <c r="S428" t="s">
        <v>59</v>
      </c>
      <c r="T428" t="s">
        <v>59</v>
      </c>
      <c r="U428" t="s">
        <v>59</v>
      </c>
      <c r="Y428" t="s">
        <v>58</v>
      </c>
      <c r="Z428" t="s">
        <v>58</v>
      </c>
      <c r="AA428" t="s">
        <v>58</v>
      </c>
      <c r="AB428" t="s">
        <v>58</v>
      </c>
      <c r="AC428" t="s">
        <v>58</v>
      </c>
      <c r="AD428" t="s">
        <v>58</v>
      </c>
      <c r="AE428" t="s">
        <v>58</v>
      </c>
      <c r="AF428" t="s">
        <v>58</v>
      </c>
      <c r="AG428" t="s">
        <v>58</v>
      </c>
      <c r="AH428" t="s">
        <v>58</v>
      </c>
      <c r="AI428" t="s">
        <v>58</v>
      </c>
      <c r="AJ428" t="s">
        <v>58</v>
      </c>
      <c r="AK428">
        <v>0</v>
      </c>
      <c r="AL428">
        <v>1</v>
      </c>
      <c r="AM428">
        <v>1</v>
      </c>
      <c r="AN428">
        <v>1</v>
      </c>
      <c r="AO428">
        <v>1</v>
      </c>
      <c r="AP428">
        <v>0</v>
      </c>
      <c r="AQ428">
        <v>0</v>
      </c>
      <c r="AR428">
        <v>0</v>
      </c>
      <c r="AS428">
        <v>0</v>
      </c>
      <c r="AW428" t="s">
        <v>59</v>
      </c>
      <c r="AX428">
        <v>9</v>
      </c>
    </row>
    <row r="429" spans="1:50">
      <c r="A429" t="s">
        <v>938</v>
      </c>
      <c r="B429" t="s">
        <v>939</v>
      </c>
      <c r="C429" t="s">
        <v>103</v>
      </c>
      <c r="D429">
        <v>6690</v>
      </c>
      <c r="E429" t="s">
        <v>53</v>
      </c>
      <c r="F429">
        <v>44</v>
      </c>
      <c r="G429" t="s">
        <v>115</v>
      </c>
      <c r="H429">
        <v>186.18</v>
      </c>
      <c r="I429" t="s">
        <v>55</v>
      </c>
      <c r="J429" t="s">
        <v>56</v>
      </c>
      <c r="K429" t="s">
        <v>168</v>
      </c>
      <c r="L429" t="s">
        <v>58</v>
      </c>
      <c r="M429">
        <v>0</v>
      </c>
      <c r="N429">
        <v>1</v>
      </c>
      <c r="O429">
        <v>1</v>
      </c>
      <c r="P429">
        <v>0</v>
      </c>
      <c r="Q429" t="s">
        <v>59</v>
      </c>
      <c r="R429" t="s">
        <v>59</v>
      </c>
      <c r="S429" t="s">
        <v>59</v>
      </c>
      <c r="T429" t="s">
        <v>59</v>
      </c>
      <c r="U429" t="s">
        <v>59</v>
      </c>
      <c r="W429">
        <v>0</v>
      </c>
      <c r="X429">
        <v>0</v>
      </c>
      <c r="Y429" t="s">
        <v>59</v>
      </c>
      <c r="Z429" t="s">
        <v>59</v>
      </c>
      <c r="AA429" t="s">
        <v>59</v>
      </c>
      <c r="AB429" t="s">
        <v>59</v>
      </c>
      <c r="AC429" t="s">
        <v>59</v>
      </c>
      <c r="AD429" t="s">
        <v>59</v>
      </c>
      <c r="AE429" t="s">
        <v>59</v>
      </c>
      <c r="AF429" t="s">
        <v>59</v>
      </c>
      <c r="AG429" t="s">
        <v>59</v>
      </c>
      <c r="AH429" t="s">
        <v>59</v>
      </c>
      <c r="AI429" t="s">
        <v>59</v>
      </c>
      <c r="AJ429" t="s">
        <v>59</v>
      </c>
      <c r="AV429">
        <v>13.5</v>
      </c>
      <c r="AW429" t="s">
        <v>59</v>
      </c>
      <c r="AX429">
        <v>6</v>
      </c>
    </row>
    <row r="430" spans="1:50">
      <c r="A430" t="s">
        <v>940</v>
      </c>
      <c r="B430" t="s">
        <v>518</v>
      </c>
      <c r="C430" t="s">
        <v>148</v>
      </c>
      <c r="D430">
        <v>5015</v>
      </c>
      <c r="E430" t="s">
        <v>63</v>
      </c>
      <c r="F430">
        <v>82</v>
      </c>
      <c r="G430" t="s">
        <v>70</v>
      </c>
      <c r="H430">
        <v>431.91</v>
      </c>
      <c r="I430" t="s">
        <v>55</v>
      </c>
      <c r="J430" t="s">
        <v>55</v>
      </c>
      <c r="K430" t="s">
        <v>72</v>
      </c>
      <c r="L430" t="s">
        <v>58</v>
      </c>
      <c r="M430">
        <v>0</v>
      </c>
      <c r="N430">
        <v>1</v>
      </c>
      <c r="O430">
        <v>1</v>
      </c>
      <c r="P430">
        <v>0</v>
      </c>
      <c r="Q430" t="s">
        <v>59</v>
      </c>
      <c r="R430" t="s">
        <v>59</v>
      </c>
      <c r="S430" t="s">
        <v>59</v>
      </c>
      <c r="T430" t="s">
        <v>59</v>
      </c>
      <c r="U430" t="s">
        <v>59</v>
      </c>
      <c r="W430">
        <v>0</v>
      </c>
      <c r="X430">
        <v>0</v>
      </c>
      <c r="Y430" t="s">
        <v>66</v>
      </c>
      <c r="Z430" t="s">
        <v>66</v>
      </c>
      <c r="AA430" t="s">
        <v>58</v>
      </c>
      <c r="AB430" t="s">
        <v>66</v>
      </c>
      <c r="AC430" t="s">
        <v>58</v>
      </c>
      <c r="AD430" t="s">
        <v>58</v>
      </c>
      <c r="AE430" t="s">
        <v>58</v>
      </c>
      <c r="AF430" t="s">
        <v>58</v>
      </c>
      <c r="AG430" t="s">
        <v>58</v>
      </c>
      <c r="AH430" t="s">
        <v>58</v>
      </c>
      <c r="AI430" t="s">
        <v>58</v>
      </c>
      <c r="AJ430" t="s">
        <v>58</v>
      </c>
      <c r="AK430">
        <v>1</v>
      </c>
      <c r="AL430">
        <v>1</v>
      </c>
      <c r="AM430">
        <v>1</v>
      </c>
      <c r="AN430">
        <v>1</v>
      </c>
      <c r="AO430">
        <v>1</v>
      </c>
      <c r="AP430">
        <v>0</v>
      </c>
      <c r="AQ430">
        <v>1</v>
      </c>
      <c r="AR430">
        <v>0</v>
      </c>
      <c r="AS430">
        <v>1</v>
      </c>
      <c r="AV430">
        <v>15.7</v>
      </c>
      <c r="AW430" t="s">
        <v>59</v>
      </c>
      <c r="AX430">
        <v>3</v>
      </c>
    </row>
    <row r="431" spans="1:50">
      <c r="A431" t="s">
        <v>941</v>
      </c>
      <c r="B431" t="s">
        <v>942</v>
      </c>
      <c r="C431" t="s">
        <v>122</v>
      </c>
      <c r="D431">
        <v>8280</v>
      </c>
      <c r="E431" t="s">
        <v>63</v>
      </c>
      <c r="F431">
        <v>70</v>
      </c>
      <c r="G431" t="s">
        <v>115</v>
      </c>
      <c r="H431">
        <v>200.33</v>
      </c>
      <c r="I431" t="s">
        <v>105</v>
      </c>
      <c r="J431" t="s">
        <v>71</v>
      </c>
      <c r="K431" t="s">
        <v>72</v>
      </c>
      <c r="L431" t="s">
        <v>58</v>
      </c>
      <c r="M431">
        <v>0</v>
      </c>
      <c r="N431">
        <v>1</v>
      </c>
      <c r="O431">
        <v>1</v>
      </c>
      <c r="P431">
        <v>0</v>
      </c>
      <c r="Q431" t="s">
        <v>59</v>
      </c>
      <c r="R431" t="s">
        <v>59</v>
      </c>
      <c r="S431" t="s">
        <v>59</v>
      </c>
      <c r="T431" t="s">
        <v>59</v>
      </c>
      <c r="U431" t="s">
        <v>59</v>
      </c>
      <c r="V431">
        <v>2</v>
      </c>
      <c r="W431">
        <v>0</v>
      </c>
      <c r="X431">
        <v>1</v>
      </c>
      <c r="Y431" t="s">
        <v>59</v>
      </c>
      <c r="Z431" t="s">
        <v>59</v>
      </c>
      <c r="AA431" t="s">
        <v>59</v>
      </c>
      <c r="AB431" t="s">
        <v>59</v>
      </c>
      <c r="AC431" t="s">
        <v>59</v>
      </c>
      <c r="AD431" t="s">
        <v>59</v>
      </c>
      <c r="AE431" t="s">
        <v>59</v>
      </c>
      <c r="AF431" t="s">
        <v>59</v>
      </c>
      <c r="AG431" t="s">
        <v>59</v>
      </c>
      <c r="AH431" t="s">
        <v>59</v>
      </c>
      <c r="AI431" t="s">
        <v>59</v>
      </c>
      <c r="AJ431" t="s">
        <v>59</v>
      </c>
      <c r="AV431">
        <v>12.9</v>
      </c>
      <c r="AW431" t="s">
        <v>59</v>
      </c>
      <c r="AX431">
        <v>7</v>
      </c>
    </row>
    <row r="432" spans="1:50">
      <c r="A432" t="s">
        <v>943</v>
      </c>
      <c r="B432" t="s">
        <v>944</v>
      </c>
      <c r="C432" t="s">
        <v>75</v>
      </c>
      <c r="D432">
        <v>2160</v>
      </c>
      <c r="E432" t="s">
        <v>63</v>
      </c>
      <c r="F432">
        <v>62</v>
      </c>
      <c r="G432" t="s">
        <v>226</v>
      </c>
      <c r="H432">
        <v>376.64</v>
      </c>
      <c r="I432" t="s">
        <v>55</v>
      </c>
      <c r="J432" t="s">
        <v>55</v>
      </c>
      <c r="K432" t="s">
        <v>156</v>
      </c>
      <c r="L432" t="s">
        <v>58</v>
      </c>
      <c r="M432">
        <v>0</v>
      </c>
      <c r="N432">
        <v>2</v>
      </c>
      <c r="O432">
        <v>2</v>
      </c>
      <c r="P432">
        <v>0</v>
      </c>
      <c r="Q432" t="s">
        <v>59</v>
      </c>
      <c r="R432" t="s">
        <v>59</v>
      </c>
      <c r="S432" t="s">
        <v>59</v>
      </c>
      <c r="T432" t="s">
        <v>59</v>
      </c>
      <c r="U432" t="s">
        <v>59</v>
      </c>
      <c r="V432">
        <v>2</v>
      </c>
      <c r="W432">
        <v>1</v>
      </c>
      <c r="X432">
        <v>1</v>
      </c>
      <c r="Y432" t="s">
        <v>66</v>
      </c>
      <c r="Z432" t="s">
        <v>66</v>
      </c>
      <c r="AA432" t="s">
        <v>66</v>
      </c>
      <c r="AB432" t="s">
        <v>66</v>
      </c>
      <c r="AC432" t="s">
        <v>58</v>
      </c>
      <c r="AD432" t="s">
        <v>58</v>
      </c>
      <c r="AE432" t="s">
        <v>66</v>
      </c>
      <c r="AF432" t="s">
        <v>58</v>
      </c>
      <c r="AG432" t="s">
        <v>66</v>
      </c>
      <c r="AH432" t="s">
        <v>58</v>
      </c>
      <c r="AI432" t="s">
        <v>58</v>
      </c>
      <c r="AJ432" t="s">
        <v>58</v>
      </c>
      <c r="AK432">
        <v>0</v>
      </c>
      <c r="AL432">
        <v>0</v>
      </c>
      <c r="AM432">
        <v>1</v>
      </c>
      <c r="AN432">
        <v>0</v>
      </c>
      <c r="AO432">
        <v>1</v>
      </c>
      <c r="AP432">
        <v>0</v>
      </c>
      <c r="AQ432">
        <v>1</v>
      </c>
      <c r="AR432">
        <v>0</v>
      </c>
      <c r="AS432">
        <v>0</v>
      </c>
      <c r="AV432">
        <v>13.4</v>
      </c>
      <c r="AW432" t="s">
        <v>59</v>
      </c>
      <c r="AX432">
        <v>1</v>
      </c>
    </row>
    <row r="433" spans="1:50">
      <c r="A433" t="s">
        <v>945</v>
      </c>
      <c r="B433" t="s">
        <v>946</v>
      </c>
      <c r="C433" t="s">
        <v>171</v>
      </c>
      <c r="D433">
        <v>5380</v>
      </c>
      <c r="E433" t="s">
        <v>63</v>
      </c>
      <c r="F433">
        <v>22</v>
      </c>
      <c r="G433" t="s">
        <v>226</v>
      </c>
      <c r="H433">
        <v>472.37</v>
      </c>
      <c r="I433" t="s">
        <v>55</v>
      </c>
      <c r="J433" t="s">
        <v>55</v>
      </c>
      <c r="K433" t="s">
        <v>72</v>
      </c>
      <c r="L433" t="s">
        <v>58</v>
      </c>
      <c r="M433">
        <v>0</v>
      </c>
      <c r="N433">
        <v>2</v>
      </c>
      <c r="O433">
        <v>2</v>
      </c>
      <c r="P433">
        <v>1</v>
      </c>
      <c r="Q433" t="s">
        <v>59</v>
      </c>
      <c r="R433" t="s">
        <v>59</v>
      </c>
      <c r="S433" t="s">
        <v>59</v>
      </c>
      <c r="T433" t="s">
        <v>59</v>
      </c>
      <c r="U433" t="s">
        <v>59</v>
      </c>
      <c r="V433">
        <v>1</v>
      </c>
      <c r="W433">
        <v>0</v>
      </c>
      <c r="X433">
        <v>1</v>
      </c>
      <c r="Y433" t="s">
        <v>66</v>
      </c>
      <c r="Z433" t="s">
        <v>66</v>
      </c>
      <c r="AA433" t="s">
        <v>66</v>
      </c>
      <c r="AB433" t="s">
        <v>66</v>
      </c>
      <c r="AC433" t="s">
        <v>58</v>
      </c>
      <c r="AD433" t="s">
        <v>58</v>
      </c>
      <c r="AE433" t="s">
        <v>66</v>
      </c>
      <c r="AF433" t="s">
        <v>58</v>
      </c>
      <c r="AG433" t="s">
        <v>58</v>
      </c>
      <c r="AH433" t="s">
        <v>58</v>
      </c>
      <c r="AI433" t="s">
        <v>58</v>
      </c>
      <c r="AJ433" t="s">
        <v>58</v>
      </c>
      <c r="AK433">
        <v>0</v>
      </c>
      <c r="AL433">
        <v>0</v>
      </c>
      <c r="AM433">
        <v>1</v>
      </c>
      <c r="AN433">
        <v>0</v>
      </c>
      <c r="AO433">
        <v>1</v>
      </c>
      <c r="AP433">
        <v>0</v>
      </c>
      <c r="AQ433">
        <v>0</v>
      </c>
      <c r="AR433">
        <v>0</v>
      </c>
      <c r="AS433">
        <v>0</v>
      </c>
      <c r="AV433">
        <v>14.2</v>
      </c>
      <c r="AW433" t="s">
        <v>59</v>
      </c>
      <c r="AX433">
        <v>3</v>
      </c>
    </row>
    <row r="434" spans="1:50">
      <c r="A434" t="s">
        <v>947</v>
      </c>
      <c r="B434" t="s">
        <v>948</v>
      </c>
      <c r="C434" t="s">
        <v>103</v>
      </c>
      <c r="D434">
        <v>9270</v>
      </c>
      <c r="E434" t="s">
        <v>53</v>
      </c>
      <c r="F434">
        <v>40</v>
      </c>
      <c r="G434" t="s">
        <v>54</v>
      </c>
      <c r="H434">
        <v>271.38</v>
      </c>
      <c r="I434" t="s">
        <v>55</v>
      </c>
      <c r="J434" t="s">
        <v>56</v>
      </c>
      <c r="K434" t="s">
        <v>131</v>
      </c>
      <c r="L434" t="s">
        <v>58</v>
      </c>
      <c r="M434">
        <v>0</v>
      </c>
      <c r="N434">
        <v>1</v>
      </c>
      <c r="O434">
        <v>1</v>
      </c>
      <c r="P434">
        <v>0</v>
      </c>
      <c r="Q434" t="s">
        <v>59</v>
      </c>
      <c r="R434" t="s">
        <v>59</v>
      </c>
      <c r="S434" t="s">
        <v>59</v>
      </c>
      <c r="T434" t="s">
        <v>59</v>
      </c>
      <c r="U434" t="s">
        <v>59</v>
      </c>
      <c r="W434">
        <v>0</v>
      </c>
      <c r="X434">
        <v>0</v>
      </c>
      <c r="Y434" t="s">
        <v>58</v>
      </c>
      <c r="Z434" t="s">
        <v>58</v>
      </c>
      <c r="AA434" t="s">
        <v>58</v>
      </c>
      <c r="AB434" t="s">
        <v>58</v>
      </c>
      <c r="AC434" t="s">
        <v>58</v>
      </c>
      <c r="AD434" t="s">
        <v>58</v>
      </c>
      <c r="AE434" t="s">
        <v>58</v>
      </c>
      <c r="AF434" t="s">
        <v>58</v>
      </c>
      <c r="AG434" t="s">
        <v>58</v>
      </c>
      <c r="AH434" t="s">
        <v>58</v>
      </c>
      <c r="AI434" t="s">
        <v>58</v>
      </c>
      <c r="AJ434" t="s">
        <v>58</v>
      </c>
      <c r="AK434">
        <v>1</v>
      </c>
      <c r="AL434">
        <v>0</v>
      </c>
      <c r="AM434">
        <v>1</v>
      </c>
      <c r="AN434">
        <v>0</v>
      </c>
      <c r="AO434">
        <v>1</v>
      </c>
      <c r="AP434">
        <v>0</v>
      </c>
      <c r="AQ434">
        <v>0</v>
      </c>
      <c r="AR434">
        <v>1</v>
      </c>
      <c r="AS434">
        <v>1</v>
      </c>
      <c r="AV434">
        <v>12.2</v>
      </c>
      <c r="AW434" t="s">
        <v>59</v>
      </c>
      <c r="AX434">
        <v>6</v>
      </c>
    </row>
    <row r="435" spans="1:50">
      <c r="A435" t="s">
        <v>949</v>
      </c>
      <c r="B435" t="s">
        <v>679</v>
      </c>
      <c r="C435" t="s">
        <v>103</v>
      </c>
      <c r="D435">
        <v>2840</v>
      </c>
      <c r="E435" t="s">
        <v>63</v>
      </c>
      <c r="F435">
        <v>54</v>
      </c>
      <c r="G435" t="s">
        <v>64</v>
      </c>
      <c r="H435">
        <v>260.86</v>
      </c>
      <c r="I435" t="s">
        <v>105</v>
      </c>
      <c r="J435" t="s">
        <v>71</v>
      </c>
      <c r="K435" t="s">
        <v>72</v>
      </c>
      <c r="L435" t="s">
        <v>66</v>
      </c>
      <c r="M435">
        <v>1</v>
      </c>
      <c r="N435">
        <v>2</v>
      </c>
      <c r="O435">
        <v>2</v>
      </c>
      <c r="P435">
        <v>0</v>
      </c>
      <c r="Q435" t="s">
        <v>59</v>
      </c>
      <c r="R435" t="s">
        <v>59</v>
      </c>
      <c r="S435" t="s">
        <v>59</v>
      </c>
      <c r="T435" t="s">
        <v>59</v>
      </c>
      <c r="U435" t="s">
        <v>59</v>
      </c>
      <c r="W435">
        <v>0</v>
      </c>
      <c r="X435">
        <v>0</v>
      </c>
      <c r="Y435" t="s">
        <v>58</v>
      </c>
      <c r="Z435" t="s">
        <v>58</v>
      </c>
      <c r="AA435" t="s">
        <v>58</v>
      </c>
      <c r="AB435" t="s">
        <v>66</v>
      </c>
      <c r="AC435" t="s">
        <v>58</v>
      </c>
      <c r="AD435" t="s">
        <v>58</v>
      </c>
      <c r="AE435" t="s">
        <v>58</v>
      </c>
      <c r="AF435" t="s">
        <v>58</v>
      </c>
      <c r="AG435" t="s">
        <v>58</v>
      </c>
      <c r="AH435" t="s">
        <v>58</v>
      </c>
      <c r="AI435" t="s">
        <v>58</v>
      </c>
      <c r="AJ435" t="s">
        <v>58</v>
      </c>
      <c r="AK435">
        <v>0</v>
      </c>
      <c r="AL435">
        <v>1</v>
      </c>
      <c r="AM435">
        <v>1</v>
      </c>
      <c r="AN435">
        <v>0</v>
      </c>
      <c r="AO435">
        <v>1</v>
      </c>
      <c r="AP435">
        <v>0</v>
      </c>
      <c r="AQ435">
        <v>0</v>
      </c>
      <c r="AR435">
        <v>0</v>
      </c>
      <c r="AS435">
        <v>1</v>
      </c>
      <c r="AV435">
        <v>9.8000000000000007</v>
      </c>
      <c r="AW435" t="s">
        <v>59</v>
      </c>
      <c r="AX435">
        <v>6</v>
      </c>
    </row>
    <row r="436" spans="1:50">
      <c r="A436" t="s">
        <v>950</v>
      </c>
      <c r="B436" t="s">
        <v>195</v>
      </c>
      <c r="C436" t="s">
        <v>108</v>
      </c>
      <c r="D436">
        <v>1920</v>
      </c>
      <c r="E436" t="s">
        <v>63</v>
      </c>
      <c r="F436">
        <v>76</v>
      </c>
      <c r="G436" t="s">
        <v>89</v>
      </c>
      <c r="H436">
        <v>490.46</v>
      </c>
      <c r="I436" t="s">
        <v>55</v>
      </c>
      <c r="J436" t="s">
        <v>71</v>
      </c>
      <c r="K436" t="s">
        <v>72</v>
      </c>
      <c r="L436" t="s">
        <v>58</v>
      </c>
      <c r="M436">
        <v>0</v>
      </c>
      <c r="N436">
        <v>2</v>
      </c>
      <c r="O436">
        <v>2</v>
      </c>
      <c r="P436">
        <v>1</v>
      </c>
      <c r="Q436" t="s">
        <v>59</v>
      </c>
      <c r="R436" t="s">
        <v>59</v>
      </c>
      <c r="S436" t="s">
        <v>59</v>
      </c>
      <c r="T436" t="s">
        <v>59</v>
      </c>
      <c r="U436" t="s">
        <v>59</v>
      </c>
      <c r="Y436" t="s">
        <v>66</v>
      </c>
      <c r="Z436" t="s">
        <v>58</v>
      </c>
      <c r="AA436" t="s">
        <v>58</v>
      </c>
      <c r="AB436" t="s">
        <v>66</v>
      </c>
      <c r="AC436" t="s">
        <v>58</v>
      </c>
      <c r="AD436" t="s">
        <v>58</v>
      </c>
      <c r="AE436" t="s">
        <v>58</v>
      </c>
      <c r="AF436" t="s">
        <v>58</v>
      </c>
      <c r="AG436" t="s">
        <v>58</v>
      </c>
      <c r="AH436" t="s">
        <v>58</v>
      </c>
      <c r="AI436" t="s">
        <v>58</v>
      </c>
      <c r="AJ436" t="s">
        <v>58</v>
      </c>
      <c r="AK436">
        <v>0</v>
      </c>
      <c r="AL436">
        <v>1</v>
      </c>
      <c r="AM436">
        <v>1</v>
      </c>
      <c r="AN436">
        <v>0</v>
      </c>
      <c r="AO436">
        <v>1</v>
      </c>
      <c r="AP436">
        <v>0</v>
      </c>
      <c r="AQ436">
        <v>0</v>
      </c>
      <c r="AR436">
        <v>1</v>
      </c>
      <c r="AS436">
        <v>0</v>
      </c>
      <c r="AW436" t="s">
        <v>59</v>
      </c>
      <c r="AX436">
        <v>9</v>
      </c>
    </row>
    <row r="437" spans="1:50">
      <c r="A437" t="s">
        <v>951</v>
      </c>
      <c r="B437" t="s">
        <v>952</v>
      </c>
      <c r="C437" t="s">
        <v>79</v>
      </c>
      <c r="D437">
        <v>3710</v>
      </c>
      <c r="E437" t="s">
        <v>53</v>
      </c>
      <c r="F437">
        <v>38</v>
      </c>
      <c r="G437" t="s">
        <v>64</v>
      </c>
      <c r="H437">
        <v>235.86</v>
      </c>
      <c r="I437" t="s">
        <v>241</v>
      </c>
      <c r="J437" t="s">
        <v>56</v>
      </c>
      <c r="K437" t="s">
        <v>256</v>
      </c>
      <c r="L437" t="s">
        <v>66</v>
      </c>
      <c r="M437">
        <v>2</v>
      </c>
      <c r="N437">
        <v>2</v>
      </c>
      <c r="O437">
        <v>2</v>
      </c>
      <c r="P437">
        <v>0</v>
      </c>
      <c r="Q437" t="s">
        <v>59</v>
      </c>
      <c r="R437" t="s">
        <v>59</v>
      </c>
      <c r="S437" t="s">
        <v>59</v>
      </c>
      <c r="T437" t="s">
        <v>59</v>
      </c>
      <c r="U437" t="s">
        <v>59</v>
      </c>
      <c r="V437">
        <v>0</v>
      </c>
      <c r="W437">
        <v>0</v>
      </c>
      <c r="X437">
        <v>0</v>
      </c>
      <c r="Y437" t="s">
        <v>59</v>
      </c>
      <c r="Z437" t="s">
        <v>59</v>
      </c>
      <c r="AA437" t="s">
        <v>59</v>
      </c>
      <c r="AB437" t="s">
        <v>59</v>
      </c>
      <c r="AC437" t="s">
        <v>59</v>
      </c>
      <c r="AD437" t="s">
        <v>59</v>
      </c>
      <c r="AE437" t="s">
        <v>59</v>
      </c>
      <c r="AF437" t="s">
        <v>59</v>
      </c>
      <c r="AG437" t="s">
        <v>59</v>
      </c>
      <c r="AH437" t="s">
        <v>59</v>
      </c>
      <c r="AI437" t="s">
        <v>59</v>
      </c>
      <c r="AJ437" t="s">
        <v>59</v>
      </c>
      <c r="AV437">
        <v>13.2</v>
      </c>
      <c r="AW437" t="s">
        <v>59</v>
      </c>
      <c r="AX437">
        <v>8</v>
      </c>
    </row>
    <row r="438" spans="1:50">
      <c r="A438" t="s">
        <v>953</v>
      </c>
      <c r="B438" t="s">
        <v>954</v>
      </c>
      <c r="C438" t="s">
        <v>103</v>
      </c>
      <c r="D438">
        <v>7460</v>
      </c>
      <c r="E438" t="s">
        <v>53</v>
      </c>
      <c r="F438">
        <v>42</v>
      </c>
      <c r="G438" t="s">
        <v>226</v>
      </c>
      <c r="H438">
        <v>318.75</v>
      </c>
      <c r="I438" t="s">
        <v>55</v>
      </c>
      <c r="J438" t="s">
        <v>55</v>
      </c>
      <c r="K438" t="s">
        <v>131</v>
      </c>
      <c r="L438" t="s">
        <v>58</v>
      </c>
      <c r="M438">
        <v>0</v>
      </c>
      <c r="N438">
        <v>1</v>
      </c>
      <c r="O438">
        <v>1</v>
      </c>
      <c r="P438">
        <v>0</v>
      </c>
      <c r="Q438" t="s">
        <v>59</v>
      </c>
      <c r="R438" t="s">
        <v>59</v>
      </c>
      <c r="S438" t="s">
        <v>59</v>
      </c>
      <c r="T438" t="s">
        <v>59</v>
      </c>
      <c r="U438" t="s">
        <v>59</v>
      </c>
      <c r="W438">
        <v>0</v>
      </c>
      <c r="X438">
        <v>0</v>
      </c>
      <c r="Y438" t="s">
        <v>59</v>
      </c>
      <c r="Z438" t="s">
        <v>59</v>
      </c>
      <c r="AA438" t="s">
        <v>59</v>
      </c>
      <c r="AB438" t="s">
        <v>59</v>
      </c>
      <c r="AC438" t="s">
        <v>59</v>
      </c>
      <c r="AD438" t="s">
        <v>59</v>
      </c>
      <c r="AE438" t="s">
        <v>59</v>
      </c>
      <c r="AF438" t="s">
        <v>59</v>
      </c>
      <c r="AG438" t="s">
        <v>59</v>
      </c>
      <c r="AH438" t="s">
        <v>59</v>
      </c>
      <c r="AI438" t="s">
        <v>59</v>
      </c>
      <c r="AJ438" t="s">
        <v>59</v>
      </c>
      <c r="AV438">
        <v>13.5</v>
      </c>
      <c r="AW438" t="s">
        <v>59</v>
      </c>
      <c r="AX438">
        <v>6</v>
      </c>
    </row>
    <row r="439" spans="1:50">
      <c r="A439" t="s">
        <v>955</v>
      </c>
      <c r="B439" t="s">
        <v>956</v>
      </c>
      <c r="C439" t="s">
        <v>142</v>
      </c>
      <c r="D439">
        <v>7080</v>
      </c>
      <c r="E439" t="s">
        <v>63</v>
      </c>
      <c r="F439">
        <v>38</v>
      </c>
      <c r="G439" t="s">
        <v>104</v>
      </c>
      <c r="H439">
        <v>215.13</v>
      </c>
      <c r="I439" t="s">
        <v>55</v>
      </c>
      <c r="J439" t="s">
        <v>55</v>
      </c>
      <c r="K439" t="s">
        <v>57</v>
      </c>
      <c r="L439" t="s">
        <v>66</v>
      </c>
      <c r="M439">
        <v>2</v>
      </c>
      <c r="N439">
        <v>1</v>
      </c>
      <c r="O439">
        <v>1</v>
      </c>
      <c r="P439">
        <v>0</v>
      </c>
      <c r="Q439" t="s">
        <v>59</v>
      </c>
      <c r="R439" t="s">
        <v>59</v>
      </c>
      <c r="S439" t="s">
        <v>59</v>
      </c>
      <c r="T439" t="s">
        <v>59</v>
      </c>
      <c r="U439" t="s">
        <v>59</v>
      </c>
      <c r="V439">
        <v>0</v>
      </c>
      <c r="W439">
        <v>1</v>
      </c>
      <c r="X439">
        <v>0</v>
      </c>
      <c r="Y439" t="s">
        <v>58</v>
      </c>
      <c r="Z439" t="s">
        <v>58</v>
      </c>
      <c r="AA439" t="s">
        <v>58</v>
      </c>
      <c r="AB439" t="s">
        <v>58</v>
      </c>
      <c r="AC439" t="s">
        <v>58</v>
      </c>
      <c r="AD439" t="s">
        <v>58</v>
      </c>
      <c r="AE439" t="s">
        <v>58</v>
      </c>
      <c r="AF439" t="s">
        <v>58</v>
      </c>
      <c r="AG439" t="s">
        <v>58</v>
      </c>
      <c r="AH439" t="s">
        <v>58</v>
      </c>
      <c r="AI439" t="s">
        <v>58</v>
      </c>
      <c r="AJ439" t="s">
        <v>58</v>
      </c>
      <c r="AK439">
        <v>0</v>
      </c>
      <c r="AL439">
        <v>0</v>
      </c>
      <c r="AM439">
        <v>0</v>
      </c>
      <c r="AN439">
        <v>0</v>
      </c>
      <c r="AO439">
        <v>0</v>
      </c>
      <c r="AP439">
        <v>0</v>
      </c>
      <c r="AQ439">
        <v>0</v>
      </c>
      <c r="AR439">
        <v>0</v>
      </c>
      <c r="AS439">
        <v>0</v>
      </c>
      <c r="AV439">
        <v>12.4</v>
      </c>
      <c r="AW439" t="s">
        <v>59</v>
      </c>
      <c r="AX439">
        <v>6</v>
      </c>
    </row>
    <row r="440" spans="1:50">
      <c r="A440" t="s">
        <v>957</v>
      </c>
      <c r="B440" t="s">
        <v>958</v>
      </c>
      <c r="C440" t="s">
        <v>103</v>
      </c>
      <c r="D440">
        <v>4480</v>
      </c>
      <c r="E440" t="s">
        <v>53</v>
      </c>
      <c r="F440">
        <v>72</v>
      </c>
      <c r="G440" t="s">
        <v>70</v>
      </c>
      <c r="H440">
        <v>490.46</v>
      </c>
      <c r="I440" t="s">
        <v>105</v>
      </c>
      <c r="J440" t="s">
        <v>71</v>
      </c>
      <c r="K440" t="s">
        <v>72</v>
      </c>
      <c r="L440" t="s">
        <v>58</v>
      </c>
      <c r="M440">
        <v>0</v>
      </c>
      <c r="N440">
        <v>2</v>
      </c>
      <c r="O440">
        <v>2</v>
      </c>
      <c r="P440">
        <v>2</v>
      </c>
      <c r="Q440" t="s">
        <v>59</v>
      </c>
      <c r="R440" t="s">
        <v>59</v>
      </c>
      <c r="S440" t="s">
        <v>59</v>
      </c>
      <c r="T440" t="s">
        <v>59</v>
      </c>
      <c r="U440" t="s">
        <v>59</v>
      </c>
      <c r="W440">
        <v>0</v>
      </c>
      <c r="X440">
        <v>0</v>
      </c>
      <c r="Y440" t="s">
        <v>66</v>
      </c>
      <c r="Z440" t="s">
        <v>66</v>
      </c>
      <c r="AA440" t="s">
        <v>66</v>
      </c>
      <c r="AB440" t="s">
        <v>66</v>
      </c>
      <c r="AC440" t="s">
        <v>58</v>
      </c>
      <c r="AD440" t="s">
        <v>58</v>
      </c>
      <c r="AE440" t="s">
        <v>58</v>
      </c>
      <c r="AF440" t="s">
        <v>58</v>
      </c>
      <c r="AG440" t="s">
        <v>58</v>
      </c>
      <c r="AH440" t="s">
        <v>58</v>
      </c>
      <c r="AI440" t="s">
        <v>58</v>
      </c>
      <c r="AJ440" t="s">
        <v>58</v>
      </c>
      <c r="AK440">
        <v>0</v>
      </c>
      <c r="AL440">
        <v>0</v>
      </c>
      <c r="AM440">
        <v>0</v>
      </c>
      <c r="AN440">
        <v>0</v>
      </c>
      <c r="AO440">
        <v>1</v>
      </c>
      <c r="AP440">
        <v>0</v>
      </c>
      <c r="AQ440">
        <v>0</v>
      </c>
      <c r="AR440">
        <v>1</v>
      </c>
      <c r="AS440">
        <v>0</v>
      </c>
      <c r="AV440">
        <v>15.7</v>
      </c>
      <c r="AW440" t="s">
        <v>59</v>
      </c>
      <c r="AX440">
        <v>6</v>
      </c>
    </row>
    <row r="441" spans="1:50">
      <c r="A441" t="s">
        <v>959</v>
      </c>
      <c r="B441" t="s">
        <v>960</v>
      </c>
      <c r="C441" t="s">
        <v>93</v>
      </c>
      <c r="D441">
        <v>1120</v>
      </c>
      <c r="E441" t="s">
        <v>63</v>
      </c>
      <c r="F441">
        <v>34</v>
      </c>
      <c r="G441" t="s">
        <v>84</v>
      </c>
      <c r="H441">
        <v>352.63</v>
      </c>
      <c r="I441" t="s">
        <v>55</v>
      </c>
      <c r="J441" t="s">
        <v>55</v>
      </c>
      <c r="K441" t="s">
        <v>131</v>
      </c>
      <c r="L441" t="s">
        <v>58</v>
      </c>
      <c r="M441">
        <v>0</v>
      </c>
      <c r="N441">
        <v>0</v>
      </c>
      <c r="O441">
        <v>0</v>
      </c>
      <c r="P441">
        <v>0</v>
      </c>
      <c r="Q441" t="s">
        <v>59</v>
      </c>
      <c r="R441" t="s">
        <v>59</v>
      </c>
      <c r="S441" t="s">
        <v>59</v>
      </c>
      <c r="T441" t="s">
        <v>59</v>
      </c>
      <c r="U441" t="s">
        <v>59</v>
      </c>
      <c r="W441">
        <v>0</v>
      </c>
      <c r="X441">
        <v>0</v>
      </c>
      <c r="Y441" t="s">
        <v>66</v>
      </c>
      <c r="Z441" t="s">
        <v>66</v>
      </c>
      <c r="AA441" t="s">
        <v>58</v>
      </c>
      <c r="AB441" t="s">
        <v>66</v>
      </c>
      <c r="AC441" t="s">
        <v>58</v>
      </c>
      <c r="AD441" t="s">
        <v>58</v>
      </c>
      <c r="AE441" t="s">
        <v>58</v>
      </c>
      <c r="AF441" t="s">
        <v>58</v>
      </c>
      <c r="AG441" t="s">
        <v>58</v>
      </c>
      <c r="AH441" t="s">
        <v>58</v>
      </c>
      <c r="AI441" t="s">
        <v>58</v>
      </c>
      <c r="AJ441" t="s">
        <v>58</v>
      </c>
      <c r="AK441">
        <v>1</v>
      </c>
      <c r="AL441">
        <v>0</v>
      </c>
      <c r="AM441">
        <v>1</v>
      </c>
      <c r="AN441">
        <v>0</v>
      </c>
      <c r="AO441">
        <v>0</v>
      </c>
      <c r="AP441">
        <v>0</v>
      </c>
      <c r="AQ441">
        <v>0</v>
      </c>
      <c r="AR441">
        <v>0</v>
      </c>
      <c r="AS441">
        <v>0</v>
      </c>
      <c r="AV441">
        <v>15.3</v>
      </c>
      <c r="AW441" t="s">
        <v>59</v>
      </c>
      <c r="AX441">
        <v>5</v>
      </c>
    </row>
    <row r="442" spans="1:50">
      <c r="A442" t="s">
        <v>961</v>
      </c>
      <c r="B442" t="s">
        <v>962</v>
      </c>
      <c r="C442" t="s">
        <v>185</v>
      </c>
      <c r="D442">
        <v>1600</v>
      </c>
      <c r="E442" t="s">
        <v>53</v>
      </c>
      <c r="F442">
        <v>78</v>
      </c>
      <c r="G442" t="s">
        <v>104</v>
      </c>
      <c r="H442">
        <v>325</v>
      </c>
      <c r="I442" t="s">
        <v>105</v>
      </c>
      <c r="J442" t="s">
        <v>71</v>
      </c>
      <c r="K442" t="s">
        <v>72</v>
      </c>
      <c r="L442" t="s">
        <v>58</v>
      </c>
      <c r="M442">
        <v>0</v>
      </c>
      <c r="N442">
        <v>2</v>
      </c>
      <c r="O442">
        <v>2</v>
      </c>
      <c r="P442">
        <v>1</v>
      </c>
      <c r="Q442" t="s">
        <v>59</v>
      </c>
      <c r="R442" t="s">
        <v>59</v>
      </c>
      <c r="S442" t="s">
        <v>59</v>
      </c>
      <c r="T442" t="s">
        <v>59</v>
      </c>
      <c r="U442" t="s">
        <v>59</v>
      </c>
      <c r="W442">
        <v>0</v>
      </c>
      <c r="X442">
        <v>0</v>
      </c>
      <c r="Y442" t="s">
        <v>66</v>
      </c>
      <c r="Z442" t="s">
        <v>66</v>
      </c>
      <c r="AA442" t="s">
        <v>58</v>
      </c>
      <c r="AB442" t="s">
        <v>66</v>
      </c>
      <c r="AC442" t="s">
        <v>58</v>
      </c>
      <c r="AD442" t="s">
        <v>58</v>
      </c>
      <c r="AE442" t="s">
        <v>58</v>
      </c>
      <c r="AF442" t="s">
        <v>58</v>
      </c>
      <c r="AG442" t="s">
        <v>58</v>
      </c>
      <c r="AH442" t="s">
        <v>58</v>
      </c>
      <c r="AI442" t="s">
        <v>58</v>
      </c>
      <c r="AJ442" t="s">
        <v>58</v>
      </c>
      <c r="AK442">
        <v>0</v>
      </c>
      <c r="AL442">
        <v>0</v>
      </c>
      <c r="AM442">
        <v>1</v>
      </c>
      <c r="AN442">
        <v>0</v>
      </c>
      <c r="AO442">
        <v>0</v>
      </c>
      <c r="AP442">
        <v>0</v>
      </c>
      <c r="AQ442">
        <v>0</v>
      </c>
      <c r="AR442">
        <v>0</v>
      </c>
      <c r="AS442">
        <v>0</v>
      </c>
      <c r="AV442">
        <v>12.7</v>
      </c>
      <c r="AW442" t="s">
        <v>59</v>
      </c>
      <c r="AX442">
        <v>1</v>
      </c>
    </row>
    <row r="443" spans="1:50">
      <c r="A443" t="s">
        <v>963</v>
      </c>
      <c r="B443" t="s">
        <v>388</v>
      </c>
      <c r="C443" t="s">
        <v>79</v>
      </c>
      <c r="D443">
        <v>7040</v>
      </c>
      <c r="E443" t="s">
        <v>63</v>
      </c>
      <c r="F443">
        <v>80</v>
      </c>
      <c r="G443" t="s">
        <v>70</v>
      </c>
      <c r="H443">
        <v>339.14</v>
      </c>
      <c r="I443" t="s">
        <v>94</v>
      </c>
      <c r="J443" t="s">
        <v>71</v>
      </c>
      <c r="K443" t="s">
        <v>57</v>
      </c>
      <c r="L443" t="s">
        <v>58</v>
      </c>
      <c r="M443">
        <v>0</v>
      </c>
      <c r="N443">
        <v>2</v>
      </c>
      <c r="O443">
        <v>2</v>
      </c>
      <c r="P443">
        <v>0</v>
      </c>
      <c r="Q443" t="s">
        <v>66</v>
      </c>
      <c r="R443" t="s">
        <v>66</v>
      </c>
      <c r="S443" t="s">
        <v>59</v>
      </c>
      <c r="T443" t="s">
        <v>66</v>
      </c>
      <c r="U443" t="s">
        <v>59</v>
      </c>
      <c r="V443">
        <v>0</v>
      </c>
      <c r="W443">
        <v>1</v>
      </c>
      <c r="X443">
        <v>1</v>
      </c>
      <c r="Y443" t="s">
        <v>58</v>
      </c>
      <c r="Z443" t="s">
        <v>58</v>
      </c>
      <c r="AA443" t="s">
        <v>58</v>
      </c>
      <c r="AB443" t="s">
        <v>58</v>
      </c>
      <c r="AC443" t="s">
        <v>58</v>
      </c>
      <c r="AD443" t="s">
        <v>58</v>
      </c>
      <c r="AE443" t="s">
        <v>58</v>
      </c>
      <c r="AF443" t="s">
        <v>58</v>
      </c>
      <c r="AG443" t="s">
        <v>66</v>
      </c>
      <c r="AH443" t="s">
        <v>58</v>
      </c>
      <c r="AI443" t="s">
        <v>58</v>
      </c>
      <c r="AJ443" t="s">
        <v>58</v>
      </c>
      <c r="AK443">
        <v>0</v>
      </c>
      <c r="AL443">
        <v>0</v>
      </c>
      <c r="AM443">
        <v>1</v>
      </c>
      <c r="AN443">
        <v>0</v>
      </c>
      <c r="AO443">
        <v>1</v>
      </c>
      <c r="AP443">
        <v>0</v>
      </c>
      <c r="AQ443">
        <v>0</v>
      </c>
      <c r="AR443">
        <v>0</v>
      </c>
      <c r="AS443">
        <v>0</v>
      </c>
      <c r="AV443">
        <v>15.5</v>
      </c>
      <c r="AW443" t="s">
        <v>59</v>
      </c>
      <c r="AX443">
        <v>8</v>
      </c>
    </row>
    <row r="444" spans="1:50">
      <c r="A444" t="s">
        <v>964</v>
      </c>
      <c r="B444" t="s">
        <v>737</v>
      </c>
      <c r="C444" t="s">
        <v>199</v>
      </c>
      <c r="D444">
        <v>6160</v>
      </c>
      <c r="E444" t="s">
        <v>53</v>
      </c>
      <c r="F444">
        <v>34</v>
      </c>
      <c r="G444" t="s">
        <v>115</v>
      </c>
      <c r="H444">
        <v>164.14</v>
      </c>
      <c r="I444" t="s">
        <v>55</v>
      </c>
      <c r="J444" t="s">
        <v>55</v>
      </c>
      <c r="K444" t="s">
        <v>57</v>
      </c>
      <c r="L444" t="s">
        <v>58</v>
      </c>
      <c r="M444">
        <v>0</v>
      </c>
      <c r="N444">
        <v>0</v>
      </c>
      <c r="O444">
        <v>0</v>
      </c>
      <c r="P444">
        <v>0</v>
      </c>
      <c r="Q444" t="s">
        <v>59</v>
      </c>
      <c r="R444" t="s">
        <v>59</v>
      </c>
      <c r="S444" t="s">
        <v>59</v>
      </c>
      <c r="T444" t="s">
        <v>59</v>
      </c>
      <c r="U444" t="s">
        <v>59</v>
      </c>
      <c r="W444">
        <v>0</v>
      </c>
      <c r="X444">
        <v>0</v>
      </c>
      <c r="Y444" t="s">
        <v>58</v>
      </c>
      <c r="Z444" t="s">
        <v>58</v>
      </c>
      <c r="AA444" t="s">
        <v>58</v>
      </c>
      <c r="AB444" t="s">
        <v>58</v>
      </c>
      <c r="AC444" t="s">
        <v>58</v>
      </c>
      <c r="AD444" t="s">
        <v>58</v>
      </c>
      <c r="AE444" t="s">
        <v>58</v>
      </c>
      <c r="AF444" t="s">
        <v>58</v>
      </c>
      <c r="AG444" t="s">
        <v>58</v>
      </c>
      <c r="AH444" t="s">
        <v>58</v>
      </c>
      <c r="AI444" t="s">
        <v>58</v>
      </c>
      <c r="AJ444" t="s">
        <v>58</v>
      </c>
      <c r="AK444">
        <v>0</v>
      </c>
      <c r="AL444">
        <v>0</v>
      </c>
      <c r="AM444">
        <v>1</v>
      </c>
      <c r="AN444">
        <v>0</v>
      </c>
      <c r="AO444">
        <v>1</v>
      </c>
      <c r="AP444">
        <v>0</v>
      </c>
      <c r="AQ444">
        <v>0</v>
      </c>
      <c r="AR444">
        <v>0</v>
      </c>
      <c r="AS444">
        <v>0</v>
      </c>
      <c r="AV444">
        <v>12.8</v>
      </c>
      <c r="AW444" t="s">
        <v>59</v>
      </c>
      <c r="AX444">
        <v>3</v>
      </c>
    </row>
    <row r="445" spans="1:50">
      <c r="A445" t="s">
        <v>965</v>
      </c>
      <c r="B445" t="s">
        <v>966</v>
      </c>
      <c r="C445" t="s">
        <v>205</v>
      </c>
      <c r="E445" t="s">
        <v>53</v>
      </c>
      <c r="F445">
        <v>40</v>
      </c>
      <c r="G445" t="s">
        <v>70</v>
      </c>
      <c r="H445">
        <v>224.67</v>
      </c>
      <c r="I445" t="s">
        <v>100</v>
      </c>
      <c r="J445" t="s">
        <v>55</v>
      </c>
      <c r="K445" t="s">
        <v>80</v>
      </c>
      <c r="L445" t="s">
        <v>58</v>
      </c>
      <c r="M445">
        <v>0</v>
      </c>
      <c r="N445">
        <v>1</v>
      </c>
      <c r="O445">
        <v>1</v>
      </c>
      <c r="P445">
        <v>0</v>
      </c>
      <c r="Q445" t="s">
        <v>59</v>
      </c>
      <c r="R445" t="s">
        <v>59</v>
      </c>
      <c r="S445" t="s">
        <v>59</v>
      </c>
      <c r="T445" t="s">
        <v>59</v>
      </c>
      <c r="U445" t="s">
        <v>59</v>
      </c>
      <c r="W445">
        <v>0</v>
      </c>
      <c r="X445">
        <v>0</v>
      </c>
      <c r="Y445" t="s">
        <v>59</v>
      </c>
      <c r="Z445" t="s">
        <v>59</v>
      </c>
      <c r="AA445" t="s">
        <v>59</v>
      </c>
      <c r="AB445" t="s">
        <v>59</v>
      </c>
      <c r="AC445" t="s">
        <v>59</v>
      </c>
      <c r="AD445" t="s">
        <v>59</v>
      </c>
      <c r="AE445" t="s">
        <v>59</v>
      </c>
      <c r="AF445" t="s">
        <v>59</v>
      </c>
      <c r="AG445" t="s">
        <v>59</v>
      </c>
      <c r="AH445" t="s">
        <v>59</v>
      </c>
      <c r="AI445" t="s">
        <v>59</v>
      </c>
      <c r="AJ445" t="s">
        <v>59</v>
      </c>
      <c r="AV445">
        <v>12.3</v>
      </c>
      <c r="AW445" t="s">
        <v>59</v>
      </c>
      <c r="AX445">
        <v>1</v>
      </c>
    </row>
    <row r="446" spans="1:50">
      <c r="A446" t="s">
        <v>967</v>
      </c>
      <c r="B446" t="s">
        <v>968</v>
      </c>
      <c r="C446" t="s">
        <v>122</v>
      </c>
      <c r="D446">
        <v>5000</v>
      </c>
      <c r="E446" t="s">
        <v>63</v>
      </c>
      <c r="F446">
        <v>0</v>
      </c>
      <c r="G446" t="s">
        <v>226</v>
      </c>
      <c r="H446">
        <v>323.68</v>
      </c>
      <c r="I446" t="s">
        <v>55</v>
      </c>
      <c r="J446" t="s">
        <v>55</v>
      </c>
      <c r="K446" t="s">
        <v>57</v>
      </c>
      <c r="L446" t="s">
        <v>58</v>
      </c>
      <c r="M446">
        <v>0</v>
      </c>
      <c r="N446">
        <v>1</v>
      </c>
      <c r="O446">
        <v>1</v>
      </c>
      <c r="P446">
        <v>0</v>
      </c>
      <c r="Q446" t="s">
        <v>59</v>
      </c>
      <c r="R446" t="s">
        <v>59</v>
      </c>
      <c r="S446" t="s">
        <v>59</v>
      </c>
      <c r="T446" t="s">
        <v>59</v>
      </c>
      <c r="U446" t="s">
        <v>59</v>
      </c>
      <c r="W446">
        <v>0</v>
      </c>
      <c r="X446">
        <v>0</v>
      </c>
      <c r="Y446" t="s">
        <v>66</v>
      </c>
      <c r="Z446" t="s">
        <v>58</v>
      </c>
      <c r="AA446" t="s">
        <v>58</v>
      </c>
      <c r="AB446" t="s">
        <v>58</v>
      </c>
      <c r="AC446" t="s">
        <v>58</v>
      </c>
      <c r="AD446" t="s">
        <v>58</v>
      </c>
      <c r="AE446" t="s">
        <v>58</v>
      </c>
      <c r="AF446" t="s">
        <v>58</v>
      </c>
      <c r="AG446" t="s">
        <v>58</v>
      </c>
      <c r="AH446" t="s">
        <v>58</v>
      </c>
      <c r="AI446" t="s">
        <v>58</v>
      </c>
      <c r="AJ446" t="s">
        <v>58</v>
      </c>
      <c r="AK446">
        <v>0</v>
      </c>
      <c r="AL446">
        <v>0</v>
      </c>
      <c r="AM446">
        <v>0</v>
      </c>
      <c r="AN446">
        <v>0</v>
      </c>
      <c r="AO446">
        <v>0</v>
      </c>
      <c r="AP446">
        <v>0</v>
      </c>
      <c r="AQ446">
        <v>0</v>
      </c>
      <c r="AR446">
        <v>0</v>
      </c>
      <c r="AS446">
        <v>0</v>
      </c>
      <c r="AV446">
        <v>14.9</v>
      </c>
      <c r="AW446" t="s">
        <v>59</v>
      </c>
      <c r="AX446">
        <v>7</v>
      </c>
    </row>
    <row r="447" spans="1:50">
      <c r="A447" t="s">
        <v>969</v>
      </c>
      <c r="B447" t="s">
        <v>970</v>
      </c>
      <c r="C447" t="s">
        <v>185</v>
      </c>
      <c r="D447">
        <v>1600</v>
      </c>
      <c r="E447" t="s">
        <v>63</v>
      </c>
      <c r="F447">
        <v>0</v>
      </c>
      <c r="G447" t="s">
        <v>70</v>
      </c>
      <c r="H447">
        <v>315.45999999999998</v>
      </c>
      <c r="I447" t="s">
        <v>55</v>
      </c>
      <c r="J447" t="s">
        <v>55</v>
      </c>
      <c r="K447" t="s">
        <v>131</v>
      </c>
      <c r="L447" t="s">
        <v>58</v>
      </c>
      <c r="M447">
        <v>0</v>
      </c>
      <c r="N447">
        <v>1</v>
      </c>
      <c r="O447">
        <v>1</v>
      </c>
      <c r="P447">
        <v>0</v>
      </c>
      <c r="Q447" t="s">
        <v>59</v>
      </c>
      <c r="R447" t="s">
        <v>59</v>
      </c>
      <c r="S447" t="s">
        <v>59</v>
      </c>
      <c r="T447" t="s">
        <v>59</v>
      </c>
      <c r="U447" t="s">
        <v>59</v>
      </c>
      <c r="W447">
        <v>0</v>
      </c>
      <c r="X447">
        <v>0</v>
      </c>
      <c r="Y447" t="s">
        <v>59</v>
      </c>
      <c r="Z447" t="s">
        <v>59</v>
      </c>
      <c r="AA447" t="s">
        <v>59</v>
      </c>
      <c r="AB447" t="s">
        <v>59</v>
      </c>
      <c r="AC447" t="s">
        <v>59</v>
      </c>
      <c r="AD447" t="s">
        <v>59</v>
      </c>
      <c r="AE447" t="s">
        <v>59</v>
      </c>
      <c r="AF447" t="s">
        <v>59</v>
      </c>
      <c r="AG447" t="s">
        <v>59</v>
      </c>
      <c r="AH447" t="s">
        <v>59</v>
      </c>
      <c r="AI447" t="s">
        <v>59</v>
      </c>
      <c r="AJ447" t="s">
        <v>59</v>
      </c>
      <c r="AV447">
        <v>15.7</v>
      </c>
      <c r="AW447" t="s">
        <v>59</v>
      </c>
      <c r="AX447">
        <v>1</v>
      </c>
    </row>
    <row r="448" spans="1:50">
      <c r="A448" t="s">
        <v>971</v>
      </c>
      <c r="B448" t="s">
        <v>972</v>
      </c>
      <c r="C448" t="s">
        <v>142</v>
      </c>
      <c r="D448">
        <v>6440</v>
      </c>
      <c r="E448" t="s">
        <v>63</v>
      </c>
      <c r="F448">
        <v>32</v>
      </c>
      <c r="G448" t="s">
        <v>70</v>
      </c>
      <c r="H448">
        <v>325</v>
      </c>
      <c r="I448" t="s">
        <v>55</v>
      </c>
      <c r="J448" t="s">
        <v>55</v>
      </c>
      <c r="K448" t="s">
        <v>85</v>
      </c>
      <c r="L448" t="s">
        <v>58</v>
      </c>
      <c r="M448">
        <v>0</v>
      </c>
      <c r="N448">
        <v>1</v>
      </c>
      <c r="O448">
        <v>1</v>
      </c>
      <c r="P448">
        <v>0</v>
      </c>
      <c r="Q448" t="s">
        <v>59</v>
      </c>
      <c r="R448" t="s">
        <v>59</v>
      </c>
      <c r="S448" t="s">
        <v>59</v>
      </c>
      <c r="T448" t="s">
        <v>59</v>
      </c>
      <c r="U448" t="s">
        <v>59</v>
      </c>
      <c r="V448">
        <v>0</v>
      </c>
      <c r="W448">
        <v>1</v>
      </c>
      <c r="X448">
        <v>0</v>
      </c>
      <c r="Y448" t="s">
        <v>59</v>
      </c>
      <c r="Z448" t="s">
        <v>59</v>
      </c>
      <c r="AA448" t="s">
        <v>59</v>
      </c>
      <c r="AB448" t="s">
        <v>59</v>
      </c>
      <c r="AC448" t="s">
        <v>59</v>
      </c>
      <c r="AD448" t="s">
        <v>59</v>
      </c>
      <c r="AE448" t="s">
        <v>59</v>
      </c>
      <c r="AF448" t="s">
        <v>59</v>
      </c>
      <c r="AG448" t="s">
        <v>59</v>
      </c>
      <c r="AH448" t="s">
        <v>59</v>
      </c>
      <c r="AI448" t="s">
        <v>59</v>
      </c>
      <c r="AJ448" t="s">
        <v>59</v>
      </c>
      <c r="AV448">
        <v>13</v>
      </c>
      <c r="AW448" t="s">
        <v>59</v>
      </c>
      <c r="AX448">
        <v>6</v>
      </c>
    </row>
    <row r="449" spans="1:50">
      <c r="A449" t="s">
        <v>973</v>
      </c>
      <c r="B449" t="s">
        <v>974</v>
      </c>
      <c r="C449" t="s">
        <v>218</v>
      </c>
      <c r="E449" t="s">
        <v>53</v>
      </c>
      <c r="F449">
        <v>56</v>
      </c>
      <c r="G449" t="s">
        <v>89</v>
      </c>
      <c r="H449">
        <v>352.3</v>
      </c>
      <c r="I449" t="s">
        <v>55</v>
      </c>
      <c r="J449" t="s">
        <v>71</v>
      </c>
      <c r="K449" t="s">
        <v>90</v>
      </c>
      <c r="L449" t="s">
        <v>66</v>
      </c>
      <c r="M449">
        <v>1</v>
      </c>
      <c r="N449">
        <v>0</v>
      </c>
      <c r="O449">
        <v>0</v>
      </c>
      <c r="P449">
        <v>0</v>
      </c>
      <c r="Q449" t="s">
        <v>59</v>
      </c>
      <c r="R449" t="s">
        <v>59</v>
      </c>
      <c r="S449" t="s">
        <v>59</v>
      </c>
      <c r="T449" t="s">
        <v>59</v>
      </c>
      <c r="U449" t="s">
        <v>59</v>
      </c>
      <c r="W449">
        <v>0</v>
      </c>
      <c r="X449">
        <v>0</v>
      </c>
      <c r="Y449" t="s">
        <v>59</v>
      </c>
      <c r="Z449" t="s">
        <v>59</v>
      </c>
      <c r="AA449" t="s">
        <v>59</v>
      </c>
      <c r="AB449" t="s">
        <v>59</v>
      </c>
      <c r="AC449" t="s">
        <v>59</v>
      </c>
      <c r="AD449" t="s">
        <v>59</v>
      </c>
      <c r="AE449" t="s">
        <v>59</v>
      </c>
      <c r="AF449" t="s">
        <v>59</v>
      </c>
      <c r="AG449" t="s">
        <v>59</v>
      </c>
      <c r="AH449" t="s">
        <v>59</v>
      </c>
      <c r="AI449" t="s">
        <v>59</v>
      </c>
      <c r="AJ449" t="s">
        <v>59</v>
      </c>
      <c r="AV449">
        <v>12.5</v>
      </c>
      <c r="AW449" t="s">
        <v>59</v>
      </c>
      <c r="AX449">
        <v>9</v>
      </c>
    </row>
    <row r="450" spans="1:50">
      <c r="A450" t="s">
        <v>975</v>
      </c>
      <c r="B450" t="s">
        <v>976</v>
      </c>
      <c r="C450" t="s">
        <v>69</v>
      </c>
      <c r="D450">
        <v>8200</v>
      </c>
      <c r="E450" t="s">
        <v>53</v>
      </c>
      <c r="F450">
        <v>38</v>
      </c>
      <c r="G450" t="s">
        <v>226</v>
      </c>
      <c r="H450">
        <v>387.17</v>
      </c>
      <c r="I450" t="s">
        <v>55</v>
      </c>
      <c r="J450" t="s">
        <v>55</v>
      </c>
      <c r="K450" t="s">
        <v>111</v>
      </c>
      <c r="L450" t="s">
        <v>66</v>
      </c>
      <c r="M450">
        <v>3</v>
      </c>
      <c r="N450">
        <v>2</v>
      </c>
      <c r="O450">
        <v>2</v>
      </c>
      <c r="P450">
        <v>0</v>
      </c>
      <c r="Q450" t="s">
        <v>59</v>
      </c>
      <c r="R450" t="s">
        <v>59</v>
      </c>
      <c r="S450" t="s">
        <v>59</v>
      </c>
      <c r="T450" t="s">
        <v>59</v>
      </c>
      <c r="U450" t="s">
        <v>59</v>
      </c>
      <c r="W450">
        <v>0</v>
      </c>
      <c r="X450">
        <v>0</v>
      </c>
      <c r="Y450" t="s">
        <v>66</v>
      </c>
      <c r="Z450" t="s">
        <v>66</v>
      </c>
      <c r="AA450" t="s">
        <v>66</v>
      </c>
      <c r="AB450" t="s">
        <v>66</v>
      </c>
      <c r="AC450" t="s">
        <v>58</v>
      </c>
      <c r="AD450" t="s">
        <v>58</v>
      </c>
      <c r="AE450" t="s">
        <v>58</v>
      </c>
      <c r="AF450" t="s">
        <v>58</v>
      </c>
      <c r="AG450" t="s">
        <v>58</v>
      </c>
      <c r="AH450" t="s">
        <v>58</v>
      </c>
      <c r="AI450" t="s">
        <v>58</v>
      </c>
      <c r="AJ450" t="s">
        <v>58</v>
      </c>
      <c r="AK450">
        <v>0</v>
      </c>
      <c r="AL450">
        <v>1</v>
      </c>
      <c r="AM450">
        <v>1</v>
      </c>
      <c r="AN450">
        <v>0</v>
      </c>
      <c r="AO450">
        <v>0</v>
      </c>
      <c r="AP450">
        <v>0</v>
      </c>
      <c r="AQ450">
        <v>0</v>
      </c>
      <c r="AR450">
        <v>0</v>
      </c>
      <c r="AS450">
        <v>0</v>
      </c>
      <c r="AV450">
        <v>12.8</v>
      </c>
      <c r="AW450" t="s">
        <v>59</v>
      </c>
      <c r="AX450">
        <v>6</v>
      </c>
    </row>
    <row r="451" spans="1:50">
      <c r="A451" t="s">
        <v>977</v>
      </c>
      <c r="B451" t="s">
        <v>978</v>
      </c>
      <c r="C451" t="s">
        <v>88</v>
      </c>
      <c r="E451" t="s">
        <v>63</v>
      </c>
      <c r="F451">
        <v>52</v>
      </c>
      <c r="G451" t="s">
        <v>54</v>
      </c>
      <c r="H451">
        <v>127.63</v>
      </c>
      <c r="I451" t="s">
        <v>55</v>
      </c>
      <c r="J451" t="s">
        <v>55</v>
      </c>
      <c r="K451" t="s">
        <v>215</v>
      </c>
      <c r="L451" t="s">
        <v>58</v>
      </c>
      <c r="M451">
        <v>0</v>
      </c>
      <c r="N451">
        <v>0</v>
      </c>
      <c r="O451">
        <v>0</v>
      </c>
      <c r="P451">
        <v>0</v>
      </c>
      <c r="Q451" t="s">
        <v>59</v>
      </c>
      <c r="R451" t="s">
        <v>59</v>
      </c>
      <c r="S451" t="s">
        <v>59</v>
      </c>
      <c r="T451" t="s">
        <v>59</v>
      </c>
      <c r="U451" t="s">
        <v>59</v>
      </c>
      <c r="V451">
        <v>0</v>
      </c>
      <c r="W451">
        <v>1</v>
      </c>
      <c r="X451">
        <v>0</v>
      </c>
      <c r="Y451" t="s">
        <v>59</v>
      </c>
      <c r="Z451" t="s">
        <v>59</v>
      </c>
      <c r="AA451" t="s">
        <v>59</v>
      </c>
      <c r="AB451" t="s">
        <v>59</v>
      </c>
      <c r="AC451" t="s">
        <v>59</v>
      </c>
      <c r="AD451" t="s">
        <v>59</v>
      </c>
      <c r="AE451" t="s">
        <v>59</v>
      </c>
      <c r="AF451" t="s">
        <v>59</v>
      </c>
      <c r="AG451" t="s">
        <v>59</v>
      </c>
      <c r="AH451" t="s">
        <v>59</v>
      </c>
      <c r="AI451" t="s">
        <v>59</v>
      </c>
      <c r="AJ451" t="s">
        <v>59</v>
      </c>
      <c r="AV451">
        <v>12.1</v>
      </c>
      <c r="AW451" t="s">
        <v>59</v>
      </c>
      <c r="AX451">
        <v>8</v>
      </c>
    </row>
    <row r="452" spans="1:50">
      <c r="A452" t="s">
        <v>979</v>
      </c>
      <c r="B452" t="s">
        <v>428</v>
      </c>
      <c r="C452" t="s">
        <v>83</v>
      </c>
      <c r="D452">
        <v>5360</v>
      </c>
      <c r="E452" t="s">
        <v>53</v>
      </c>
      <c r="F452">
        <v>60</v>
      </c>
      <c r="G452" t="s">
        <v>70</v>
      </c>
      <c r="H452">
        <v>256.58</v>
      </c>
      <c r="I452" t="s">
        <v>55</v>
      </c>
      <c r="J452" t="s">
        <v>71</v>
      </c>
      <c r="K452" t="s">
        <v>72</v>
      </c>
      <c r="L452" t="s">
        <v>58</v>
      </c>
      <c r="M452">
        <v>0</v>
      </c>
      <c r="N452">
        <v>2</v>
      </c>
      <c r="O452">
        <v>2</v>
      </c>
      <c r="P452">
        <v>0</v>
      </c>
      <c r="Q452" t="s">
        <v>59</v>
      </c>
      <c r="R452" t="s">
        <v>59</v>
      </c>
      <c r="S452" t="s">
        <v>59</v>
      </c>
      <c r="T452" t="s">
        <v>59</v>
      </c>
      <c r="U452" t="s">
        <v>59</v>
      </c>
      <c r="V452">
        <v>1</v>
      </c>
      <c r="W452">
        <v>0</v>
      </c>
      <c r="X452">
        <v>0</v>
      </c>
      <c r="Y452" t="s">
        <v>58</v>
      </c>
      <c r="Z452" t="s">
        <v>58</v>
      </c>
      <c r="AA452" t="s">
        <v>58</v>
      </c>
      <c r="AB452" t="s">
        <v>58</v>
      </c>
      <c r="AC452" t="s">
        <v>58</v>
      </c>
      <c r="AD452" t="s">
        <v>58</v>
      </c>
      <c r="AE452" t="s">
        <v>58</v>
      </c>
      <c r="AF452" t="s">
        <v>58</v>
      </c>
      <c r="AG452" t="s">
        <v>58</v>
      </c>
      <c r="AH452" t="s">
        <v>58</v>
      </c>
      <c r="AI452" t="s">
        <v>58</v>
      </c>
      <c r="AJ452" t="s">
        <v>58</v>
      </c>
      <c r="AK452">
        <v>1</v>
      </c>
      <c r="AL452">
        <v>1</v>
      </c>
      <c r="AM452">
        <v>1</v>
      </c>
      <c r="AN452">
        <v>0</v>
      </c>
      <c r="AO452">
        <v>1</v>
      </c>
      <c r="AP452">
        <v>0</v>
      </c>
      <c r="AQ452">
        <v>0</v>
      </c>
      <c r="AR452">
        <v>0</v>
      </c>
      <c r="AS452">
        <v>0</v>
      </c>
      <c r="AV452">
        <v>11.7</v>
      </c>
      <c r="AW452" t="s">
        <v>59</v>
      </c>
      <c r="AX452">
        <v>2</v>
      </c>
    </row>
    <row r="453" spans="1:50">
      <c r="A453" t="s">
        <v>980</v>
      </c>
      <c r="B453" t="s">
        <v>939</v>
      </c>
      <c r="C453" t="s">
        <v>103</v>
      </c>
      <c r="D453">
        <v>6690</v>
      </c>
      <c r="E453" t="s">
        <v>53</v>
      </c>
      <c r="F453">
        <v>56</v>
      </c>
      <c r="G453" t="s">
        <v>84</v>
      </c>
      <c r="H453">
        <v>323.36</v>
      </c>
      <c r="I453" t="s">
        <v>55</v>
      </c>
      <c r="J453" t="s">
        <v>55</v>
      </c>
      <c r="K453" t="s">
        <v>57</v>
      </c>
      <c r="L453" t="s">
        <v>58</v>
      </c>
      <c r="M453">
        <v>0</v>
      </c>
      <c r="N453">
        <v>1</v>
      </c>
      <c r="O453">
        <v>1</v>
      </c>
      <c r="P453">
        <v>0</v>
      </c>
      <c r="Q453" t="s">
        <v>59</v>
      </c>
      <c r="R453" t="s">
        <v>59</v>
      </c>
      <c r="S453" t="s">
        <v>59</v>
      </c>
      <c r="T453" t="s">
        <v>59</v>
      </c>
      <c r="U453" t="s">
        <v>59</v>
      </c>
      <c r="W453">
        <v>0</v>
      </c>
      <c r="X453">
        <v>0</v>
      </c>
      <c r="Y453" t="s">
        <v>58</v>
      </c>
      <c r="Z453" t="s">
        <v>66</v>
      </c>
      <c r="AA453" t="s">
        <v>58</v>
      </c>
      <c r="AB453" t="s">
        <v>58</v>
      </c>
      <c r="AC453" t="s">
        <v>58</v>
      </c>
      <c r="AD453" t="s">
        <v>58</v>
      </c>
      <c r="AE453" t="s">
        <v>58</v>
      </c>
      <c r="AF453" t="s">
        <v>58</v>
      </c>
      <c r="AG453" t="s">
        <v>58</v>
      </c>
      <c r="AH453" t="s">
        <v>58</v>
      </c>
      <c r="AI453" t="s">
        <v>58</v>
      </c>
      <c r="AJ453" t="s">
        <v>58</v>
      </c>
      <c r="AK453">
        <v>0</v>
      </c>
      <c r="AL453">
        <v>1</v>
      </c>
      <c r="AM453">
        <v>0</v>
      </c>
      <c r="AN453">
        <v>0</v>
      </c>
      <c r="AO453">
        <v>0</v>
      </c>
      <c r="AP453">
        <v>0</v>
      </c>
      <c r="AQ453">
        <v>0</v>
      </c>
      <c r="AR453">
        <v>0</v>
      </c>
      <c r="AS453">
        <v>0</v>
      </c>
      <c r="AV453">
        <v>12.2</v>
      </c>
      <c r="AW453" t="s">
        <v>59</v>
      </c>
      <c r="AX453">
        <v>6</v>
      </c>
    </row>
    <row r="454" spans="1:50">
      <c r="A454" t="s">
        <v>981</v>
      </c>
      <c r="B454" t="s">
        <v>982</v>
      </c>
      <c r="C454" t="s">
        <v>202</v>
      </c>
      <c r="D454">
        <v>3440</v>
      </c>
      <c r="E454" t="s">
        <v>53</v>
      </c>
      <c r="F454">
        <v>74</v>
      </c>
      <c r="G454" t="s">
        <v>115</v>
      </c>
      <c r="H454">
        <v>285.52999999999997</v>
      </c>
      <c r="I454" t="s">
        <v>94</v>
      </c>
      <c r="J454" t="s">
        <v>56</v>
      </c>
      <c r="K454" t="s">
        <v>72</v>
      </c>
      <c r="L454" t="s">
        <v>58</v>
      </c>
      <c r="M454">
        <v>0</v>
      </c>
      <c r="N454">
        <v>2</v>
      </c>
      <c r="O454">
        <v>2</v>
      </c>
      <c r="P454">
        <v>0</v>
      </c>
      <c r="Q454" t="s">
        <v>59</v>
      </c>
      <c r="R454" t="s">
        <v>59</v>
      </c>
      <c r="S454" t="s">
        <v>59</v>
      </c>
      <c r="T454" t="s">
        <v>59</v>
      </c>
      <c r="U454" t="s">
        <v>59</v>
      </c>
      <c r="V454">
        <v>1</v>
      </c>
      <c r="W454">
        <v>0</v>
      </c>
      <c r="X454">
        <v>0</v>
      </c>
      <c r="Y454" t="s">
        <v>58</v>
      </c>
      <c r="Z454" t="s">
        <v>66</v>
      </c>
      <c r="AA454" t="s">
        <v>58</v>
      </c>
      <c r="AB454" t="s">
        <v>66</v>
      </c>
      <c r="AC454" t="s">
        <v>58</v>
      </c>
      <c r="AD454" t="s">
        <v>58</v>
      </c>
      <c r="AE454" t="s">
        <v>58</v>
      </c>
      <c r="AF454" t="s">
        <v>58</v>
      </c>
      <c r="AG454" t="s">
        <v>58</v>
      </c>
      <c r="AH454" t="s">
        <v>58</v>
      </c>
      <c r="AI454" t="s">
        <v>66</v>
      </c>
      <c r="AJ454" t="s">
        <v>58</v>
      </c>
      <c r="AK454">
        <v>0</v>
      </c>
      <c r="AL454">
        <v>0</v>
      </c>
      <c r="AM454">
        <v>1</v>
      </c>
      <c r="AN454">
        <v>0</v>
      </c>
      <c r="AO454">
        <v>0</v>
      </c>
      <c r="AP454">
        <v>0</v>
      </c>
      <c r="AQ454">
        <v>0</v>
      </c>
      <c r="AR454">
        <v>0</v>
      </c>
      <c r="AS454">
        <v>0</v>
      </c>
      <c r="AV454">
        <v>14.8</v>
      </c>
      <c r="AW454" t="s">
        <v>59</v>
      </c>
      <c r="AX454">
        <v>2</v>
      </c>
    </row>
    <row r="455" spans="1:50">
      <c r="A455" t="s">
        <v>983</v>
      </c>
      <c r="B455" t="s">
        <v>984</v>
      </c>
      <c r="C455" t="s">
        <v>781</v>
      </c>
      <c r="D455">
        <v>7490</v>
      </c>
      <c r="E455" t="s">
        <v>63</v>
      </c>
      <c r="F455">
        <v>60</v>
      </c>
      <c r="G455" t="s">
        <v>64</v>
      </c>
      <c r="H455">
        <v>357.24</v>
      </c>
      <c r="I455" t="s">
        <v>641</v>
      </c>
      <c r="J455" t="s">
        <v>55</v>
      </c>
      <c r="K455" t="s">
        <v>153</v>
      </c>
      <c r="L455" t="s">
        <v>58</v>
      </c>
      <c r="M455">
        <v>1</v>
      </c>
      <c r="N455">
        <v>2</v>
      </c>
      <c r="O455">
        <v>1</v>
      </c>
      <c r="P455">
        <v>1</v>
      </c>
      <c r="Q455" t="s">
        <v>59</v>
      </c>
      <c r="R455" t="s">
        <v>59</v>
      </c>
      <c r="S455" t="s">
        <v>59</v>
      </c>
      <c r="T455" t="s">
        <v>59</v>
      </c>
      <c r="U455" t="s">
        <v>59</v>
      </c>
      <c r="Y455" t="s">
        <v>58</v>
      </c>
      <c r="Z455" t="s">
        <v>58</v>
      </c>
      <c r="AA455" t="s">
        <v>58</v>
      </c>
      <c r="AB455" t="s">
        <v>58</v>
      </c>
      <c r="AC455" t="s">
        <v>58</v>
      </c>
      <c r="AD455" t="s">
        <v>58</v>
      </c>
      <c r="AE455" t="s">
        <v>66</v>
      </c>
      <c r="AF455" t="s">
        <v>58</v>
      </c>
      <c r="AG455" t="s">
        <v>58</v>
      </c>
      <c r="AH455" t="s">
        <v>58</v>
      </c>
      <c r="AI455" t="s">
        <v>58</v>
      </c>
      <c r="AJ455" t="s">
        <v>58</v>
      </c>
      <c r="AK455">
        <v>1</v>
      </c>
      <c r="AL455">
        <v>0</v>
      </c>
      <c r="AM455">
        <v>1</v>
      </c>
      <c r="AN455">
        <v>0</v>
      </c>
      <c r="AO455">
        <v>0</v>
      </c>
      <c r="AP455">
        <v>0</v>
      </c>
      <c r="AQ455">
        <v>0</v>
      </c>
      <c r="AR455">
        <v>0</v>
      </c>
      <c r="AS455">
        <v>0</v>
      </c>
      <c r="AW455" t="s">
        <v>66</v>
      </c>
      <c r="AX455">
        <v>4</v>
      </c>
    </row>
    <row r="456" spans="1:50">
      <c r="A456" t="s">
        <v>985</v>
      </c>
      <c r="B456" t="s">
        <v>842</v>
      </c>
      <c r="C456" t="s">
        <v>88</v>
      </c>
      <c r="D456">
        <v>5120</v>
      </c>
      <c r="E456" t="s">
        <v>63</v>
      </c>
      <c r="F456">
        <v>58</v>
      </c>
      <c r="G456" t="s">
        <v>226</v>
      </c>
      <c r="H456">
        <v>371.71</v>
      </c>
      <c r="I456" t="s">
        <v>261</v>
      </c>
      <c r="J456" t="s">
        <v>71</v>
      </c>
      <c r="K456" t="s">
        <v>72</v>
      </c>
      <c r="L456" t="s">
        <v>66</v>
      </c>
      <c r="M456">
        <v>1</v>
      </c>
      <c r="N456">
        <v>2</v>
      </c>
      <c r="O456">
        <v>2</v>
      </c>
      <c r="P456">
        <v>1</v>
      </c>
      <c r="Q456" t="s">
        <v>59</v>
      </c>
      <c r="R456" t="s">
        <v>59</v>
      </c>
      <c r="S456" t="s">
        <v>66</v>
      </c>
      <c r="T456" t="s">
        <v>59</v>
      </c>
      <c r="U456" t="s">
        <v>59</v>
      </c>
      <c r="V456">
        <v>1</v>
      </c>
      <c r="W456">
        <v>1</v>
      </c>
      <c r="X456">
        <v>0</v>
      </c>
      <c r="Y456" t="s">
        <v>66</v>
      </c>
      <c r="Z456" t="s">
        <v>58</v>
      </c>
      <c r="AA456" t="s">
        <v>66</v>
      </c>
      <c r="AB456" t="s">
        <v>58</v>
      </c>
      <c r="AC456" t="s">
        <v>58</v>
      </c>
      <c r="AD456" t="s">
        <v>58</v>
      </c>
      <c r="AE456" t="s">
        <v>66</v>
      </c>
      <c r="AF456" t="s">
        <v>58</v>
      </c>
      <c r="AG456" t="s">
        <v>58</v>
      </c>
      <c r="AH456" t="s">
        <v>58</v>
      </c>
      <c r="AI456" t="s">
        <v>58</v>
      </c>
      <c r="AJ456" t="s">
        <v>58</v>
      </c>
      <c r="AK456">
        <v>0</v>
      </c>
      <c r="AL456">
        <v>0</v>
      </c>
      <c r="AM456">
        <v>1</v>
      </c>
      <c r="AN456">
        <v>0</v>
      </c>
      <c r="AO456">
        <v>1</v>
      </c>
      <c r="AP456">
        <v>0</v>
      </c>
      <c r="AQ456">
        <v>1</v>
      </c>
      <c r="AR456">
        <v>0</v>
      </c>
      <c r="AS456">
        <v>0</v>
      </c>
      <c r="AV456">
        <v>13.3</v>
      </c>
      <c r="AW456" t="s">
        <v>59</v>
      </c>
      <c r="AX456">
        <v>8</v>
      </c>
    </row>
    <row r="457" spans="1:50">
      <c r="A457" t="s">
        <v>986</v>
      </c>
      <c r="B457" t="s">
        <v>987</v>
      </c>
      <c r="C457" t="s">
        <v>79</v>
      </c>
      <c r="D457">
        <v>7000</v>
      </c>
      <c r="E457" t="s">
        <v>63</v>
      </c>
      <c r="F457">
        <v>40</v>
      </c>
      <c r="G457" t="s">
        <v>84</v>
      </c>
      <c r="H457">
        <v>240.79</v>
      </c>
      <c r="I457" t="s">
        <v>105</v>
      </c>
      <c r="J457" t="s">
        <v>71</v>
      </c>
      <c r="K457" t="s">
        <v>168</v>
      </c>
      <c r="L457" t="s">
        <v>66</v>
      </c>
      <c r="M457">
        <v>3</v>
      </c>
      <c r="N457">
        <v>1</v>
      </c>
      <c r="O457">
        <v>1</v>
      </c>
      <c r="P457">
        <v>0</v>
      </c>
      <c r="Q457" t="s">
        <v>59</v>
      </c>
      <c r="R457" t="s">
        <v>59</v>
      </c>
      <c r="S457" t="s">
        <v>59</v>
      </c>
      <c r="T457" t="s">
        <v>59</v>
      </c>
      <c r="U457" t="s">
        <v>59</v>
      </c>
      <c r="V457">
        <v>1</v>
      </c>
      <c r="W457">
        <v>1</v>
      </c>
      <c r="X457">
        <v>0</v>
      </c>
      <c r="Y457" t="s">
        <v>66</v>
      </c>
      <c r="Z457" t="s">
        <v>58</v>
      </c>
      <c r="AA457" t="s">
        <v>58</v>
      </c>
      <c r="AB457" t="s">
        <v>66</v>
      </c>
      <c r="AC457" t="s">
        <v>58</v>
      </c>
      <c r="AD457" t="s">
        <v>58</v>
      </c>
      <c r="AE457" t="s">
        <v>58</v>
      </c>
      <c r="AF457" t="s">
        <v>58</v>
      </c>
      <c r="AG457" t="s">
        <v>58</v>
      </c>
      <c r="AH457" t="s">
        <v>58</v>
      </c>
      <c r="AI457" t="s">
        <v>58</v>
      </c>
      <c r="AJ457" t="s">
        <v>58</v>
      </c>
      <c r="AK457">
        <v>0</v>
      </c>
      <c r="AL457">
        <v>1</v>
      </c>
      <c r="AM457">
        <v>1</v>
      </c>
      <c r="AN457">
        <v>1</v>
      </c>
      <c r="AO457">
        <v>0</v>
      </c>
      <c r="AP457">
        <v>0</v>
      </c>
      <c r="AQ457">
        <v>0</v>
      </c>
      <c r="AR457">
        <v>0</v>
      </c>
      <c r="AS457">
        <v>1</v>
      </c>
      <c r="AV457">
        <v>12.1</v>
      </c>
      <c r="AW457" t="s">
        <v>59</v>
      </c>
      <c r="AX457">
        <v>8</v>
      </c>
    </row>
    <row r="458" spans="1:50">
      <c r="A458" t="s">
        <v>988</v>
      </c>
      <c r="B458" t="s">
        <v>989</v>
      </c>
      <c r="C458" t="s">
        <v>199</v>
      </c>
      <c r="E458" t="s">
        <v>63</v>
      </c>
      <c r="F458">
        <v>60</v>
      </c>
      <c r="G458" t="s">
        <v>246</v>
      </c>
      <c r="H458">
        <v>356.58</v>
      </c>
      <c r="I458" t="s">
        <v>55</v>
      </c>
      <c r="J458" t="s">
        <v>71</v>
      </c>
      <c r="K458" t="s">
        <v>72</v>
      </c>
      <c r="L458" t="s">
        <v>58</v>
      </c>
      <c r="M458">
        <v>0</v>
      </c>
      <c r="N458">
        <v>1</v>
      </c>
      <c r="O458">
        <v>1</v>
      </c>
      <c r="P458">
        <v>0</v>
      </c>
      <c r="Q458" t="s">
        <v>59</v>
      </c>
      <c r="R458" t="s">
        <v>59</v>
      </c>
      <c r="S458" t="s">
        <v>59</v>
      </c>
      <c r="T458" t="s">
        <v>59</v>
      </c>
      <c r="U458" t="s">
        <v>59</v>
      </c>
      <c r="W458">
        <v>0</v>
      </c>
      <c r="X458">
        <v>0</v>
      </c>
      <c r="Y458" t="s">
        <v>58</v>
      </c>
      <c r="Z458" t="s">
        <v>66</v>
      </c>
      <c r="AA458" t="s">
        <v>58</v>
      </c>
      <c r="AB458" t="s">
        <v>66</v>
      </c>
      <c r="AC458" t="s">
        <v>58</v>
      </c>
      <c r="AD458" t="s">
        <v>58</v>
      </c>
      <c r="AE458" t="s">
        <v>66</v>
      </c>
      <c r="AF458" t="s">
        <v>58</v>
      </c>
      <c r="AG458" t="s">
        <v>58</v>
      </c>
      <c r="AH458" t="s">
        <v>58</v>
      </c>
      <c r="AI458" t="s">
        <v>58</v>
      </c>
      <c r="AJ458" t="s">
        <v>58</v>
      </c>
      <c r="AK458">
        <v>0</v>
      </c>
      <c r="AL458">
        <v>1</v>
      </c>
      <c r="AM458">
        <v>1</v>
      </c>
      <c r="AN458">
        <v>1</v>
      </c>
      <c r="AO458">
        <v>0</v>
      </c>
      <c r="AP458">
        <v>0</v>
      </c>
      <c r="AQ458">
        <v>0</v>
      </c>
      <c r="AR458">
        <v>0</v>
      </c>
      <c r="AS458">
        <v>1</v>
      </c>
      <c r="AV458">
        <v>12.2</v>
      </c>
      <c r="AW458" t="s">
        <v>59</v>
      </c>
      <c r="AX458">
        <v>3</v>
      </c>
    </row>
    <row r="459" spans="1:50">
      <c r="A459" t="s">
        <v>990</v>
      </c>
      <c r="B459" t="s">
        <v>191</v>
      </c>
      <c r="C459" t="s">
        <v>108</v>
      </c>
      <c r="D459">
        <v>1880</v>
      </c>
      <c r="E459" t="s">
        <v>53</v>
      </c>
      <c r="F459">
        <v>44</v>
      </c>
      <c r="G459" t="s">
        <v>64</v>
      </c>
      <c r="H459">
        <v>216.12</v>
      </c>
      <c r="I459" t="s">
        <v>105</v>
      </c>
      <c r="J459" t="s">
        <v>71</v>
      </c>
      <c r="K459" t="s">
        <v>156</v>
      </c>
      <c r="L459" t="s">
        <v>58</v>
      </c>
      <c r="M459">
        <v>0</v>
      </c>
      <c r="N459">
        <v>1</v>
      </c>
      <c r="O459">
        <v>1</v>
      </c>
      <c r="P459">
        <v>0</v>
      </c>
      <c r="Q459" t="s">
        <v>59</v>
      </c>
      <c r="R459" t="s">
        <v>59</v>
      </c>
      <c r="S459" t="s">
        <v>59</v>
      </c>
      <c r="T459" t="s">
        <v>59</v>
      </c>
      <c r="U459" t="s">
        <v>59</v>
      </c>
      <c r="V459">
        <v>1</v>
      </c>
      <c r="W459">
        <v>1</v>
      </c>
      <c r="X459">
        <v>0</v>
      </c>
      <c r="Y459" t="s">
        <v>66</v>
      </c>
      <c r="Z459" t="s">
        <v>58</v>
      </c>
      <c r="AA459" t="s">
        <v>58</v>
      </c>
      <c r="AB459" t="s">
        <v>58</v>
      </c>
      <c r="AC459" t="s">
        <v>58</v>
      </c>
      <c r="AD459" t="s">
        <v>58</v>
      </c>
      <c r="AE459" t="s">
        <v>58</v>
      </c>
      <c r="AF459" t="s">
        <v>58</v>
      </c>
      <c r="AG459" t="s">
        <v>58</v>
      </c>
      <c r="AH459" t="s">
        <v>58</v>
      </c>
      <c r="AI459" t="s">
        <v>58</v>
      </c>
      <c r="AJ459" t="s">
        <v>58</v>
      </c>
      <c r="AK459">
        <v>1</v>
      </c>
      <c r="AL459">
        <v>1</v>
      </c>
      <c r="AM459">
        <v>1</v>
      </c>
      <c r="AN459">
        <v>0</v>
      </c>
      <c r="AO459">
        <v>1</v>
      </c>
      <c r="AP459">
        <v>1</v>
      </c>
      <c r="AQ459">
        <v>0</v>
      </c>
      <c r="AR459">
        <v>0</v>
      </c>
      <c r="AS459">
        <v>1</v>
      </c>
      <c r="AV459">
        <v>12.4</v>
      </c>
      <c r="AW459" t="s">
        <v>59</v>
      </c>
      <c r="AX459">
        <v>9</v>
      </c>
    </row>
    <row r="460" spans="1:50">
      <c r="A460" t="s">
        <v>991</v>
      </c>
      <c r="B460" t="s">
        <v>992</v>
      </c>
      <c r="C460" t="s">
        <v>119</v>
      </c>
      <c r="E460" t="s">
        <v>53</v>
      </c>
      <c r="F460">
        <v>66</v>
      </c>
      <c r="G460" t="s">
        <v>54</v>
      </c>
      <c r="H460">
        <v>115.46</v>
      </c>
      <c r="I460" t="s">
        <v>55</v>
      </c>
      <c r="J460" t="s">
        <v>55</v>
      </c>
      <c r="K460" t="s">
        <v>256</v>
      </c>
      <c r="L460" t="s">
        <v>58</v>
      </c>
      <c r="M460">
        <v>0</v>
      </c>
      <c r="N460">
        <v>1</v>
      </c>
      <c r="O460">
        <v>1</v>
      </c>
      <c r="P460">
        <v>0</v>
      </c>
      <c r="Q460" t="s">
        <v>59</v>
      </c>
      <c r="R460" t="s">
        <v>59</v>
      </c>
      <c r="S460" t="s">
        <v>59</v>
      </c>
      <c r="T460" t="s">
        <v>59</v>
      </c>
      <c r="U460" t="s">
        <v>59</v>
      </c>
      <c r="W460">
        <v>0</v>
      </c>
      <c r="X460">
        <v>0</v>
      </c>
      <c r="Y460" t="s">
        <v>59</v>
      </c>
      <c r="Z460" t="s">
        <v>59</v>
      </c>
      <c r="AA460" t="s">
        <v>59</v>
      </c>
      <c r="AB460" t="s">
        <v>59</v>
      </c>
      <c r="AC460" t="s">
        <v>59</v>
      </c>
      <c r="AD460" t="s">
        <v>59</v>
      </c>
      <c r="AE460" t="s">
        <v>59</v>
      </c>
      <c r="AF460" t="s">
        <v>59</v>
      </c>
      <c r="AG460" t="s">
        <v>59</v>
      </c>
      <c r="AH460" t="s">
        <v>59</v>
      </c>
      <c r="AI460" t="s">
        <v>59</v>
      </c>
      <c r="AJ460" t="s">
        <v>59</v>
      </c>
      <c r="AV460">
        <v>11.9</v>
      </c>
      <c r="AW460" t="s">
        <v>59</v>
      </c>
      <c r="AX460">
        <v>7</v>
      </c>
    </row>
    <row r="461" spans="1:50">
      <c r="A461" t="s">
        <v>993</v>
      </c>
      <c r="B461" t="s">
        <v>994</v>
      </c>
      <c r="C461" t="s">
        <v>532</v>
      </c>
      <c r="D461">
        <v>7760</v>
      </c>
      <c r="E461" t="s">
        <v>63</v>
      </c>
      <c r="F461">
        <v>26</v>
      </c>
      <c r="G461" t="s">
        <v>104</v>
      </c>
      <c r="H461">
        <v>171.38</v>
      </c>
      <c r="I461" t="s">
        <v>55</v>
      </c>
      <c r="J461" t="s">
        <v>56</v>
      </c>
      <c r="K461" t="s">
        <v>128</v>
      </c>
      <c r="L461" t="s">
        <v>58</v>
      </c>
      <c r="M461">
        <v>0</v>
      </c>
      <c r="N461">
        <v>0</v>
      </c>
      <c r="O461">
        <v>0</v>
      </c>
      <c r="P461">
        <v>0</v>
      </c>
      <c r="Q461" t="s">
        <v>59</v>
      </c>
      <c r="R461" t="s">
        <v>59</v>
      </c>
      <c r="S461" t="s">
        <v>59</v>
      </c>
      <c r="T461" t="s">
        <v>59</v>
      </c>
      <c r="U461" t="s">
        <v>59</v>
      </c>
      <c r="V461">
        <v>0</v>
      </c>
      <c r="W461">
        <v>0</v>
      </c>
      <c r="X461">
        <v>0</v>
      </c>
      <c r="Y461" t="s">
        <v>59</v>
      </c>
      <c r="Z461" t="s">
        <v>59</v>
      </c>
      <c r="AA461" t="s">
        <v>59</v>
      </c>
      <c r="AB461" t="s">
        <v>59</v>
      </c>
      <c r="AC461" t="s">
        <v>59</v>
      </c>
      <c r="AD461" t="s">
        <v>59</v>
      </c>
      <c r="AE461" t="s">
        <v>59</v>
      </c>
      <c r="AF461" t="s">
        <v>59</v>
      </c>
      <c r="AG461" t="s">
        <v>59</v>
      </c>
      <c r="AH461" t="s">
        <v>59</v>
      </c>
      <c r="AI461" t="s">
        <v>59</v>
      </c>
      <c r="AJ461" t="s">
        <v>59</v>
      </c>
      <c r="AV461">
        <v>13</v>
      </c>
      <c r="AW461" t="s">
        <v>59</v>
      </c>
      <c r="AX461">
        <v>8</v>
      </c>
    </row>
    <row r="462" spans="1:50">
      <c r="A462" t="s">
        <v>995</v>
      </c>
      <c r="B462" t="s">
        <v>996</v>
      </c>
      <c r="C462" t="s">
        <v>75</v>
      </c>
      <c r="D462">
        <v>2160</v>
      </c>
      <c r="E462" t="s">
        <v>63</v>
      </c>
      <c r="F462">
        <v>40</v>
      </c>
      <c r="G462" t="s">
        <v>84</v>
      </c>
      <c r="H462">
        <v>250.99</v>
      </c>
      <c r="I462" t="s">
        <v>55</v>
      </c>
      <c r="J462" t="s">
        <v>56</v>
      </c>
      <c r="K462" t="s">
        <v>116</v>
      </c>
      <c r="L462" t="s">
        <v>58</v>
      </c>
      <c r="M462">
        <v>0</v>
      </c>
      <c r="N462">
        <v>1</v>
      </c>
      <c r="O462">
        <v>1</v>
      </c>
      <c r="P462">
        <v>0</v>
      </c>
      <c r="Q462" t="s">
        <v>59</v>
      </c>
      <c r="R462" t="s">
        <v>59</v>
      </c>
      <c r="S462" t="s">
        <v>59</v>
      </c>
      <c r="T462" t="s">
        <v>59</v>
      </c>
      <c r="U462" t="s">
        <v>59</v>
      </c>
      <c r="V462">
        <v>1</v>
      </c>
      <c r="W462">
        <v>1</v>
      </c>
      <c r="X462">
        <v>1</v>
      </c>
      <c r="Y462" t="s">
        <v>66</v>
      </c>
      <c r="Z462" t="s">
        <v>58</v>
      </c>
      <c r="AA462" t="s">
        <v>58</v>
      </c>
      <c r="AB462" t="s">
        <v>58</v>
      </c>
      <c r="AC462" t="s">
        <v>58</v>
      </c>
      <c r="AD462" t="s">
        <v>58</v>
      </c>
      <c r="AE462" t="s">
        <v>58</v>
      </c>
      <c r="AF462" t="s">
        <v>58</v>
      </c>
      <c r="AG462" t="s">
        <v>58</v>
      </c>
      <c r="AH462" t="s">
        <v>58</v>
      </c>
      <c r="AI462" t="s">
        <v>58</v>
      </c>
      <c r="AJ462" t="s">
        <v>58</v>
      </c>
      <c r="AK462">
        <v>0</v>
      </c>
      <c r="AL462">
        <v>1</v>
      </c>
      <c r="AM462">
        <v>0</v>
      </c>
      <c r="AN462">
        <v>0</v>
      </c>
      <c r="AO462">
        <v>1</v>
      </c>
      <c r="AP462">
        <v>1</v>
      </c>
      <c r="AQ462">
        <v>0</v>
      </c>
      <c r="AR462">
        <v>1</v>
      </c>
      <c r="AS462">
        <v>0</v>
      </c>
      <c r="AV462">
        <v>11.7</v>
      </c>
      <c r="AW462" t="s">
        <v>59</v>
      </c>
      <c r="AX462">
        <v>1</v>
      </c>
    </row>
    <row r="463" spans="1:50">
      <c r="A463" t="s">
        <v>997</v>
      </c>
      <c r="B463" t="s">
        <v>998</v>
      </c>
      <c r="C463" t="s">
        <v>108</v>
      </c>
      <c r="D463">
        <v>3360</v>
      </c>
      <c r="E463" t="s">
        <v>53</v>
      </c>
      <c r="F463">
        <v>56</v>
      </c>
      <c r="G463" t="s">
        <v>163</v>
      </c>
      <c r="H463">
        <v>389.47</v>
      </c>
      <c r="I463" t="s">
        <v>55</v>
      </c>
      <c r="J463" t="s">
        <v>71</v>
      </c>
      <c r="K463" t="s">
        <v>153</v>
      </c>
      <c r="L463" t="s">
        <v>58</v>
      </c>
      <c r="M463">
        <v>0</v>
      </c>
      <c r="N463">
        <v>2</v>
      </c>
      <c r="O463">
        <v>2</v>
      </c>
      <c r="P463">
        <v>1</v>
      </c>
      <c r="Q463" t="s">
        <v>59</v>
      </c>
      <c r="R463" t="s">
        <v>59</v>
      </c>
      <c r="S463" t="s">
        <v>59</v>
      </c>
      <c r="T463" t="s">
        <v>59</v>
      </c>
      <c r="U463" t="s">
        <v>59</v>
      </c>
      <c r="Y463" t="s">
        <v>66</v>
      </c>
      <c r="Z463" t="s">
        <v>58</v>
      </c>
      <c r="AA463" t="s">
        <v>58</v>
      </c>
      <c r="AB463" t="s">
        <v>66</v>
      </c>
      <c r="AC463" t="s">
        <v>58</v>
      </c>
      <c r="AD463" t="s">
        <v>58</v>
      </c>
      <c r="AE463" t="s">
        <v>66</v>
      </c>
      <c r="AF463" t="s">
        <v>58</v>
      </c>
      <c r="AG463" t="s">
        <v>58</v>
      </c>
      <c r="AH463" t="s">
        <v>58</v>
      </c>
      <c r="AI463" t="s">
        <v>58</v>
      </c>
      <c r="AJ463" t="s">
        <v>58</v>
      </c>
      <c r="AK463">
        <v>1</v>
      </c>
      <c r="AL463">
        <v>0</v>
      </c>
      <c r="AM463">
        <v>1</v>
      </c>
      <c r="AN463">
        <v>1</v>
      </c>
      <c r="AO463">
        <v>1</v>
      </c>
      <c r="AP463">
        <v>0</v>
      </c>
      <c r="AQ463">
        <v>0</v>
      </c>
      <c r="AR463">
        <v>0</v>
      </c>
      <c r="AS463">
        <v>1</v>
      </c>
      <c r="AW463" t="s">
        <v>59</v>
      </c>
      <c r="AX463">
        <v>9</v>
      </c>
    </row>
    <row r="464" spans="1:50">
      <c r="A464" t="s">
        <v>999</v>
      </c>
      <c r="B464" t="s">
        <v>1000</v>
      </c>
      <c r="C464" t="s">
        <v>171</v>
      </c>
      <c r="D464">
        <v>5600</v>
      </c>
      <c r="E464" t="s">
        <v>53</v>
      </c>
      <c r="F464">
        <v>42</v>
      </c>
      <c r="G464" t="s">
        <v>70</v>
      </c>
      <c r="H464">
        <v>415.79</v>
      </c>
      <c r="I464" t="s">
        <v>196</v>
      </c>
      <c r="J464" t="s">
        <v>71</v>
      </c>
      <c r="K464" t="s">
        <v>80</v>
      </c>
      <c r="L464" t="s">
        <v>66</v>
      </c>
      <c r="M464">
        <v>1</v>
      </c>
      <c r="N464">
        <v>2</v>
      </c>
      <c r="O464">
        <v>2</v>
      </c>
      <c r="P464">
        <v>1</v>
      </c>
      <c r="Q464" t="s">
        <v>59</v>
      </c>
      <c r="R464" t="s">
        <v>59</v>
      </c>
      <c r="S464" t="s">
        <v>59</v>
      </c>
      <c r="T464" t="s">
        <v>59</v>
      </c>
      <c r="U464" t="s">
        <v>59</v>
      </c>
      <c r="Y464" t="s">
        <v>66</v>
      </c>
      <c r="Z464" t="s">
        <v>66</v>
      </c>
      <c r="AA464" t="s">
        <v>58</v>
      </c>
      <c r="AB464" t="s">
        <v>66</v>
      </c>
      <c r="AC464" t="s">
        <v>58</v>
      </c>
      <c r="AD464" t="s">
        <v>58</v>
      </c>
      <c r="AE464" t="s">
        <v>58</v>
      </c>
      <c r="AF464" t="s">
        <v>58</v>
      </c>
      <c r="AG464" t="s">
        <v>58</v>
      </c>
      <c r="AH464" t="s">
        <v>58</v>
      </c>
      <c r="AI464" t="s">
        <v>58</v>
      </c>
      <c r="AJ464" t="s">
        <v>58</v>
      </c>
      <c r="AK464">
        <v>0</v>
      </c>
      <c r="AL464">
        <v>1</v>
      </c>
      <c r="AM464">
        <v>1</v>
      </c>
      <c r="AN464">
        <v>0</v>
      </c>
      <c r="AO464">
        <v>1</v>
      </c>
      <c r="AP464">
        <v>0</v>
      </c>
      <c r="AQ464">
        <v>0</v>
      </c>
      <c r="AR464">
        <v>1</v>
      </c>
      <c r="AS464">
        <v>1</v>
      </c>
      <c r="AW464" t="s">
        <v>66</v>
      </c>
      <c r="AX464">
        <v>3</v>
      </c>
    </row>
    <row r="465" spans="1:50">
      <c r="A465" t="s">
        <v>1001</v>
      </c>
      <c r="B465" t="s">
        <v>1002</v>
      </c>
      <c r="C465" t="s">
        <v>134</v>
      </c>
      <c r="D465">
        <v>2000</v>
      </c>
      <c r="E465" t="s">
        <v>53</v>
      </c>
      <c r="F465">
        <v>70</v>
      </c>
      <c r="G465" t="s">
        <v>54</v>
      </c>
      <c r="H465">
        <v>115.46</v>
      </c>
      <c r="I465" t="s">
        <v>55</v>
      </c>
      <c r="J465" t="s">
        <v>55</v>
      </c>
      <c r="K465" t="s">
        <v>256</v>
      </c>
      <c r="L465" t="s">
        <v>58</v>
      </c>
      <c r="M465">
        <v>0</v>
      </c>
      <c r="N465">
        <v>1</v>
      </c>
      <c r="O465">
        <v>1</v>
      </c>
      <c r="P465">
        <v>0</v>
      </c>
      <c r="Q465" t="s">
        <v>59</v>
      </c>
      <c r="R465" t="s">
        <v>59</v>
      </c>
      <c r="S465" t="s">
        <v>59</v>
      </c>
      <c r="T465" t="s">
        <v>59</v>
      </c>
      <c r="U465" t="s">
        <v>59</v>
      </c>
      <c r="V465">
        <v>1</v>
      </c>
      <c r="W465">
        <v>0</v>
      </c>
      <c r="X465">
        <v>0</v>
      </c>
      <c r="Y465" t="s">
        <v>58</v>
      </c>
      <c r="Z465" t="s">
        <v>58</v>
      </c>
      <c r="AA465" t="s">
        <v>58</v>
      </c>
      <c r="AB465" t="s">
        <v>58</v>
      </c>
      <c r="AC465" t="s">
        <v>58</v>
      </c>
      <c r="AD465" t="s">
        <v>58</v>
      </c>
      <c r="AE465" t="s">
        <v>58</v>
      </c>
      <c r="AF465" t="s">
        <v>58</v>
      </c>
      <c r="AG465" t="s">
        <v>58</v>
      </c>
      <c r="AH465" t="s">
        <v>58</v>
      </c>
      <c r="AI465" t="s">
        <v>58</v>
      </c>
      <c r="AJ465" t="s">
        <v>58</v>
      </c>
      <c r="AK465">
        <v>0</v>
      </c>
      <c r="AL465">
        <v>0</v>
      </c>
      <c r="AM465">
        <v>0</v>
      </c>
      <c r="AN465">
        <v>0</v>
      </c>
      <c r="AO465">
        <v>0</v>
      </c>
      <c r="AP465">
        <v>0</v>
      </c>
      <c r="AQ465">
        <v>0</v>
      </c>
      <c r="AR465">
        <v>0</v>
      </c>
      <c r="AS465">
        <v>0</v>
      </c>
      <c r="AV465">
        <v>11.4</v>
      </c>
      <c r="AW465" t="s">
        <v>59</v>
      </c>
      <c r="AX465">
        <v>1</v>
      </c>
    </row>
    <row r="466" spans="1:50">
      <c r="A466" t="s">
        <v>1003</v>
      </c>
      <c r="B466" t="s">
        <v>1004</v>
      </c>
      <c r="C466" t="s">
        <v>75</v>
      </c>
      <c r="D466">
        <v>3720</v>
      </c>
      <c r="E466" t="s">
        <v>53</v>
      </c>
      <c r="F466">
        <v>42</v>
      </c>
      <c r="G466" t="s">
        <v>64</v>
      </c>
      <c r="H466">
        <v>233.22</v>
      </c>
      <c r="I466" t="s">
        <v>55</v>
      </c>
      <c r="J466" t="s">
        <v>55</v>
      </c>
      <c r="K466" t="s">
        <v>128</v>
      </c>
      <c r="L466" t="s">
        <v>58</v>
      </c>
      <c r="M466">
        <v>0</v>
      </c>
      <c r="N466">
        <v>0</v>
      </c>
      <c r="O466">
        <v>0</v>
      </c>
      <c r="P466">
        <v>0</v>
      </c>
      <c r="Q466" t="s">
        <v>59</v>
      </c>
      <c r="R466" t="s">
        <v>59</v>
      </c>
      <c r="S466" t="s">
        <v>59</v>
      </c>
      <c r="T466" t="s">
        <v>59</v>
      </c>
      <c r="U466" t="s">
        <v>59</v>
      </c>
      <c r="V466">
        <v>0</v>
      </c>
      <c r="W466">
        <v>0</v>
      </c>
      <c r="X466">
        <v>0</v>
      </c>
      <c r="Y466" t="s">
        <v>58</v>
      </c>
      <c r="Z466" t="s">
        <v>58</v>
      </c>
      <c r="AA466" t="s">
        <v>58</v>
      </c>
      <c r="AB466" t="s">
        <v>58</v>
      </c>
      <c r="AC466" t="s">
        <v>58</v>
      </c>
      <c r="AD466" t="s">
        <v>58</v>
      </c>
      <c r="AE466" t="s">
        <v>58</v>
      </c>
      <c r="AF466" t="s">
        <v>58</v>
      </c>
      <c r="AG466" t="s">
        <v>58</v>
      </c>
      <c r="AH466" t="s">
        <v>58</v>
      </c>
      <c r="AI466" t="s">
        <v>58</v>
      </c>
      <c r="AJ466" t="s">
        <v>58</v>
      </c>
      <c r="AK466">
        <v>0</v>
      </c>
      <c r="AL466">
        <v>1</v>
      </c>
      <c r="AM466">
        <v>1</v>
      </c>
      <c r="AN466">
        <v>0</v>
      </c>
      <c r="AO466">
        <v>0</v>
      </c>
      <c r="AP466">
        <v>0</v>
      </c>
      <c r="AQ466">
        <v>0</v>
      </c>
      <c r="AR466">
        <v>0</v>
      </c>
      <c r="AS466">
        <v>0</v>
      </c>
      <c r="AV466">
        <v>12.5</v>
      </c>
      <c r="AW466" t="s">
        <v>59</v>
      </c>
      <c r="AX466">
        <v>1</v>
      </c>
    </row>
    <row r="467" spans="1:50">
      <c r="A467" t="s">
        <v>1005</v>
      </c>
      <c r="B467" t="s">
        <v>1006</v>
      </c>
      <c r="C467" t="s">
        <v>108</v>
      </c>
      <c r="D467">
        <v>7240</v>
      </c>
      <c r="E467" t="s">
        <v>53</v>
      </c>
      <c r="F467">
        <v>0</v>
      </c>
      <c r="G467" t="s">
        <v>84</v>
      </c>
      <c r="H467">
        <v>225.33</v>
      </c>
      <c r="I467" t="s">
        <v>55</v>
      </c>
      <c r="J467" t="s">
        <v>55</v>
      </c>
      <c r="K467" t="s">
        <v>85</v>
      </c>
      <c r="L467" t="s">
        <v>66</v>
      </c>
      <c r="M467">
        <v>2</v>
      </c>
      <c r="N467">
        <v>2</v>
      </c>
      <c r="O467">
        <v>2</v>
      </c>
      <c r="P467">
        <v>0</v>
      </c>
      <c r="Q467" t="s">
        <v>59</v>
      </c>
      <c r="R467" t="s">
        <v>59</v>
      </c>
      <c r="S467" t="s">
        <v>59</v>
      </c>
      <c r="T467" t="s">
        <v>59</v>
      </c>
      <c r="U467" t="s">
        <v>59</v>
      </c>
      <c r="V467">
        <v>4</v>
      </c>
      <c r="W467">
        <v>1</v>
      </c>
      <c r="X467">
        <v>0</v>
      </c>
      <c r="Y467" t="s">
        <v>66</v>
      </c>
      <c r="Z467" t="s">
        <v>66</v>
      </c>
      <c r="AA467" t="s">
        <v>58</v>
      </c>
      <c r="AB467" t="s">
        <v>66</v>
      </c>
      <c r="AC467" t="s">
        <v>58</v>
      </c>
      <c r="AD467" t="s">
        <v>58</v>
      </c>
      <c r="AE467" t="s">
        <v>58</v>
      </c>
      <c r="AF467" t="s">
        <v>58</v>
      </c>
      <c r="AG467" t="s">
        <v>58</v>
      </c>
      <c r="AH467" t="s">
        <v>58</v>
      </c>
      <c r="AI467" t="s">
        <v>58</v>
      </c>
      <c r="AJ467" t="s">
        <v>58</v>
      </c>
      <c r="AK467">
        <v>0</v>
      </c>
      <c r="AL467">
        <v>0</v>
      </c>
      <c r="AM467">
        <v>1</v>
      </c>
      <c r="AN467">
        <v>0</v>
      </c>
      <c r="AO467">
        <v>0</v>
      </c>
      <c r="AP467">
        <v>0</v>
      </c>
      <c r="AQ467">
        <v>0</v>
      </c>
      <c r="AR467">
        <v>0</v>
      </c>
      <c r="AS467">
        <v>0</v>
      </c>
      <c r="AV467">
        <v>11.7</v>
      </c>
      <c r="AW467" t="s">
        <v>59</v>
      </c>
      <c r="AX467">
        <v>9</v>
      </c>
    </row>
    <row r="468" spans="1:50">
      <c r="A468" t="s">
        <v>1007</v>
      </c>
      <c r="B468" t="s">
        <v>1008</v>
      </c>
      <c r="C468" t="s">
        <v>122</v>
      </c>
      <c r="D468">
        <v>3980</v>
      </c>
      <c r="E468" t="s">
        <v>53</v>
      </c>
      <c r="F468">
        <v>0</v>
      </c>
      <c r="G468" t="s">
        <v>54</v>
      </c>
      <c r="H468">
        <v>100</v>
      </c>
      <c r="I468" t="s">
        <v>55</v>
      </c>
      <c r="J468" t="s">
        <v>55</v>
      </c>
      <c r="K468" t="s">
        <v>57</v>
      </c>
      <c r="L468" t="s">
        <v>58</v>
      </c>
      <c r="M468">
        <v>0</v>
      </c>
      <c r="N468">
        <v>0</v>
      </c>
      <c r="O468">
        <v>0</v>
      </c>
      <c r="P468">
        <v>0</v>
      </c>
      <c r="Q468" t="s">
        <v>59</v>
      </c>
      <c r="R468" t="s">
        <v>59</v>
      </c>
      <c r="S468" t="s">
        <v>59</v>
      </c>
      <c r="T468" t="s">
        <v>59</v>
      </c>
      <c r="U468" t="s">
        <v>59</v>
      </c>
      <c r="W468">
        <v>0</v>
      </c>
      <c r="X468">
        <v>0</v>
      </c>
      <c r="Y468" t="s">
        <v>59</v>
      </c>
      <c r="Z468" t="s">
        <v>59</v>
      </c>
      <c r="AA468" t="s">
        <v>59</v>
      </c>
      <c r="AB468" t="s">
        <v>59</v>
      </c>
      <c r="AC468" t="s">
        <v>59</v>
      </c>
      <c r="AD468" t="s">
        <v>59</v>
      </c>
      <c r="AE468" t="s">
        <v>59</v>
      </c>
      <c r="AF468" t="s">
        <v>59</v>
      </c>
      <c r="AG468" t="s">
        <v>59</v>
      </c>
      <c r="AH468" t="s">
        <v>59</v>
      </c>
      <c r="AI468" t="s">
        <v>59</v>
      </c>
      <c r="AJ468" t="s">
        <v>59</v>
      </c>
      <c r="AV468">
        <v>11.5</v>
      </c>
      <c r="AW468" t="s">
        <v>59</v>
      </c>
      <c r="AX468">
        <v>7</v>
      </c>
    </row>
    <row r="469" spans="1:50">
      <c r="A469" t="s">
        <v>1009</v>
      </c>
      <c r="B469" t="s">
        <v>1010</v>
      </c>
      <c r="C469" t="s">
        <v>142</v>
      </c>
      <c r="E469" t="s">
        <v>63</v>
      </c>
      <c r="F469">
        <v>50</v>
      </c>
      <c r="G469" t="s">
        <v>363</v>
      </c>
      <c r="H469">
        <v>420.07</v>
      </c>
      <c r="I469" t="s">
        <v>55</v>
      </c>
      <c r="J469" t="s">
        <v>55</v>
      </c>
      <c r="K469" t="s">
        <v>72</v>
      </c>
      <c r="L469" t="s">
        <v>66</v>
      </c>
      <c r="M469">
        <v>1</v>
      </c>
      <c r="N469">
        <v>2</v>
      </c>
      <c r="O469">
        <v>2</v>
      </c>
      <c r="P469">
        <v>0</v>
      </c>
      <c r="Q469" t="s">
        <v>59</v>
      </c>
      <c r="R469" t="s">
        <v>59</v>
      </c>
      <c r="S469" t="s">
        <v>59</v>
      </c>
      <c r="T469" t="s">
        <v>59</v>
      </c>
      <c r="U469" t="s">
        <v>59</v>
      </c>
      <c r="V469">
        <v>2</v>
      </c>
      <c r="W469">
        <v>1</v>
      </c>
      <c r="X469">
        <v>0</v>
      </c>
      <c r="Y469" t="s">
        <v>66</v>
      </c>
      <c r="Z469" t="s">
        <v>66</v>
      </c>
      <c r="AA469" t="s">
        <v>58</v>
      </c>
      <c r="AB469" t="s">
        <v>66</v>
      </c>
      <c r="AC469" t="s">
        <v>58</v>
      </c>
      <c r="AD469" t="s">
        <v>58</v>
      </c>
      <c r="AE469" t="s">
        <v>58</v>
      </c>
      <c r="AF469" t="s">
        <v>58</v>
      </c>
      <c r="AG469" t="s">
        <v>58</v>
      </c>
      <c r="AH469" t="s">
        <v>58</v>
      </c>
      <c r="AI469" t="s">
        <v>58</v>
      </c>
      <c r="AJ469" t="s">
        <v>58</v>
      </c>
      <c r="AK469">
        <v>0</v>
      </c>
      <c r="AL469">
        <v>1</v>
      </c>
      <c r="AM469">
        <v>1</v>
      </c>
      <c r="AN469">
        <v>0</v>
      </c>
      <c r="AO469">
        <v>0</v>
      </c>
      <c r="AP469">
        <v>1</v>
      </c>
      <c r="AQ469">
        <v>1</v>
      </c>
      <c r="AR469">
        <v>0</v>
      </c>
      <c r="AS469">
        <v>1</v>
      </c>
      <c r="AV469">
        <v>14</v>
      </c>
      <c r="AW469" t="s">
        <v>59</v>
      </c>
      <c r="AX469">
        <v>6</v>
      </c>
    </row>
    <row r="470" spans="1:50">
      <c r="A470" t="s">
        <v>1011</v>
      </c>
      <c r="B470" t="s">
        <v>1012</v>
      </c>
      <c r="C470" t="s">
        <v>83</v>
      </c>
      <c r="D470">
        <v>4920</v>
      </c>
      <c r="E470" t="s">
        <v>53</v>
      </c>
      <c r="F470">
        <v>0</v>
      </c>
      <c r="G470" t="s">
        <v>163</v>
      </c>
      <c r="H470">
        <v>309.20999999999998</v>
      </c>
      <c r="I470" t="s">
        <v>55</v>
      </c>
      <c r="J470" t="s">
        <v>55</v>
      </c>
      <c r="K470" t="s">
        <v>80</v>
      </c>
      <c r="L470" t="s">
        <v>58</v>
      </c>
      <c r="M470">
        <v>0</v>
      </c>
      <c r="N470">
        <v>1</v>
      </c>
      <c r="O470">
        <v>1</v>
      </c>
      <c r="P470">
        <v>0</v>
      </c>
      <c r="Q470" t="s">
        <v>59</v>
      </c>
      <c r="R470" t="s">
        <v>59</v>
      </c>
      <c r="S470" t="s">
        <v>59</v>
      </c>
      <c r="T470" t="s">
        <v>59</v>
      </c>
      <c r="U470" t="s">
        <v>59</v>
      </c>
      <c r="V470">
        <v>0</v>
      </c>
      <c r="W470">
        <v>1</v>
      </c>
      <c r="X470">
        <v>0</v>
      </c>
      <c r="Y470" t="s">
        <v>59</v>
      </c>
      <c r="Z470" t="s">
        <v>59</v>
      </c>
      <c r="AA470" t="s">
        <v>59</v>
      </c>
      <c r="AB470" t="s">
        <v>59</v>
      </c>
      <c r="AC470" t="s">
        <v>59</v>
      </c>
      <c r="AD470" t="s">
        <v>59</v>
      </c>
      <c r="AE470" t="s">
        <v>59</v>
      </c>
      <c r="AF470" t="s">
        <v>59</v>
      </c>
      <c r="AG470" t="s">
        <v>59</v>
      </c>
      <c r="AH470" t="s">
        <v>59</v>
      </c>
      <c r="AI470" t="s">
        <v>59</v>
      </c>
      <c r="AJ470" t="s">
        <v>59</v>
      </c>
      <c r="AV470">
        <v>14.8</v>
      </c>
      <c r="AW470" t="s">
        <v>59</v>
      </c>
      <c r="AX470">
        <v>2</v>
      </c>
    </row>
    <row r="471" spans="1:50">
      <c r="A471" t="s">
        <v>1013</v>
      </c>
      <c r="B471" t="s">
        <v>78</v>
      </c>
      <c r="C471" t="s">
        <v>185</v>
      </c>
      <c r="D471">
        <v>7040</v>
      </c>
      <c r="E471" t="s">
        <v>63</v>
      </c>
      <c r="F471">
        <v>62</v>
      </c>
      <c r="G471" t="s">
        <v>163</v>
      </c>
      <c r="H471">
        <v>393.42</v>
      </c>
      <c r="I471" t="s">
        <v>100</v>
      </c>
      <c r="J471" t="s">
        <v>56</v>
      </c>
      <c r="K471" t="s">
        <v>72</v>
      </c>
      <c r="L471" t="s">
        <v>58</v>
      </c>
      <c r="M471">
        <v>0</v>
      </c>
      <c r="N471">
        <v>2</v>
      </c>
      <c r="O471">
        <v>2</v>
      </c>
      <c r="P471">
        <v>0</v>
      </c>
      <c r="Q471" t="s">
        <v>59</v>
      </c>
      <c r="R471" t="s">
        <v>59</v>
      </c>
      <c r="S471" t="s">
        <v>66</v>
      </c>
      <c r="T471" t="s">
        <v>66</v>
      </c>
      <c r="U471" t="s">
        <v>66</v>
      </c>
      <c r="W471">
        <v>0</v>
      </c>
      <c r="X471">
        <v>0</v>
      </c>
      <c r="Y471" t="s">
        <v>58</v>
      </c>
      <c r="Z471" t="s">
        <v>58</v>
      </c>
      <c r="AA471" t="s">
        <v>58</v>
      </c>
      <c r="AB471" t="s">
        <v>58</v>
      </c>
      <c r="AC471" t="s">
        <v>58</v>
      </c>
      <c r="AD471" t="s">
        <v>58</v>
      </c>
      <c r="AE471" t="s">
        <v>58</v>
      </c>
      <c r="AF471" t="s">
        <v>58</v>
      </c>
      <c r="AG471" t="s">
        <v>58</v>
      </c>
      <c r="AH471" t="s">
        <v>58</v>
      </c>
      <c r="AI471" t="s">
        <v>58</v>
      </c>
      <c r="AJ471" t="s">
        <v>58</v>
      </c>
      <c r="AK471">
        <v>1</v>
      </c>
      <c r="AL471">
        <v>0</v>
      </c>
      <c r="AM471">
        <v>1</v>
      </c>
      <c r="AN471">
        <v>0</v>
      </c>
      <c r="AO471">
        <v>0</v>
      </c>
      <c r="AP471">
        <v>0</v>
      </c>
      <c r="AQ471">
        <v>0</v>
      </c>
      <c r="AR471">
        <v>0</v>
      </c>
      <c r="AS471">
        <v>0</v>
      </c>
      <c r="AV471">
        <v>15.3</v>
      </c>
      <c r="AW471" t="s">
        <v>59</v>
      </c>
      <c r="AX471">
        <v>1</v>
      </c>
    </row>
    <row r="472" spans="1:50">
      <c r="A472" t="s">
        <v>1014</v>
      </c>
      <c r="B472" t="s">
        <v>1015</v>
      </c>
      <c r="C472" t="s">
        <v>69</v>
      </c>
      <c r="E472" t="s">
        <v>63</v>
      </c>
      <c r="F472">
        <v>50</v>
      </c>
      <c r="G472" t="s">
        <v>64</v>
      </c>
      <c r="H472">
        <v>233.88</v>
      </c>
      <c r="I472" t="s">
        <v>105</v>
      </c>
      <c r="J472" t="s">
        <v>56</v>
      </c>
      <c r="K472" t="s">
        <v>85</v>
      </c>
      <c r="L472" t="s">
        <v>58</v>
      </c>
      <c r="M472">
        <v>0</v>
      </c>
      <c r="N472">
        <v>1</v>
      </c>
      <c r="O472">
        <v>1</v>
      </c>
      <c r="P472">
        <v>0</v>
      </c>
      <c r="Q472" t="s">
        <v>66</v>
      </c>
      <c r="R472" t="s">
        <v>66</v>
      </c>
      <c r="S472" t="s">
        <v>59</v>
      </c>
      <c r="T472" t="s">
        <v>66</v>
      </c>
      <c r="U472" t="s">
        <v>66</v>
      </c>
      <c r="W472">
        <v>0</v>
      </c>
      <c r="X472">
        <v>0</v>
      </c>
      <c r="Y472" t="s">
        <v>59</v>
      </c>
      <c r="Z472" t="s">
        <v>59</v>
      </c>
      <c r="AA472" t="s">
        <v>59</v>
      </c>
      <c r="AB472" t="s">
        <v>59</v>
      </c>
      <c r="AC472" t="s">
        <v>59</v>
      </c>
      <c r="AD472" t="s">
        <v>59</v>
      </c>
      <c r="AE472" t="s">
        <v>59</v>
      </c>
      <c r="AF472" t="s">
        <v>59</v>
      </c>
      <c r="AG472" t="s">
        <v>59</v>
      </c>
      <c r="AH472" t="s">
        <v>59</v>
      </c>
      <c r="AI472" t="s">
        <v>59</v>
      </c>
      <c r="AJ472" t="s">
        <v>59</v>
      </c>
      <c r="AV472">
        <v>12.4</v>
      </c>
      <c r="AW472" t="s">
        <v>66</v>
      </c>
      <c r="AX472">
        <v>6</v>
      </c>
    </row>
    <row r="473" spans="1:50">
      <c r="A473" t="s">
        <v>1016</v>
      </c>
      <c r="B473" t="s">
        <v>566</v>
      </c>
      <c r="C473" t="s">
        <v>75</v>
      </c>
      <c r="E473" t="s">
        <v>53</v>
      </c>
      <c r="F473">
        <v>72</v>
      </c>
      <c r="G473" t="s">
        <v>104</v>
      </c>
      <c r="H473">
        <v>209.54</v>
      </c>
      <c r="I473" t="s">
        <v>105</v>
      </c>
      <c r="J473" t="s">
        <v>55</v>
      </c>
      <c r="K473" t="s">
        <v>145</v>
      </c>
      <c r="L473" t="s">
        <v>58</v>
      </c>
      <c r="M473">
        <v>0</v>
      </c>
      <c r="N473">
        <v>2</v>
      </c>
      <c r="O473">
        <v>2</v>
      </c>
      <c r="P473">
        <v>1</v>
      </c>
      <c r="Q473" t="s">
        <v>59</v>
      </c>
      <c r="R473" t="s">
        <v>59</v>
      </c>
      <c r="S473" t="s">
        <v>59</v>
      </c>
      <c r="T473" t="s">
        <v>59</v>
      </c>
      <c r="U473" t="s">
        <v>59</v>
      </c>
      <c r="V473">
        <v>0</v>
      </c>
      <c r="W473">
        <v>1</v>
      </c>
      <c r="X473">
        <v>1</v>
      </c>
      <c r="Y473" t="s">
        <v>58</v>
      </c>
      <c r="Z473" t="s">
        <v>58</v>
      </c>
      <c r="AA473" t="s">
        <v>58</v>
      </c>
      <c r="AB473" t="s">
        <v>58</v>
      </c>
      <c r="AC473" t="s">
        <v>58</v>
      </c>
      <c r="AD473" t="s">
        <v>58</v>
      </c>
      <c r="AE473" t="s">
        <v>58</v>
      </c>
      <c r="AF473" t="s">
        <v>58</v>
      </c>
      <c r="AG473" t="s">
        <v>58</v>
      </c>
      <c r="AH473" t="s">
        <v>58</v>
      </c>
      <c r="AI473" t="s">
        <v>58</v>
      </c>
      <c r="AJ473" t="s">
        <v>58</v>
      </c>
      <c r="AK473">
        <v>0</v>
      </c>
      <c r="AL473">
        <v>0</v>
      </c>
      <c r="AM473">
        <v>0</v>
      </c>
      <c r="AN473">
        <v>0</v>
      </c>
      <c r="AO473">
        <v>0</v>
      </c>
      <c r="AP473">
        <v>0</v>
      </c>
      <c r="AQ473">
        <v>0</v>
      </c>
      <c r="AR473">
        <v>0</v>
      </c>
      <c r="AS473">
        <v>0</v>
      </c>
      <c r="AV473">
        <v>12.7</v>
      </c>
      <c r="AW473" t="s">
        <v>59</v>
      </c>
      <c r="AX473">
        <v>1</v>
      </c>
    </row>
    <row r="474" spans="1:50">
      <c r="A474" t="s">
        <v>1017</v>
      </c>
      <c r="B474" t="s">
        <v>1018</v>
      </c>
      <c r="C474" t="s">
        <v>271</v>
      </c>
      <c r="E474" t="s">
        <v>53</v>
      </c>
      <c r="F474">
        <v>78</v>
      </c>
      <c r="G474" t="s">
        <v>54</v>
      </c>
      <c r="H474">
        <v>304.93</v>
      </c>
      <c r="I474" t="s">
        <v>55</v>
      </c>
      <c r="J474" t="s">
        <v>55</v>
      </c>
      <c r="K474" t="s">
        <v>72</v>
      </c>
      <c r="L474" t="s">
        <v>58</v>
      </c>
      <c r="M474">
        <v>0</v>
      </c>
      <c r="N474">
        <v>2</v>
      </c>
      <c r="O474">
        <v>2</v>
      </c>
      <c r="P474">
        <v>0</v>
      </c>
      <c r="Q474" t="s">
        <v>59</v>
      </c>
      <c r="R474" t="s">
        <v>59</v>
      </c>
      <c r="S474" t="s">
        <v>59</v>
      </c>
      <c r="T474" t="s">
        <v>59</v>
      </c>
      <c r="U474" t="s">
        <v>59</v>
      </c>
      <c r="V474">
        <v>1</v>
      </c>
      <c r="W474">
        <v>1</v>
      </c>
      <c r="X474">
        <v>0</v>
      </c>
      <c r="Y474" t="s">
        <v>58</v>
      </c>
      <c r="Z474" t="s">
        <v>58</v>
      </c>
      <c r="AA474" t="s">
        <v>58</v>
      </c>
      <c r="AB474" t="s">
        <v>58</v>
      </c>
      <c r="AC474" t="s">
        <v>58</v>
      </c>
      <c r="AD474" t="s">
        <v>58</v>
      </c>
      <c r="AE474" t="s">
        <v>58</v>
      </c>
      <c r="AF474" t="s">
        <v>58</v>
      </c>
      <c r="AG474" t="s">
        <v>58</v>
      </c>
      <c r="AH474" t="s">
        <v>58</v>
      </c>
      <c r="AI474" t="s">
        <v>58</v>
      </c>
      <c r="AJ474" t="s">
        <v>58</v>
      </c>
      <c r="AK474">
        <v>1</v>
      </c>
      <c r="AL474">
        <v>1</v>
      </c>
      <c r="AM474">
        <v>1</v>
      </c>
      <c r="AN474">
        <v>0</v>
      </c>
      <c r="AO474">
        <v>0</v>
      </c>
      <c r="AP474">
        <v>0</v>
      </c>
      <c r="AQ474">
        <v>0</v>
      </c>
      <c r="AR474">
        <v>0</v>
      </c>
      <c r="AS474">
        <v>0</v>
      </c>
      <c r="AV474">
        <v>12.5</v>
      </c>
      <c r="AW474" t="s">
        <v>59</v>
      </c>
      <c r="AX474">
        <v>1</v>
      </c>
    </row>
    <row r="475" spans="1:50">
      <c r="A475" t="s">
        <v>1019</v>
      </c>
      <c r="B475" t="s">
        <v>1020</v>
      </c>
      <c r="C475" t="s">
        <v>212</v>
      </c>
      <c r="E475" t="s">
        <v>63</v>
      </c>
      <c r="F475">
        <v>64</v>
      </c>
      <c r="G475" t="s">
        <v>54</v>
      </c>
      <c r="H475">
        <v>238.49</v>
      </c>
      <c r="I475" t="s">
        <v>65</v>
      </c>
      <c r="J475" t="s">
        <v>71</v>
      </c>
      <c r="K475" t="s">
        <v>111</v>
      </c>
      <c r="L475" t="s">
        <v>58</v>
      </c>
      <c r="M475">
        <v>0</v>
      </c>
      <c r="N475">
        <v>1</v>
      </c>
      <c r="O475">
        <v>1</v>
      </c>
      <c r="P475">
        <v>0</v>
      </c>
      <c r="Q475" t="s">
        <v>59</v>
      </c>
      <c r="R475" t="s">
        <v>59</v>
      </c>
      <c r="S475" t="s">
        <v>66</v>
      </c>
      <c r="T475" t="s">
        <v>66</v>
      </c>
      <c r="U475" t="s">
        <v>59</v>
      </c>
      <c r="W475">
        <v>0</v>
      </c>
      <c r="X475">
        <v>0</v>
      </c>
      <c r="Y475" t="s">
        <v>58</v>
      </c>
      <c r="Z475" t="s">
        <v>66</v>
      </c>
      <c r="AA475" t="s">
        <v>58</v>
      </c>
      <c r="AB475" t="s">
        <v>58</v>
      </c>
      <c r="AC475" t="s">
        <v>58</v>
      </c>
      <c r="AD475" t="s">
        <v>58</v>
      </c>
      <c r="AE475" t="s">
        <v>58</v>
      </c>
      <c r="AF475" t="s">
        <v>58</v>
      </c>
      <c r="AG475" t="s">
        <v>58</v>
      </c>
      <c r="AH475" t="s">
        <v>58</v>
      </c>
      <c r="AI475" t="s">
        <v>58</v>
      </c>
      <c r="AJ475" t="s">
        <v>58</v>
      </c>
      <c r="AK475">
        <v>1</v>
      </c>
      <c r="AL475">
        <v>1</v>
      </c>
      <c r="AM475">
        <v>1</v>
      </c>
      <c r="AN475">
        <v>1</v>
      </c>
      <c r="AO475">
        <v>1</v>
      </c>
      <c r="AP475">
        <v>0</v>
      </c>
      <c r="AQ475">
        <v>0</v>
      </c>
      <c r="AR475">
        <v>0</v>
      </c>
      <c r="AS475">
        <v>1</v>
      </c>
      <c r="AV475">
        <v>11.6</v>
      </c>
      <c r="AW475" t="s">
        <v>59</v>
      </c>
      <c r="AX475">
        <v>7</v>
      </c>
    </row>
    <row r="476" spans="1:50">
      <c r="A476" t="s">
        <v>1021</v>
      </c>
      <c r="B476" t="s">
        <v>1022</v>
      </c>
      <c r="C476" t="s">
        <v>122</v>
      </c>
      <c r="D476">
        <v>5960</v>
      </c>
      <c r="E476" t="s">
        <v>63</v>
      </c>
      <c r="F476">
        <v>66</v>
      </c>
      <c r="G476" t="s">
        <v>70</v>
      </c>
      <c r="H476">
        <v>299.67</v>
      </c>
      <c r="I476" t="s">
        <v>105</v>
      </c>
      <c r="J476" t="s">
        <v>71</v>
      </c>
      <c r="K476" t="s">
        <v>85</v>
      </c>
      <c r="L476" t="s">
        <v>58</v>
      </c>
      <c r="M476">
        <v>0</v>
      </c>
      <c r="N476">
        <v>1</v>
      </c>
      <c r="O476">
        <v>1</v>
      </c>
      <c r="P476">
        <v>0</v>
      </c>
      <c r="Q476" t="s">
        <v>59</v>
      </c>
      <c r="R476" t="s">
        <v>59</v>
      </c>
      <c r="S476" t="s">
        <v>59</v>
      </c>
      <c r="T476" t="s">
        <v>66</v>
      </c>
      <c r="U476" t="s">
        <v>59</v>
      </c>
      <c r="V476">
        <v>1</v>
      </c>
      <c r="W476">
        <v>1</v>
      </c>
      <c r="X476">
        <v>1</v>
      </c>
      <c r="Y476" t="s">
        <v>58</v>
      </c>
      <c r="Z476" t="s">
        <v>58</v>
      </c>
      <c r="AA476" t="s">
        <v>58</v>
      </c>
      <c r="AB476" t="s">
        <v>58</v>
      </c>
      <c r="AC476" t="s">
        <v>58</v>
      </c>
      <c r="AD476" t="s">
        <v>58</v>
      </c>
      <c r="AE476" t="s">
        <v>58</v>
      </c>
      <c r="AF476" t="s">
        <v>58</v>
      </c>
      <c r="AG476" t="s">
        <v>58</v>
      </c>
      <c r="AH476" t="s">
        <v>58</v>
      </c>
      <c r="AI476" t="s">
        <v>58</v>
      </c>
      <c r="AJ476" t="s">
        <v>58</v>
      </c>
      <c r="AK476">
        <v>0</v>
      </c>
      <c r="AL476">
        <v>0</v>
      </c>
      <c r="AM476">
        <v>1</v>
      </c>
      <c r="AN476">
        <v>0</v>
      </c>
      <c r="AO476">
        <v>1</v>
      </c>
      <c r="AP476">
        <v>0</v>
      </c>
      <c r="AQ476">
        <v>0</v>
      </c>
      <c r="AR476">
        <v>1</v>
      </c>
      <c r="AS476">
        <v>1</v>
      </c>
      <c r="AV476">
        <v>12</v>
      </c>
      <c r="AW476" t="s">
        <v>59</v>
      </c>
      <c r="AX476">
        <v>7</v>
      </c>
    </row>
    <row r="477" spans="1:50">
      <c r="A477" t="s">
        <v>1023</v>
      </c>
      <c r="B477" t="s">
        <v>1024</v>
      </c>
      <c r="C477" t="s">
        <v>103</v>
      </c>
      <c r="D477">
        <v>7320</v>
      </c>
      <c r="E477" t="s">
        <v>53</v>
      </c>
      <c r="F477">
        <v>96</v>
      </c>
      <c r="G477" t="s">
        <v>226</v>
      </c>
      <c r="H477">
        <v>466.78</v>
      </c>
      <c r="I477" t="s">
        <v>55</v>
      </c>
      <c r="J477" t="s">
        <v>71</v>
      </c>
      <c r="K477" t="s">
        <v>128</v>
      </c>
      <c r="L477" t="s">
        <v>58</v>
      </c>
      <c r="M477">
        <v>0</v>
      </c>
      <c r="N477">
        <v>2</v>
      </c>
      <c r="O477">
        <v>2</v>
      </c>
      <c r="P477">
        <v>1</v>
      </c>
      <c r="Q477" t="s">
        <v>59</v>
      </c>
      <c r="R477" t="s">
        <v>59</v>
      </c>
      <c r="S477" t="s">
        <v>59</v>
      </c>
      <c r="T477" t="s">
        <v>59</v>
      </c>
      <c r="U477" t="s">
        <v>59</v>
      </c>
      <c r="W477">
        <v>0</v>
      </c>
      <c r="X477">
        <v>0</v>
      </c>
      <c r="Y477" t="s">
        <v>66</v>
      </c>
      <c r="Z477" t="s">
        <v>66</v>
      </c>
      <c r="AA477" t="s">
        <v>58</v>
      </c>
      <c r="AB477" t="s">
        <v>66</v>
      </c>
      <c r="AC477" t="s">
        <v>58</v>
      </c>
      <c r="AD477" t="s">
        <v>58</v>
      </c>
      <c r="AE477" t="s">
        <v>58</v>
      </c>
      <c r="AF477" t="s">
        <v>58</v>
      </c>
      <c r="AG477" t="s">
        <v>58</v>
      </c>
      <c r="AH477" t="s">
        <v>66</v>
      </c>
      <c r="AI477" t="s">
        <v>58</v>
      </c>
      <c r="AJ477" t="s">
        <v>58</v>
      </c>
      <c r="AK477">
        <v>0</v>
      </c>
      <c r="AL477">
        <v>0</v>
      </c>
      <c r="AM477">
        <v>1</v>
      </c>
      <c r="AN477">
        <v>1</v>
      </c>
      <c r="AO477">
        <v>1</v>
      </c>
      <c r="AP477">
        <v>0</v>
      </c>
      <c r="AQ477">
        <v>0</v>
      </c>
      <c r="AR477">
        <v>0</v>
      </c>
      <c r="AS477">
        <v>0</v>
      </c>
      <c r="AV477">
        <v>14.2</v>
      </c>
      <c r="AW477" t="s">
        <v>59</v>
      </c>
      <c r="AX477">
        <v>6</v>
      </c>
    </row>
    <row r="478" spans="1:50">
      <c r="A478" t="s">
        <v>1025</v>
      </c>
      <c r="B478" t="s">
        <v>1026</v>
      </c>
      <c r="C478" t="s">
        <v>75</v>
      </c>
      <c r="D478">
        <v>440</v>
      </c>
      <c r="E478" t="s">
        <v>53</v>
      </c>
      <c r="F478">
        <v>32</v>
      </c>
      <c r="G478" t="s">
        <v>64</v>
      </c>
      <c r="H478">
        <v>275.66000000000003</v>
      </c>
      <c r="I478" t="s">
        <v>105</v>
      </c>
      <c r="J478" t="s">
        <v>56</v>
      </c>
      <c r="K478" t="s">
        <v>57</v>
      </c>
      <c r="L478" t="s">
        <v>58</v>
      </c>
      <c r="M478">
        <v>0</v>
      </c>
      <c r="N478">
        <v>1</v>
      </c>
      <c r="O478">
        <v>1</v>
      </c>
      <c r="P478">
        <v>0</v>
      </c>
      <c r="Q478" t="s">
        <v>59</v>
      </c>
      <c r="R478" t="s">
        <v>59</v>
      </c>
      <c r="S478" t="s">
        <v>59</v>
      </c>
      <c r="T478" t="s">
        <v>59</v>
      </c>
      <c r="U478" t="s">
        <v>59</v>
      </c>
      <c r="V478">
        <v>1</v>
      </c>
      <c r="W478">
        <v>0</v>
      </c>
      <c r="X478">
        <v>0</v>
      </c>
      <c r="Y478" t="s">
        <v>58</v>
      </c>
      <c r="Z478" t="s">
        <v>58</v>
      </c>
      <c r="AA478" t="s">
        <v>58</v>
      </c>
      <c r="AB478" t="s">
        <v>58</v>
      </c>
      <c r="AC478" t="s">
        <v>58</v>
      </c>
      <c r="AD478" t="s">
        <v>58</v>
      </c>
      <c r="AE478" t="s">
        <v>58</v>
      </c>
      <c r="AF478" t="s">
        <v>58</v>
      </c>
      <c r="AG478" t="s">
        <v>58</v>
      </c>
      <c r="AH478" t="s">
        <v>58</v>
      </c>
      <c r="AI478" t="s">
        <v>58</v>
      </c>
      <c r="AJ478" t="s">
        <v>58</v>
      </c>
      <c r="AK478">
        <v>0</v>
      </c>
      <c r="AL478">
        <v>0</v>
      </c>
      <c r="AM478">
        <v>0</v>
      </c>
      <c r="AN478">
        <v>0</v>
      </c>
      <c r="AO478">
        <v>0</v>
      </c>
      <c r="AP478">
        <v>0</v>
      </c>
      <c r="AQ478">
        <v>0</v>
      </c>
      <c r="AR478">
        <v>0</v>
      </c>
      <c r="AS478">
        <v>0</v>
      </c>
      <c r="AV478">
        <v>15</v>
      </c>
      <c r="AW478" t="s">
        <v>59</v>
      </c>
      <c r="AX478">
        <v>1</v>
      </c>
    </row>
    <row r="479" spans="1:50">
      <c r="A479" t="s">
        <v>1027</v>
      </c>
      <c r="B479" t="s">
        <v>1028</v>
      </c>
      <c r="C479" t="s">
        <v>134</v>
      </c>
      <c r="E479" t="s">
        <v>53</v>
      </c>
      <c r="F479">
        <v>56</v>
      </c>
      <c r="G479" t="s">
        <v>115</v>
      </c>
      <c r="H479">
        <v>145.38999999999999</v>
      </c>
      <c r="I479" t="s">
        <v>261</v>
      </c>
      <c r="J479" t="s">
        <v>56</v>
      </c>
      <c r="K479" t="s">
        <v>57</v>
      </c>
      <c r="L479" t="s">
        <v>58</v>
      </c>
      <c r="M479">
        <v>0</v>
      </c>
      <c r="N479">
        <v>2</v>
      </c>
      <c r="O479">
        <v>2</v>
      </c>
      <c r="P479">
        <v>0</v>
      </c>
      <c r="Q479" t="s">
        <v>66</v>
      </c>
      <c r="R479" t="s">
        <v>59</v>
      </c>
      <c r="S479" t="s">
        <v>59</v>
      </c>
      <c r="T479" t="s">
        <v>66</v>
      </c>
      <c r="U479" t="s">
        <v>66</v>
      </c>
      <c r="V479">
        <v>0</v>
      </c>
      <c r="W479">
        <v>0</v>
      </c>
      <c r="X479">
        <v>0</v>
      </c>
      <c r="Y479" t="s">
        <v>59</v>
      </c>
      <c r="Z479" t="s">
        <v>59</v>
      </c>
      <c r="AA479" t="s">
        <v>59</v>
      </c>
      <c r="AB479" t="s">
        <v>59</v>
      </c>
      <c r="AC479" t="s">
        <v>59</v>
      </c>
      <c r="AD479" t="s">
        <v>59</v>
      </c>
      <c r="AE479" t="s">
        <v>59</v>
      </c>
      <c r="AF479" t="s">
        <v>59</v>
      </c>
      <c r="AG479" t="s">
        <v>59</v>
      </c>
      <c r="AH479" t="s">
        <v>59</v>
      </c>
      <c r="AI479" t="s">
        <v>59</v>
      </c>
      <c r="AJ479" t="s">
        <v>59</v>
      </c>
      <c r="AV479">
        <v>11.5</v>
      </c>
      <c r="AW479" t="s">
        <v>59</v>
      </c>
      <c r="AX479">
        <v>1</v>
      </c>
    </row>
    <row r="480" spans="1:50">
      <c r="A480" t="s">
        <v>1029</v>
      </c>
      <c r="B480" t="s">
        <v>1030</v>
      </c>
      <c r="C480" t="s">
        <v>142</v>
      </c>
      <c r="D480">
        <v>6440</v>
      </c>
      <c r="E480" t="s">
        <v>63</v>
      </c>
      <c r="F480">
        <v>0</v>
      </c>
      <c r="G480" t="s">
        <v>64</v>
      </c>
      <c r="H480">
        <v>331.58</v>
      </c>
      <c r="I480" t="s">
        <v>105</v>
      </c>
      <c r="J480" t="s">
        <v>71</v>
      </c>
      <c r="K480" t="s">
        <v>215</v>
      </c>
      <c r="L480" t="s">
        <v>66</v>
      </c>
      <c r="M480">
        <v>5</v>
      </c>
      <c r="N480">
        <v>2</v>
      </c>
      <c r="O480">
        <v>2</v>
      </c>
      <c r="P480">
        <v>0</v>
      </c>
      <c r="Q480" t="s">
        <v>59</v>
      </c>
      <c r="R480" t="s">
        <v>59</v>
      </c>
      <c r="S480" t="s">
        <v>59</v>
      </c>
      <c r="T480" t="s">
        <v>59</v>
      </c>
      <c r="U480" t="s">
        <v>59</v>
      </c>
      <c r="V480">
        <v>1</v>
      </c>
      <c r="W480">
        <v>1</v>
      </c>
      <c r="X480">
        <v>1</v>
      </c>
      <c r="Y480" t="s">
        <v>58</v>
      </c>
      <c r="Z480" t="s">
        <v>58</v>
      </c>
      <c r="AA480" t="s">
        <v>58</v>
      </c>
      <c r="AB480" t="s">
        <v>66</v>
      </c>
      <c r="AC480" t="s">
        <v>58</v>
      </c>
      <c r="AD480" t="s">
        <v>58</v>
      </c>
      <c r="AE480" t="s">
        <v>66</v>
      </c>
      <c r="AF480" t="s">
        <v>58</v>
      </c>
      <c r="AG480" t="s">
        <v>58</v>
      </c>
      <c r="AH480" t="s">
        <v>58</v>
      </c>
      <c r="AI480" t="s">
        <v>58</v>
      </c>
      <c r="AJ480" t="s">
        <v>58</v>
      </c>
      <c r="AK480">
        <v>0</v>
      </c>
      <c r="AL480">
        <v>0</v>
      </c>
      <c r="AM480">
        <v>1</v>
      </c>
      <c r="AN480">
        <v>0</v>
      </c>
      <c r="AO480">
        <v>1</v>
      </c>
      <c r="AP480">
        <v>0</v>
      </c>
      <c r="AQ480">
        <v>0</v>
      </c>
      <c r="AR480">
        <v>0</v>
      </c>
      <c r="AS480">
        <v>0</v>
      </c>
      <c r="AV480">
        <v>13.8</v>
      </c>
      <c r="AW480" t="s">
        <v>59</v>
      </c>
      <c r="AX480">
        <v>6</v>
      </c>
    </row>
    <row r="481" spans="1:50">
      <c r="A481" t="s">
        <v>1031</v>
      </c>
      <c r="B481" t="s">
        <v>1032</v>
      </c>
      <c r="C481" t="s">
        <v>366</v>
      </c>
      <c r="D481">
        <v>6520</v>
      </c>
      <c r="E481" t="s">
        <v>53</v>
      </c>
      <c r="F481">
        <v>60</v>
      </c>
      <c r="G481" t="s">
        <v>64</v>
      </c>
      <c r="H481">
        <v>278.62</v>
      </c>
      <c r="I481" t="s">
        <v>55</v>
      </c>
      <c r="J481" t="s">
        <v>55</v>
      </c>
      <c r="K481" t="s">
        <v>256</v>
      </c>
      <c r="L481" t="s">
        <v>66</v>
      </c>
      <c r="M481">
        <v>2</v>
      </c>
      <c r="N481">
        <v>2</v>
      </c>
      <c r="O481">
        <v>1</v>
      </c>
      <c r="P481">
        <v>0</v>
      </c>
      <c r="Q481" t="s">
        <v>59</v>
      </c>
      <c r="R481" t="s">
        <v>59</v>
      </c>
      <c r="S481" t="s">
        <v>59</v>
      </c>
      <c r="T481" t="s">
        <v>59</v>
      </c>
      <c r="U481" t="s">
        <v>59</v>
      </c>
      <c r="V481">
        <v>2</v>
      </c>
      <c r="W481">
        <v>1</v>
      </c>
      <c r="X481">
        <v>1</v>
      </c>
      <c r="Y481" t="s">
        <v>59</v>
      </c>
      <c r="Z481" t="s">
        <v>59</v>
      </c>
      <c r="AA481" t="s">
        <v>59</v>
      </c>
      <c r="AB481" t="s">
        <v>59</v>
      </c>
      <c r="AC481" t="s">
        <v>59</v>
      </c>
      <c r="AD481" t="s">
        <v>59</v>
      </c>
      <c r="AE481" t="s">
        <v>59</v>
      </c>
      <c r="AF481" t="s">
        <v>59</v>
      </c>
      <c r="AG481" t="s">
        <v>59</v>
      </c>
      <c r="AH481" t="s">
        <v>59</v>
      </c>
      <c r="AI481" t="s">
        <v>59</v>
      </c>
      <c r="AJ481" t="s">
        <v>59</v>
      </c>
      <c r="AV481">
        <v>13.2</v>
      </c>
      <c r="AW481" t="s">
        <v>59</v>
      </c>
      <c r="AX481">
        <v>4</v>
      </c>
    </row>
    <row r="482" spans="1:50">
      <c r="A482" t="s">
        <v>1033</v>
      </c>
      <c r="B482" t="s">
        <v>1034</v>
      </c>
      <c r="C482" t="s">
        <v>93</v>
      </c>
      <c r="D482">
        <v>6320</v>
      </c>
      <c r="E482" t="s">
        <v>53</v>
      </c>
      <c r="F482">
        <v>0</v>
      </c>
      <c r="G482" t="s">
        <v>54</v>
      </c>
      <c r="H482">
        <v>156.58000000000001</v>
      </c>
      <c r="I482" t="s">
        <v>55</v>
      </c>
      <c r="J482" t="s">
        <v>55</v>
      </c>
      <c r="K482" t="s">
        <v>123</v>
      </c>
      <c r="L482" t="s">
        <v>66</v>
      </c>
      <c r="M482">
        <v>1</v>
      </c>
      <c r="N482">
        <v>0</v>
      </c>
      <c r="O482">
        <v>0</v>
      </c>
      <c r="P482">
        <v>0</v>
      </c>
      <c r="Q482" t="s">
        <v>59</v>
      </c>
      <c r="R482" t="s">
        <v>59</v>
      </c>
      <c r="S482" t="s">
        <v>59</v>
      </c>
      <c r="T482" t="s">
        <v>59</v>
      </c>
      <c r="U482" t="s">
        <v>59</v>
      </c>
      <c r="W482">
        <v>0</v>
      </c>
      <c r="X482">
        <v>0</v>
      </c>
      <c r="Y482" t="s">
        <v>59</v>
      </c>
      <c r="Z482" t="s">
        <v>59</v>
      </c>
      <c r="AA482" t="s">
        <v>59</v>
      </c>
      <c r="AB482" t="s">
        <v>59</v>
      </c>
      <c r="AC482" t="s">
        <v>59</v>
      </c>
      <c r="AD482" t="s">
        <v>59</v>
      </c>
      <c r="AE482" t="s">
        <v>59</v>
      </c>
      <c r="AF482" t="s">
        <v>59</v>
      </c>
      <c r="AG482" t="s">
        <v>59</v>
      </c>
      <c r="AH482" t="s">
        <v>59</v>
      </c>
      <c r="AI482" t="s">
        <v>59</v>
      </c>
      <c r="AJ482" t="s">
        <v>59</v>
      </c>
      <c r="AV482">
        <v>12.1</v>
      </c>
      <c r="AW482" t="s">
        <v>59</v>
      </c>
      <c r="AX482">
        <v>5</v>
      </c>
    </row>
    <row r="483" spans="1:50">
      <c r="A483" t="s">
        <v>1035</v>
      </c>
      <c r="B483" t="s">
        <v>1036</v>
      </c>
      <c r="C483" t="s">
        <v>75</v>
      </c>
      <c r="E483" t="s">
        <v>58</v>
      </c>
      <c r="F483">
        <v>0</v>
      </c>
      <c r="G483" t="s">
        <v>70</v>
      </c>
      <c r="H483">
        <v>273.68</v>
      </c>
      <c r="I483" t="s">
        <v>55</v>
      </c>
      <c r="J483" t="s">
        <v>55</v>
      </c>
      <c r="K483" t="s">
        <v>85</v>
      </c>
      <c r="L483" t="s">
        <v>66</v>
      </c>
      <c r="M483">
        <v>4</v>
      </c>
      <c r="N483">
        <v>1</v>
      </c>
      <c r="O483">
        <v>1</v>
      </c>
      <c r="P483">
        <v>0</v>
      </c>
      <c r="Q483" t="s">
        <v>59</v>
      </c>
      <c r="R483" t="s">
        <v>59</v>
      </c>
      <c r="S483" t="s">
        <v>59</v>
      </c>
      <c r="T483" t="s">
        <v>59</v>
      </c>
      <c r="U483" t="s">
        <v>59</v>
      </c>
      <c r="V483">
        <v>0</v>
      </c>
      <c r="W483">
        <v>1</v>
      </c>
      <c r="X483">
        <v>1</v>
      </c>
      <c r="Y483" t="s">
        <v>66</v>
      </c>
      <c r="Z483" t="s">
        <v>66</v>
      </c>
      <c r="AA483" t="s">
        <v>58</v>
      </c>
      <c r="AB483" t="s">
        <v>58</v>
      </c>
      <c r="AC483" t="s">
        <v>58</v>
      </c>
      <c r="AD483" t="s">
        <v>58</v>
      </c>
      <c r="AE483" t="s">
        <v>66</v>
      </c>
      <c r="AF483" t="s">
        <v>58</v>
      </c>
      <c r="AG483" t="s">
        <v>58</v>
      </c>
      <c r="AH483" t="s">
        <v>58</v>
      </c>
      <c r="AI483" t="s">
        <v>58</v>
      </c>
      <c r="AJ483" t="s">
        <v>58</v>
      </c>
      <c r="AK483">
        <v>0</v>
      </c>
      <c r="AL483">
        <v>0</v>
      </c>
      <c r="AM483">
        <v>1</v>
      </c>
      <c r="AN483">
        <v>0</v>
      </c>
      <c r="AO483">
        <v>1</v>
      </c>
      <c r="AP483">
        <v>0</v>
      </c>
      <c r="AQ483">
        <v>0</v>
      </c>
      <c r="AR483">
        <v>0</v>
      </c>
      <c r="AS483">
        <v>0</v>
      </c>
      <c r="AV483">
        <v>12.6</v>
      </c>
      <c r="AW483" t="s">
        <v>59</v>
      </c>
      <c r="AX483">
        <v>1</v>
      </c>
    </row>
    <row r="484" spans="1:50">
      <c r="A484" t="s">
        <v>1037</v>
      </c>
      <c r="B484" t="s">
        <v>1038</v>
      </c>
      <c r="C484" t="s">
        <v>108</v>
      </c>
      <c r="D484">
        <v>3360</v>
      </c>
      <c r="E484" t="s">
        <v>63</v>
      </c>
      <c r="F484">
        <v>44</v>
      </c>
      <c r="G484" t="s">
        <v>363</v>
      </c>
      <c r="H484">
        <v>366.12</v>
      </c>
      <c r="I484" t="s">
        <v>55</v>
      </c>
      <c r="J484" t="s">
        <v>55</v>
      </c>
      <c r="K484" t="s">
        <v>153</v>
      </c>
      <c r="L484" t="s">
        <v>66</v>
      </c>
      <c r="M484">
        <v>3</v>
      </c>
      <c r="N484">
        <v>2</v>
      </c>
      <c r="O484">
        <v>2</v>
      </c>
      <c r="P484">
        <v>0</v>
      </c>
      <c r="Q484" t="s">
        <v>59</v>
      </c>
      <c r="R484" t="s">
        <v>59</v>
      </c>
      <c r="S484" t="s">
        <v>59</v>
      </c>
      <c r="T484" t="s">
        <v>59</v>
      </c>
      <c r="U484" t="s">
        <v>59</v>
      </c>
      <c r="V484">
        <v>2</v>
      </c>
      <c r="W484">
        <v>0</v>
      </c>
      <c r="X484">
        <v>1</v>
      </c>
      <c r="Y484" t="s">
        <v>58</v>
      </c>
      <c r="Z484" t="s">
        <v>58</v>
      </c>
      <c r="AA484" t="s">
        <v>58</v>
      </c>
      <c r="AB484" t="s">
        <v>66</v>
      </c>
      <c r="AC484" t="s">
        <v>58</v>
      </c>
      <c r="AD484" t="s">
        <v>58</v>
      </c>
      <c r="AE484" t="s">
        <v>66</v>
      </c>
      <c r="AF484" t="s">
        <v>58</v>
      </c>
      <c r="AG484" t="s">
        <v>58</v>
      </c>
      <c r="AH484" t="s">
        <v>58</v>
      </c>
      <c r="AI484" t="s">
        <v>58</v>
      </c>
      <c r="AJ484" t="s">
        <v>58</v>
      </c>
      <c r="AK484">
        <v>0</v>
      </c>
      <c r="AL484">
        <v>0</v>
      </c>
      <c r="AM484">
        <v>1</v>
      </c>
      <c r="AN484">
        <v>0</v>
      </c>
      <c r="AO484">
        <v>1</v>
      </c>
      <c r="AP484">
        <v>0</v>
      </c>
      <c r="AQ484">
        <v>0</v>
      </c>
      <c r="AR484">
        <v>0</v>
      </c>
      <c r="AS484">
        <v>0</v>
      </c>
      <c r="AV484">
        <v>14.7</v>
      </c>
      <c r="AW484" t="s">
        <v>59</v>
      </c>
      <c r="AX484">
        <v>9</v>
      </c>
    </row>
    <row r="485" spans="1:50">
      <c r="A485" t="s">
        <v>1039</v>
      </c>
      <c r="B485" t="s">
        <v>1040</v>
      </c>
      <c r="C485" t="s">
        <v>271</v>
      </c>
      <c r="D485">
        <v>5080</v>
      </c>
      <c r="E485" t="s">
        <v>53</v>
      </c>
      <c r="F485">
        <v>28</v>
      </c>
      <c r="G485" t="s">
        <v>54</v>
      </c>
      <c r="H485">
        <v>181.91</v>
      </c>
      <c r="I485" t="s">
        <v>55</v>
      </c>
      <c r="J485" t="s">
        <v>55</v>
      </c>
      <c r="K485" t="s">
        <v>85</v>
      </c>
      <c r="L485" t="s">
        <v>58</v>
      </c>
      <c r="M485">
        <v>0</v>
      </c>
      <c r="N485">
        <v>2</v>
      </c>
      <c r="O485">
        <v>2</v>
      </c>
      <c r="P485">
        <v>0</v>
      </c>
      <c r="Q485" t="s">
        <v>59</v>
      </c>
      <c r="R485" t="s">
        <v>59</v>
      </c>
      <c r="S485" t="s">
        <v>59</v>
      </c>
      <c r="T485" t="s">
        <v>59</v>
      </c>
      <c r="U485" t="s">
        <v>59</v>
      </c>
      <c r="V485">
        <v>1</v>
      </c>
      <c r="W485">
        <v>0</v>
      </c>
      <c r="X485">
        <v>0</v>
      </c>
      <c r="Y485" t="s">
        <v>66</v>
      </c>
      <c r="Z485" t="s">
        <v>58</v>
      </c>
      <c r="AA485" t="s">
        <v>66</v>
      </c>
      <c r="AB485" t="s">
        <v>58</v>
      </c>
      <c r="AC485" t="s">
        <v>58</v>
      </c>
      <c r="AD485" t="s">
        <v>58</v>
      </c>
      <c r="AE485" t="s">
        <v>58</v>
      </c>
      <c r="AF485" t="s">
        <v>58</v>
      </c>
      <c r="AG485" t="s">
        <v>58</v>
      </c>
      <c r="AH485" t="s">
        <v>58</v>
      </c>
      <c r="AI485" t="s">
        <v>58</v>
      </c>
      <c r="AJ485" t="s">
        <v>58</v>
      </c>
      <c r="AK485">
        <v>0</v>
      </c>
      <c r="AL485">
        <v>0</v>
      </c>
      <c r="AM485">
        <v>1</v>
      </c>
      <c r="AN485">
        <v>0</v>
      </c>
      <c r="AO485">
        <v>1</v>
      </c>
      <c r="AP485">
        <v>0</v>
      </c>
      <c r="AQ485">
        <v>0</v>
      </c>
      <c r="AR485">
        <v>0</v>
      </c>
      <c r="AS485">
        <v>0</v>
      </c>
      <c r="AV485">
        <v>11.7</v>
      </c>
      <c r="AW485" t="s">
        <v>59</v>
      </c>
      <c r="AX485">
        <v>1</v>
      </c>
    </row>
    <row r="486" spans="1:50">
      <c r="A486" t="s">
        <v>1041</v>
      </c>
      <c r="B486" t="s">
        <v>1042</v>
      </c>
      <c r="C486" t="s">
        <v>142</v>
      </c>
      <c r="D486">
        <v>2400</v>
      </c>
      <c r="E486" t="s">
        <v>63</v>
      </c>
      <c r="F486">
        <v>30</v>
      </c>
      <c r="G486" t="s">
        <v>64</v>
      </c>
      <c r="H486">
        <v>228.29</v>
      </c>
      <c r="I486" t="s">
        <v>65</v>
      </c>
      <c r="J486" t="s">
        <v>71</v>
      </c>
      <c r="K486" t="s">
        <v>85</v>
      </c>
      <c r="L486" t="s">
        <v>58</v>
      </c>
      <c r="M486">
        <v>0</v>
      </c>
      <c r="N486">
        <v>0</v>
      </c>
      <c r="O486">
        <v>0</v>
      </c>
      <c r="P486">
        <v>0</v>
      </c>
      <c r="Q486" t="s">
        <v>59</v>
      </c>
      <c r="R486" t="s">
        <v>59</v>
      </c>
      <c r="S486" t="s">
        <v>59</v>
      </c>
      <c r="T486" t="s">
        <v>59</v>
      </c>
      <c r="U486" t="s">
        <v>59</v>
      </c>
      <c r="V486">
        <v>1</v>
      </c>
      <c r="W486">
        <v>1</v>
      </c>
      <c r="X486">
        <v>1</v>
      </c>
      <c r="Y486" t="s">
        <v>58</v>
      </c>
      <c r="Z486" t="s">
        <v>58</v>
      </c>
      <c r="AA486" t="s">
        <v>58</v>
      </c>
      <c r="AB486" t="s">
        <v>58</v>
      </c>
      <c r="AC486" t="s">
        <v>58</v>
      </c>
      <c r="AD486" t="s">
        <v>58</v>
      </c>
      <c r="AE486" t="s">
        <v>58</v>
      </c>
      <c r="AF486" t="s">
        <v>58</v>
      </c>
      <c r="AG486" t="s">
        <v>58</v>
      </c>
      <c r="AH486" t="s">
        <v>58</v>
      </c>
      <c r="AI486" t="s">
        <v>58</v>
      </c>
      <c r="AJ486" t="s">
        <v>58</v>
      </c>
      <c r="AK486">
        <v>0</v>
      </c>
      <c r="AL486">
        <v>1</v>
      </c>
      <c r="AM486">
        <v>1</v>
      </c>
      <c r="AN486">
        <v>0</v>
      </c>
      <c r="AO486">
        <v>0</v>
      </c>
      <c r="AP486">
        <v>0</v>
      </c>
      <c r="AQ486">
        <v>0</v>
      </c>
      <c r="AR486">
        <v>0</v>
      </c>
      <c r="AS486">
        <v>1</v>
      </c>
      <c r="AV486">
        <v>12.8</v>
      </c>
      <c r="AW486" t="s">
        <v>59</v>
      </c>
      <c r="AX486">
        <v>6</v>
      </c>
    </row>
    <row r="487" spans="1:50">
      <c r="A487" t="s">
        <v>1043</v>
      </c>
      <c r="B487" t="s">
        <v>1044</v>
      </c>
      <c r="C487" t="s">
        <v>182</v>
      </c>
      <c r="D487">
        <v>720</v>
      </c>
      <c r="E487" t="s">
        <v>53</v>
      </c>
      <c r="F487">
        <v>38</v>
      </c>
      <c r="G487" t="s">
        <v>64</v>
      </c>
      <c r="H487">
        <v>217.11</v>
      </c>
      <c r="I487" t="s">
        <v>55</v>
      </c>
      <c r="J487" t="s">
        <v>71</v>
      </c>
      <c r="K487" t="s">
        <v>90</v>
      </c>
      <c r="L487" t="s">
        <v>58</v>
      </c>
      <c r="M487">
        <v>0</v>
      </c>
      <c r="N487">
        <v>1</v>
      </c>
      <c r="O487">
        <v>1</v>
      </c>
      <c r="P487">
        <v>0</v>
      </c>
      <c r="Q487" t="s">
        <v>59</v>
      </c>
      <c r="R487" t="s">
        <v>59</v>
      </c>
      <c r="S487" t="s">
        <v>59</v>
      </c>
      <c r="T487" t="s">
        <v>59</v>
      </c>
      <c r="U487" t="s">
        <v>59</v>
      </c>
      <c r="V487">
        <v>0</v>
      </c>
      <c r="W487">
        <v>0</v>
      </c>
      <c r="X487">
        <v>0</v>
      </c>
      <c r="Y487" t="s">
        <v>59</v>
      </c>
      <c r="Z487" t="s">
        <v>59</v>
      </c>
      <c r="AA487" t="s">
        <v>59</v>
      </c>
      <c r="AB487" t="s">
        <v>59</v>
      </c>
      <c r="AC487" t="s">
        <v>59</v>
      </c>
      <c r="AD487" t="s">
        <v>59</v>
      </c>
      <c r="AE487" t="s">
        <v>59</v>
      </c>
      <c r="AF487" t="s">
        <v>59</v>
      </c>
      <c r="AG487" t="s">
        <v>59</v>
      </c>
      <c r="AH487" t="s">
        <v>59</v>
      </c>
      <c r="AI487" t="s">
        <v>59</v>
      </c>
      <c r="AJ487" t="s">
        <v>59</v>
      </c>
      <c r="AV487">
        <v>12.9</v>
      </c>
      <c r="AW487" t="s">
        <v>59</v>
      </c>
      <c r="AX487">
        <v>7</v>
      </c>
    </row>
    <row r="488" spans="1:50">
      <c r="A488" t="s">
        <v>1045</v>
      </c>
      <c r="B488" t="s">
        <v>1046</v>
      </c>
      <c r="C488" t="s">
        <v>212</v>
      </c>
      <c r="E488" t="s">
        <v>53</v>
      </c>
      <c r="F488">
        <v>60</v>
      </c>
      <c r="G488" t="s">
        <v>70</v>
      </c>
      <c r="H488">
        <v>340.79</v>
      </c>
      <c r="I488" t="s">
        <v>55</v>
      </c>
      <c r="J488" t="s">
        <v>55</v>
      </c>
      <c r="K488" t="s">
        <v>156</v>
      </c>
      <c r="L488" t="s">
        <v>58</v>
      </c>
      <c r="M488">
        <v>0</v>
      </c>
      <c r="N488">
        <v>2</v>
      </c>
      <c r="O488">
        <v>2</v>
      </c>
      <c r="P488">
        <v>1</v>
      </c>
      <c r="Q488" t="s">
        <v>59</v>
      </c>
      <c r="R488" t="s">
        <v>59</v>
      </c>
      <c r="S488" t="s">
        <v>59</v>
      </c>
      <c r="T488" t="s">
        <v>59</v>
      </c>
      <c r="U488" t="s">
        <v>59</v>
      </c>
      <c r="Y488" t="s">
        <v>58</v>
      </c>
      <c r="Z488" t="s">
        <v>58</v>
      </c>
      <c r="AA488" t="s">
        <v>58</v>
      </c>
      <c r="AB488" t="s">
        <v>58</v>
      </c>
      <c r="AC488" t="s">
        <v>58</v>
      </c>
      <c r="AD488" t="s">
        <v>58</v>
      </c>
      <c r="AE488" t="s">
        <v>58</v>
      </c>
      <c r="AF488" t="s">
        <v>58</v>
      </c>
      <c r="AG488" t="s">
        <v>58</v>
      </c>
      <c r="AH488" t="s">
        <v>58</v>
      </c>
      <c r="AI488" t="s">
        <v>58</v>
      </c>
      <c r="AJ488" t="s">
        <v>58</v>
      </c>
      <c r="AK488">
        <v>0</v>
      </c>
      <c r="AL488">
        <v>1</v>
      </c>
      <c r="AM488">
        <v>1</v>
      </c>
      <c r="AN488">
        <v>0</v>
      </c>
      <c r="AO488">
        <v>1</v>
      </c>
      <c r="AP488">
        <v>0</v>
      </c>
      <c r="AQ488">
        <v>0</v>
      </c>
      <c r="AR488">
        <v>0</v>
      </c>
      <c r="AS488">
        <v>1</v>
      </c>
      <c r="AW488" t="s">
        <v>59</v>
      </c>
      <c r="AX488">
        <v>7</v>
      </c>
    </row>
    <row r="489" spans="1:50">
      <c r="A489" t="s">
        <v>1047</v>
      </c>
      <c r="B489" t="s">
        <v>1048</v>
      </c>
      <c r="C489" t="s">
        <v>103</v>
      </c>
      <c r="D489">
        <v>5170</v>
      </c>
      <c r="E489" t="s">
        <v>63</v>
      </c>
      <c r="F489">
        <v>58</v>
      </c>
      <c r="G489" t="s">
        <v>64</v>
      </c>
      <c r="H489">
        <v>269.41000000000003</v>
      </c>
      <c r="I489" t="s">
        <v>105</v>
      </c>
      <c r="J489" t="s">
        <v>71</v>
      </c>
      <c r="K489" t="s">
        <v>72</v>
      </c>
      <c r="L489" t="s">
        <v>58</v>
      </c>
      <c r="M489">
        <v>0</v>
      </c>
      <c r="N489">
        <v>2</v>
      </c>
      <c r="O489">
        <v>2</v>
      </c>
      <c r="P489">
        <v>1</v>
      </c>
      <c r="Q489" t="s">
        <v>59</v>
      </c>
      <c r="R489" t="s">
        <v>59</v>
      </c>
      <c r="S489" t="s">
        <v>66</v>
      </c>
      <c r="T489" t="s">
        <v>59</v>
      </c>
      <c r="U489" t="s">
        <v>59</v>
      </c>
      <c r="W489">
        <v>0</v>
      </c>
      <c r="X489">
        <v>0</v>
      </c>
      <c r="Y489" t="s">
        <v>58</v>
      </c>
      <c r="Z489" t="s">
        <v>66</v>
      </c>
      <c r="AA489" t="s">
        <v>58</v>
      </c>
      <c r="AB489" t="s">
        <v>58</v>
      </c>
      <c r="AC489" t="s">
        <v>58</v>
      </c>
      <c r="AD489" t="s">
        <v>58</v>
      </c>
      <c r="AE489" t="s">
        <v>58</v>
      </c>
      <c r="AF489" t="s">
        <v>58</v>
      </c>
      <c r="AG489" t="s">
        <v>66</v>
      </c>
      <c r="AH489" t="s">
        <v>58</v>
      </c>
      <c r="AI489" t="s">
        <v>58</v>
      </c>
      <c r="AJ489" t="s">
        <v>58</v>
      </c>
      <c r="AK489">
        <v>1</v>
      </c>
      <c r="AL489">
        <v>0</v>
      </c>
      <c r="AM489">
        <v>1</v>
      </c>
      <c r="AN489">
        <v>1</v>
      </c>
      <c r="AO489">
        <v>0</v>
      </c>
      <c r="AP489">
        <v>0</v>
      </c>
      <c r="AQ489">
        <v>0</v>
      </c>
      <c r="AR489">
        <v>0</v>
      </c>
      <c r="AS489">
        <v>1</v>
      </c>
      <c r="AV489">
        <v>12</v>
      </c>
      <c r="AW489" t="s">
        <v>59</v>
      </c>
      <c r="AX489">
        <v>6</v>
      </c>
    </row>
    <row r="490" spans="1:50">
      <c r="A490" t="s">
        <v>1049</v>
      </c>
      <c r="B490" t="s">
        <v>1050</v>
      </c>
      <c r="C490" t="s">
        <v>171</v>
      </c>
      <c r="D490">
        <v>5600</v>
      </c>
      <c r="E490" t="s">
        <v>63</v>
      </c>
      <c r="F490">
        <v>52</v>
      </c>
      <c r="G490" t="s">
        <v>115</v>
      </c>
      <c r="H490">
        <v>237.5</v>
      </c>
      <c r="I490" t="s">
        <v>196</v>
      </c>
      <c r="J490" t="s">
        <v>55</v>
      </c>
      <c r="K490" t="s">
        <v>57</v>
      </c>
      <c r="L490" t="s">
        <v>58</v>
      </c>
      <c r="M490">
        <v>0</v>
      </c>
      <c r="N490">
        <v>2</v>
      </c>
      <c r="O490">
        <v>2</v>
      </c>
      <c r="P490">
        <v>0</v>
      </c>
      <c r="Q490" t="s">
        <v>59</v>
      </c>
      <c r="R490" t="s">
        <v>59</v>
      </c>
      <c r="S490" t="s">
        <v>59</v>
      </c>
      <c r="T490" t="s">
        <v>59</v>
      </c>
      <c r="U490" t="s">
        <v>59</v>
      </c>
      <c r="Y490" t="s">
        <v>58</v>
      </c>
      <c r="Z490" t="s">
        <v>58</v>
      </c>
      <c r="AA490" t="s">
        <v>58</v>
      </c>
      <c r="AB490" t="s">
        <v>58</v>
      </c>
      <c r="AC490" t="s">
        <v>58</v>
      </c>
      <c r="AD490" t="s">
        <v>58</v>
      </c>
      <c r="AE490" t="s">
        <v>58</v>
      </c>
      <c r="AF490" t="s">
        <v>58</v>
      </c>
      <c r="AG490" t="s">
        <v>58</v>
      </c>
      <c r="AH490" t="s">
        <v>58</v>
      </c>
      <c r="AI490" t="s">
        <v>58</v>
      </c>
      <c r="AJ490" t="s">
        <v>58</v>
      </c>
      <c r="AK490">
        <v>0</v>
      </c>
      <c r="AL490">
        <v>0</v>
      </c>
      <c r="AM490">
        <v>1</v>
      </c>
      <c r="AN490">
        <v>1</v>
      </c>
      <c r="AO490">
        <v>0</v>
      </c>
      <c r="AP490">
        <v>0</v>
      </c>
      <c r="AQ490">
        <v>0</v>
      </c>
      <c r="AR490">
        <v>0</v>
      </c>
      <c r="AS490">
        <v>0</v>
      </c>
      <c r="AW490" t="s">
        <v>59</v>
      </c>
      <c r="AX490">
        <v>3</v>
      </c>
    </row>
    <row r="491" spans="1:50">
      <c r="A491" t="s">
        <v>1051</v>
      </c>
      <c r="B491" t="s">
        <v>1052</v>
      </c>
      <c r="C491" t="s">
        <v>212</v>
      </c>
      <c r="E491" t="s">
        <v>63</v>
      </c>
      <c r="F491">
        <v>44</v>
      </c>
      <c r="G491" t="s">
        <v>84</v>
      </c>
      <c r="H491">
        <v>290.79000000000002</v>
      </c>
      <c r="I491" t="s">
        <v>105</v>
      </c>
      <c r="J491" t="s">
        <v>71</v>
      </c>
      <c r="K491" t="s">
        <v>156</v>
      </c>
      <c r="L491" t="s">
        <v>66</v>
      </c>
      <c r="M491">
        <v>2</v>
      </c>
      <c r="N491">
        <v>1</v>
      </c>
      <c r="O491">
        <v>1</v>
      </c>
      <c r="P491">
        <v>0</v>
      </c>
      <c r="Q491" t="s">
        <v>59</v>
      </c>
      <c r="R491" t="s">
        <v>59</v>
      </c>
      <c r="S491" t="s">
        <v>59</v>
      </c>
      <c r="T491" t="s">
        <v>59</v>
      </c>
      <c r="U491" t="s">
        <v>59</v>
      </c>
      <c r="W491">
        <v>0</v>
      </c>
      <c r="X491">
        <v>0</v>
      </c>
      <c r="Y491" t="s">
        <v>58</v>
      </c>
      <c r="Z491" t="s">
        <v>66</v>
      </c>
      <c r="AA491" t="s">
        <v>58</v>
      </c>
      <c r="AB491" t="s">
        <v>58</v>
      </c>
      <c r="AC491" t="s">
        <v>58</v>
      </c>
      <c r="AD491" t="s">
        <v>58</v>
      </c>
      <c r="AE491" t="s">
        <v>58</v>
      </c>
      <c r="AF491" t="s">
        <v>58</v>
      </c>
      <c r="AG491" t="s">
        <v>58</v>
      </c>
      <c r="AH491" t="s">
        <v>66</v>
      </c>
      <c r="AI491" t="s">
        <v>58</v>
      </c>
      <c r="AJ491" t="s">
        <v>58</v>
      </c>
      <c r="AK491">
        <v>0</v>
      </c>
      <c r="AL491">
        <v>0</v>
      </c>
      <c r="AM491">
        <v>1</v>
      </c>
      <c r="AN491">
        <v>0</v>
      </c>
      <c r="AO491">
        <v>1</v>
      </c>
      <c r="AP491">
        <v>0</v>
      </c>
      <c r="AQ491">
        <v>1</v>
      </c>
      <c r="AR491">
        <v>0</v>
      </c>
      <c r="AS491">
        <v>0</v>
      </c>
      <c r="AV491">
        <v>11.7</v>
      </c>
      <c r="AW491" t="s">
        <v>59</v>
      </c>
      <c r="AX491">
        <v>7</v>
      </c>
    </row>
    <row r="492" spans="1:50">
      <c r="A492" t="s">
        <v>1053</v>
      </c>
      <c r="B492" t="s">
        <v>1054</v>
      </c>
      <c r="C492" t="s">
        <v>148</v>
      </c>
      <c r="D492">
        <v>5190</v>
      </c>
      <c r="E492" t="s">
        <v>63</v>
      </c>
      <c r="F492">
        <v>56</v>
      </c>
      <c r="G492" t="s">
        <v>246</v>
      </c>
      <c r="H492">
        <v>424.67</v>
      </c>
      <c r="I492" t="s">
        <v>76</v>
      </c>
      <c r="J492" t="s">
        <v>71</v>
      </c>
      <c r="K492" t="s">
        <v>128</v>
      </c>
      <c r="L492" t="s">
        <v>58</v>
      </c>
      <c r="M492">
        <v>0</v>
      </c>
      <c r="N492">
        <v>2</v>
      </c>
      <c r="O492">
        <v>2</v>
      </c>
      <c r="P492">
        <v>0</v>
      </c>
      <c r="Q492" t="s">
        <v>59</v>
      </c>
      <c r="R492" t="s">
        <v>59</v>
      </c>
      <c r="S492" t="s">
        <v>59</v>
      </c>
      <c r="T492" t="s">
        <v>59</v>
      </c>
      <c r="U492" t="s">
        <v>66</v>
      </c>
      <c r="W492">
        <v>0</v>
      </c>
      <c r="X492">
        <v>0</v>
      </c>
      <c r="Y492" t="s">
        <v>66</v>
      </c>
      <c r="Z492" t="s">
        <v>58</v>
      </c>
      <c r="AA492" t="s">
        <v>58</v>
      </c>
      <c r="AB492" t="s">
        <v>58</v>
      </c>
      <c r="AC492" t="s">
        <v>58</v>
      </c>
      <c r="AD492" t="s">
        <v>58</v>
      </c>
      <c r="AE492" t="s">
        <v>58</v>
      </c>
      <c r="AF492" t="s">
        <v>58</v>
      </c>
      <c r="AG492" t="s">
        <v>58</v>
      </c>
      <c r="AH492" t="s">
        <v>58</v>
      </c>
      <c r="AI492" t="s">
        <v>58</v>
      </c>
      <c r="AJ492" t="s">
        <v>58</v>
      </c>
      <c r="AK492">
        <v>0</v>
      </c>
      <c r="AL492">
        <v>1</v>
      </c>
      <c r="AM492">
        <v>1</v>
      </c>
      <c r="AN492">
        <v>0</v>
      </c>
      <c r="AO492">
        <v>0</v>
      </c>
      <c r="AP492">
        <v>0</v>
      </c>
      <c r="AQ492">
        <v>0</v>
      </c>
      <c r="AR492">
        <v>1</v>
      </c>
      <c r="AS492">
        <v>0</v>
      </c>
      <c r="AV492">
        <v>13.8</v>
      </c>
      <c r="AW492" t="s">
        <v>59</v>
      </c>
      <c r="AX492">
        <v>3</v>
      </c>
    </row>
    <row r="493" spans="1:50">
      <c r="A493" t="s">
        <v>1055</v>
      </c>
      <c r="B493" t="s">
        <v>660</v>
      </c>
      <c r="C493" t="s">
        <v>119</v>
      </c>
      <c r="D493">
        <v>520</v>
      </c>
      <c r="E493" t="s">
        <v>63</v>
      </c>
      <c r="F493">
        <v>0</v>
      </c>
      <c r="G493" t="s">
        <v>54</v>
      </c>
      <c r="H493">
        <v>140.13</v>
      </c>
      <c r="I493" t="s">
        <v>55</v>
      </c>
      <c r="J493" t="s">
        <v>55</v>
      </c>
      <c r="K493" t="s">
        <v>256</v>
      </c>
      <c r="L493" t="s">
        <v>58</v>
      </c>
      <c r="M493">
        <v>0</v>
      </c>
      <c r="N493">
        <v>1</v>
      </c>
      <c r="O493">
        <v>0</v>
      </c>
      <c r="P493">
        <v>0</v>
      </c>
      <c r="Q493" t="s">
        <v>59</v>
      </c>
      <c r="R493" t="s">
        <v>59</v>
      </c>
      <c r="S493" t="s">
        <v>59</v>
      </c>
      <c r="T493" t="s">
        <v>59</v>
      </c>
      <c r="U493" t="s">
        <v>59</v>
      </c>
      <c r="Y493" t="s">
        <v>58</v>
      </c>
      <c r="Z493" t="s">
        <v>58</v>
      </c>
      <c r="AA493" t="s">
        <v>58</v>
      </c>
      <c r="AB493" t="s">
        <v>58</v>
      </c>
      <c r="AC493" t="s">
        <v>58</v>
      </c>
      <c r="AD493" t="s">
        <v>58</v>
      </c>
      <c r="AE493" t="s">
        <v>58</v>
      </c>
      <c r="AF493" t="s">
        <v>58</v>
      </c>
      <c r="AG493" t="s">
        <v>58</v>
      </c>
      <c r="AH493" t="s">
        <v>58</v>
      </c>
      <c r="AI493" t="s">
        <v>58</v>
      </c>
      <c r="AJ493" t="s">
        <v>58</v>
      </c>
      <c r="AK493">
        <v>0</v>
      </c>
      <c r="AL493">
        <v>0</v>
      </c>
      <c r="AM493">
        <v>0</v>
      </c>
      <c r="AN493">
        <v>0</v>
      </c>
      <c r="AO493">
        <v>0</v>
      </c>
      <c r="AP493">
        <v>0</v>
      </c>
      <c r="AQ493">
        <v>0</v>
      </c>
      <c r="AR493">
        <v>0</v>
      </c>
      <c r="AS493">
        <v>0</v>
      </c>
      <c r="AW493" t="s">
        <v>59</v>
      </c>
      <c r="AX493">
        <v>7</v>
      </c>
    </row>
    <row r="494" spans="1:50">
      <c r="A494" t="s">
        <v>1056</v>
      </c>
      <c r="B494" t="s">
        <v>737</v>
      </c>
      <c r="C494" t="s">
        <v>199</v>
      </c>
      <c r="D494">
        <v>6160</v>
      </c>
      <c r="E494" t="s">
        <v>63</v>
      </c>
      <c r="F494">
        <v>68</v>
      </c>
      <c r="G494" t="s">
        <v>84</v>
      </c>
      <c r="H494">
        <v>294.08</v>
      </c>
      <c r="I494" t="s">
        <v>105</v>
      </c>
      <c r="J494" t="s">
        <v>55</v>
      </c>
      <c r="K494" t="s">
        <v>72</v>
      </c>
      <c r="L494" t="s">
        <v>58</v>
      </c>
      <c r="M494">
        <v>0</v>
      </c>
      <c r="N494">
        <v>2</v>
      </c>
      <c r="O494">
        <v>2</v>
      </c>
      <c r="P494">
        <v>0</v>
      </c>
      <c r="Q494" t="s">
        <v>66</v>
      </c>
      <c r="R494" t="s">
        <v>66</v>
      </c>
      <c r="S494" t="s">
        <v>66</v>
      </c>
      <c r="T494" t="s">
        <v>66</v>
      </c>
      <c r="U494" t="s">
        <v>66</v>
      </c>
      <c r="W494">
        <v>0</v>
      </c>
      <c r="X494">
        <v>0</v>
      </c>
      <c r="Y494" t="s">
        <v>66</v>
      </c>
      <c r="Z494" t="s">
        <v>66</v>
      </c>
      <c r="AA494" t="s">
        <v>58</v>
      </c>
      <c r="AB494" t="s">
        <v>66</v>
      </c>
      <c r="AC494" t="s">
        <v>58</v>
      </c>
      <c r="AD494" t="s">
        <v>58</v>
      </c>
      <c r="AE494" t="s">
        <v>66</v>
      </c>
      <c r="AF494" t="s">
        <v>58</v>
      </c>
      <c r="AG494" t="s">
        <v>58</v>
      </c>
      <c r="AH494" t="s">
        <v>58</v>
      </c>
      <c r="AI494" t="s">
        <v>58</v>
      </c>
      <c r="AJ494" t="s">
        <v>58</v>
      </c>
      <c r="AK494">
        <v>0</v>
      </c>
      <c r="AL494">
        <v>1</v>
      </c>
      <c r="AM494">
        <v>1</v>
      </c>
      <c r="AN494">
        <v>1</v>
      </c>
      <c r="AO494">
        <v>1</v>
      </c>
      <c r="AP494">
        <v>0</v>
      </c>
      <c r="AQ494">
        <v>0</v>
      </c>
      <c r="AR494">
        <v>0</v>
      </c>
      <c r="AS494">
        <v>1</v>
      </c>
      <c r="AV494">
        <v>12.3</v>
      </c>
      <c r="AW494" t="s">
        <v>66</v>
      </c>
      <c r="AX494">
        <v>3</v>
      </c>
    </row>
    <row r="495" spans="1:50">
      <c r="A495" t="s">
        <v>1057</v>
      </c>
      <c r="B495" t="s">
        <v>1058</v>
      </c>
      <c r="C495" t="s">
        <v>83</v>
      </c>
      <c r="D495">
        <v>3840</v>
      </c>
      <c r="E495" t="s">
        <v>63</v>
      </c>
      <c r="F495">
        <v>58</v>
      </c>
      <c r="G495" t="s">
        <v>226</v>
      </c>
      <c r="H495">
        <v>354.28</v>
      </c>
      <c r="I495" t="s">
        <v>105</v>
      </c>
      <c r="J495" t="s">
        <v>55</v>
      </c>
      <c r="K495" t="s">
        <v>156</v>
      </c>
      <c r="L495" t="s">
        <v>58</v>
      </c>
      <c r="M495">
        <v>0</v>
      </c>
      <c r="N495">
        <v>2</v>
      </c>
      <c r="O495">
        <v>2</v>
      </c>
      <c r="P495">
        <v>0</v>
      </c>
      <c r="Q495" t="s">
        <v>59</v>
      </c>
      <c r="R495" t="s">
        <v>66</v>
      </c>
      <c r="S495" t="s">
        <v>59</v>
      </c>
      <c r="T495" t="s">
        <v>66</v>
      </c>
      <c r="U495" t="s">
        <v>66</v>
      </c>
      <c r="V495">
        <v>2</v>
      </c>
      <c r="W495">
        <v>1</v>
      </c>
      <c r="X495">
        <v>1</v>
      </c>
      <c r="Y495" t="s">
        <v>66</v>
      </c>
      <c r="Z495" t="s">
        <v>66</v>
      </c>
      <c r="AA495" t="s">
        <v>58</v>
      </c>
      <c r="AB495" t="s">
        <v>58</v>
      </c>
      <c r="AC495" t="s">
        <v>58</v>
      </c>
      <c r="AD495" t="s">
        <v>58</v>
      </c>
      <c r="AE495" t="s">
        <v>66</v>
      </c>
      <c r="AF495" t="s">
        <v>58</v>
      </c>
      <c r="AG495" t="s">
        <v>66</v>
      </c>
      <c r="AH495" t="s">
        <v>58</v>
      </c>
      <c r="AI495" t="s">
        <v>58</v>
      </c>
      <c r="AJ495" t="s">
        <v>58</v>
      </c>
      <c r="AK495">
        <v>0</v>
      </c>
      <c r="AL495">
        <v>1</v>
      </c>
      <c r="AM495">
        <v>1</v>
      </c>
      <c r="AN495">
        <v>1</v>
      </c>
      <c r="AO495">
        <v>1</v>
      </c>
      <c r="AP495">
        <v>0</v>
      </c>
      <c r="AQ495">
        <v>0</v>
      </c>
      <c r="AR495">
        <v>0</v>
      </c>
      <c r="AS495">
        <v>1</v>
      </c>
      <c r="AV495">
        <v>15.6</v>
      </c>
      <c r="AW495" t="s">
        <v>59</v>
      </c>
      <c r="AX495">
        <v>2</v>
      </c>
    </row>
    <row r="496" spans="1:50">
      <c r="A496" t="s">
        <v>1059</v>
      </c>
      <c r="B496" t="s">
        <v>1060</v>
      </c>
      <c r="C496" t="s">
        <v>119</v>
      </c>
      <c r="D496">
        <v>4680</v>
      </c>
      <c r="E496" t="s">
        <v>53</v>
      </c>
      <c r="F496">
        <v>64</v>
      </c>
      <c r="G496" t="s">
        <v>115</v>
      </c>
      <c r="H496">
        <v>187.17</v>
      </c>
      <c r="I496" t="s">
        <v>55</v>
      </c>
      <c r="J496" t="s">
        <v>71</v>
      </c>
      <c r="K496" t="s">
        <v>72</v>
      </c>
      <c r="L496" t="s">
        <v>58</v>
      </c>
      <c r="M496">
        <v>0</v>
      </c>
      <c r="N496">
        <v>2</v>
      </c>
      <c r="O496">
        <v>2</v>
      </c>
      <c r="P496">
        <v>0</v>
      </c>
      <c r="Q496" t="s">
        <v>59</v>
      </c>
      <c r="R496" t="s">
        <v>59</v>
      </c>
      <c r="S496" t="s">
        <v>59</v>
      </c>
      <c r="T496" t="s">
        <v>59</v>
      </c>
      <c r="U496" t="s">
        <v>59</v>
      </c>
      <c r="W496">
        <v>0</v>
      </c>
      <c r="X496">
        <v>0</v>
      </c>
      <c r="Y496" t="s">
        <v>66</v>
      </c>
      <c r="Z496" t="s">
        <v>66</v>
      </c>
      <c r="AA496" t="s">
        <v>58</v>
      </c>
      <c r="AB496" t="s">
        <v>66</v>
      </c>
      <c r="AC496" t="s">
        <v>58</v>
      </c>
      <c r="AD496" t="s">
        <v>58</v>
      </c>
      <c r="AE496" t="s">
        <v>66</v>
      </c>
      <c r="AF496" t="s">
        <v>58</v>
      </c>
      <c r="AG496" t="s">
        <v>66</v>
      </c>
      <c r="AH496" t="s">
        <v>58</v>
      </c>
      <c r="AI496" t="s">
        <v>58</v>
      </c>
      <c r="AJ496" t="s">
        <v>58</v>
      </c>
      <c r="AK496">
        <v>0</v>
      </c>
      <c r="AL496">
        <v>0</v>
      </c>
      <c r="AM496">
        <v>1</v>
      </c>
      <c r="AN496">
        <v>0</v>
      </c>
      <c r="AO496">
        <v>1</v>
      </c>
      <c r="AP496">
        <v>0</v>
      </c>
      <c r="AQ496">
        <v>0</v>
      </c>
      <c r="AR496">
        <v>0</v>
      </c>
      <c r="AS496">
        <v>0</v>
      </c>
      <c r="AV496">
        <v>11</v>
      </c>
      <c r="AW496" t="s">
        <v>59</v>
      </c>
      <c r="AX496">
        <v>7</v>
      </c>
    </row>
    <row r="497" spans="1:50">
      <c r="A497" t="s">
        <v>1061</v>
      </c>
      <c r="B497" t="s">
        <v>1062</v>
      </c>
      <c r="C497" t="s">
        <v>236</v>
      </c>
      <c r="D497">
        <v>8520</v>
      </c>
      <c r="E497" t="s">
        <v>53</v>
      </c>
      <c r="F497">
        <v>46</v>
      </c>
      <c r="G497" t="s">
        <v>115</v>
      </c>
      <c r="H497">
        <v>276.64</v>
      </c>
      <c r="I497" t="s">
        <v>55</v>
      </c>
      <c r="J497" t="s">
        <v>56</v>
      </c>
      <c r="K497" t="s">
        <v>85</v>
      </c>
      <c r="L497" t="s">
        <v>58</v>
      </c>
      <c r="M497">
        <v>0</v>
      </c>
      <c r="N497">
        <v>1</v>
      </c>
      <c r="O497">
        <v>1</v>
      </c>
      <c r="P497">
        <v>0</v>
      </c>
      <c r="Q497" t="s">
        <v>59</v>
      </c>
      <c r="R497" t="s">
        <v>59</v>
      </c>
      <c r="S497" t="s">
        <v>59</v>
      </c>
      <c r="T497" t="s">
        <v>59</v>
      </c>
      <c r="U497" t="s">
        <v>59</v>
      </c>
      <c r="V497">
        <v>1</v>
      </c>
      <c r="W497">
        <v>1</v>
      </c>
      <c r="X497">
        <v>0</v>
      </c>
      <c r="Y497" t="s">
        <v>58</v>
      </c>
      <c r="Z497" t="s">
        <v>58</v>
      </c>
      <c r="AA497" t="s">
        <v>58</v>
      </c>
      <c r="AB497" t="s">
        <v>58</v>
      </c>
      <c r="AC497" t="s">
        <v>58</v>
      </c>
      <c r="AD497" t="s">
        <v>58</v>
      </c>
      <c r="AE497" t="s">
        <v>58</v>
      </c>
      <c r="AF497" t="s">
        <v>58</v>
      </c>
      <c r="AG497" t="s">
        <v>58</v>
      </c>
      <c r="AH497" t="s">
        <v>66</v>
      </c>
      <c r="AI497" t="s">
        <v>58</v>
      </c>
      <c r="AJ497" t="s">
        <v>58</v>
      </c>
      <c r="AK497">
        <v>0</v>
      </c>
      <c r="AL497">
        <v>1</v>
      </c>
      <c r="AM497">
        <v>1</v>
      </c>
      <c r="AN497">
        <v>0</v>
      </c>
      <c r="AO497">
        <v>1</v>
      </c>
      <c r="AP497">
        <v>0</v>
      </c>
      <c r="AQ497">
        <v>0</v>
      </c>
      <c r="AR497">
        <v>0</v>
      </c>
      <c r="AS497">
        <v>0</v>
      </c>
      <c r="AV497">
        <v>12.9</v>
      </c>
      <c r="AW497" t="s">
        <v>59</v>
      </c>
      <c r="AX497">
        <v>4</v>
      </c>
    </row>
    <row r="498" spans="1:50">
      <c r="A498" t="s">
        <v>1063</v>
      </c>
      <c r="B498" t="s">
        <v>380</v>
      </c>
      <c r="C498" t="s">
        <v>108</v>
      </c>
      <c r="D498">
        <v>640</v>
      </c>
      <c r="E498" t="s">
        <v>63</v>
      </c>
      <c r="F498">
        <v>60</v>
      </c>
      <c r="G498" t="s">
        <v>70</v>
      </c>
      <c r="H498">
        <v>379.28</v>
      </c>
      <c r="I498" t="s">
        <v>105</v>
      </c>
      <c r="J498" t="s">
        <v>71</v>
      </c>
      <c r="K498" t="s">
        <v>80</v>
      </c>
      <c r="L498" t="s">
        <v>58</v>
      </c>
      <c r="M498">
        <v>0</v>
      </c>
      <c r="N498">
        <v>1</v>
      </c>
      <c r="O498">
        <v>1</v>
      </c>
      <c r="P498">
        <v>0</v>
      </c>
      <c r="Q498" t="s">
        <v>59</v>
      </c>
      <c r="R498" t="s">
        <v>59</v>
      </c>
      <c r="S498" t="s">
        <v>66</v>
      </c>
      <c r="T498" t="s">
        <v>59</v>
      </c>
      <c r="U498" t="s">
        <v>59</v>
      </c>
      <c r="V498">
        <v>3</v>
      </c>
      <c r="W498">
        <v>0</v>
      </c>
      <c r="X498">
        <v>0</v>
      </c>
      <c r="Y498" t="s">
        <v>66</v>
      </c>
      <c r="Z498" t="s">
        <v>66</v>
      </c>
      <c r="AA498" t="s">
        <v>58</v>
      </c>
      <c r="AB498" t="s">
        <v>66</v>
      </c>
      <c r="AC498" t="s">
        <v>58</v>
      </c>
      <c r="AD498" t="s">
        <v>58</v>
      </c>
      <c r="AE498" t="s">
        <v>66</v>
      </c>
      <c r="AF498" t="s">
        <v>58</v>
      </c>
      <c r="AG498" t="s">
        <v>58</v>
      </c>
      <c r="AH498" t="s">
        <v>66</v>
      </c>
      <c r="AI498" t="s">
        <v>58</v>
      </c>
      <c r="AJ498" t="s">
        <v>58</v>
      </c>
      <c r="AK498">
        <v>0</v>
      </c>
      <c r="AL498">
        <v>0</v>
      </c>
      <c r="AM498">
        <v>1</v>
      </c>
      <c r="AN498">
        <v>1</v>
      </c>
      <c r="AO498">
        <v>1</v>
      </c>
      <c r="AP498">
        <v>0</v>
      </c>
      <c r="AQ498">
        <v>0</v>
      </c>
      <c r="AR498">
        <v>0</v>
      </c>
      <c r="AS498">
        <v>1</v>
      </c>
      <c r="AV498">
        <v>15.8</v>
      </c>
      <c r="AW498" t="s">
        <v>59</v>
      </c>
      <c r="AX498">
        <v>9</v>
      </c>
    </row>
    <row r="499" spans="1:50">
      <c r="A499" t="s">
        <v>1064</v>
      </c>
      <c r="B499" t="s">
        <v>1065</v>
      </c>
      <c r="C499" t="s">
        <v>218</v>
      </c>
      <c r="D499">
        <v>4400</v>
      </c>
      <c r="E499" t="s">
        <v>63</v>
      </c>
      <c r="F499">
        <v>40</v>
      </c>
      <c r="G499" t="s">
        <v>70</v>
      </c>
      <c r="H499">
        <v>262.83</v>
      </c>
      <c r="I499" t="s">
        <v>105</v>
      </c>
      <c r="J499" t="s">
        <v>71</v>
      </c>
      <c r="K499" t="s">
        <v>57</v>
      </c>
      <c r="L499" t="s">
        <v>66</v>
      </c>
      <c r="M499">
        <v>6</v>
      </c>
      <c r="N499">
        <v>2</v>
      </c>
      <c r="O499">
        <v>2</v>
      </c>
      <c r="P499">
        <v>0</v>
      </c>
      <c r="Q499" t="s">
        <v>66</v>
      </c>
      <c r="R499" t="s">
        <v>59</v>
      </c>
      <c r="S499" t="s">
        <v>59</v>
      </c>
      <c r="T499" t="s">
        <v>66</v>
      </c>
      <c r="U499" t="s">
        <v>66</v>
      </c>
      <c r="W499">
        <v>0</v>
      </c>
      <c r="X499">
        <v>0</v>
      </c>
      <c r="Y499" t="s">
        <v>58</v>
      </c>
      <c r="Z499" t="s">
        <v>58</v>
      </c>
      <c r="AA499" t="s">
        <v>58</v>
      </c>
      <c r="AB499" t="s">
        <v>58</v>
      </c>
      <c r="AC499" t="s">
        <v>58</v>
      </c>
      <c r="AD499" t="s">
        <v>58</v>
      </c>
      <c r="AE499" t="s">
        <v>58</v>
      </c>
      <c r="AF499" t="s">
        <v>58</v>
      </c>
      <c r="AG499" t="s">
        <v>66</v>
      </c>
      <c r="AH499" t="s">
        <v>58</v>
      </c>
      <c r="AI499" t="s">
        <v>58</v>
      </c>
      <c r="AJ499" t="s">
        <v>58</v>
      </c>
      <c r="AK499">
        <v>0</v>
      </c>
      <c r="AL499">
        <v>0</v>
      </c>
      <c r="AM499">
        <v>1</v>
      </c>
      <c r="AN499">
        <v>1</v>
      </c>
      <c r="AO499">
        <v>1</v>
      </c>
      <c r="AP499">
        <v>0</v>
      </c>
      <c r="AQ499">
        <v>0</v>
      </c>
      <c r="AR499">
        <v>0</v>
      </c>
      <c r="AS499">
        <v>0</v>
      </c>
      <c r="AV499">
        <v>13.8</v>
      </c>
      <c r="AW499" t="s">
        <v>59</v>
      </c>
      <c r="AX499">
        <v>9</v>
      </c>
    </row>
    <row r="500" spans="1:50">
      <c r="A500" t="s">
        <v>1066</v>
      </c>
      <c r="B500" t="s">
        <v>1067</v>
      </c>
      <c r="C500" t="s">
        <v>122</v>
      </c>
      <c r="D500">
        <v>5960</v>
      </c>
      <c r="E500" t="s">
        <v>53</v>
      </c>
      <c r="F500">
        <v>64</v>
      </c>
      <c r="G500" t="s">
        <v>163</v>
      </c>
      <c r="H500">
        <v>402.96</v>
      </c>
      <c r="I500" t="s">
        <v>105</v>
      </c>
      <c r="J500" t="s">
        <v>56</v>
      </c>
      <c r="K500" t="s">
        <v>156</v>
      </c>
      <c r="L500" t="s">
        <v>58</v>
      </c>
      <c r="M500">
        <v>0</v>
      </c>
      <c r="N500">
        <v>2</v>
      </c>
      <c r="O500">
        <v>2</v>
      </c>
      <c r="P500">
        <v>0</v>
      </c>
      <c r="Q500" t="s">
        <v>59</v>
      </c>
      <c r="R500" t="s">
        <v>59</v>
      </c>
      <c r="S500" t="s">
        <v>59</v>
      </c>
      <c r="T500" t="s">
        <v>59</v>
      </c>
      <c r="U500" t="s">
        <v>59</v>
      </c>
      <c r="V500">
        <v>1</v>
      </c>
      <c r="W500">
        <v>1</v>
      </c>
      <c r="X500">
        <v>0</v>
      </c>
      <c r="Y500" t="s">
        <v>66</v>
      </c>
      <c r="Z500" t="s">
        <v>58</v>
      </c>
      <c r="AA500" t="s">
        <v>58</v>
      </c>
      <c r="AB500" t="s">
        <v>66</v>
      </c>
      <c r="AC500" t="s">
        <v>58</v>
      </c>
      <c r="AD500" t="s">
        <v>58</v>
      </c>
      <c r="AE500" t="s">
        <v>66</v>
      </c>
      <c r="AF500" t="s">
        <v>58</v>
      </c>
      <c r="AG500" t="s">
        <v>58</v>
      </c>
      <c r="AH500" t="s">
        <v>58</v>
      </c>
      <c r="AI500" t="s">
        <v>58</v>
      </c>
      <c r="AJ500" t="s">
        <v>58</v>
      </c>
      <c r="AK500">
        <v>1</v>
      </c>
      <c r="AL500">
        <v>1</v>
      </c>
      <c r="AM500">
        <v>1</v>
      </c>
      <c r="AN500">
        <v>0</v>
      </c>
      <c r="AO500">
        <v>0</v>
      </c>
      <c r="AP500">
        <v>0</v>
      </c>
      <c r="AQ500">
        <v>0</v>
      </c>
      <c r="AR500">
        <v>1</v>
      </c>
      <c r="AS500">
        <v>0</v>
      </c>
      <c r="AV500">
        <v>14.9</v>
      </c>
      <c r="AW500" t="s">
        <v>59</v>
      </c>
      <c r="AX500">
        <v>7</v>
      </c>
    </row>
    <row r="501" spans="1:50">
      <c r="A501" t="s">
        <v>1068</v>
      </c>
      <c r="B501" t="s">
        <v>739</v>
      </c>
      <c r="C501" t="s">
        <v>609</v>
      </c>
      <c r="D501">
        <v>5880</v>
      </c>
      <c r="E501" t="s">
        <v>53</v>
      </c>
      <c r="F501">
        <v>78</v>
      </c>
      <c r="G501" t="s">
        <v>64</v>
      </c>
      <c r="H501">
        <v>238.16</v>
      </c>
      <c r="I501" t="s">
        <v>94</v>
      </c>
      <c r="J501" t="s">
        <v>71</v>
      </c>
      <c r="K501" t="s">
        <v>131</v>
      </c>
      <c r="L501" t="s">
        <v>58</v>
      </c>
      <c r="M501">
        <v>0</v>
      </c>
      <c r="N501">
        <v>2</v>
      </c>
      <c r="O501">
        <v>2</v>
      </c>
      <c r="P501">
        <v>1</v>
      </c>
      <c r="Q501" t="s">
        <v>59</v>
      </c>
      <c r="R501" t="s">
        <v>59</v>
      </c>
      <c r="S501" t="s">
        <v>59</v>
      </c>
      <c r="T501" t="s">
        <v>59</v>
      </c>
      <c r="U501" t="s">
        <v>59</v>
      </c>
      <c r="W501">
        <v>0</v>
      </c>
      <c r="X501">
        <v>0</v>
      </c>
      <c r="Y501" t="s">
        <v>66</v>
      </c>
      <c r="Z501" t="s">
        <v>58</v>
      </c>
      <c r="AA501" t="s">
        <v>58</v>
      </c>
      <c r="AB501" t="s">
        <v>58</v>
      </c>
      <c r="AC501" t="s">
        <v>58</v>
      </c>
      <c r="AD501" t="s">
        <v>58</v>
      </c>
      <c r="AE501" t="s">
        <v>58</v>
      </c>
      <c r="AF501" t="s">
        <v>58</v>
      </c>
      <c r="AG501" t="s">
        <v>58</v>
      </c>
      <c r="AH501" t="s">
        <v>58</v>
      </c>
      <c r="AI501" t="s">
        <v>58</v>
      </c>
      <c r="AJ501" t="s">
        <v>58</v>
      </c>
      <c r="AK501">
        <v>0</v>
      </c>
      <c r="AL501">
        <v>0</v>
      </c>
      <c r="AM501">
        <v>1</v>
      </c>
      <c r="AN501">
        <v>0</v>
      </c>
      <c r="AO501">
        <v>0</v>
      </c>
      <c r="AP501">
        <v>0</v>
      </c>
      <c r="AQ501">
        <v>0</v>
      </c>
      <c r="AR501">
        <v>0</v>
      </c>
      <c r="AS501">
        <v>0</v>
      </c>
      <c r="AV501">
        <v>13.1</v>
      </c>
      <c r="AW501" t="s">
        <v>66</v>
      </c>
      <c r="AX501">
        <v>9</v>
      </c>
    </row>
    <row r="502" spans="1:50">
      <c r="A502" t="s">
        <v>1069</v>
      </c>
      <c r="B502" t="s">
        <v>1070</v>
      </c>
      <c r="C502" t="s">
        <v>420</v>
      </c>
      <c r="E502" t="s">
        <v>53</v>
      </c>
      <c r="F502">
        <v>52</v>
      </c>
      <c r="G502" t="s">
        <v>64</v>
      </c>
      <c r="H502">
        <v>201.97</v>
      </c>
      <c r="I502" t="s">
        <v>55</v>
      </c>
      <c r="J502" t="s">
        <v>56</v>
      </c>
      <c r="K502" t="s">
        <v>168</v>
      </c>
      <c r="L502" t="s">
        <v>58</v>
      </c>
      <c r="M502">
        <v>0</v>
      </c>
      <c r="N502">
        <v>1</v>
      </c>
      <c r="O502">
        <v>1</v>
      </c>
      <c r="P502">
        <v>0</v>
      </c>
      <c r="Q502" t="s">
        <v>59</v>
      </c>
      <c r="R502" t="s">
        <v>59</v>
      </c>
      <c r="S502" t="s">
        <v>59</v>
      </c>
      <c r="T502" t="s">
        <v>59</v>
      </c>
      <c r="U502" t="s">
        <v>59</v>
      </c>
      <c r="V502">
        <v>0</v>
      </c>
      <c r="W502">
        <v>1</v>
      </c>
      <c r="X502">
        <v>1</v>
      </c>
      <c r="Y502" t="s">
        <v>58</v>
      </c>
      <c r="Z502" t="s">
        <v>58</v>
      </c>
      <c r="AA502" t="s">
        <v>58</v>
      </c>
      <c r="AB502" t="s">
        <v>58</v>
      </c>
      <c r="AC502" t="s">
        <v>58</v>
      </c>
      <c r="AD502" t="s">
        <v>58</v>
      </c>
      <c r="AE502" t="s">
        <v>66</v>
      </c>
      <c r="AF502" t="s">
        <v>58</v>
      </c>
      <c r="AG502" t="s">
        <v>58</v>
      </c>
      <c r="AH502" t="s">
        <v>58</v>
      </c>
      <c r="AI502" t="s">
        <v>58</v>
      </c>
      <c r="AJ502" t="s">
        <v>58</v>
      </c>
      <c r="AK502">
        <v>1</v>
      </c>
      <c r="AL502">
        <v>1</v>
      </c>
      <c r="AM502">
        <v>1</v>
      </c>
      <c r="AN502">
        <v>0</v>
      </c>
      <c r="AO502">
        <v>1</v>
      </c>
      <c r="AP502">
        <v>0</v>
      </c>
      <c r="AQ502">
        <v>0</v>
      </c>
      <c r="AR502">
        <v>0</v>
      </c>
      <c r="AS502">
        <v>0</v>
      </c>
      <c r="AV502">
        <v>11.3</v>
      </c>
      <c r="AW502" t="s">
        <v>59</v>
      </c>
      <c r="AX502">
        <v>2</v>
      </c>
    </row>
    <row r="503" spans="1:50">
      <c r="A503" t="s">
        <v>1071</v>
      </c>
      <c r="B503" t="s">
        <v>1072</v>
      </c>
      <c r="C503" t="s">
        <v>236</v>
      </c>
      <c r="D503">
        <v>6200</v>
      </c>
      <c r="E503" t="s">
        <v>53</v>
      </c>
      <c r="F503">
        <v>62</v>
      </c>
      <c r="G503" t="s">
        <v>70</v>
      </c>
      <c r="H503">
        <v>321.70999999999998</v>
      </c>
      <c r="I503" t="s">
        <v>196</v>
      </c>
      <c r="J503" t="s">
        <v>71</v>
      </c>
      <c r="K503" t="s">
        <v>168</v>
      </c>
      <c r="L503" t="s">
        <v>58</v>
      </c>
      <c r="M503">
        <v>0</v>
      </c>
      <c r="N503">
        <v>0</v>
      </c>
      <c r="O503">
        <v>0</v>
      </c>
      <c r="P503">
        <v>0</v>
      </c>
      <c r="Q503" t="s">
        <v>59</v>
      </c>
      <c r="R503" t="s">
        <v>59</v>
      </c>
      <c r="S503" t="s">
        <v>59</v>
      </c>
      <c r="T503" t="s">
        <v>59</v>
      </c>
      <c r="U503" t="s">
        <v>59</v>
      </c>
      <c r="V503">
        <v>0</v>
      </c>
      <c r="W503">
        <v>0</v>
      </c>
      <c r="X503">
        <v>0</v>
      </c>
      <c r="Y503" t="s">
        <v>58</v>
      </c>
      <c r="Z503" t="s">
        <v>58</v>
      </c>
      <c r="AA503" t="s">
        <v>58</v>
      </c>
      <c r="AB503" t="s">
        <v>58</v>
      </c>
      <c r="AC503" t="s">
        <v>58</v>
      </c>
      <c r="AD503" t="s">
        <v>58</v>
      </c>
      <c r="AE503" t="s">
        <v>58</v>
      </c>
      <c r="AF503" t="s">
        <v>58</v>
      </c>
      <c r="AG503" t="s">
        <v>58</v>
      </c>
      <c r="AH503" t="s">
        <v>58</v>
      </c>
      <c r="AI503" t="s">
        <v>58</v>
      </c>
      <c r="AJ503" t="s">
        <v>58</v>
      </c>
      <c r="AK503">
        <v>1</v>
      </c>
      <c r="AL503">
        <v>1</v>
      </c>
      <c r="AM503">
        <v>0</v>
      </c>
      <c r="AN503">
        <v>0</v>
      </c>
      <c r="AO503">
        <v>0</v>
      </c>
      <c r="AP503">
        <v>0</v>
      </c>
      <c r="AQ503">
        <v>0</v>
      </c>
      <c r="AR503">
        <v>1</v>
      </c>
      <c r="AS503">
        <v>0</v>
      </c>
      <c r="AV503">
        <v>15.6</v>
      </c>
      <c r="AW503" t="s">
        <v>59</v>
      </c>
      <c r="AX503">
        <v>4</v>
      </c>
    </row>
    <row r="504" spans="1:50">
      <c r="A504" t="s">
        <v>1073</v>
      </c>
      <c r="B504" t="s">
        <v>1074</v>
      </c>
      <c r="C504" t="s">
        <v>171</v>
      </c>
      <c r="D504">
        <v>5380</v>
      </c>
      <c r="E504" t="s">
        <v>53</v>
      </c>
      <c r="F504">
        <v>28</v>
      </c>
      <c r="G504" t="s">
        <v>64</v>
      </c>
      <c r="H504">
        <v>490.46</v>
      </c>
      <c r="I504" t="s">
        <v>55</v>
      </c>
      <c r="J504" t="s">
        <v>55</v>
      </c>
      <c r="K504" t="s">
        <v>131</v>
      </c>
      <c r="L504" t="s">
        <v>66</v>
      </c>
      <c r="M504">
        <v>1</v>
      </c>
      <c r="N504">
        <v>1</v>
      </c>
      <c r="O504">
        <v>1</v>
      </c>
      <c r="P504">
        <v>0</v>
      </c>
      <c r="Q504" t="s">
        <v>59</v>
      </c>
      <c r="R504" t="s">
        <v>59</v>
      </c>
      <c r="S504" t="s">
        <v>59</v>
      </c>
      <c r="T504" t="s">
        <v>59</v>
      </c>
      <c r="U504" t="s">
        <v>59</v>
      </c>
      <c r="V504">
        <v>0</v>
      </c>
      <c r="W504">
        <v>1</v>
      </c>
      <c r="X504">
        <v>1</v>
      </c>
      <c r="Y504" t="s">
        <v>66</v>
      </c>
      <c r="Z504" t="s">
        <v>58</v>
      </c>
      <c r="AA504" t="s">
        <v>58</v>
      </c>
      <c r="AB504" t="s">
        <v>58</v>
      </c>
      <c r="AC504" t="s">
        <v>58</v>
      </c>
      <c r="AD504" t="s">
        <v>58</v>
      </c>
      <c r="AE504" t="s">
        <v>58</v>
      </c>
      <c r="AF504" t="s">
        <v>58</v>
      </c>
      <c r="AG504" t="s">
        <v>58</v>
      </c>
      <c r="AH504" t="s">
        <v>58</v>
      </c>
      <c r="AI504" t="s">
        <v>58</v>
      </c>
      <c r="AJ504" t="s">
        <v>58</v>
      </c>
      <c r="AK504">
        <v>0</v>
      </c>
      <c r="AL504">
        <v>0</v>
      </c>
      <c r="AM504">
        <v>1</v>
      </c>
      <c r="AN504">
        <v>0</v>
      </c>
      <c r="AO504">
        <v>1</v>
      </c>
      <c r="AP504">
        <v>0</v>
      </c>
      <c r="AQ504">
        <v>0</v>
      </c>
      <c r="AR504">
        <v>0</v>
      </c>
      <c r="AS504">
        <v>1</v>
      </c>
      <c r="AV504">
        <v>15.5</v>
      </c>
      <c r="AW504" t="s">
        <v>59</v>
      </c>
      <c r="AX504">
        <v>3</v>
      </c>
    </row>
    <row r="505" spans="1:50">
      <c r="A505" t="s">
        <v>1075</v>
      </c>
      <c r="B505" t="s">
        <v>1072</v>
      </c>
      <c r="C505" t="s">
        <v>236</v>
      </c>
      <c r="D505">
        <v>6200</v>
      </c>
      <c r="E505" t="s">
        <v>53</v>
      </c>
      <c r="F505">
        <v>0</v>
      </c>
      <c r="G505" t="s">
        <v>54</v>
      </c>
      <c r="H505">
        <v>152.96</v>
      </c>
      <c r="I505" t="s">
        <v>55</v>
      </c>
      <c r="J505" t="s">
        <v>55</v>
      </c>
      <c r="K505" t="s">
        <v>85</v>
      </c>
      <c r="L505" t="s">
        <v>58</v>
      </c>
      <c r="M505">
        <v>0</v>
      </c>
      <c r="N505">
        <v>0</v>
      </c>
      <c r="O505">
        <v>0</v>
      </c>
      <c r="P505">
        <v>0</v>
      </c>
      <c r="Q505" t="s">
        <v>59</v>
      </c>
      <c r="R505" t="s">
        <v>59</v>
      </c>
      <c r="S505" t="s">
        <v>59</v>
      </c>
      <c r="T505" t="s">
        <v>59</v>
      </c>
      <c r="U505" t="s">
        <v>59</v>
      </c>
      <c r="V505">
        <v>3</v>
      </c>
      <c r="W505">
        <v>1</v>
      </c>
      <c r="X505">
        <v>0</v>
      </c>
      <c r="Y505" t="s">
        <v>66</v>
      </c>
      <c r="Z505" t="s">
        <v>58</v>
      </c>
      <c r="AA505" t="s">
        <v>58</v>
      </c>
      <c r="AB505" t="s">
        <v>58</v>
      </c>
      <c r="AC505" t="s">
        <v>58</v>
      </c>
      <c r="AD505" t="s">
        <v>58</v>
      </c>
      <c r="AE505" t="s">
        <v>58</v>
      </c>
      <c r="AF505" t="s">
        <v>58</v>
      </c>
      <c r="AG505" t="s">
        <v>58</v>
      </c>
      <c r="AH505" t="s">
        <v>58</v>
      </c>
      <c r="AI505" t="s">
        <v>58</v>
      </c>
      <c r="AJ505" t="s">
        <v>58</v>
      </c>
      <c r="AK505">
        <v>0</v>
      </c>
      <c r="AL505">
        <v>0</v>
      </c>
      <c r="AM505">
        <v>0</v>
      </c>
      <c r="AN505">
        <v>0</v>
      </c>
      <c r="AO505">
        <v>0</v>
      </c>
      <c r="AP505">
        <v>0</v>
      </c>
      <c r="AQ505">
        <v>0</v>
      </c>
      <c r="AR505">
        <v>0</v>
      </c>
      <c r="AS505">
        <v>0</v>
      </c>
      <c r="AV505">
        <v>13.4</v>
      </c>
      <c r="AW505" t="s">
        <v>59</v>
      </c>
      <c r="AX505">
        <v>4</v>
      </c>
    </row>
    <row r="506" spans="1:50">
      <c r="A506" t="s">
        <v>1076</v>
      </c>
      <c r="B506" t="s">
        <v>1077</v>
      </c>
      <c r="C506" t="s">
        <v>212</v>
      </c>
      <c r="D506">
        <v>3120</v>
      </c>
      <c r="E506" t="s">
        <v>53</v>
      </c>
      <c r="F506">
        <v>30</v>
      </c>
      <c r="G506" t="s">
        <v>64</v>
      </c>
      <c r="H506">
        <v>288.16000000000003</v>
      </c>
      <c r="I506" t="s">
        <v>55</v>
      </c>
      <c r="J506" t="s">
        <v>55</v>
      </c>
      <c r="K506" t="s">
        <v>80</v>
      </c>
      <c r="L506" t="s">
        <v>66</v>
      </c>
      <c r="M506">
        <v>1</v>
      </c>
      <c r="N506">
        <v>1</v>
      </c>
      <c r="O506">
        <v>1</v>
      </c>
      <c r="P506">
        <v>0</v>
      </c>
      <c r="Q506" t="s">
        <v>59</v>
      </c>
      <c r="R506" t="s">
        <v>59</v>
      </c>
      <c r="S506" t="s">
        <v>59</v>
      </c>
      <c r="T506" t="s">
        <v>59</v>
      </c>
      <c r="U506" t="s">
        <v>59</v>
      </c>
      <c r="W506">
        <v>0</v>
      </c>
      <c r="X506">
        <v>0</v>
      </c>
      <c r="Y506" t="s">
        <v>66</v>
      </c>
      <c r="Z506" t="s">
        <v>58</v>
      </c>
      <c r="AA506" t="s">
        <v>58</v>
      </c>
      <c r="AB506" t="s">
        <v>58</v>
      </c>
      <c r="AC506" t="s">
        <v>58</v>
      </c>
      <c r="AD506" t="s">
        <v>58</v>
      </c>
      <c r="AE506" t="s">
        <v>58</v>
      </c>
      <c r="AF506" t="s">
        <v>58</v>
      </c>
      <c r="AG506" t="s">
        <v>58</v>
      </c>
      <c r="AH506" t="s">
        <v>58</v>
      </c>
      <c r="AI506" t="s">
        <v>58</v>
      </c>
      <c r="AJ506" t="s">
        <v>58</v>
      </c>
      <c r="AK506">
        <v>0</v>
      </c>
      <c r="AL506">
        <v>0</v>
      </c>
      <c r="AM506">
        <v>0</v>
      </c>
      <c r="AN506">
        <v>0</v>
      </c>
      <c r="AO506">
        <v>0</v>
      </c>
      <c r="AP506">
        <v>0</v>
      </c>
      <c r="AQ506">
        <v>0</v>
      </c>
      <c r="AR506">
        <v>0</v>
      </c>
      <c r="AS506">
        <v>0</v>
      </c>
      <c r="AV506">
        <v>14.1</v>
      </c>
      <c r="AW506" t="s">
        <v>59</v>
      </c>
      <c r="AX506">
        <v>7</v>
      </c>
    </row>
    <row r="507" spans="1:50">
      <c r="A507" t="s">
        <v>1078</v>
      </c>
      <c r="B507" t="s">
        <v>1079</v>
      </c>
      <c r="C507" t="s">
        <v>122</v>
      </c>
      <c r="D507">
        <v>6080</v>
      </c>
      <c r="E507" t="s">
        <v>53</v>
      </c>
      <c r="F507">
        <v>0</v>
      </c>
      <c r="G507" t="s">
        <v>64</v>
      </c>
      <c r="H507">
        <v>249.01</v>
      </c>
      <c r="I507" t="s">
        <v>641</v>
      </c>
      <c r="J507" t="s">
        <v>55</v>
      </c>
      <c r="K507" t="s">
        <v>123</v>
      </c>
      <c r="L507" t="s">
        <v>66</v>
      </c>
      <c r="M507">
        <v>0</v>
      </c>
      <c r="N507">
        <v>2</v>
      </c>
      <c r="O507">
        <v>2</v>
      </c>
      <c r="P507">
        <v>1</v>
      </c>
      <c r="Q507" t="s">
        <v>59</v>
      </c>
      <c r="R507" t="s">
        <v>59</v>
      </c>
      <c r="S507" t="s">
        <v>59</v>
      </c>
      <c r="T507" t="s">
        <v>59</v>
      </c>
      <c r="U507" t="s">
        <v>59</v>
      </c>
      <c r="W507">
        <v>0</v>
      </c>
      <c r="X507">
        <v>0</v>
      </c>
      <c r="Y507" t="s">
        <v>66</v>
      </c>
      <c r="Z507" t="s">
        <v>58</v>
      </c>
      <c r="AA507" t="s">
        <v>58</v>
      </c>
      <c r="AB507" t="s">
        <v>58</v>
      </c>
      <c r="AC507" t="s">
        <v>58</v>
      </c>
      <c r="AD507" t="s">
        <v>58</v>
      </c>
      <c r="AE507" t="s">
        <v>58</v>
      </c>
      <c r="AF507" t="s">
        <v>58</v>
      </c>
      <c r="AG507" t="s">
        <v>58</v>
      </c>
      <c r="AH507" t="s">
        <v>58</v>
      </c>
      <c r="AI507" t="s">
        <v>58</v>
      </c>
      <c r="AJ507" t="s">
        <v>58</v>
      </c>
      <c r="AK507">
        <v>0</v>
      </c>
      <c r="AL507">
        <v>0</v>
      </c>
      <c r="AM507">
        <v>1</v>
      </c>
      <c r="AN507">
        <v>0</v>
      </c>
      <c r="AO507">
        <v>1</v>
      </c>
      <c r="AP507">
        <v>0</v>
      </c>
      <c r="AQ507">
        <v>0</v>
      </c>
      <c r="AR507">
        <v>0</v>
      </c>
      <c r="AS507">
        <v>1</v>
      </c>
      <c r="AV507">
        <v>13.6</v>
      </c>
      <c r="AW507" t="s">
        <v>66</v>
      </c>
      <c r="AX507">
        <v>7</v>
      </c>
    </row>
    <row r="508" spans="1:50">
      <c r="A508" t="s">
        <v>1080</v>
      </c>
      <c r="B508" t="s">
        <v>1058</v>
      </c>
      <c r="C508" t="s">
        <v>83</v>
      </c>
      <c r="D508">
        <v>3840</v>
      </c>
      <c r="E508" t="s">
        <v>63</v>
      </c>
      <c r="F508">
        <v>52</v>
      </c>
      <c r="G508" t="s">
        <v>226</v>
      </c>
      <c r="H508">
        <v>382.89</v>
      </c>
      <c r="I508" t="s">
        <v>105</v>
      </c>
      <c r="J508" t="s">
        <v>71</v>
      </c>
      <c r="K508" t="s">
        <v>72</v>
      </c>
      <c r="L508" t="s">
        <v>58</v>
      </c>
      <c r="M508">
        <v>0</v>
      </c>
      <c r="N508">
        <v>2</v>
      </c>
      <c r="O508">
        <v>2</v>
      </c>
      <c r="P508">
        <v>0</v>
      </c>
      <c r="Q508" t="s">
        <v>59</v>
      </c>
      <c r="R508" t="s">
        <v>59</v>
      </c>
      <c r="S508" t="s">
        <v>59</v>
      </c>
      <c r="T508" t="s">
        <v>59</v>
      </c>
      <c r="U508" t="s">
        <v>59</v>
      </c>
      <c r="V508">
        <v>0</v>
      </c>
      <c r="W508">
        <v>0</v>
      </c>
      <c r="X508">
        <v>1</v>
      </c>
      <c r="Y508" t="s">
        <v>58</v>
      </c>
      <c r="Z508" t="s">
        <v>58</v>
      </c>
      <c r="AA508" t="s">
        <v>58</v>
      </c>
      <c r="AB508" t="s">
        <v>66</v>
      </c>
      <c r="AC508" t="s">
        <v>58</v>
      </c>
      <c r="AD508" t="s">
        <v>58</v>
      </c>
      <c r="AE508" t="s">
        <v>58</v>
      </c>
      <c r="AF508" t="s">
        <v>58</v>
      </c>
      <c r="AG508" t="s">
        <v>66</v>
      </c>
      <c r="AH508" t="s">
        <v>58</v>
      </c>
      <c r="AI508" t="s">
        <v>58</v>
      </c>
      <c r="AJ508" t="s">
        <v>58</v>
      </c>
      <c r="AK508">
        <v>0</v>
      </c>
      <c r="AL508">
        <v>0</v>
      </c>
      <c r="AM508">
        <v>1</v>
      </c>
      <c r="AN508">
        <v>0</v>
      </c>
      <c r="AO508">
        <v>1</v>
      </c>
      <c r="AP508">
        <v>0</v>
      </c>
      <c r="AQ508">
        <v>0</v>
      </c>
      <c r="AR508">
        <v>0</v>
      </c>
      <c r="AS508">
        <v>1</v>
      </c>
      <c r="AV508">
        <v>15.8</v>
      </c>
      <c r="AW508" t="s">
        <v>59</v>
      </c>
      <c r="AX508">
        <v>2</v>
      </c>
    </row>
    <row r="509" spans="1:50">
      <c r="A509" t="s">
        <v>1081</v>
      </c>
      <c r="B509" t="s">
        <v>1082</v>
      </c>
      <c r="C509" t="s">
        <v>134</v>
      </c>
      <c r="E509" t="s">
        <v>53</v>
      </c>
      <c r="F509">
        <v>48</v>
      </c>
      <c r="G509" t="s">
        <v>64</v>
      </c>
      <c r="H509">
        <v>245.07</v>
      </c>
      <c r="I509" t="s">
        <v>55</v>
      </c>
      <c r="J509" t="s">
        <v>55</v>
      </c>
      <c r="K509" t="s">
        <v>72</v>
      </c>
      <c r="L509" t="s">
        <v>58</v>
      </c>
      <c r="M509">
        <v>0</v>
      </c>
      <c r="N509">
        <v>1</v>
      </c>
      <c r="O509">
        <v>1</v>
      </c>
      <c r="P509">
        <v>0</v>
      </c>
      <c r="Q509" t="s">
        <v>59</v>
      </c>
      <c r="R509" t="s">
        <v>59</v>
      </c>
      <c r="S509" t="s">
        <v>59</v>
      </c>
      <c r="T509" t="s">
        <v>59</v>
      </c>
      <c r="U509" t="s">
        <v>59</v>
      </c>
      <c r="V509">
        <v>2</v>
      </c>
      <c r="W509">
        <v>1</v>
      </c>
      <c r="X509">
        <v>0</v>
      </c>
      <c r="Y509" t="s">
        <v>66</v>
      </c>
      <c r="Z509" t="s">
        <v>66</v>
      </c>
      <c r="AA509" t="s">
        <v>58</v>
      </c>
      <c r="AB509" t="s">
        <v>58</v>
      </c>
      <c r="AC509" t="s">
        <v>58</v>
      </c>
      <c r="AD509" t="s">
        <v>58</v>
      </c>
      <c r="AE509" t="s">
        <v>58</v>
      </c>
      <c r="AF509" t="s">
        <v>58</v>
      </c>
      <c r="AG509" t="s">
        <v>58</v>
      </c>
      <c r="AH509" t="s">
        <v>58</v>
      </c>
      <c r="AI509" t="s">
        <v>58</v>
      </c>
      <c r="AJ509" t="s">
        <v>58</v>
      </c>
      <c r="AK509">
        <v>0</v>
      </c>
      <c r="AL509">
        <v>1</v>
      </c>
      <c r="AM509">
        <v>0</v>
      </c>
      <c r="AN509">
        <v>0</v>
      </c>
      <c r="AO509">
        <v>0</v>
      </c>
      <c r="AP509">
        <v>0</v>
      </c>
      <c r="AQ509">
        <v>0</v>
      </c>
      <c r="AR509">
        <v>0</v>
      </c>
      <c r="AS509">
        <v>0</v>
      </c>
      <c r="AV509">
        <v>11.8</v>
      </c>
      <c r="AW509" t="s">
        <v>59</v>
      </c>
      <c r="AX509">
        <v>1</v>
      </c>
    </row>
    <row r="510" spans="1:50">
      <c r="A510" t="s">
        <v>1083</v>
      </c>
      <c r="B510" t="s">
        <v>944</v>
      </c>
      <c r="C510" t="s">
        <v>75</v>
      </c>
      <c r="D510">
        <v>2160</v>
      </c>
      <c r="E510" t="s">
        <v>53</v>
      </c>
      <c r="F510">
        <v>48</v>
      </c>
      <c r="G510" t="s">
        <v>163</v>
      </c>
      <c r="H510">
        <v>308.55</v>
      </c>
      <c r="I510" t="s">
        <v>55</v>
      </c>
      <c r="J510" t="s">
        <v>55</v>
      </c>
      <c r="K510" t="s">
        <v>80</v>
      </c>
      <c r="L510" t="s">
        <v>58</v>
      </c>
      <c r="M510">
        <v>0</v>
      </c>
      <c r="N510">
        <v>0</v>
      </c>
      <c r="O510">
        <v>0</v>
      </c>
      <c r="P510">
        <v>0</v>
      </c>
      <c r="Q510" t="s">
        <v>59</v>
      </c>
      <c r="R510" t="s">
        <v>59</v>
      </c>
      <c r="S510" t="s">
        <v>59</v>
      </c>
      <c r="T510" t="s">
        <v>59</v>
      </c>
      <c r="U510" t="s">
        <v>59</v>
      </c>
      <c r="V510">
        <v>2</v>
      </c>
      <c r="W510">
        <v>1</v>
      </c>
      <c r="X510">
        <v>0</v>
      </c>
      <c r="Y510" t="s">
        <v>59</v>
      </c>
      <c r="Z510" t="s">
        <v>59</v>
      </c>
      <c r="AA510" t="s">
        <v>59</v>
      </c>
      <c r="AB510" t="s">
        <v>59</v>
      </c>
      <c r="AC510" t="s">
        <v>59</v>
      </c>
      <c r="AD510" t="s">
        <v>59</v>
      </c>
      <c r="AE510" t="s">
        <v>59</v>
      </c>
      <c r="AF510" t="s">
        <v>59</v>
      </c>
      <c r="AG510" t="s">
        <v>59</v>
      </c>
      <c r="AH510" t="s">
        <v>59</v>
      </c>
      <c r="AI510" t="s">
        <v>59</v>
      </c>
      <c r="AJ510" t="s">
        <v>59</v>
      </c>
      <c r="AV510">
        <v>12.2</v>
      </c>
      <c r="AW510" t="s">
        <v>59</v>
      </c>
      <c r="AX510">
        <v>1</v>
      </c>
    </row>
    <row r="511" spans="1:50">
      <c r="A511" t="s">
        <v>1084</v>
      </c>
      <c r="B511" t="s">
        <v>1085</v>
      </c>
      <c r="C511" t="s">
        <v>119</v>
      </c>
      <c r="D511">
        <v>520</v>
      </c>
      <c r="E511" t="s">
        <v>53</v>
      </c>
      <c r="F511">
        <v>46</v>
      </c>
      <c r="G511" t="s">
        <v>64</v>
      </c>
      <c r="H511">
        <v>365.79</v>
      </c>
      <c r="I511" t="s">
        <v>105</v>
      </c>
      <c r="J511" t="s">
        <v>56</v>
      </c>
      <c r="K511" t="s">
        <v>153</v>
      </c>
      <c r="L511" t="s">
        <v>58</v>
      </c>
      <c r="M511">
        <v>0</v>
      </c>
      <c r="N511">
        <v>2</v>
      </c>
      <c r="O511">
        <v>2</v>
      </c>
      <c r="P511">
        <v>0</v>
      </c>
      <c r="Q511" t="s">
        <v>59</v>
      </c>
      <c r="R511" t="s">
        <v>59</v>
      </c>
      <c r="S511" t="s">
        <v>66</v>
      </c>
      <c r="T511" t="s">
        <v>59</v>
      </c>
      <c r="U511" t="s">
        <v>66</v>
      </c>
      <c r="W511">
        <v>0</v>
      </c>
      <c r="X511">
        <v>0</v>
      </c>
      <c r="Y511" t="s">
        <v>66</v>
      </c>
      <c r="Z511" t="s">
        <v>66</v>
      </c>
      <c r="AA511" t="s">
        <v>58</v>
      </c>
      <c r="AB511" t="s">
        <v>66</v>
      </c>
      <c r="AC511" t="s">
        <v>58</v>
      </c>
      <c r="AD511" t="s">
        <v>58</v>
      </c>
      <c r="AE511" t="s">
        <v>66</v>
      </c>
      <c r="AF511" t="s">
        <v>58</v>
      </c>
      <c r="AG511" t="s">
        <v>58</v>
      </c>
      <c r="AH511" t="s">
        <v>58</v>
      </c>
      <c r="AI511" t="s">
        <v>58</v>
      </c>
      <c r="AJ511" t="s">
        <v>66</v>
      </c>
      <c r="AK511">
        <v>1</v>
      </c>
      <c r="AL511">
        <v>1</v>
      </c>
      <c r="AM511">
        <v>1</v>
      </c>
      <c r="AN511">
        <v>0</v>
      </c>
      <c r="AO511">
        <v>1</v>
      </c>
      <c r="AP511">
        <v>0</v>
      </c>
      <c r="AQ511">
        <v>0</v>
      </c>
      <c r="AR511">
        <v>0</v>
      </c>
      <c r="AS511">
        <v>0</v>
      </c>
      <c r="AV511">
        <v>14.4</v>
      </c>
      <c r="AW511" t="s">
        <v>59</v>
      </c>
      <c r="AX511">
        <v>7</v>
      </c>
    </row>
    <row r="512" spans="1:50">
      <c r="A512" t="s">
        <v>1086</v>
      </c>
      <c r="B512" t="s">
        <v>1087</v>
      </c>
      <c r="C512" t="s">
        <v>205</v>
      </c>
      <c r="D512">
        <v>3480</v>
      </c>
      <c r="E512" t="s">
        <v>63</v>
      </c>
      <c r="F512">
        <v>62</v>
      </c>
      <c r="G512" t="s">
        <v>70</v>
      </c>
      <c r="H512">
        <v>273.68</v>
      </c>
      <c r="I512" t="s">
        <v>55</v>
      </c>
      <c r="J512" t="s">
        <v>71</v>
      </c>
      <c r="K512" t="s">
        <v>131</v>
      </c>
      <c r="L512" t="s">
        <v>58</v>
      </c>
      <c r="M512">
        <v>0</v>
      </c>
      <c r="N512">
        <v>1</v>
      </c>
      <c r="O512">
        <v>1</v>
      </c>
      <c r="P512">
        <v>0</v>
      </c>
      <c r="Q512" t="s">
        <v>59</v>
      </c>
      <c r="R512" t="s">
        <v>59</v>
      </c>
      <c r="S512" t="s">
        <v>59</v>
      </c>
      <c r="T512" t="s">
        <v>59</v>
      </c>
      <c r="U512" t="s">
        <v>59</v>
      </c>
      <c r="W512">
        <v>0</v>
      </c>
      <c r="X512">
        <v>0</v>
      </c>
      <c r="Y512" t="s">
        <v>66</v>
      </c>
      <c r="Z512" t="s">
        <v>58</v>
      </c>
      <c r="AA512" t="s">
        <v>58</v>
      </c>
      <c r="AB512" t="s">
        <v>58</v>
      </c>
      <c r="AC512" t="s">
        <v>58</v>
      </c>
      <c r="AD512" t="s">
        <v>58</v>
      </c>
      <c r="AE512" t="s">
        <v>58</v>
      </c>
      <c r="AF512" t="s">
        <v>58</v>
      </c>
      <c r="AG512" t="s">
        <v>58</v>
      </c>
      <c r="AH512" t="s">
        <v>58</v>
      </c>
      <c r="AI512" t="s">
        <v>58</v>
      </c>
      <c r="AJ512" t="s">
        <v>58</v>
      </c>
      <c r="AK512">
        <v>0</v>
      </c>
      <c r="AL512">
        <v>0</v>
      </c>
      <c r="AM512">
        <v>1</v>
      </c>
      <c r="AN512">
        <v>1</v>
      </c>
      <c r="AO512">
        <v>0</v>
      </c>
      <c r="AP512">
        <v>0</v>
      </c>
      <c r="AQ512">
        <v>0</v>
      </c>
      <c r="AR512">
        <v>0</v>
      </c>
      <c r="AS512">
        <v>1</v>
      </c>
      <c r="AV512">
        <v>14.2</v>
      </c>
      <c r="AW512" t="s">
        <v>59</v>
      </c>
      <c r="AX512">
        <v>1</v>
      </c>
    </row>
    <row r="513" spans="1:50">
      <c r="A513" t="s">
        <v>1088</v>
      </c>
      <c r="B513" t="s">
        <v>939</v>
      </c>
      <c r="C513" t="s">
        <v>103</v>
      </c>
      <c r="D513">
        <v>6690</v>
      </c>
      <c r="E513" t="s">
        <v>53</v>
      </c>
      <c r="F513">
        <v>0</v>
      </c>
      <c r="G513" t="s">
        <v>226</v>
      </c>
      <c r="H513">
        <v>270.72000000000003</v>
      </c>
      <c r="I513" t="s">
        <v>55</v>
      </c>
      <c r="J513" t="s">
        <v>71</v>
      </c>
      <c r="K513" t="s">
        <v>80</v>
      </c>
      <c r="L513" t="s">
        <v>58</v>
      </c>
      <c r="M513">
        <v>0</v>
      </c>
      <c r="N513">
        <v>1</v>
      </c>
      <c r="O513">
        <v>1</v>
      </c>
      <c r="P513">
        <v>0</v>
      </c>
      <c r="Q513" t="s">
        <v>59</v>
      </c>
      <c r="R513" t="s">
        <v>59</v>
      </c>
      <c r="S513" t="s">
        <v>59</v>
      </c>
      <c r="T513" t="s">
        <v>59</v>
      </c>
      <c r="U513" t="s">
        <v>59</v>
      </c>
      <c r="W513">
        <v>0</v>
      </c>
      <c r="X513">
        <v>0</v>
      </c>
      <c r="Y513" t="s">
        <v>59</v>
      </c>
      <c r="Z513" t="s">
        <v>59</v>
      </c>
      <c r="AA513" t="s">
        <v>59</v>
      </c>
      <c r="AB513" t="s">
        <v>59</v>
      </c>
      <c r="AC513" t="s">
        <v>59</v>
      </c>
      <c r="AD513" t="s">
        <v>59</v>
      </c>
      <c r="AE513" t="s">
        <v>59</v>
      </c>
      <c r="AF513" t="s">
        <v>59</v>
      </c>
      <c r="AG513" t="s">
        <v>59</v>
      </c>
      <c r="AH513" t="s">
        <v>59</v>
      </c>
      <c r="AI513" t="s">
        <v>59</v>
      </c>
      <c r="AJ513" t="s">
        <v>59</v>
      </c>
      <c r="AV513">
        <v>12.9</v>
      </c>
      <c r="AW513" t="s">
        <v>59</v>
      </c>
      <c r="AX513">
        <v>6</v>
      </c>
    </row>
    <row r="514" spans="1:50">
      <c r="A514" t="s">
        <v>1089</v>
      </c>
      <c r="B514" t="s">
        <v>268</v>
      </c>
      <c r="C514" t="s">
        <v>187</v>
      </c>
      <c r="D514">
        <v>5720</v>
      </c>
      <c r="E514" t="s">
        <v>63</v>
      </c>
      <c r="F514">
        <v>38</v>
      </c>
      <c r="G514" t="s">
        <v>64</v>
      </c>
      <c r="H514">
        <v>344.08</v>
      </c>
      <c r="I514" t="s">
        <v>55</v>
      </c>
      <c r="J514" t="s">
        <v>71</v>
      </c>
      <c r="K514" t="s">
        <v>90</v>
      </c>
      <c r="L514" t="s">
        <v>66</v>
      </c>
      <c r="M514">
        <v>2</v>
      </c>
      <c r="N514">
        <v>2</v>
      </c>
      <c r="O514">
        <v>2</v>
      </c>
      <c r="P514">
        <v>0</v>
      </c>
      <c r="Q514" t="s">
        <v>59</v>
      </c>
      <c r="R514" t="s">
        <v>59</v>
      </c>
      <c r="S514" t="s">
        <v>59</v>
      </c>
      <c r="T514" t="s">
        <v>59</v>
      </c>
      <c r="U514" t="s">
        <v>59</v>
      </c>
      <c r="W514">
        <v>0</v>
      </c>
      <c r="X514">
        <v>0</v>
      </c>
      <c r="Y514" t="s">
        <v>58</v>
      </c>
      <c r="Z514" t="s">
        <v>58</v>
      </c>
      <c r="AA514" t="s">
        <v>58</v>
      </c>
      <c r="AB514" t="s">
        <v>66</v>
      </c>
      <c r="AC514" t="s">
        <v>58</v>
      </c>
      <c r="AD514" t="s">
        <v>58</v>
      </c>
      <c r="AE514" t="s">
        <v>58</v>
      </c>
      <c r="AF514" t="s">
        <v>58</v>
      </c>
      <c r="AG514" t="s">
        <v>58</v>
      </c>
      <c r="AH514" t="s">
        <v>58</v>
      </c>
      <c r="AI514" t="s">
        <v>58</v>
      </c>
      <c r="AJ514" t="s">
        <v>58</v>
      </c>
      <c r="AK514">
        <v>1</v>
      </c>
      <c r="AL514">
        <v>1</v>
      </c>
      <c r="AM514">
        <v>1</v>
      </c>
      <c r="AN514">
        <v>1</v>
      </c>
      <c r="AO514">
        <v>0</v>
      </c>
      <c r="AP514">
        <v>0</v>
      </c>
      <c r="AQ514">
        <v>0</v>
      </c>
      <c r="AR514">
        <v>0</v>
      </c>
      <c r="AS514">
        <v>1</v>
      </c>
      <c r="AV514">
        <v>13.3</v>
      </c>
      <c r="AW514" t="s">
        <v>59</v>
      </c>
      <c r="AX514">
        <v>7</v>
      </c>
    </row>
    <row r="515" spans="1:50">
      <c r="A515" t="s">
        <v>1090</v>
      </c>
      <c r="B515" t="s">
        <v>448</v>
      </c>
      <c r="C515" t="s">
        <v>177</v>
      </c>
      <c r="E515" t="s">
        <v>53</v>
      </c>
      <c r="F515">
        <v>42</v>
      </c>
      <c r="G515" t="s">
        <v>115</v>
      </c>
      <c r="H515">
        <v>167.43</v>
      </c>
      <c r="I515" t="s">
        <v>55</v>
      </c>
      <c r="J515" t="s">
        <v>55</v>
      </c>
      <c r="K515" t="s">
        <v>57</v>
      </c>
      <c r="L515" t="s">
        <v>58</v>
      </c>
      <c r="M515">
        <v>0</v>
      </c>
      <c r="N515">
        <v>0</v>
      </c>
      <c r="O515">
        <v>0</v>
      </c>
      <c r="P515">
        <v>0</v>
      </c>
      <c r="Q515" t="s">
        <v>66</v>
      </c>
      <c r="R515" t="s">
        <v>59</v>
      </c>
      <c r="S515" t="s">
        <v>59</v>
      </c>
      <c r="T515" t="s">
        <v>59</v>
      </c>
      <c r="U515" t="s">
        <v>59</v>
      </c>
      <c r="W515">
        <v>0</v>
      </c>
      <c r="X515">
        <v>0</v>
      </c>
      <c r="Y515" t="s">
        <v>58</v>
      </c>
      <c r="Z515" t="s">
        <v>58</v>
      </c>
      <c r="AA515" t="s">
        <v>58</v>
      </c>
      <c r="AB515" t="s">
        <v>58</v>
      </c>
      <c r="AC515" t="s">
        <v>58</v>
      </c>
      <c r="AD515" t="s">
        <v>58</v>
      </c>
      <c r="AE515" t="s">
        <v>58</v>
      </c>
      <c r="AF515" t="s">
        <v>58</v>
      </c>
      <c r="AG515" t="s">
        <v>58</v>
      </c>
      <c r="AH515" t="s">
        <v>58</v>
      </c>
      <c r="AI515" t="s">
        <v>58</v>
      </c>
      <c r="AJ515" t="s">
        <v>58</v>
      </c>
      <c r="AK515">
        <v>1</v>
      </c>
      <c r="AL515">
        <v>1</v>
      </c>
      <c r="AM515">
        <v>0</v>
      </c>
      <c r="AN515">
        <v>0</v>
      </c>
      <c r="AO515">
        <v>1</v>
      </c>
      <c r="AP515">
        <v>0</v>
      </c>
      <c r="AQ515">
        <v>1</v>
      </c>
      <c r="AR515">
        <v>0</v>
      </c>
      <c r="AS515">
        <v>0</v>
      </c>
      <c r="AV515">
        <v>12.9</v>
      </c>
      <c r="AW515" t="s">
        <v>59</v>
      </c>
      <c r="AX515">
        <v>8</v>
      </c>
    </row>
    <row r="516" spans="1:50">
      <c r="A516" t="s">
        <v>1091</v>
      </c>
      <c r="B516" t="s">
        <v>1092</v>
      </c>
      <c r="C516" t="s">
        <v>171</v>
      </c>
      <c r="D516">
        <v>5600</v>
      </c>
      <c r="E516" t="s">
        <v>63</v>
      </c>
      <c r="F516">
        <v>28</v>
      </c>
      <c r="G516" t="s">
        <v>84</v>
      </c>
      <c r="H516">
        <v>425</v>
      </c>
      <c r="I516" t="s">
        <v>55</v>
      </c>
      <c r="J516" t="s">
        <v>55</v>
      </c>
      <c r="K516" t="s">
        <v>131</v>
      </c>
      <c r="L516" t="s">
        <v>58</v>
      </c>
      <c r="M516">
        <v>0</v>
      </c>
      <c r="N516">
        <v>1</v>
      </c>
      <c r="O516">
        <v>1</v>
      </c>
      <c r="P516">
        <v>0</v>
      </c>
      <c r="Q516" t="s">
        <v>59</v>
      </c>
      <c r="R516" t="s">
        <v>59</v>
      </c>
      <c r="S516" t="s">
        <v>59</v>
      </c>
      <c r="T516" t="s">
        <v>59</v>
      </c>
      <c r="U516" t="s">
        <v>59</v>
      </c>
      <c r="W516">
        <v>0</v>
      </c>
      <c r="X516">
        <v>0</v>
      </c>
      <c r="Y516" t="s">
        <v>58</v>
      </c>
      <c r="Z516" t="s">
        <v>58</v>
      </c>
      <c r="AA516" t="s">
        <v>58</v>
      </c>
      <c r="AB516" t="s">
        <v>58</v>
      </c>
      <c r="AC516" t="s">
        <v>58</v>
      </c>
      <c r="AD516" t="s">
        <v>58</v>
      </c>
      <c r="AE516" t="s">
        <v>58</v>
      </c>
      <c r="AF516" t="s">
        <v>58</v>
      </c>
      <c r="AG516" t="s">
        <v>58</v>
      </c>
      <c r="AH516" t="s">
        <v>58</v>
      </c>
      <c r="AI516" t="s">
        <v>58</v>
      </c>
      <c r="AJ516" t="s">
        <v>58</v>
      </c>
      <c r="AK516">
        <v>0</v>
      </c>
      <c r="AL516">
        <v>0</v>
      </c>
      <c r="AM516">
        <v>0</v>
      </c>
      <c r="AN516">
        <v>0</v>
      </c>
      <c r="AO516">
        <v>0</v>
      </c>
      <c r="AP516">
        <v>0</v>
      </c>
      <c r="AQ516">
        <v>0</v>
      </c>
      <c r="AR516">
        <v>0</v>
      </c>
      <c r="AS516">
        <v>0</v>
      </c>
      <c r="AV516">
        <v>14.9</v>
      </c>
      <c r="AW516" t="s">
        <v>59</v>
      </c>
      <c r="AX516">
        <v>3</v>
      </c>
    </row>
    <row r="517" spans="1:50">
      <c r="A517" t="s">
        <v>1093</v>
      </c>
      <c r="B517" t="s">
        <v>956</v>
      </c>
      <c r="C517" t="s">
        <v>79</v>
      </c>
      <c r="D517">
        <v>3760</v>
      </c>
      <c r="E517" t="s">
        <v>63</v>
      </c>
      <c r="F517">
        <v>62</v>
      </c>
      <c r="G517" t="s">
        <v>84</v>
      </c>
      <c r="H517">
        <v>195.72</v>
      </c>
      <c r="I517" t="s">
        <v>55</v>
      </c>
      <c r="J517" t="s">
        <v>71</v>
      </c>
      <c r="K517" t="s">
        <v>111</v>
      </c>
      <c r="L517" t="s">
        <v>58</v>
      </c>
      <c r="M517">
        <v>0</v>
      </c>
      <c r="N517">
        <v>1</v>
      </c>
      <c r="O517">
        <v>1</v>
      </c>
      <c r="P517">
        <v>0</v>
      </c>
      <c r="Q517" t="s">
        <v>59</v>
      </c>
      <c r="R517" t="s">
        <v>59</v>
      </c>
      <c r="S517" t="s">
        <v>59</v>
      </c>
      <c r="T517" t="s">
        <v>59</v>
      </c>
      <c r="U517" t="s">
        <v>59</v>
      </c>
      <c r="V517">
        <v>0</v>
      </c>
      <c r="W517">
        <v>0</v>
      </c>
      <c r="X517">
        <v>0</v>
      </c>
      <c r="Y517" t="s">
        <v>58</v>
      </c>
      <c r="Z517" t="s">
        <v>66</v>
      </c>
      <c r="AA517" t="s">
        <v>58</v>
      </c>
      <c r="AB517" t="s">
        <v>66</v>
      </c>
      <c r="AC517" t="s">
        <v>66</v>
      </c>
      <c r="AD517" t="s">
        <v>58</v>
      </c>
      <c r="AE517" t="s">
        <v>58</v>
      </c>
      <c r="AF517" t="s">
        <v>58</v>
      </c>
      <c r="AG517" t="s">
        <v>58</v>
      </c>
      <c r="AH517" t="s">
        <v>58</v>
      </c>
      <c r="AI517" t="s">
        <v>58</v>
      </c>
      <c r="AJ517" t="s">
        <v>58</v>
      </c>
      <c r="AK517">
        <v>0</v>
      </c>
      <c r="AL517">
        <v>1</v>
      </c>
      <c r="AM517">
        <v>1</v>
      </c>
      <c r="AN517">
        <v>0</v>
      </c>
      <c r="AO517">
        <v>1</v>
      </c>
      <c r="AP517">
        <v>1</v>
      </c>
      <c r="AQ517">
        <v>0</v>
      </c>
      <c r="AR517">
        <v>0</v>
      </c>
      <c r="AS517">
        <v>1</v>
      </c>
      <c r="AV517">
        <v>12</v>
      </c>
      <c r="AW517" t="s">
        <v>59</v>
      </c>
      <c r="AX517">
        <v>8</v>
      </c>
    </row>
    <row r="518" spans="1:50">
      <c r="A518" t="s">
        <v>1094</v>
      </c>
      <c r="B518" t="s">
        <v>1072</v>
      </c>
      <c r="C518" t="s">
        <v>236</v>
      </c>
      <c r="D518">
        <v>6200</v>
      </c>
      <c r="E518" t="s">
        <v>63</v>
      </c>
      <c r="F518">
        <v>52</v>
      </c>
      <c r="G518" t="s">
        <v>104</v>
      </c>
      <c r="H518">
        <v>278.95</v>
      </c>
      <c r="I518" t="s">
        <v>55</v>
      </c>
      <c r="J518" t="s">
        <v>56</v>
      </c>
      <c r="K518" t="s">
        <v>80</v>
      </c>
      <c r="L518" t="s">
        <v>58</v>
      </c>
      <c r="M518">
        <v>0</v>
      </c>
      <c r="N518">
        <v>1</v>
      </c>
      <c r="O518">
        <v>1</v>
      </c>
      <c r="P518">
        <v>0</v>
      </c>
      <c r="Q518" t="s">
        <v>59</v>
      </c>
      <c r="R518" t="s">
        <v>59</v>
      </c>
      <c r="S518" t="s">
        <v>59</v>
      </c>
      <c r="T518" t="s">
        <v>59</v>
      </c>
      <c r="U518" t="s">
        <v>59</v>
      </c>
      <c r="V518">
        <v>0</v>
      </c>
      <c r="W518">
        <v>0</v>
      </c>
      <c r="X518">
        <v>0</v>
      </c>
      <c r="Y518" t="s">
        <v>66</v>
      </c>
      <c r="Z518" t="s">
        <v>66</v>
      </c>
      <c r="AA518" t="s">
        <v>58</v>
      </c>
      <c r="AB518" t="s">
        <v>66</v>
      </c>
      <c r="AC518" t="s">
        <v>58</v>
      </c>
      <c r="AD518" t="s">
        <v>58</v>
      </c>
      <c r="AE518" t="s">
        <v>58</v>
      </c>
      <c r="AF518" t="s">
        <v>58</v>
      </c>
      <c r="AG518" t="s">
        <v>58</v>
      </c>
      <c r="AH518" t="s">
        <v>58</v>
      </c>
      <c r="AI518" t="s">
        <v>58</v>
      </c>
      <c r="AJ518" t="s">
        <v>58</v>
      </c>
      <c r="AK518">
        <v>0</v>
      </c>
      <c r="AL518">
        <v>1</v>
      </c>
      <c r="AM518">
        <v>1</v>
      </c>
      <c r="AN518">
        <v>0</v>
      </c>
      <c r="AO518">
        <v>1</v>
      </c>
      <c r="AP518">
        <v>0</v>
      </c>
      <c r="AQ518">
        <v>0</v>
      </c>
      <c r="AR518">
        <v>1</v>
      </c>
      <c r="AS518">
        <v>0</v>
      </c>
      <c r="AV518">
        <v>13.7</v>
      </c>
      <c r="AW518" t="s">
        <v>59</v>
      </c>
      <c r="AX518">
        <v>4</v>
      </c>
    </row>
    <row r="519" spans="1:50">
      <c r="A519" t="s">
        <v>1095</v>
      </c>
      <c r="B519" t="s">
        <v>1096</v>
      </c>
      <c r="C519" t="s">
        <v>93</v>
      </c>
      <c r="D519">
        <v>1120</v>
      </c>
      <c r="E519" t="s">
        <v>53</v>
      </c>
      <c r="F519">
        <v>40</v>
      </c>
      <c r="G519" t="s">
        <v>115</v>
      </c>
      <c r="H519">
        <v>177.63</v>
      </c>
      <c r="I519" t="s">
        <v>100</v>
      </c>
      <c r="J519" t="s">
        <v>71</v>
      </c>
      <c r="K519" t="s">
        <v>131</v>
      </c>
      <c r="L519" t="s">
        <v>58</v>
      </c>
      <c r="M519">
        <v>0</v>
      </c>
      <c r="N519">
        <v>0</v>
      </c>
      <c r="O519">
        <v>0</v>
      </c>
      <c r="P519">
        <v>0</v>
      </c>
      <c r="Q519" t="s">
        <v>59</v>
      </c>
      <c r="R519" t="s">
        <v>59</v>
      </c>
      <c r="S519" t="s">
        <v>59</v>
      </c>
      <c r="T519" t="s">
        <v>59</v>
      </c>
      <c r="U519" t="s">
        <v>59</v>
      </c>
      <c r="W519">
        <v>0</v>
      </c>
      <c r="X519">
        <v>0</v>
      </c>
      <c r="Y519" t="s">
        <v>59</v>
      </c>
      <c r="Z519" t="s">
        <v>59</v>
      </c>
      <c r="AA519" t="s">
        <v>59</v>
      </c>
      <c r="AB519" t="s">
        <v>59</v>
      </c>
      <c r="AC519" t="s">
        <v>59</v>
      </c>
      <c r="AD519" t="s">
        <v>59</v>
      </c>
      <c r="AE519" t="s">
        <v>59</v>
      </c>
      <c r="AF519" t="s">
        <v>59</v>
      </c>
      <c r="AG519" t="s">
        <v>59</v>
      </c>
      <c r="AH519" t="s">
        <v>59</v>
      </c>
      <c r="AI519" t="s">
        <v>59</v>
      </c>
      <c r="AJ519" t="s">
        <v>59</v>
      </c>
      <c r="AV519">
        <v>11.9</v>
      </c>
      <c r="AW519" t="s">
        <v>59</v>
      </c>
      <c r="AX519">
        <v>5</v>
      </c>
    </row>
    <row r="520" spans="1:50">
      <c r="A520" t="s">
        <v>1097</v>
      </c>
      <c r="B520" t="s">
        <v>448</v>
      </c>
      <c r="C520" t="s">
        <v>134</v>
      </c>
      <c r="D520">
        <v>1840</v>
      </c>
      <c r="E520" t="s">
        <v>53</v>
      </c>
      <c r="F520">
        <v>50</v>
      </c>
      <c r="G520" t="s">
        <v>115</v>
      </c>
      <c r="H520">
        <v>173.36</v>
      </c>
      <c r="I520" t="s">
        <v>94</v>
      </c>
      <c r="J520" t="s">
        <v>55</v>
      </c>
      <c r="K520" t="s">
        <v>145</v>
      </c>
      <c r="L520" t="s">
        <v>66</v>
      </c>
      <c r="M520">
        <v>0</v>
      </c>
      <c r="N520">
        <v>2</v>
      </c>
      <c r="O520">
        <v>2</v>
      </c>
      <c r="P520">
        <v>1</v>
      </c>
      <c r="Q520" t="s">
        <v>59</v>
      </c>
      <c r="R520" t="s">
        <v>59</v>
      </c>
      <c r="S520" t="s">
        <v>59</v>
      </c>
      <c r="T520" t="s">
        <v>59</v>
      </c>
      <c r="U520" t="s">
        <v>59</v>
      </c>
      <c r="Y520" t="s">
        <v>66</v>
      </c>
      <c r="Z520" t="s">
        <v>66</v>
      </c>
      <c r="AA520" t="s">
        <v>66</v>
      </c>
      <c r="AB520" t="s">
        <v>66</v>
      </c>
      <c r="AC520" t="s">
        <v>58</v>
      </c>
      <c r="AD520" t="s">
        <v>58</v>
      </c>
      <c r="AE520" t="s">
        <v>66</v>
      </c>
      <c r="AF520" t="s">
        <v>58</v>
      </c>
      <c r="AG520" t="s">
        <v>58</v>
      </c>
      <c r="AH520" t="s">
        <v>58</v>
      </c>
      <c r="AI520" t="s">
        <v>58</v>
      </c>
      <c r="AJ520" t="s">
        <v>58</v>
      </c>
      <c r="AK520">
        <v>0</v>
      </c>
      <c r="AL520">
        <v>1</v>
      </c>
      <c r="AM520">
        <v>1</v>
      </c>
      <c r="AN520">
        <v>1</v>
      </c>
      <c r="AO520">
        <v>0</v>
      </c>
      <c r="AP520">
        <v>0</v>
      </c>
      <c r="AQ520">
        <v>0</v>
      </c>
      <c r="AR520">
        <v>1</v>
      </c>
      <c r="AS520">
        <v>1</v>
      </c>
      <c r="AW520" t="s">
        <v>66</v>
      </c>
      <c r="AX520">
        <v>1</v>
      </c>
    </row>
    <row r="521" spans="1:50">
      <c r="A521" t="s">
        <v>1098</v>
      </c>
      <c r="B521" t="s">
        <v>1099</v>
      </c>
      <c r="C521" t="s">
        <v>79</v>
      </c>
      <c r="D521">
        <v>7040</v>
      </c>
      <c r="E521" t="s">
        <v>53</v>
      </c>
      <c r="F521">
        <v>24</v>
      </c>
      <c r="G521" t="s">
        <v>54</v>
      </c>
      <c r="H521">
        <v>151.97</v>
      </c>
      <c r="I521" t="s">
        <v>55</v>
      </c>
      <c r="J521" t="s">
        <v>55</v>
      </c>
      <c r="K521" t="s">
        <v>123</v>
      </c>
      <c r="L521" t="s">
        <v>66</v>
      </c>
      <c r="M521">
        <v>2</v>
      </c>
      <c r="N521">
        <v>0</v>
      </c>
      <c r="O521">
        <v>0</v>
      </c>
      <c r="P521">
        <v>0</v>
      </c>
      <c r="Q521" t="s">
        <v>59</v>
      </c>
      <c r="R521" t="s">
        <v>59</v>
      </c>
      <c r="S521" t="s">
        <v>59</v>
      </c>
      <c r="T521" t="s">
        <v>59</v>
      </c>
      <c r="U521" t="s">
        <v>59</v>
      </c>
      <c r="W521">
        <v>0</v>
      </c>
      <c r="X521">
        <v>0</v>
      </c>
      <c r="Y521" t="s">
        <v>59</v>
      </c>
      <c r="Z521" t="s">
        <v>59</v>
      </c>
      <c r="AA521" t="s">
        <v>59</v>
      </c>
      <c r="AB521" t="s">
        <v>59</v>
      </c>
      <c r="AC521" t="s">
        <v>59</v>
      </c>
      <c r="AD521" t="s">
        <v>59</v>
      </c>
      <c r="AE521" t="s">
        <v>59</v>
      </c>
      <c r="AF521" t="s">
        <v>59</v>
      </c>
      <c r="AG521" t="s">
        <v>59</v>
      </c>
      <c r="AH521" t="s">
        <v>59</v>
      </c>
      <c r="AI521" t="s">
        <v>59</v>
      </c>
      <c r="AJ521" t="s">
        <v>59</v>
      </c>
      <c r="AV521">
        <v>12.1</v>
      </c>
      <c r="AW521" t="s">
        <v>59</v>
      </c>
      <c r="AX521">
        <v>8</v>
      </c>
    </row>
    <row r="522" spans="1:50">
      <c r="A522" t="s">
        <v>1100</v>
      </c>
      <c r="B522" t="s">
        <v>396</v>
      </c>
      <c r="C522" t="s">
        <v>119</v>
      </c>
      <c r="D522">
        <v>600</v>
      </c>
      <c r="E522" t="s">
        <v>63</v>
      </c>
      <c r="F522">
        <v>0</v>
      </c>
      <c r="G522" t="s">
        <v>115</v>
      </c>
      <c r="H522">
        <v>149.34</v>
      </c>
      <c r="I522" t="s">
        <v>55</v>
      </c>
      <c r="J522" t="s">
        <v>55</v>
      </c>
      <c r="K522" t="s">
        <v>57</v>
      </c>
      <c r="L522" t="s">
        <v>58</v>
      </c>
      <c r="M522">
        <v>0</v>
      </c>
      <c r="N522">
        <v>1</v>
      </c>
      <c r="O522">
        <v>1</v>
      </c>
      <c r="P522">
        <v>0</v>
      </c>
      <c r="Q522" t="s">
        <v>59</v>
      </c>
      <c r="R522" t="s">
        <v>59</v>
      </c>
      <c r="S522" t="s">
        <v>59</v>
      </c>
      <c r="T522" t="s">
        <v>59</v>
      </c>
      <c r="U522" t="s">
        <v>59</v>
      </c>
      <c r="W522">
        <v>0</v>
      </c>
      <c r="X522">
        <v>0</v>
      </c>
      <c r="Y522" t="s">
        <v>59</v>
      </c>
      <c r="Z522" t="s">
        <v>59</v>
      </c>
      <c r="AA522" t="s">
        <v>59</v>
      </c>
      <c r="AB522" t="s">
        <v>59</v>
      </c>
      <c r="AC522" t="s">
        <v>59</v>
      </c>
      <c r="AD522" t="s">
        <v>59</v>
      </c>
      <c r="AE522" t="s">
        <v>59</v>
      </c>
      <c r="AF522" t="s">
        <v>59</v>
      </c>
      <c r="AG522" t="s">
        <v>59</v>
      </c>
      <c r="AH522" t="s">
        <v>59</v>
      </c>
      <c r="AI522" t="s">
        <v>59</v>
      </c>
      <c r="AJ522" t="s">
        <v>59</v>
      </c>
      <c r="AV522">
        <v>14.3</v>
      </c>
      <c r="AW522" t="s">
        <v>59</v>
      </c>
      <c r="AX522">
        <v>7</v>
      </c>
    </row>
    <row r="523" spans="1:50">
      <c r="A523" t="s">
        <v>1101</v>
      </c>
      <c r="B523" t="s">
        <v>1102</v>
      </c>
      <c r="C523" t="s">
        <v>182</v>
      </c>
      <c r="D523">
        <v>8840</v>
      </c>
      <c r="E523" t="s">
        <v>53</v>
      </c>
      <c r="F523">
        <v>34</v>
      </c>
      <c r="G523" t="s">
        <v>84</v>
      </c>
      <c r="H523">
        <v>211.18</v>
      </c>
      <c r="I523" t="s">
        <v>55</v>
      </c>
      <c r="J523" t="s">
        <v>55</v>
      </c>
      <c r="K523" t="s">
        <v>116</v>
      </c>
      <c r="L523" t="s">
        <v>58</v>
      </c>
      <c r="M523">
        <v>0</v>
      </c>
      <c r="N523">
        <v>0</v>
      </c>
      <c r="O523">
        <v>0</v>
      </c>
      <c r="P523">
        <v>0</v>
      </c>
      <c r="Q523" t="s">
        <v>59</v>
      </c>
      <c r="R523" t="s">
        <v>59</v>
      </c>
      <c r="S523" t="s">
        <v>59</v>
      </c>
      <c r="T523" t="s">
        <v>59</v>
      </c>
      <c r="U523" t="s">
        <v>59</v>
      </c>
      <c r="Y523" t="s">
        <v>58</v>
      </c>
      <c r="Z523" t="s">
        <v>58</v>
      </c>
      <c r="AA523" t="s">
        <v>58</v>
      </c>
      <c r="AB523" t="s">
        <v>58</v>
      </c>
      <c r="AC523" t="s">
        <v>58</v>
      </c>
      <c r="AD523" t="s">
        <v>58</v>
      </c>
      <c r="AE523" t="s">
        <v>58</v>
      </c>
      <c r="AF523" t="s">
        <v>58</v>
      </c>
      <c r="AG523" t="s">
        <v>58</v>
      </c>
      <c r="AH523" t="s">
        <v>58</v>
      </c>
      <c r="AI523" t="s">
        <v>58</v>
      </c>
      <c r="AJ523" t="s">
        <v>58</v>
      </c>
      <c r="AK523">
        <v>0</v>
      </c>
      <c r="AL523">
        <v>0</v>
      </c>
      <c r="AM523">
        <v>0</v>
      </c>
      <c r="AN523">
        <v>0</v>
      </c>
      <c r="AO523">
        <v>0</v>
      </c>
      <c r="AP523">
        <v>0</v>
      </c>
      <c r="AQ523">
        <v>0</v>
      </c>
      <c r="AR523">
        <v>0</v>
      </c>
      <c r="AS523">
        <v>0</v>
      </c>
      <c r="AW523" t="s">
        <v>59</v>
      </c>
      <c r="AX523">
        <v>7</v>
      </c>
    </row>
    <row r="524" spans="1:50">
      <c r="A524" t="s">
        <v>1103</v>
      </c>
      <c r="B524" t="s">
        <v>1104</v>
      </c>
      <c r="C524" t="s">
        <v>199</v>
      </c>
      <c r="D524">
        <v>9140</v>
      </c>
      <c r="E524" t="s">
        <v>53</v>
      </c>
      <c r="F524">
        <v>34</v>
      </c>
      <c r="G524" t="s">
        <v>127</v>
      </c>
      <c r="H524">
        <v>371.38</v>
      </c>
      <c r="I524" t="s">
        <v>55</v>
      </c>
      <c r="J524" t="s">
        <v>55</v>
      </c>
      <c r="K524" t="s">
        <v>168</v>
      </c>
      <c r="L524" t="s">
        <v>58</v>
      </c>
      <c r="M524">
        <v>0</v>
      </c>
      <c r="N524">
        <v>2</v>
      </c>
      <c r="O524">
        <v>2</v>
      </c>
      <c r="P524">
        <v>0</v>
      </c>
      <c r="Q524" t="s">
        <v>59</v>
      </c>
      <c r="R524" t="s">
        <v>59</v>
      </c>
      <c r="S524" t="s">
        <v>59</v>
      </c>
      <c r="T524" t="s">
        <v>59</v>
      </c>
      <c r="U524" t="s">
        <v>59</v>
      </c>
      <c r="W524">
        <v>0</v>
      </c>
      <c r="X524">
        <v>0</v>
      </c>
      <c r="Y524" t="s">
        <v>66</v>
      </c>
      <c r="Z524" t="s">
        <v>66</v>
      </c>
      <c r="AA524" t="s">
        <v>58</v>
      </c>
      <c r="AB524" t="s">
        <v>66</v>
      </c>
      <c r="AC524" t="s">
        <v>58</v>
      </c>
      <c r="AD524" t="s">
        <v>58</v>
      </c>
      <c r="AE524" t="s">
        <v>58</v>
      </c>
      <c r="AF524" t="s">
        <v>58</v>
      </c>
      <c r="AG524" t="s">
        <v>58</v>
      </c>
      <c r="AH524" t="s">
        <v>58</v>
      </c>
      <c r="AI524" t="s">
        <v>58</v>
      </c>
      <c r="AJ524" t="s">
        <v>58</v>
      </c>
      <c r="AK524">
        <v>0</v>
      </c>
      <c r="AL524">
        <v>1</v>
      </c>
      <c r="AM524">
        <v>1</v>
      </c>
      <c r="AN524">
        <v>0</v>
      </c>
      <c r="AO524">
        <v>1</v>
      </c>
      <c r="AP524">
        <v>0</v>
      </c>
      <c r="AQ524">
        <v>0</v>
      </c>
      <c r="AR524">
        <v>0</v>
      </c>
      <c r="AS524">
        <v>1</v>
      </c>
      <c r="AV524">
        <v>12.5</v>
      </c>
      <c r="AW524" t="s">
        <v>59</v>
      </c>
      <c r="AX524">
        <v>3</v>
      </c>
    </row>
    <row r="525" spans="1:50">
      <c r="A525" t="s">
        <v>1105</v>
      </c>
      <c r="B525" t="s">
        <v>1106</v>
      </c>
      <c r="C525" t="s">
        <v>417</v>
      </c>
      <c r="D525">
        <v>1720</v>
      </c>
      <c r="E525" t="s">
        <v>63</v>
      </c>
      <c r="F525">
        <v>62</v>
      </c>
      <c r="G525" t="s">
        <v>226</v>
      </c>
      <c r="H525">
        <v>350.99</v>
      </c>
      <c r="I525" t="s">
        <v>100</v>
      </c>
      <c r="J525" t="s">
        <v>55</v>
      </c>
      <c r="K525" t="s">
        <v>72</v>
      </c>
      <c r="L525" t="s">
        <v>66</v>
      </c>
      <c r="M525">
        <v>1</v>
      </c>
      <c r="N525">
        <v>2</v>
      </c>
      <c r="O525">
        <v>2</v>
      </c>
      <c r="P525">
        <v>0</v>
      </c>
      <c r="Q525" t="s">
        <v>59</v>
      </c>
      <c r="R525" t="s">
        <v>59</v>
      </c>
      <c r="S525" t="s">
        <v>59</v>
      </c>
      <c r="T525" t="s">
        <v>66</v>
      </c>
      <c r="U525" t="s">
        <v>59</v>
      </c>
      <c r="V525">
        <v>3</v>
      </c>
      <c r="W525">
        <v>1</v>
      </c>
      <c r="X525">
        <v>0</v>
      </c>
      <c r="Y525" t="s">
        <v>66</v>
      </c>
      <c r="Z525" t="s">
        <v>66</v>
      </c>
      <c r="AA525" t="s">
        <v>66</v>
      </c>
      <c r="AB525" t="s">
        <v>66</v>
      </c>
      <c r="AC525" t="s">
        <v>58</v>
      </c>
      <c r="AD525" t="s">
        <v>58</v>
      </c>
      <c r="AE525" t="s">
        <v>58</v>
      </c>
      <c r="AF525" t="s">
        <v>58</v>
      </c>
      <c r="AG525" t="s">
        <v>58</v>
      </c>
      <c r="AH525" t="s">
        <v>58</v>
      </c>
      <c r="AI525" t="s">
        <v>58</v>
      </c>
      <c r="AJ525" t="s">
        <v>58</v>
      </c>
      <c r="AK525">
        <v>0</v>
      </c>
      <c r="AL525">
        <v>0</v>
      </c>
      <c r="AM525">
        <v>0</v>
      </c>
      <c r="AN525">
        <v>0</v>
      </c>
      <c r="AO525">
        <v>0</v>
      </c>
      <c r="AP525">
        <v>0</v>
      </c>
      <c r="AQ525">
        <v>0</v>
      </c>
      <c r="AR525">
        <v>0</v>
      </c>
      <c r="AS525">
        <v>0</v>
      </c>
      <c r="AV525">
        <v>13.3</v>
      </c>
      <c r="AW525" t="s">
        <v>66</v>
      </c>
      <c r="AX525">
        <v>4</v>
      </c>
    </row>
    <row r="526" spans="1:50">
      <c r="A526" t="s">
        <v>1107</v>
      </c>
      <c r="B526" t="s">
        <v>1108</v>
      </c>
      <c r="C526" t="s">
        <v>271</v>
      </c>
      <c r="E526" t="s">
        <v>53</v>
      </c>
      <c r="F526">
        <v>0</v>
      </c>
      <c r="G526" t="s">
        <v>363</v>
      </c>
      <c r="H526">
        <v>318.08999999999997</v>
      </c>
      <c r="I526" t="s">
        <v>55</v>
      </c>
      <c r="J526" t="s">
        <v>55</v>
      </c>
      <c r="K526" t="s">
        <v>131</v>
      </c>
      <c r="L526" t="s">
        <v>58</v>
      </c>
      <c r="M526">
        <v>0</v>
      </c>
      <c r="N526">
        <v>0</v>
      </c>
      <c r="O526">
        <v>0</v>
      </c>
      <c r="P526">
        <v>0</v>
      </c>
      <c r="Q526" t="s">
        <v>59</v>
      </c>
      <c r="R526" t="s">
        <v>59</v>
      </c>
      <c r="S526" t="s">
        <v>59</v>
      </c>
      <c r="T526" t="s">
        <v>59</v>
      </c>
      <c r="U526" t="s">
        <v>59</v>
      </c>
      <c r="V526">
        <v>2</v>
      </c>
      <c r="W526">
        <v>0</v>
      </c>
      <c r="X526">
        <v>1</v>
      </c>
      <c r="Y526" t="s">
        <v>59</v>
      </c>
      <c r="Z526" t="s">
        <v>59</v>
      </c>
      <c r="AA526" t="s">
        <v>59</v>
      </c>
      <c r="AB526" t="s">
        <v>59</v>
      </c>
      <c r="AC526" t="s">
        <v>59</v>
      </c>
      <c r="AD526" t="s">
        <v>59</v>
      </c>
      <c r="AE526" t="s">
        <v>59</v>
      </c>
      <c r="AF526" t="s">
        <v>59</v>
      </c>
      <c r="AG526" t="s">
        <v>59</v>
      </c>
      <c r="AH526" t="s">
        <v>59</v>
      </c>
      <c r="AI526" t="s">
        <v>59</v>
      </c>
      <c r="AJ526" t="s">
        <v>59</v>
      </c>
      <c r="AV526">
        <v>12.1</v>
      </c>
      <c r="AW526" t="s">
        <v>59</v>
      </c>
      <c r="AX526">
        <v>1</v>
      </c>
    </row>
    <row r="527" spans="1:50">
      <c r="A527" t="s">
        <v>1109</v>
      </c>
      <c r="B527" t="s">
        <v>1110</v>
      </c>
      <c r="C527" t="s">
        <v>532</v>
      </c>
      <c r="D527">
        <v>7760</v>
      </c>
      <c r="E527" t="s">
        <v>63</v>
      </c>
      <c r="F527">
        <v>54</v>
      </c>
      <c r="G527" t="s">
        <v>89</v>
      </c>
      <c r="H527">
        <v>351.97</v>
      </c>
      <c r="I527" t="s">
        <v>100</v>
      </c>
      <c r="J527" t="s">
        <v>71</v>
      </c>
      <c r="K527" t="s">
        <v>215</v>
      </c>
      <c r="L527" t="s">
        <v>58</v>
      </c>
      <c r="M527">
        <v>0</v>
      </c>
      <c r="N527">
        <v>2</v>
      </c>
      <c r="O527">
        <v>2</v>
      </c>
      <c r="P527">
        <v>0</v>
      </c>
      <c r="Q527" t="s">
        <v>59</v>
      </c>
      <c r="R527" t="s">
        <v>59</v>
      </c>
      <c r="S527" t="s">
        <v>59</v>
      </c>
      <c r="T527" t="s">
        <v>59</v>
      </c>
      <c r="U527" t="s">
        <v>59</v>
      </c>
      <c r="V527">
        <v>0</v>
      </c>
      <c r="W527">
        <v>1</v>
      </c>
      <c r="X527">
        <v>0</v>
      </c>
      <c r="Y527" t="s">
        <v>66</v>
      </c>
      <c r="Z527" t="s">
        <v>58</v>
      </c>
      <c r="AA527" t="s">
        <v>58</v>
      </c>
      <c r="AB527" t="s">
        <v>58</v>
      </c>
      <c r="AC527" t="s">
        <v>58</v>
      </c>
      <c r="AD527" t="s">
        <v>58</v>
      </c>
      <c r="AE527" t="s">
        <v>58</v>
      </c>
      <c r="AF527" t="s">
        <v>58</v>
      </c>
      <c r="AG527" t="s">
        <v>58</v>
      </c>
      <c r="AH527" t="s">
        <v>58</v>
      </c>
      <c r="AI527" t="s">
        <v>58</v>
      </c>
      <c r="AJ527" t="s">
        <v>58</v>
      </c>
      <c r="AK527">
        <v>0</v>
      </c>
      <c r="AL527">
        <v>1</v>
      </c>
      <c r="AM527">
        <v>1</v>
      </c>
      <c r="AN527">
        <v>0</v>
      </c>
      <c r="AO527">
        <v>0</v>
      </c>
      <c r="AP527">
        <v>0</v>
      </c>
      <c r="AQ527">
        <v>0</v>
      </c>
      <c r="AR527">
        <v>0</v>
      </c>
      <c r="AS527">
        <v>0</v>
      </c>
      <c r="AV527">
        <v>14.9</v>
      </c>
      <c r="AW527" t="s">
        <v>59</v>
      </c>
      <c r="AX527">
        <v>8</v>
      </c>
    </row>
    <row r="528" spans="1:50">
      <c r="A528" t="s">
        <v>1111</v>
      </c>
      <c r="B528" t="s">
        <v>1112</v>
      </c>
      <c r="C528" t="s">
        <v>417</v>
      </c>
      <c r="E528" t="s">
        <v>63</v>
      </c>
      <c r="F528">
        <v>30</v>
      </c>
      <c r="G528" t="s">
        <v>64</v>
      </c>
      <c r="H528">
        <v>254.61</v>
      </c>
      <c r="I528" t="s">
        <v>55</v>
      </c>
      <c r="J528" t="s">
        <v>55</v>
      </c>
      <c r="K528" t="s">
        <v>57</v>
      </c>
      <c r="L528" t="s">
        <v>58</v>
      </c>
      <c r="M528">
        <v>0</v>
      </c>
      <c r="N528">
        <v>0</v>
      </c>
      <c r="O528">
        <v>0</v>
      </c>
      <c r="P528">
        <v>0</v>
      </c>
      <c r="Q528" t="s">
        <v>59</v>
      </c>
      <c r="R528" t="s">
        <v>59</v>
      </c>
      <c r="S528" t="s">
        <v>59</v>
      </c>
      <c r="T528" t="s">
        <v>59</v>
      </c>
      <c r="U528" t="s">
        <v>59</v>
      </c>
      <c r="V528">
        <v>1</v>
      </c>
      <c r="W528">
        <v>0</v>
      </c>
      <c r="X528">
        <v>0</v>
      </c>
      <c r="Y528" t="s">
        <v>58</v>
      </c>
      <c r="Z528" t="s">
        <v>58</v>
      </c>
      <c r="AA528" t="s">
        <v>58</v>
      </c>
      <c r="AB528" t="s">
        <v>58</v>
      </c>
      <c r="AC528" t="s">
        <v>58</v>
      </c>
      <c r="AD528" t="s">
        <v>58</v>
      </c>
      <c r="AE528" t="s">
        <v>58</v>
      </c>
      <c r="AF528" t="s">
        <v>58</v>
      </c>
      <c r="AG528" t="s">
        <v>58</v>
      </c>
      <c r="AH528" t="s">
        <v>58</v>
      </c>
      <c r="AI528" t="s">
        <v>58</v>
      </c>
      <c r="AJ528" t="s">
        <v>58</v>
      </c>
      <c r="AK528">
        <v>0</v>
      </c>
      <c r="AL528">
        <v>0</v>
      </c>
      <c r="AM528">
        <v>0</v>
      </c>
      <c r="AN528">
        <v>0</v>
      </c>
      <c r="AO528">
        <v>0</v>
      </c>
      <c r="AP528">
        <v>0</v>
      </c>
      <c r="AQ528">
        <v>0</v>
      </c>
      <c r="AR528">
        <v>0</v>
      </c>
      <c r="AS528">
        <v>0</v>
      </c>
      <c r="AV528">
        <v>13.3</v>
      </c>
      <c r="AW528" t="s">
        <v>59</v>
      </c>
      <c r="AX528">
        <v>4</v>
      </c>
    </row>
    <row r="529" spans="1:50">
      <c r="A529" t="s">
        <v>1113</v>
      </c>
      <c r="B529" t="s">
        <v>1114</v>
      </c>
      <c r="C529" t="s">
        <v>177</v>
      </c>
      <c r="E529" t="s">
        <v>53</v>
      </c>
      <c r="F529">
        <v>0</v>
      </c>
      <c r="G529" t="s">
        <v>115</v>
      </c>
      <c r="H529">
        <v>204.61</v>
      </c>
      <c r="I529" t="s">
        <v>55</v>
      </c>
      <c r="J529" t="s">
        <v>55</v>
      </c>
      <c r="K529" t="s">
        <v>72</v>
      </c>
      <c r="L529" t="s">
        <v>58</v>
      </c>
      <c r="M529">
        <v>0</v>
      </c>
      <c r="N529">
        <v>2</v>
      </c>
      <c r="O529">
        <v>2</v>
      </c>
      <c r="P529">
        <v>0</v>
      </c>
      <c r="Q529" t="s">
        <v>59</v>
      </c>
      <c r="R529" t="s">
        <v>59</v>
      </c>
      <c r="S529" t="s">
        <v>59</v>
      </c>
      <c r="T529" t="s">
        <v>59</v>
      </c>
      <c r="U529" t="s">
        <v>59</v>
      </c>
      <c r="W529">
        <v>0</v>
      </c>
      <c r="X529">
        <v>0</v>
      </c>
      <c r="Y529" t="s">
        <v>66</v>
      </c>
      <c r="Z529" t="s">
        <v>58</v>
      </c>
      <c r="AA529" t="s">
        <v>58</v>
      </c>
      <c r="AB529" t="s">
        <v>58</v>
      </c>
      <c r="AC529" t="s">
        <v>58</v>
      </c>
      <c r="AD529" t="s">
        <v>58</v>
      </c>
      <c r="AE529" t="s">
        <v>58</v>
      </c>
      <c r="AF529" t="s">
        <v>58</v>
      </c>
      <c r="AG529" t="s">
        <v>58</v>
      </c>
      <c r="AH529" t="s">
        <v>58</v>
      </c>
      <c r="AI529" t="s">
        <v>58</v>
      </c>
      <c r="AJ529" t="s">
        <v>58</v>
      </c>
      <c r="AK529">
        <v>1</v>
      </c>
      <c r="AL529">
        <v>1</v>
      </c>
      <c r="AM529">
        <v>1</v>
      </c>
      <c r="AN529">
        <v>0</v>
      </c>
      <c r="AO529">
        <v>1</v>
      </c>
      <c r="AP529">
        <v>0</v>
      </c>
      <c r="AQ529">
        <v>0</v>
      </c>
      <c r="AR529">
        <v>0</v>
      </c>
      <c r="AS529">
        <v>0</v>
      </c>
      <c r="AV529">
        <v>12.1</v>
      </c>
      <c r="AW529" t="s">
        <v>59</v>
      </c>
      <c r="AX529">
        <v>8</v>
      </c>
    </row>
    <row r="530" spans="1:50">
      <c r="A530" t="s">
        <v>1115</v>
      </c>
      <c r="B530" t="s">
        <v>1116</v>
      </c>
      <c r="C530" t="s">
        <v>271</v>
      </c>
      <c r="D530">
        <v>8940</v>
      </c>
      <c r="E530" t="s">
        <v>63</v>
      </c>
      <c r="F530">
        <v>54</v>
      </c>
      <c r="G530" t="s">
        <v>54</v>
      </c>
      <c r="H530">
        <v>133.22</v>
      </c>
      <c r="I530" t="s">
        <v>55</v>
      </c>
      <c r="J530" t="s">
        <v>71</v>
      </c>
      <c r="K530" t="s">
        <v>131</v>
      </c>
      <c r="L530" t="s">
        <v>58</v>
      </c>
      <c r="M530">
        <v>0</v>
      </c>
      <c r="N530">
        <v>1</v>
      </c>
      <c r="O530">
        <v>1</v>
      </c>
      <c r="P530">
        <v>0</v>
      </c>
      <c r="Q530" t="s">
        <v>59</v>
      </c>
      <c r="R530" t="s">
        <v>59</v>
      </c>
      <c r="S530" t="s">
        <v>59</v>
      </c>
      <c r="T530" t="s">
        <v>59</v>
      </c>
      <c r="U530" t="s">
        <v>59</v>
      </c>
      <c r="V530">
        <v>1</v>
      </c>
      <c r="W530">
        <v>1</v>
      </c>
      <c r="X530">
        <v>0</v>
      </c>
      <c r="Y530" t="s">
        <v>59</v>
      </c>
      <c r="Z530" t="s">
        <v>59</v>
      </c>
      <c r="AA530" t="s">
        <v>59</v>
      </c>
      <c r="AB530" t="s">
        <v>59</v>
      </c>
      <c r="AC530" t="s">
        <v>59</v>
      </c>
      <c r="AD530" t="s">
        <v>59</v>
      </c>
      <c r="AE530" t="s">
        <v>59</v>
      </c>
      <c r="AF530" t="s">
        <v>59</v>
      </c>
      <c r="AG530" t="s">
        <v>59</v>
      </c>
      <c r="AH530" t="s">
        <v>59</v>
      </c>
      <c r="AI530" t="s">
        <v>59</v>
      </c>
      <c r="AJ530" t="s">
        <v>59</v>
      </c>
      <c r="AV530">
        <v>12.5</v>
      </c>
      <c r="AW530" t="s">
        <v>59</v>
      </c>
      <c r="AX530">
        <v>1</v>
      </c>
    </row>
    <row r="531" spans="1:50">
      <c r="A531" t="s">
        <v>1117</v>
      </c>
      <c r="B531" t="s">
        <v>705</v>
      </c>
      <c r="C531" t="s">
        <v>266</v>
      </c>
      <c r="E531" t="s">
        <v>53</v>
      </c>
      <c r="F531">
        <v>70</v>
      </c>
      <c r="G531" t="s">
        <v>64</v>
      </c>
      <c r="H531">
        <v>203.95</v>
      </c>
      <c r="I531" t="s">
        <v>55</v>
      </c>
      <c r="J531" t="s">
        <v>55</v>
      </c>
      <c r="K531" t="s">
        <v>145</v>
      </c>
      <c r="L531" t="s">
        <v>58</v>
      </c>
      <c r="M531">
        <v>0</v>
      </c>
      <c r="N531">
        <v>1</v>
      </c>
      <c r="O531">
        <v>1</v>
      </c>
      <c r="P531">
        <v>0</v>
      </c>
      <c r="Q531" t="s">
        <v>59</v>
      </c>
      <c r="R531" t="s">
        <v>59</v>
      </c>
      <c r="S531" t="s">
        <v>59</v>
      </c>
      <c r="T531" t="s">
        <v>59</v>
      </c>
      <c r="U531" t="s">
        <v>59</v>
      </c>
      <c r="V531">
        <v>0</v>
      </c>
      <c r="W531">
        <v>1</v>
      </c>
      <c r="X531">
        <v>1</v>
      </c>
      <c r="Y531" t="s">
        <v>66</v>
      </c>
      <c r="Z531" t="s">
        <v>58</v>
      </c>
      <c r="AA531" t="s">
        <v>58</v>
      </c>
      <c r="AB531" t="s">
        <v>66</v>
      </c>
      <c r="AC531" t="s">
        <v>58</v>
      </c>
      <c r="AD531" t="s">
        <v>58</v>
      </c>
      <c r="AE531" t="s">
        <v>58</v>
      </c>
      <c r="AF531" t="s">
        <v>58</v>
      </c>
      <c r="AG531" t="s">
        <v>58</v>
      </c>
      <c r="AH531" t="s">
        <v>58</v>
      </c>
      <c r="AI531" t="s">
        <v>66</v>
      </c>
      <c r="AJ531" t="s">
        <v>58</v>
      </c>
      <c r="AK531">
        <v>0</v>
      </c>
      <c r="AL531">
        <v>0</v>
      </c>
      <c r="AM531">
        <v>1</v>
      </c>
      <c r="AN531">
        <v>0</v>
      </c>
      <c r="AO531">
        <v>1</v>
      </c>
      <c r="AP531">
        <v>0</v>
      </c>
      <c r="AQ531">
        <v>0</v>
      </c>
      <c r="AR531">
        <v>0</v>
      </c>
      <c r="AS531">
        <v>0</v>
      </c>
      <c r="AV531">
        <v>11.7</v>
      </c>
      <c r="AW531" t="s">
        <v>59</v>
      </c>
      <c r="AX531">
        <v>9</v>
      </c>
    </row>
    <row r="532" spans="1:50">
      <c r="A532" t="s">
        <v>1118</v>
      </c>
      <c r="B532" t="s">
        <v>1119</v>
      </c>
      <c r="C532" t="s">
        <v>103</v>
      </c>
      <c r="D532">
        <v>4480</v>
      </c>
      <c r="E532" t="s">
        <v>53</v>
      </c>
      <c r="F532">
        <v>50</v>
      </c>
      <c r="G532" t="s">
        <v>163</v>
      </c>
      <c r="H532">
        <v>404.93</v>
      </c>
      <c r="I532" t="s">
        <v>105</v>
      </c>
      <c r="J532" t="s">
        <v>71</v>
      </c>
      <c r="K532" t="s">
        <v>72</v>
      </c>
      <c r="L532" t="s">
        <v>58</v>
      </c>
      <c r="M532">
        <v>0</v>
      </c>
      <c r="N532">
        <v>1</v>
      </c>
      <c r="O532">
        <v>1</v>
      </c>
      <c r="P532">
        <v>0</v>
      </c>
      <c r="Q532" t="s">
        <v>59</v>
      </c>
      <c r="R532" t="s">
        <v>59</v>
      </c>
      <c r="S532" t="s">
        <v>59</v>
      </c>
      <c r="T532" t="s">
        <v>59</v>
      </c>
      <c r="U532" t="s">
        <v>59</v>
      </c>
      <c r="W532">
        <v>0</v>
      </c>
      <c r="X532">
        <v>0</v>
      </c>
      <c r="Y532" t="s">
        <v>66</v>
      </c>
      <c r="Z532" t="s">
        <v>66</v>
      </c>
      <c r="AA532" t="s">
        <v>58</v>
      </c>
      <c r="AB532" t="s">
        <v>66</v>
      </c>
      <c r="AC532" t="s">
        <v>58</v>
      </c>
      <c r="AD532" t="s">
        <v>58</v>
      </c>
      <c r="AE532" t="s">
        <v>66</v>
      </c>
      <c r="AF532" t="s">
        <v>58</v>
      </c>
      <c r="AG532" t="s">
        <v>58</v>
      </c>
      <c r="AH532" t="s">
        <v>58</v>
      </c>
      <c r="AI532" t="s">
        <v>58</v>
      </c>
      <c r="AJ532" t="s">
        <v>58</v>
      </c>
      <c r="AK532">
        <v>0</v>
      </c>
      <c r="AL532">
        <v>1</v>
      </c>
      <c r="AM532">
        <v>1</v>
      </c>
      <c r="AN532">
        <v>0</v>
      </c>
      <c r="AO532">
        <v>1</v>
      </c>
      <c r="AP532">
        <v>1</v>
      </c>
      <c r="AQ532">
        <v>0</v>
      </c>
      <c r="AR532">
        <v>1</v>
      </c>
      <c r="AS532">
        <v>1</v>
      </c>
      <c r="AV532">
        <v>13.6</v>
      </c>
      <c r="AW532" t="s">
        <v>59</v>
      </c>
      <c r="AX532">
        <v>6</v>
      </c>
    </row>
    <row r="533" spans="1:50">
      <c r="A533" t="s">
        <v>1120</v>
      </c>
      <c r="B533" t="s">
        <v>1121</v>
      </c>
      <c r="C533" t="s">
        <v>148</v>
      </c>
      <c r="D533">
        <v>5015</v>
      </c>
      <c r="E533" t="s">
        <v>53</v>
      </c>
      <c r="F533">
        <v>42</v>
      </c>
      <c r="G533" t="s">
        <v>70</v>
      </c>
      <c r="H533">
        <v>332.24</v>
      </c>
      <c r="I533" t="s">
        <v>55</v>
      </c>
      <c r="J533" t="s">
        <v>55</v>
      </c>
      <c r="K533" t="s">
        <v>57</v>
      </c>
      <c r="L533" t="s">
        <v>58</v>
      </c>
      <c r="M533">
        <v>0</v>
      </c>
      <c r="N533">
        <v>1</v>
      </c>
      <c r="O533">
        <v>1</v>
      </c>
      <c r="P533">
        <v>0</v>
      </c>
      <c r="Q533" t="s">
        <v>59</v>
      </c>
      <c r="R533" t="s">
        <v>59</v>
      </c>
      <c r="S533" t="s">
        <v>59</v>
      </c>
      <c r="T533" t="s">
        <v>59</v>
      </c>
      <c r="U533" t="s">
        <v>59</v>
      </c>
      <c r="W533">
        <v>0</v>
      </c>
      <c r="X533">
        <v>0</v>
      </c>
      <c r="Y533" t="s">
        <v>59</v>
      </c>
      <c r="Z533" t="s">
        <v>59</v>
      </c>
      <c r="AA533" t="s">
        <v>59</v>
      </c>
      <c r="AB533" t="s">
        <v>59</v>
      </c>
      <c r="AC533" t="s">
        <v>59</v>
      </c>
      <c r="AD533" t="s">
        <v>59</v>
      </c>
      <c r="AE533" t="s">
        <v>59</v>
      </c>
      <c r="AF533" t="s">
        <v>59</v>
      </c>
      <c r="AG533" t="s">
        <v>59</v>
      </c>
      <c r="AH533" t="s">
        <v>59</v>
      </c>
      <c r="AI533" t="s">
        <v>59</v>
      </c>
      <c r="AJ533" t="s">
        <v>59</v>
      </c>
      <c r="AV533">
        <v>16.2</v>
      </c>
      <c r="AW533" t="s">
        <v>59</v>
      </c>
      <c r="AX533">
        <v>3</v>
      </c>
    </row>
    <row r="534" spans="1:50">
      <c r="A534" t="s">
        <v>1122</v>
      </c>
      <c r="B534" t="s">
        <v>1123</v>
      </c>
      <c r="C534" t="s">
        <v>177</v>
      </c>
      <c r="E534" t="s">
        <v>53</v>
      </c>
      <c r="F534">
        <v>44</v>
      </c>
      <c r="G534" t="s">
        <v>84</v>
      </c>
      <c r="H534">
        <v>238.49</v>
      </c>
      <c r="I534" t="s">
        <v>55</v>
      </c>
      <c r="J534" t="s">
        <v>55</v>
      </c>
      <c r="K534" t="s">
        <v>57</v>
      </c>
      <c r="L534" t="s">
        <v>58</v>
      </c>
      <c r="M534">
        <v>0</v>
      </c>
      <c r="N534">
        <v>2</v>
      </c>
      <c r="O534">
        <v>2</v>
      </c>
      <c r="P534">
        <v>0</v>
      </c>
      <c r="Q534" t="s">
        <v>59</v>
      </c>
      <c r="R534" t="s">
        <v>59</v>
      </c>
      <c r="S534" t="s">
        <v>59</v>
      </c>
      <c r="T534" t="s">
        <v>59</v>
      </c>
      <c r="U534" t="s">
        <v>59</v>
      </c>
      <c r="W534">
        <v>0</v>
      </c>
      <c r="X534">
        <v>0</v>
      </c>
      <c r="Y534" t="s">
        <v>58</v>
      </c>
      <c r="Z534" t="s">
        <v>58</v>
      </c>
      <c r="AA534" t="s">
        <v>58</v>
      </c>
      <c r="AB534" t="s">
        <v>58</v>
      </c>
      <c r="AC534" t="s">
        <v>58</v>
      </c>
      <c r="AD534" t="s">
        <v>58</v>
      </c>
      <c r="AE534" t="s">
        <v>58</v>
      </c>
      <c r="AF534" t="s">
        <v>58</v>
      </c>
      <c r="AG534" t="s">
        <v>58</v>
      </c>
      <c r="AH534" t="s">
        <v>58</v>
      </c>
      <c r="AI534" t="s">
        <v>58</v>
      </c>
      <c r="AJ534" t="s">
        <v>58</v>
      </c>
      <c r="AK534">
        <v>0</v>
      </c>
      <c r="AL534">
        <v>0</v>
      </c>
      <c r="AM534">
        <v>1</v>
      </c>
      <c r="AN534">
        <v>1</v>
      </c>
      <c r="AO534">
        <v>0</v>
      </c>
      <c r="AP534">
        <v>0</v>
      </c>
      <c r="AQ534">
        <v>0</v>
      </c>
      <c r="AR534">
        <v>0</v>
      </c>
      <c r="AS534">
        <v>0</v>
      </c>
      <c r="AV534">
        <v>12.8</v>
      </c>
      <c r="AW534" t="s">
        <v>59</v>
      </c>
      <c r="AX534">
        <v>8</v>
      </c>
    </row>
    <row r="535" spans="1:50">
      <c r="A535" t="s">
        <v>1124</v>
      </c>
      <c r="B535" t="s">
        <v>1125</v>
      </c>
      <c r="C535" t="s">
        <v>199</v>
      </c>
      <c r="D535">
        <v>3680</v>
      </c>
      <c r="E535" t="s">
        <v>63</v>
      </c>
      <c r="F535">
        <v>56</v>
      </c>
      <c r="G535" t="s">
        <v>70</v>
      </c>
      <c r="H535">
        <v>269.41000000000003</v>
      </c>
      <c r="I535" t="s">
        <v>100</v>
      </c>
      <c r="J535" t="s">
        <v>71</v>
      </c>
      <c r="K535" t="s">
        <v>72</v>
      </c>
      <c r="L535" t="s">
        <v>58</v>
      </c>
      <c r="M535">
        <v>0</v>
      </c>
      <c r="N535">
        <v>2</v>
      </c>
      <c r="O535">
        <v>2</v>
      </c>
      <c r="P535">
        <v>0</v>
      </c>
      <c r="Q535" t="s">
        <v>59</v>
      </c>
      <c r="R535" t="s">
        <v>59</v>
      </c>
      <c r="S535" t="s">
        <v>59</v>
      </c>
      <c r="T535" t="s">
        <v>59</v>
      </c>
      <c r="U535" t="s">
        <v>59</v>
      </c>
      <c r="W535">
        <v>0</v>
      </c>
      <c r="X535">
        <v>0</v>
      </c>
      <c r="Y535" t="s">
        <v>59</v>
      </c>
      <c r="Z535" t="s">
        <v>59</v>
      </c>
      <c r="AA535" t="s">
        <v>59</v>
      </c>
      <c r="AB535" t="s">
        <v>59</v>
      </c>
      <c r="AC535" t="s">
        <v>59</v>
      </c>
      <c r="AD535" t="s">
        <v>59</v>
      </c>
      <c r="AE535" t="s">
        <v>59</v>
      </c>
      <c r="AF535" t="s">
        <v>59</v>
      </c>
      <c r="AG535" t="s">
        <v>59</v>
      </c>
      <c r="AH535" t="s">
        <v>59</v>
      </c>
      <c r="AI535" t="s">
        <v>59</v>
      </c>
      <c r="AJ535" t="s">
        <v>59</v>
      </c>
      <c r="AV535">
        <v>12.1</v>
      </c>
      <c r="AW535" t="s">
        <v>59</v>
      </c>
      <c r="AX535">
        <v>3</v>
      </c>
    </row>
    <row r="536" spans="1:50">
      <c r="A536" t="s">
        <v>1126</v>
      </c>
      <c r="B536" t="s">
        <v>1127</v>
      </c>
      <c r="C536" t="s">
        <v>83</v>
      </c>
      <c r="E536" t="s">
        <v>53</v>
      </c>
      <c r="F536">
        <v>52</v>
      </c>
      <c r="G536" t="s">
        <v>64</v>
      </c>
      <c r="H536">
        <v>194.74</v>
      </c>
      <c r="I536" t="s">
        <v>55</v>
      </c>
      <c r="J536" t="s">
        <v>71</v>
      </c>
      <c r="K536" t="s">
        <v>57</v>
      </c>
      <c r="L536" t="s">
        <v>58</v>
      </c>
      <c r="M536">
        <v>0</v>
      </c>
      <c r="N536">
        <v>1</v>
      </c>
      <c r="O536">
        <v>1</v>
      </c>
      <c r="P536">
        <v>0</v>
      </c>
      <c r="Q536" t="s">
        <v>59</v>
      </c>
      <c r="R536" t="s">
        <v>59</v>
      </c>
      <c r="S536" t="s">
        <v>59</v>
      </c>
      <c r="T536" t="s">
        <v>59</v>
      </c>
      <c r="U536" t="s">
        <v>59</v>
      </c>
      <c r="V536">
        <v>1</v>
      </c>
      <c r="W536">
        <v>0</v>
      </c>
      <c r="X536">
        <v>0</v>
      </c>
      <c r="Y536" t="s">
        <v>59</v>
      </c>
      <c r="Z536" t="s">
        <v>59</v>
      </c>
      <c r="AA536" t="s">
        <v>59</v>
      </c>
      <c r="AB536" t="s">
        <v>59</v>
      </c>
      <c r="AC536" t="s">
        <v>59</v>
      </c>
      <c r="AD536" t="s">
        <v>59</v>
      </c>
      <c r="AE536" t="s">
        <v>59</v>
      </c>
      <c r="AF536" t="s">
        <v>59</v>
      </c>
      <c r="AG536" t="s">
        <v>59</v>
      </c>
      <c r="AH536" t="s">
        <v>59</v>
      </c>
      <c r="AI536" t="s">
        <v>59</v>
      </c>
      <c r="AJ536" t="s">
        <v>59</v>
      </c>
      <c r="AV536">
        <v>10.9</v>
      </c>
      <c r="AW536" t="s">
        <v>59</v>
      </c>
      <c r="AX536">
        <v>2</v>
      </c>
    </row>
    <row r="537" spans="1:50">
      <c r="A537" t="s">
        <v>1128</v>
      </c>
      <c r="B537" t="s">
        <v>1129</v>
      </c>
      <c r="C537" t="s">
        <v>199</v>
      </c>
      <c r="D537">
        <v>4000</v>
      </c>
      <c r="E537" t="s">
        <v>63</v>
      </c>
      <c r="F537">
        <v>76</v>
      </c>
      <c r="G537" t="s">
        <v>54</v>
      </c>
      <c r="H537">
        <v>276.64</v>
      </c>
      <c r="I537" t="s">
        <v>196</v>
      </c>
      <c r="J537" t="s">
        <v>55</v>
      </c>
      <c r="K537" t="s">
        <v>72</v>
      </c>
      <c r="L537" t="s">
        <v>58</v>
      </c>
      <c r="M537">
        <v>0</v>
      </c>
      <c r="N537">
        <v>0</v>
      </c>
      <c r="O537">
        <v>0</v>
      </c>
      <c r="P537">
        <v>0</v>
      </c>
      <c r="Q537" t="s">
        <v>59</v>
      </c>
      <c r="R537" t="s">
        <v>59</v>
      </c>
      <c r="S537" t="s">
        <v>59</v>
      </c>
      <c r="T537" t="s">
        <v>59</v>
      </c>
      <c r="U537" t="s">
        <v>59</v>
      </c>
      <c r="W537">
        <v>0</v>
      </c>
      <c r="X537">
        <v>0</v>
      </c>
      <c r="Y537" t="s">
        <v>58</v>
      </c>
      <c r="Z537" t="s">
        <v>58</v>
      </c>
      <c r="AA537" t="s">
        <v>58</v>
      </c>
      <c r="AB537" t="s">
        <v>58</v>
      </c>
      <c r="AC537" t="s">
        <v>58</v>
      </c>
      <c r="AD537" t="s">
        <v>58</v>
      </c>
      <c r="AE537" t="s">
        <v>58</v>
      </c>
      <c r="AF537" t="s">
        <v>58</v>
      </c>
      <c r="AG537" t="s">
        <v>58</v>
      </c>
      <c r="AH537" t="s">
        <v>58</v>
      </c>
      <c r="AI537" t="s">
        <v>58</v>
      </c>
      <c r="AJ537" t="s">
        <v>58</v>
      </c>
      <c r="AK537">
        <v>0</v>
      </c>
      <c r="AL537">
        <v>0</v>
      </c>
      <c r="AM537">
        <v>1</v>
      </c>
      <c r="AN537">
        <v>0</v>
      </c>
      <c r="AO537">
        <v>0</v>
      </c>
      <c r="AP537">
        <v>1</v>
      </c>
      <c r="AQ537">
        <v>0</v>
      </c>
      <c r="AR537">
        <v>0</v>
      </c>
      <c r="AS537">
        <v>0</v>
      </c>
      <c r="AV537">
        <v>12.3</v>
      </c>
      <c r="AW537" t="s">
        <v>59</v>
      </c>
      <c r="AX537">
        <v>3</v>
      </c>
    </row>
    <row r="538" spans="1:50">
      <c r="A538" t="s">
        <v>1130</v>
      </c>
      <c r="B538" t="s">
        <v>1131</v>
      </c>
      <c r="C538" t="s">
        <v>93</v>
      </c>
      <c r="D538">
        <v>4560</v>
      </c>
      <c r="E538" t="s">
        <v>63</v>
      </c>
      <c r="F538">
        <v>42</v>
      </c>
      <c r="G538" t="s">
        <v>70</v>
      </c>
      <c r="H538">
        <v>351.64</v>
      </c>
      <c r="I538" t="s">
        <v>55</v>
      </c>
      <c r="J538" t="s">
        <v>71</v>
      </c>
      <c r="K538" t="s">
        <v>80</v>
      </c>
      <c r="L538" t="s">
        <v>66</v>
      </c>
      <c r="M538">
        <v>1</v>
      </c>
      <c r="N538">
        <v>1</v>
      </c>
      <c r="O538">
        <v>1</v>
      </c>
      <c r="P538">
        <v>0</v>
      </c>
      <c r="Q538" t="s">
        <v>59</v>
      </c>
      <c r="R538" t="s">
        <v>59</v>
      </c>
      <c r="S538" t="s">
        <v>59</v>
      </c>
      <c r="T538" t="s">
        <v>59</v>
      </c>
      <c r="U538" t="s">
        <v>59</v>
      </c>
      <c r="W538">
        <v>0</v>
      </c>
      <c r="X538">
        <v>0</v>
      </c>
      <c r="Y538" t="s">
        <v>58</v>
      </c>
      <c r="Z538" t="s">
        <v>58</v>
      </c>
      <c r="AA538" t="s">
        <v>58</v>
      </c>
      <c r="AB538" t="s">
        <v>58</v>
      </c>
      <c r="AC538" t="s">
        <v>58</v>
      </c>
      <c r="AD538" t="s">
        <v>58</v>
      </c>
      <c r="AE538" t="s">
        <v>58</v>
      </c>
      <c r="AF538" t="s">
        <v>58</v>
      </c>
      <c r="AG538" t="s">
        <v>58</v>
      </c>
      <c r="AH538" t="s">
        <v>58</v>
      </c>
      <c r="AI538" t="s">
        <v>58</v>
      </c>
      <c r="AJ538" t="s">
        <v>58</v>
      </c>
      <c r="AK538">
        <v>1</v>
      </c>
      <c r="AL538">
        <v>0</v>
      </c>
      <c r="AM538">
        <v>1</v>
      </c>
      <c r="AN538">
        <v>0</v>
      </c>
      <c r="AO538">
        <v>1</v>
      </c>
      <c r="AP538">
        <v>0</v>
      </c>
      <c r="AQ538">
        <v>0</v>
      </c>
      <c r="AR538">
        <v>0</v>
      </c>
      <c r="AS538">
        <v>1</v>
      </c>
      <c r="AV538">
        <v>13.9</v>
      </c>
      <c r="AW538" t="s">
        <v>59</v>
      </c>
      <c r="AX538">
        <v>5</v>
      </c>
    </row>
    <row r="539" spans="1:50">
      <c r="A539" t="s">
        <v>1132</v>
      </c>
      <c r="B539" t="s">
        <v>1133</v>
      </c>
      <c r="C539" t="s">
        <v>171</v>
      </c>
      <c r="D539">
        <v>160</v>
      </c>
      <c r="E539" t="s">
        <v>63</v>
      </c>
      <c r="F539">
        <v>48</v>
      </c>
      <c r="G539" t="s">
        <v>104</v>
      </c>
      <c r="H539">
        <v>228.62</v>
      </c>
      <c r="I539" t="s">
        <v>105</v>
      </c>
      <c r="J539" t="s">
        <v>71</v>
      </c>
      <c r="K539" t="s">
        <v>80</v>
      </c>
      <c r="L539" t="s">
        <v>66</v>
      </c>
      <c r="M539">
        <v>1</v>
      </c>
      <c r="N539">
        <v>1</v>
      </c>
      <c r="O539">
        <v>1</v>
      </c>
      <c r="P539">
        <v>0</v>
      </c>
      <c r="Q539" t="s">
        <v>66</v>
      </c>
      <c r="R539" t="s">
        <v>66</v>
      </c>
      <c r="S539" t="s">
        <v>59</v>
      </c>
      <c r="T539" t="s">
        <v>66</v>
      </c>
      <c r="U539" t="s">
        <v>59</v>
      </c>
      <c r="V539">
        <v>2</v>
      </c>
      <c r="W539">
        <v>0</v>
      </c>
      <c r="X539">
        <v>0</v>
      </c>
      <c r="Y539" t="s">
        <v>66</v>
      </c>
      <c r="Z539" t="s">
        <v>58</v>
      </c>
      <c r="AA539" t="s">
        <v>58</v>
      </c>
      <c r="AB539" t="s">
        <v>66</v>
      </c>
      <c r="AC539" t="s">
        <v>58</v>
      </c>
      <c r="AD539" t="s">
        <v>58</v>
      </c>
      <c r="AE539" t="s">
        <v>58</v>
      </c>
      <c r="AF539" t="s">
        <v>58</v>
      </c>
      <c r="AG539" t="s">
        <v>58</v>
      </c>
      <c r="AH539" t="s">
        <v>58</v>
      </c>
      <c r="AI539" t="s">
        <v>58</v>
      </c>
      <c r="AJ539" t="s">
        <v>58</v>
      </c>
      <c r="AK539">
        <v>0</v>
      </c>
      <c r="AL539">
        <v>1</v>
      </c>
      <c r="AM539">
        <v>1</v>
      </c>
      <c r="AN539">
        <v>0</v>
      </c>
      <c r="AO539">
        <v>1</v>
      </c>
      <c r="AP539">
        <v>0</v>
      </c>
      <c r="AQ539">
        <v>0</v>
      </c>
      <c r="AR539">
        <v>1</v>
      </c>
      <c r="AS539">
        <v>0</v>
      </c>
      <c r="AV539">
        <v>11.5</v>
      </c>
      <c r="AW539" t="s">
        <v>66</v>
      </c>
      <c r="AX539">
        <v>3</v>
      </c>
    </row>
    <row r="540" spans="1:50">
      <c r="A540" t="s">
        <v>1134</v>
      </c>
      <c r="B540" t="s">
        <v>1135</v>
      </c>
      <c r="C540" t="s">
        <v>218</v>
      </c>
      <c r="D540">
        <v>4400</v>
      </c>
      <c r="E540" t="s">
        <v>53</v>
      </c>
      <c r="F540">
        <v>62</v>
      </c>
      <c r="G540" t="s">
        <v>64</v>
      </c>
      <c r="H540">
        <v>279.93</v>
      </c>
      <c r="I540" t="s">
        <v>55</v>
      </c>
      <c r="J540" t="s">
        <v>55</v>
      </c>
      <c r="K540" t="s">
        <v>153</v>
      </c>
      <c r="L540" t="s">
        <v>66</v>
      </c>
      <c r="M540">
        <v>2</v>
      </c>
      <c r="N540">
        <v>2</v>
      </c>
      <c r="O540">
        <v>2</v>
      </c>
      <c r="P540">
        <v>0</v>
      </c>
      <c r="Q540" t="s">
        <v>59</v>
      </c>
      <c r="R540" t="s">
        <v>59</v>
      </c>
      <c r="S540" t="s">
        <v>59</v>
      </c>
      <c r="T540" t="s">
        <v>59</v>
      </c>
      <c r="U540" t="s">
        <v>59</v>
      </c>
      <c r="W540">
        <v>0</v>
      </c>
      <c r="X540">
        <v>0</v>
      </c>
      <c r="Y540" t="s">
        <v>58</v>
      </c>
      <c r="Z540" t="s">
        <v>66</v>
      </c>
      <c r="AA540" t="s">
        <v>58</v>
      </c>
      <c r="AB540" t="s">
        <v>58</v>
      </c>
      <c r="AC540" t="s">
        <v>58</v>
      </c>
      <c r="AD540" t="s">
        <v>58</v>
      </c>
      <c r="AE540" t="s">
        <v>58</v>
      </c>
      <c r="AF540" t="s">
        <v>58</v>
      </c>
      <c r="AG540" t="s">
        <v>58</v>
      </c>
      <c r="AH540" t="s">
        <v>58</v>
      </c>
      <c r="AI540" t="s">
        <v>58</v>
      </c>
      <c r="AJ540" t="s">
        <v>58</v>
      </c>
      <c r="AK540">
        <v>0</v>
      </c>
      <c r="AL540">
        <v>1</v>
      </c>
      <c r="AM540">
        <v>1</v>
      </c>
      <c r="AN540">
        <v>0</v>
      </c>
      <c r="AO540">
        <v>0</v>
      </c>
      <c r="AP540">
        <v>0</v>
      </c>
      <c r="AQ540">
        <v>0</v>
      </c>
      <c r="AR540">
        <v>0</v>
      </c>
      <c r="AS540">
        <v>1</v>
      </c>
      <c r="AV540">
        <v>12.8</v>
      </c>
      <c r="AW540" t="s">
        <v>59</v>
      </c>
      <c r="AX540">
        <v>9</v>
      </c>
    </row>
    <row r="541" spans="1:50">
      <c r="A541" t="s">
        <v>1136</v>
      </c>
      <c r="B541" t="s">
        <v>1137</v>
      </c>
      <c r="C541" t="s">
        <v>108</v>
      </c>
      <c r="D541">
        <v>8750</v>
      </c>
      <c r="E541" t="s">
        <v>63</v>
      </c>
      <c r="F541">
        <v>48</v>
      </c>
      <c r="G541" t="s">
        <v>84</v>
      </c>
      <c r="H541">
        <v>204.61</v>
      </c>
      <c r="I541" t="s">
        <v>55</v>
      </c>
      <c r="J541" t="s">
        <v>71</v>
      </c>
      <c r="K541" t="s">
        <v>168</v>
      </c>
      <c r="L541" t="s">
        <v>66</v>
      </c>
      <c r="M541">
        <v>2</v>
      </c>
      <c r="N541">
        <v>2</v>
      </c>
      <c r="O541">
        <v>2</v>
      </c>
      <c r="P541">
        <v>0</v>
      </c>
      <c r="Q541" t="s">
        <v>59</v>
      </c>
      <c r="R541" t="s">
        <v>59</v>
      </c>
      <c r="S541" t="s">
        <v>59</v>
      </c>
      <c r="T541" t="s">
        <v>59</v>
      </c>
      <c r="U541" t="s">
        <v>59</v>
      </c>
      <c r="V541">
        <v>2</v>
      </c>
      <c r="W541">
        <v>1</v>
      </c>
      <c r="X541">
        <v>1</v>
      </c>
      <c r="Y541" t="s">
        <v>66</v>
      </c>
      <c r="Z541" t="s">
        <v>66</v>
      </c>
      <c r="AA541" t="s">
        <v>58</v>
      </c>
      <c r="AB541" t="s">
        <v>66</v>
      </c>
      <c r="AC541" t="s">
        <v>58</v>
      </c>
      <c r="AD541" t="s">
        <v>58</v>
      </c>
      <c r="AE541" t="s">
        <v>58</v>
      </c>
      <c r="AF541" t="s">
        <v>58</v>
      </c>
      <c r="AG541" t="s">
        <v>58</v>
      </c>
      <c r="AH541" t="s">
        <v>58</v>
      </c>
      <c r="AI541" t="s">
        <v>58</v>
      </c>
      <c r="AJ541" t="s">
        <v>58</v>
      </c>
      <c r="AK541">
        <v>0</v>
      </c>
      <c r="AL541">
        <v>0</v>
      </c>
      <c r="AM541">
        <v>1</v>
      </c>
      <c r="AN541">
        <v>0</v>
      </c>
      <c r="AO541">
        <v>1</v>
      </c>
      <c r="AP541">
        <v>0</v>
      </c>
      <c r="AQ541">
        <v>0</v>
      </c>
      <c r="AR541">
        <v>0</v>
      </c>
      <c r="AS541">
        <v>1</v>
      </c>
      <c r="AV541">
        <v>10.7</v>
      </c>
      <c r="AW541" t="s">
        <v>59</v>
      </c>
      <c r="AX541">
        <v>9</v>
      </c>
    </row>
    <row r="542" spans="1:50">
      <c r="A542" t="s">
        <v>1138</v>
      </c>
      <c r="B542" t="s">
        <v>133</v>
      </c>
      <c r="C542" t="s">
        <v>134</v>
      </c>
      <c r="D542">
        <v>80</v>
      </c>
      <c r="E542" t="s">
        <v>63</v>
      </c>
      <c r="F542">
        <v>60</v>
      </c>
      <c r="G542" t="s">
        <v>84</v>
      </c>
      <c r="H542">
        <v>190.46</v>
      </c>
      <c r="I542" t="s">
        <v>94</v>
      </c>
      <c r="J542" t="s">
        <v>71</v>
      </c>
      <c r="K542" t="s">
        <v>85</v>
      </c>
      <c r="L542" t="s">
        <v>58</v>
      </c>
      <c r="M542">
        <v>0</v>
      </c>
      <c r="N542">
        <v>2</v>
      </c>
      <c r="O542">
        <v>2</v>
      </c>
      <c r="P542">
        <v>0</v>
      </c>
      <c r="Q542" t="s">
        <v>66</v>
      </c>
      <c r="R542" t="s">
        <v>59</v>
      </c>
      <c r="S542" t="s">
        <v>66</v>
      </c>
      <c r="T542" t="s">
        <v>66</v>
      </c>
      <c r="U542" t="s">
        <v>66</v>
      </c>
      <c r="V542">
        <v>1</v>
      </c>
      <c r="W542">
        <v>1</v>
      </c>
      <c r="X542">
        <v>0</v>
      </c>
      <c r="Y542" t="s">
        <v>58</v>
      </c>
      <c r="Z542" t="s">
        <v>66</v>
      </c>
      <c r="AA542" t="s">
        <v>58</v>
      </c>
      <c r="AB542" t="s">
        <v>66</v>
      </c>
      <c r="AC542" t="s">
        <v>58</v>
      </c>
      <c r="AD542" t="s">
        <v>58</v>
      </c>
      <c r="AE542" t="s">
        <v>58</v>
      </c>
      <c r="AF542" t="s">
        <v>58</v>
      </c>
      <c r="AG542" t="s">
        <v>58</v>
      </c>
      <c r="AH542" t="s">
        <v>58</v>
      </c>
      <c r="AI542" t="s">
        <v>58</v>
      </c>
      <c r="AJ542" t="s">
        <v>58</v>
      </c>
      <c r="AK542">
        <v>0</v>
      </c>
      <c r="AL542">
        <v>0</v>
      </c>
      <c r="AM542">
        <v>1</v>
      </c>
      <c r="AN542">
        <v>0</v>
      </c>
      <c r="AO542">
        <v>1</v>
      </c>
      <c r="AP542">
        <v>0</v>
      </c>
      <c r="AQ542">
        <v>0</v>
      </c>
      <c r="AR542">
        <v>0</v>
      </c>
      <c r="AS542">
        <v>1</v>
      </c>
      <c r="AV542">
        <v>11.4</v>
      </c>
      <c r="AW542" t="s">
        <v>59</v>
      </c>
      <c r="AX542">
        <v>1</v>
      </c>
    </row>
    <row r="543" spans="1:50">
      <c r="A543" t="s">
        <v>1139</v>
      </c>
      <c r="B543" t="s">
        <v>1140</v>
      </c>
      <c r="C543" t="s">
        <v>185</v>
      </c>
      <c r="D543">
        <v>7880</v>
      </c>
      <c r="E543" t="s">
        <v>53</v>
      </c>
      <c r="F543">
        <v>0</v>
      </c>
      <c r="G543" t="s">
        <v>64</v>
      </c>
      <c r="H543">
        <v>237.5</v>
      </c>
      <c r="I543" t="s">
        <v>55</v>
      </c>
      <c r="J543" t="s">
        <v>55</v>
      </c>
      <c r="K543" t="s">
        <v>90</v>
      </c>
      <c r="L543" t="s">
        <v>66</v>
      </c>
      <c r="M543">
        <v>4</v>
      </c>
      <c r="N543">
        <v>2</v>
      </c>
      <c r="O543">
        <v>2</v>
      </c>
      <c r="P543">
        <v>0</v>
      </c>
      <c r="Q543" t="s">
        <v>59</v>
      </c>
      <c r="R543" t="s">
        <v>59</v>
      </c>
      <c r="S543" t="s">
        <v>59</v>
      </c>
      <c r="T543" t="s">
        <v>59</v>
      </c>
      <c r="U543" t="s">
        <v>59</v>
      </c>
      <c r="W543">
        <v>0</v>
      </c>
      <c r="X543">
        <v>0</v>
      </c>
      <c r="Y543" t="s">
        <v>66</v>
      </c>
      <c r="Z543" t="s">
        <v>58</v>
      </c>
      <c r="AA543" t="s">
        <v>58</v>
      </c>
      <c r="AB543" t="s">
        <v>66</v>
      </c>
      <c r="AC543" t="s">
        <v>58</v>
      </c>
      <c r="AD543" t="s">
        <v>58</v>
      </c>
      <c r="AE543" t="s">
        <v>58</v>
      </c>
      <c r="AF543" t="s">
        <v>58</v>
      </c>
      <c r="AG543" t="s">
        <v>58</v>
      </c>
      <c r="AH543" t="s">
        <v>58</v>
      </c>
      <c r="AI543" t="s">
        <v>58</v>
      </c>
      <c r="AJ543" t="s">
        <v>58</v>
      </c>
      <c r="AK543">
        <v>0</v>
      </c>
      <c r="AL543">
        <v>1</v>
      </c>
      <c r="AM543">
        <v>1</v>
      </c>
      <c r="AN543">
        <v>0</v>
      </c>
      <c r="AO543">
        <v>1</v>
      </c>
      <c r="AP543">
        <v>0</v>
      </c>
      <c r="AQ543">
        <v>1</v>
      </c>
      <c r="AR543">
        <v>0</v>
      </c>
      <c r="AS543">
        <v>1</v>
      </c>
      <c r="AV543">
        <v>13</v>
      </c>
      <c r="AW543" t="s">
        <v>59</v>
      </c>
      <c r="AX543">
        <v>1</v>
      </c>
    </row>
    <row r="544" spans="1:50">
      <c r="A544" t="s">
        <v>1141</v>
      </c>
      <c r="B544" t="s">
        <v>840</v>
      </c>
      <c r="C544" t="s">
        <v>122</v>
      </c>
      <c r="D544">
        <v>8280</v>
      </c>
      <c r="E544" t="s">
        <v>53</v>
      </c>
      <c r="F544">
        <v>50</v>
      </c>
      <c r="G544" t="s">
        <v>70</v>
      </c>
      <c r="H544">
        <v>217.11</v>
      </c>
      <c r="I544" t="s">
        <v>105</v>
      </c>
      <c r="J544" t="s">
        <v>55</v>
      </c>
      <c r="K544" t="s">
        <v>215</v>
      </c>
      <c r="L544" t="s">
        <v>58</v>
      </c>
      <c r="M544">
        <v>0</v>
      </c>
      <c r="N544">
        <v>2</v>
      </c>
      <c r="O544">
        <v>2</v>
      </c>
      <c r="P544">
        <v>0</v>
      </c>
      <c r="Q544" t="s">
        <v>59</v>
      </c>
      <c r="R544" t="s">
        <v>59</v>
      </c>
      <c r="S544" t="s">
        <v>59</v>
      </c>
      <c r="T544" t="s">
        <v>66</v>
      </c>
      <c r="U544" t="s">
        <v>66</v>
      </c>
      <c r="V544">
        <v>0</v>
      </c>
      <c r="W544">
        <v>1</v>
      </c>
      <c r="X544">
        <v>1</v>
      </c>
      <c r="Y544" t="s">
        <v>59</v>
      </c>
      <c r="Z544" t="s">
        <v>59</v>
      </c>
      <c r="AA544" t="s">
        <v>59</v>
      </c>
      <c r="AB544" t="s">
        <v>59</v>
      </c>
      <c r="AC544" t="s">
        <v>59</v>
      </c>
      <c r="AD544" t="s">
        <v>59</v>
      </c>
      <c r="AE544" t="s">
        <v>59</v>
      </c>
      <c r="AF544" t="s">
        <v>59</v>
      </c>
      <c r="AG544" t="s">
        <v>59</v>
      </c>
      <c r="AH544" t="s">
        <v>59</v>
      </c>
      <c r="AI544" t="s">
        <v>59</v>
      </c>
      <c r="AJ544" t="s">
        <v>59</v>
      </c>
      <c r="AV544">
        <v>12.1</v>
      </c>
      <c r="AW544" t="s">
        <v>59</v>
      </c>
      <c r="AX544">
        <v>7</v>
      </c>
    </row>
    <row r="545" spans="1:50">
      <c r="A545" t="s">
        <v>1142</v>
      </c>
      <c r="B545" t="s">
        <v>863</v>
      </c>
      <c r="C545" t="s">
        <v>122</v>
      </c>
      <c r="D545">
        <v>8280</v>
      </c>
      <c r="E545" t="s">
        <v>63</v>
      </c>
      <c r="F545">
        <v>0</v>
      </c>
      <c r="G545" t="s">
        <v>115</v>
      </c>
      <c r="H545">
        <v>174.34</v>
      </c>
      <c r="I545" t="s">
        <v>55</v>
      </c>
      <c r="J545" t="s">
        <v>55</v>
      </c>
      <c r="K545" t="s">
        <v>72</v>
      </c>
      <c r="L545" t="s">
        <v>58</v>
      </c>
      <c r="M545">
        <v>0</v>
      </c>
      <c r="N545">
        <v>2</v>
      </c>
      <c r="O545">
        <v>2</v>
      </c>
      <c r="P545">
        <v>1</v>
      </c>
      <c r="Q545" t="s">
        <v>59</v>
      </c>
      <c r="R545" t="s">
        <v>59</v>
      </c>
      <c r="S545" t="s">
        <v>59</v>
      </c>
      <c r="T545" t="s">
        <v>59</v>
      </c>
      <c r="U545" t="s">
        <v>59</v>
      </c>
      <c r="W545">
        <v>0</v>
      </c>
      <c r="X545">
        <v>0</v>
      </c>
      <c r="Y545" t="s">
        <v>66</v>
      </c>
      <c r="Z545" t="s">
        <v>58</v>
      </c>
      <c r="AA545" t="s">
        <v>58</v>
      </c>
      <c r="AB545" t="s">
        <v>58</v>
      </c>
      <c r="AC545" t="s">
        <v>58</v>
      </c>
      <c r="AD545" t="s">
        <v>58</v>
      </c>
      <c r="AE545" t="s">
        <v>58</v>
      </c>
      <c r="AF545" t="s">
        <v>58</v>
      </c>
      <c r="AG545" t="s">
        <v>58</v>
      </c>
      <c r="AH545" t="s">
        <v>58</v>
      </c>
      <c r="AI545" t="s">
        <v>58</v>
      </c>
      <c r="AJ545" t="s">
        <v>58</v>
      </c>
      <c r="AK545">
        <v>0</v>
      </c>
      <c r="AL545">
        <v>1</v>
      </c>
      <c r="AM545">
        <v>0</v>
      </c>
      <c r="AN545">
        <v>0</v>
      </c>
      <c r="AO545">
        <v>0</v>
      </c>
      <c r="AP545">
        <v>0</v>
      </c>
      <c r="AQ545">
        <v>0</v>
      </c>
      <c r="AR545">
        <v>0</v>
      </c>
      <c r="AS545">
        <v>1</v>
      </c>
      <c r="AV545">
        <v>11.3</v>
      </c>
      <c r="AW545" t="s">
        <v>59</v>
      </c>
      <c r="AX545">
        <v>7</v>
      </c>
    </row>
    <row r="546" spans="1:50">
      <c r="A546" t="s">
        <v>1143</v>
      </c>
      <c r="B546" t="s">
        <v>1144</v>
      </c>
      <c r="C546" t="s">
        <v>97</v>
      </c>
      <c r="D546">
        <v>4160</v>
      </c>
      <c r="E546" t="s">
        <v>53</v>
      </c>
      <c r="F546">
        <v>70</v>
      </c>
      <c r="G546" t="s">
        <v>54</v>
      </c>
      <c r="H546">
        <v>171.05</v>
      </c>
      <c r="I546" t="s">
        <v>94</v>
      </c>
      <c r="J546" t="s">
        <v>56</v>
      </c>
      <c r="K546" t="s">
        <v>90</v>
      </c>
      <c r="L546" t="s">
        <v>58</v>
      </c>
      <c r="M546">
        <v>0</v>
      </c>
      <c r="N546">
        <v>1</v>
      </c>
      <c r="O546">
        <v>1</v>
      </c>
      <c r="P546">
        <v>0</v>
      </c>
      <c r="Q546" t="s">
        <v>59</v>
      </c>
      <c r="R546" t="s">
        <v>59</v>
      </c>
      <c r="S546" t="s">
        <v>66</v>
      </c>
      <c r="T546" t="s">
        <v>66</v>
      </c>
      <c r="U546" t="s">
        <v>59</v>
      </c>
      <c r="V546">
        <v>0</v>
      </c>
      <c r="W546">
        <v>0</v>
      </c>
      <c r="X546">
        <v>0</v>
      </c>
      <c r="Y546" t="s">
        <v>59</v>
      </c>
      <c r="Z546" t="s">
        <v>59</v>
      </c>
      <c r="AA546" t="s">
        <v>59</v>
      </c>
      <c r="AB546" t="s">
        <v>59</v>
      </c>
      <c r="AC546" t="s">
        <v>59</v>
      </c>
      <c r="AD546" t="s">
        <v>59</v>
      </c>
      <c r="AE546" t="s">
        <v>59</v>
      </c>
      <c r="AF546" t="s">
        <v>59</v>
      </c>
      <c r="AG546" t="s">
        <v>59</v>
      </c>
      <c r="AH546" t="s">
        <v>59</v>
      </c>
      <c r="AI546" t="s">
        <v>59</v>
      </c>
      <c r="AJ546" t="s">
        <v>59</v>
      </c>
      <c r="AV546">
        <v>12.6</v>
      </c>
      <c r="AW546" t="s">
        <v>59</v>
      </c>
      <c r="AX546">
        <v>5</v>
      </c>
    </row>
    <row r="547" spans="1:50">
      <c r="A547" t="s">
        <v>1145</v>
      </c>
      <c r="B547" t="s">
        <v>1146</v>
      </c>
      <c r="C547" t="s">
        <v>52</v>
      </c>
      <c r="D547">
        <v>5480</v>
      </c>
      <c r="E547" t="s">
        <v>53</v>
      </c>
      <c r="F547">
        <v>54</v>
      </c>
      <c r="G547" t="s">
        <v>104</v>
      </c>
      <c r="H547">
        <v>279.27999999999997</v>
      </c>
      <c r="I547" t="s">
        <v>55</v>
      </c>
      <c r="J547" t="s">
        <v>55</v>
      </c>
      <c r="K547" t="s">
        <v>156</v>
      </c>
      <c r="L547" t="s">
        <v>58</v>
      </c>
      <c r="M547">
        <v>0</v>
      </c>
      <c r="N547">
        <v>2</v>
      </c>
      <c r="O547">
        <v>2</v>
      </c>
      <c r="P547">
        <v>0</v>
      </c>
      <c r="Q547" t="s">
        <v>59</v>
      </c>
      <c r="R547" t="s">
        <v>59</v>
      </c>
      <c r="S547" t="s">
        <v>59</v>
      </c>
      <c r="T547" t="s">
        <v>59</v>
      </c>
      <c r="U547" t="s">
        <v>59</v>
      </c>
      <c r="W547">
        <v>0</v>
      </c>
      <c r="X547">
        <v>0</v>
      </c>
      <c r="Y547" t="s">
        <v>66</v>
      </c>
      <c r="Z547" t="s">
        <v>66</v>
      </c>
      <c r="AA547" t="s">
        <v>66</v>
      </c>
      <c r="AB547" t="s">
        <v>58</v>
      </c>
      <c r="AC547" t="s">
        <v>58</v>
      </c>
      <c r="AD547" t="s">
        <v>58</v>
      </c>
      <c r="AE547" t="s">
        <v>58</v>
      </c>
      <c r="AF547" t="s">
        <v>58</v>
      </c>
      <c r="AG547" t="s">
        <v>58</v>
      </c>
      <c r="AH547" t="s">
        <v>58</v>
      </c>
      <c r="AI547" t="s">
        <v>58</v>
      </c>
      <c r="AJ547" t="s">
        <v>58</v>
      </c>
      <c r="AK547">
        <v>1</v>
      </c>
      <c r="AL547">
        <v>1</v>
      </c>
      <c r="AM547">
        <v>1</v>
      </c>
      <c r="AN547">
        <v>0</v>
      </c>
      <c r="AO547">
        <v>0</v>
      </c>
      <c r="AP547">
        <v>0</v>
      </c>
      <c r="AQ547">
        <v>0</v>
      </c>
      <c r="AR547">
        <v>0</v>
      </c>
      <c r="AS547">
        <v>0</v>
      </c>
      <c r="AV547">
        <v>11.9</v>
      </c>
      <c r="AW547" t="s">
        <v>59</v>
      </c>
      <c r="AX547">
        <v>5</v>
      </c>
    </row>
    <row r="548" spans="1:50">
      <c r="A548" t="s">
        <v>1147</v>
      </c>
      <c r="B548" t="s">
        <v>1148</v>
      </c>
      <c r="C548" t="s">
        <v>69</v>
      </c>
      <c r="D548">
        <v>7840</v>
      </c>
      <c r="E548" t="s">
        <v>53</v>
      </c>
      <c r="F548">
        <v>28</v>
      </c>
      <c r="G548" t="s">
        <v>54</v>
      </c>
      <c r="H548">
        <v>192.43</v>
      </c>
      <c r="I548" t="s">
        <v>55</v>
      </c>
      <c r="J548" t="s">
        <v>55</v>
      </c>
      <c r="K548" t="s">
        <v>256</v>
      </c>
      <c r="L548" t="s">
        <v>58</v>
      </c>
      <c r="M548">
        <v>0</v>
      </c>
      <c r="N548">
        <v>2</v>
      </c>
      <c r="O548">
        <v>2</v>
      </c>
      <c r="P548">
        <v>0</v>
      </c>
      <c r="Q548" t="s">
        <v>59</v>
      </c>
      <c r="R548" t="s">
        <v>59</v>
      </c>
      <c r="S548" t="s">
        <v>59</v>
      </c>
      <c r="T548" t="s">
        <v>59</v>
      </c>
      <c r="U548" t="s">
        <v>59</v>
      </c>
      <c r="W548">
        <v>0</v>
      </c>
      <c r="X548">
        <v>0</v>
      </c>
      <c r="Y548" t="s">
        <v>58</v>
      </c>
      <c r="Z548" t="s">
        <v>58</v>
      </c>
      <c r="AA548" t="s">
        <v>58</v>
      </c>
      <c r="AB548" t="s">
        <v>58</v>
      </c>
      <c r="AC548" t="s">
        <v>58</v>
      </c>
      <c r="AD548" t="s">
        <v>58</v>
      </c>
      <c r="AE548" t="s">
        <v>58</v>
      </c>
      <c r="AF548" t="s">
        <v>58</v>
      </c>
      <c r="AG548" t="s">
        <v>58</v>
      </c>
      <c r="AH548" t="s">
        <v>58</v>
      </c>
      <c r="AI548" t="s">
        <v>58</v>
      </c>
      <c r="AJ548" t="s">
        <v>58</v>
      </c>
      <c r="AK548">
        <v>0</v>
      </c>
      <c r="AL548">
        <v>0</v>
      </c>
      <c r="AM548">
        <v>0</v>
      </c>
      <c r="AN548">
        <v>0</v>
      </c>
      <c r="AO548">
        <v>0</v>
      </c>
      <c r="AP548">
        <v>0</v>
      </c>
      <c r="AQ548">
        <v>0</v>
      </c>
      <c r="AR548">
        <v>0</v>
      </c>
      <c r="AS548">
        <v>0</v>
      </c>
      <c r="AV548">
        <v>12.8</v>
      </c>
      <c r="AW548" t="s">
        <v>59</v>
      </c>
      <c r="AX548">
        <v>6</v>
      </c>
    </row>
    <row r="549" spans="1:50">
      <c r="A549" t="s">
        <v>1149</v>
      </c>
      <c r="B549" t="s">
        <v>1150</v>
      </c>
      <c r="C549" t="s">
        <v>93</v>
      </c>
      <c r="D549">
        <v>5400</v>
      </c>
      <c r="E549" t="s">
        <v>63</v>
      </c>
      <c r="F549">
        <v>66</v>
      </c>
      <c r="G549" t="s">
        <v>64</v>
      </c>
      <c r="H549">
        <v>367.43</v>
      </c>
      <c r="I549" t="s">
        <v>105</v>
      </c>
      <c r="J549" t="s">
        <v>71</v>
      </c>
      <c r="K549" t="s">
        <v>116</v>
      </c>
      <c r="L549" t="s">
        <v>66</v>
      </c>
      <c r="M549">
        <v>3</v>
      </c>
      <c r="N549">
        <v>2</v>
      </c>
      <c r="O549">
        <v>2</v>
      </c>
      <c r="P549">
        <v>0</v>
      </c>
      <c r="Q549" t="s">
        <v>59</v>
      </c>
      <c r="R549" t="s">
        <v>59</v>
      </c>
      <c r="S549" t="s">
        <v>59</v>
      </c>
      <c r="T549" t="s">
        <v>66</v>
      </c>
      <c r="U549" t="s">
        <v>66</v>
      </c>
      <c r="W549">
        <v>0</v>
      </c>
      <c r="X549">
        <v>0</v>
      </c>
      <c r="Y549" t="s">
        <v>66</v>
      </c>
      <c r="Z549" t="s">
        <v>66</v>
      </c>
      <c r="AA549" t="s">
        <v>58</v>
      </c>
      <c r="AB549" t="s">
        <v>66</v>
      </c>
      <c r="AC549" t="s">
        <v>58</v>
      </c>
      <c r="AD549" t="s">
        <v>58</v>
      </c>
      <c r="AE549" t="s">
        <v>58</v>
      </c>
      <c r="AF549" t="s">
        <v>58</v>
      </c>
      <c r="AG549" t="s">
        <v>58</v>
      </c>
      <c r="AH549" t="s">
        <v>58</v>
      </c>
      <c r="AI549" t="s">
        <v>58</v>
      </c>
      <c r="AJ549" t="s">
        <v>58</v>
      </c>
      <c r="AK549">
        <v>0</v>
      </c>
      <c r="AL549">
        <v>0</v>
      </c>
      <c r="AM549">
        <v>1</v>
      </c>
      <c r="AN549">
        <v>1</v>
      </c>
      <c r="AO549">
        <v>1</v>
      </c>
      <c r="AP549">
        <v>0</v>
      </c>
      <c r="AQ549">
        <v>0</v>
      </c>
      <c r="AR549">
        <v>1</v>
      </c>
      <c r="AS549">
        <v>1</v>
      </c>
      <c r="AV549">
        <v>11.6</v>
      </c>
      <c r="AW549" t="s">
        <v>59</v>
      </c>
      <c r="AX549">
        <v>5</v>
      </c>
    </row>
    <row r="550" spans="1:50">
      <c r="A550" t="s">
        <v>1151</v>
      </c>
      <c r="B550" t="s">
        <v>1152</v>
      </c>
      <c r="C550" t="s">
        <v>119</v>
      </c>
      <c r="E550" t="s">
        <v>63</v>
      </c>
      <c r="F550">
        <v>48</v>
      </c>
      <c r="G550" t="s">
        <v>84</v>
      </c>
      <c r="H550">
        <v>316.45</v>
      </c>
      <c r="I550" t="s">
        <v>196</v>
      </c>
      <c r="J550" t="s">
        <v>71</v>
      </c>
      <c r="K550" t="s">
        <v>72</v>
      </c>
      <c r="L550" t="s">
        <v>66</v>
      </c>
      <c r="M550">
        <v>2</v>
      </c>
      <c r="N550">
        <v>2</v>
      </c>
      <c r="O550">
        <v>2</v>
      </c>
      <c r="P550">
        <v>0</v>
      </c>
      <c r="Q550" t="s">
        <v>66</v>
      </c>
      <c r="R550" t="s">
        <v>66</v>
      </c>
      <c r="S550" t="s">
        <v>66</v>
      </c>
      <c r="T550" t="s">
        <v>66</v>
      </c>
      <c r="U550" t="s">
        <v>66</v>
      </c>
      <c r="W550">
        <v>0</v>
      </c>
      <c r="X550">
        <v>0</v>
      </c>
      <c r="Y550" t="s">
        <v>58</v>
      </c>
      <c r="Z550" t="s">
        <v>58</v>
      </c>
      <c r="AA550" t="s">
        <v>58</v>
      </c>
      <c r="AB550" t="s">
        <v>58</v>
      </c>
      <c r="AC550" t="s">
        <v>58</v>
      </c>
      <c r="AD550" t="s">
        <v>58</v>
      </c>
      <c r="AE550" t="s">
        <v>58</v>
      </c>
      <c r="AF550" t="s">
        <v>58</v>
      </c>
      <c r="AG550" t="s">
        <v>58</v>
      </c>
      <c r="AH550" t="s">
        <v>58</v>
      </c>
      <c r="AI550" t="s">
        <v>58</v>
      </c>
      <c r="AJ550" t="s">
        <v>58</v>
      </c>
      <c r="AK550">
        <v>1</v>
      </c>
      <c r="AL550">
        <v>1</v>
      </c>
      <c r="AM550">
        <v>1</v>
      </c>
      <c r="AN550">
        <v>0</v>
      </c>
      <c r="AO550">
        <v>0</v>
      </c>
      <c r="AP550">
        <v>0</v>
      </c>
      <c r="AQ550">
        <v>0</v>
      </c>
      <c r="AR550">
        <v>0</v>
      </c>
      <c r="AS550">
        <v>1</v>
      </c>
      <c r="AV550">
        <v>11.3</v>
      </c>
      <c r="AW550" t="s">
        <v>66</v>
      </c>
      <c r="AX550">
        <v>7</v>
      </c>
    </row>
    <row r="551" spans="1:50">
      <c r="A551" t="s">
        <v>1153</v>
      </c>
      <c r="B551" t="s">
        <v>1154</v>
      </c>
      <c r="C551" t="s">
        <v>609</v>
      </c>
      <c r="D551">
        <v>4200</v>
      </c>
      <c r="E551" t="s">
        <v>53</v>
      </c>
      <c r="F551">
        <v>46</v>
      </c>
      <c r="G551" t="s">
        <v>84</v>
      </c>
      <c r="H551">
        <v>260.2</v>
      </c>
      <c r="I551" t="s">
        <v>55</v>
      </c>
      <c r="J551" t="s">
        <v>55</v>
      </c>
      <c r="K551" t="s">
        <v>111</v>
      </c>
      <c r="L551" t="s">
        <v>58</v>
      </c>
      <c r="M551">
        <v>0</v>
      </c>
      <c r="N551">
        <v>1</v>
      </c>
      <c r="O551">
        <v>1</v>
      </c>
      <c r="P551">
        <v>0</v>
      </c>
      <c r="Q551" t="s">
        <v>59</v>
      </c>
      <c r="R551" t="s">
        <v>59</v>
      </c>
      <c r="S551" t="s">
        <v>59</v>
      </c>
      <c r="T551" t="s">
        <v>59</v>
      </c>
      <c r="U551" t="s">
        <v>59</v>
      </c>
      <c r="W551">
        <v>0</v>
      </c>
      <c r="X551">
        <v>0</v>
      </c>
      <c r="Y551" t="s">
        <v>58</v>
      </c>
      <c r="Z551" t="s">
        <v>58</v>
      </c>
      <c r="AA551" t="s">
        <v>58</v>
      </c>
      <c r="AB551" t="s">
        <v>58</v>
      </c>
      <c r="AC551" t="s">
        <v>58</v>
      </c>
      <c r="AD551" t="s">
        <v>58</v>
      </c>
      <c r="AE551" t="s">
        <v>58</v>
      </c>
      <c r="AF551" t="s">
        <v>58</v>
      </c>
      <c r="AG551" t="s">
        <v>58</v>
      </c>
      <c r="AH551" t="s">
        <v>58</v>
      </c>
      <c r="AI551" t="s">
        <v>58</v>
      </c>
      <c r="AJ551" t="s">
        <v>58</v>
      </c>
      <c r="AK551">
        <v>0</v>
      </c>
      <c r="AL551">
        <v>1</v>
      </c>
      <c r="AM551">
        <v>1</v>
      </c>
      <c r="AN551">
        <v>0</v>
      </c>
      <c r="AO551">
        <v>1</v>
      </c>
      <c r="AP551">
        <v>0</v>
      </c>
      <c r="AQ551">
        <v>0</v>
      </c>
      <c r="AR551">
        <v>0</v>
      </c>
      <c r="AS551">
        <v>0</v>
      </c>
      <c r="AV551">
        <v>13</v>
      </c>
      <c r="AW551" t="s">
        <v>59</v>
      </c>
      <c r="AX551">
        <v>9</v>
      </c>
    </row>
    <row r="552" spans="1:50">
      <c r="A552" t="s">
        <v>1155</v>
      </c>
      <c r="B552" t="s">
        <v>1156</v>
      </c>
      <c r="C552" t="s">
        <v>212</v>
      </c>
      <c r="D552">
        <v>1520</v>
      </c>
      <c r="E552" t="s">
        <v>53</v>
      </c>
      <c r="F552">
        <v>40</v>
      </c>
      <c r="G552" t="s">
        <v>54</v>
      </c>
      <c r="H552">
        <v>112.83</v>
      </c>
      <c r="I552" t="s">
        <v>105</v>
      </c>
      <c r="J552" t="s">
        <v>56</v>
      </c>
      <c r="K552" t="s">
        <v>256</v>
      </c>
      <c r="L552" t="s">
        <v>58</v>
      </c>
      <c r="M552">
        <v>0</v>
      </c>
      <c r="N552">
        <v>0</v>
      </c>
      <c r="O552">
        <v>0</v>
      </c>
      <c r="P552">
        <v>0</v>
      </c>
      <c r="Q552" t="s">
        <v>59</v>
      </c>
      <c r="R552" t="s">
        <v>59</v>
      </c>
      <c r="S552" t="s">
        <v>59</v>
      </c>
      <c r="T552" t="s">
        <v>59</v>
      </c>
      <c r="U552" t="s">
        <v>59</v>
      </c>
      <c r="W552">
        <v>0</v>
      </c>
      <c r="X552">
        <v>0</v>
      </c>
      <c r="Y552" t="s">
        <v>58</v>
      </c>
      <c r="Z552" t="s">
        <v>58</v>
      </c>
      <c r="AA552" t="s">
        <v>58</v>
      </c>
      <c r="AB552" t="s">
        <v>58</v>
      </c>
      <c r="AC552" t="s">
        <v>58</v>
      </c>
      <c r="AD552" t="s">
        <v>58</v>
      </c>
      <c r="AE552" t="s">
        <v>58</v>
      </c>
      <c r="AF552" t="s">
        <v>58</v>
      </c>
      <c r="AG552" t="s">
        <v>58</v>
      </c>
      <c r="AH552" t="s">
        <v>58</v>
      </c>
      <c r="AI552" t="s">
        <v>58</v>
      </c>
      <c r="AJ552" t="s">
        <v>58</v>
      </c>
      <c r="AK552">
        <v>0</v>
      </c>
      <c r="AL552">
        <v>0</v>
      </c>
      <c r="AM552">
        <v>0</v>
      </c>
      <c r="AN552">
        <v>0</v>
      </c>
      <c r="AO552">
        <v>0</v>
      </c>
      <c r="AP552">
        <v>0</v>
      </c>
      <c r="AQ552">
        <v>0</v>
      </c>
      <c r="AR552">
        <v>0</v>
      </c>
      <c r="AS552">
        <v>0</v>
      </c>
      <c r="AV552">
        <v>12</v>
      </c>
      <c r="AW552" t="s">
        <v>59</v>
      </c>
      <c r="AX552">
        <v>7</v>
      </c>
    </row>
    <row r="553" spans="1:50">
      <c r="A553" t="s">
        <v>1157</v>
      </c>
      <c r="B553" t="s">
        <v>431</v>
      </c>
      <c r="C553" t="s">
        <v>103</v>
      </c>
      <c r="D553">
        <v>7320</v>
      </c>
      <c r="E553" t="s">
        <v>53</v>
      </c>
      <c r="F553">
        <v>82</v>
      </c>
      <c r="G553" t="s">
        <v>70</v>
      </c>
      <c r="H553">
        <v>392.43</v>
      </c>
      <c r="I553" t="s">
        <v>196</v>
      </c>
      <c r="J553" t="s">
        <v>71</v>
      </c>
      <c r="K553" t="s">
        <v>72</v>
      </c>
      <c r="L553" t="s">
        <v>58</v>
      </c>
      <c r="M553">
        <v>0</v>
      </c>
      <c r="N553">
        <v>2</v>
      </c>
      <c r="O553">
        <v>2</v>
      </c>
      <c r="P553">
        <v>1</v>
      </c>
      <c r="Q553" t="s">
        <v>59</v>
      </c>
      <c r="R553" t="s">
        <v>59</v>
      </c>
      <c r="S553" t="s">
        <v>59</v>
      </c>
      <c r="T553" t="s">
        <v>59</v>
      </c>
      <c r="U553" t="s">
        <v>59</v>
      </c>
      <c r="W553">
        <v>0</v>
      </c>
      <c r="X553">
        <v>0</v>
      </c>
      <c r="Y553" t="s">
        <v>58</v>
      </c>
      <c r="Z553" t="s">
        <v>58</v>
      </c>
      <c r="AA553" t="s">
        <v>58</v>
      </c>
      <c r="AB553" t="s">
        <v>58</v>
      </c>
      <c r="AC553" t="s">
        <v>58</v>
      </c>
      <c r="AD553" t="s">
        <v>58</v>
      </c>
      <c r="AE553" t="s">
        <v>58</v>
      </c>
      <c r="AF553" t="s">
        <v>58</v>
      </c>
      <c r="AG553" t="s">
        <v>66</v>
      </c>
      <c r="AH553" t="s">
        <v>58</v>
      </c>
      <c r="AI553" t="s">
        <v>58</v>
      </c>
      <c r="AJ553" t="s">
        <v>58</v>
      </c>
      <c r="AK553">
        <v>0</v>
      </c>
      <c r="AL553">
        <v>0</v>
      </c>
      <c r="AM553">
        <v>0</v>
      </c>
      <c r="AN553">
        <v>0</v>
      </c>
      <c r="AO553">
        <v>0</v>
      </c>
      <c r="AP553">
        <v>0</v>
      </c>
      <c r="AQ553">
        <v>0</v>
      </c>
      <c r="AR553">
        <v>0</v>
      </c>
      <c r="AS553">
        <v>0</v>
      </c>
      <c r="AV553">
        <v>14</v>
      </c>
      <c r="AW553" t="s">
        <v>59</v>
      </c>
      <c r="AX553">
        <v>6</v>
      </c>
    </row>
    <row r="554" spans="1:50">
      <c r="A554" t="s">
        <v>1158</v>
      </c>
      <c r="B554" t="s">
        <v>1159</v>
      </c>
      <c r="C554" t="s">
        <v>182</v>
      </c>
      <c r="D554">
        <v>720</v>
      </c>
      <c r="E554" t="s">
        <v>53</v>
      </c>
      <c r="F554">
        <v>66</v>
      </c>
      <c r="G554" t="s">
        <v>104</v>
      </c>
      <c r="H554">
        <v>452.3</v>
      </c>
      <c r="I554" t="s">
        <v>105</v>
      </c>
      <c r="J554" t="s">
        <v>56</v>
      </c>
      <c r="K554" t="s">
        <v>168</v>
      </c>
      <c r="L554" t="s">
        <v>66</v>
      </c>
      <c r="M554">
        <v>1</v>
      </c>
      <c r="N554">
        <v>2</v>
      </c>
      <c r="O554">
        <v>2</v>
      </c>
      <c r="P554">
        <v>0</v>
      </c>
      <c r="Q554" t="s">
        <v>59</v>
      </c>
      <c r="R554" t="s">
        <v>59</v>
      </c>
      <c r="S554" t="s">
        <v>59</v>
      </c>
      <c r="T554" t="s">
        <v>59</v>
      </c>
      <c r="U554" t="s">
        <v>59</v>
      </c>
      <c r="V554">
        <v>1</v>
      </c>
      <c r="W554">
        <v>0</v>
      </c>
      <c r="X554">
        <v>1</v>
      </c>
      <c r="Y554" t="s">
        <v>66</v>
      </c>
      <c r="Z554" t="s">
        <v>66</v>
      </c>
      <c r="AA554" t="s">
        <v>58</v>
      </c>
      <c r="AB554" t="s">
        <v>58</v>
      </c>
      <c r="AC554" t="s">
        <v>58</v>
      </c>
      <c r="AD554" t="s">
        <v>58</v>
      </c>
      <c r="AE554" t="s">
        <v>58</v>
      </c>
      <c r="AF554" t="s">
        <v>58</v>
      </c>
      <c r="AG554" t="s">
        <v>58</v>
      </c>
      <c r="AH554" t="s">
        <v>58</v>
      </c>
      <c r="AI554" t="s">
        <v>58</v>
      </c>
      <c r="AJ554" t="s">
        <v>58</v>
      </c>
      <c r="AK554">
        <v>0</v>
      </c>
      <c r="AL554">
        <v>1</v>
      </c>
      <c r="AM554">
        <v>1</v>
      </c>
      <c r="AN554">
        <v>1</v>
      </c>
      <c r="AO554">
        <v>1</v>
      </c>
      <c r="AP554">
        <v>0</v>
      </c>
      <c r="AQ554">
        <v>0</v>
      </c>
      <c r="AR554">
        <v>0</v>
      </c>
      <c r="AS554">
        <v>1</v>
      </c>
      <c r="AV554">
        <v>14.1</v>
      </c>
      <c r="AW554" t="s">
        <v>59</v>
      </c>
      <c r="AX554">
        <v>7</v>
      </c>
    </row>
    <row r="555" spans="1:50">
      <c r="A555" t="s">
        <v>1160</v>
      </c>
      <c r="B555" t="s">
        <v>1161</v>
      </c>
      <c r="C555" t="s">
        <v>212</v>
      </c>
      <c r="D555">
        <v>1520</v>
      </c>
      <c r="E555" t="s">
        <v>53</v>
      </c>
      <c r="F555">
        <v>42</v>
      </c>
      <c r="G555" t="s">
        <v>64</v>
      </c>
      <c r="H555">
        <v>276.97000000000003</v>
      </c>
      <c r="I555" t="s">
        <v>55</v>
      </c>
      <c r="J555" t="s">
        <v>55</v>
      </c>
      <c r="K555" t="s">
        <v>153</v>
      </c>
      <c r="L555" t="s">
        <v>66</v>
      </c>
      <c r="M555">
        <v>2</v>
      </c>
      <c r="N555">
        <v>1</v>
      </c>
      <c r="O555">
        <v>1</v>
      </c>
      <c r="P555">
        <v>0</v>
      </c>
      <c r="Q555" t="s">
        <v>59</v>
      </c>
      <c r="R555" t="s">
        <v>59</v>
      </c>
      <c r="S555" t="s">
        <v>59</v>
      </c>
      <c r="T555" t="s">
        <v>66</v>
      </c>
      <c r="U555" t="s">
        <v>59</v>
      </c>
      <c r="W555">
        <v>0</v>
      </c>
      <c r="X555">
        <v>0</v>
      </c>
      <c r="Y555" t="s">
        <v>59</v>
      </c>
      <c r="Z555" t="s">
        <v>59</v>
      </c>
      <c r="AA555" t="s">
        <v>59</v>
      </c>
      <c r="AB555" t="s">
        <v>59</v>
      </c>
      <c r="AC555" t="s">
        <v>59</v>
      </c>
      <c r="AD555" t="s">
        <v>59</v>
      </c>
      <c r="AE555" t="s">
        <v>59</v>
      </c>
      <c r="AF555" t="s">
        <v>59</v>
      </c>
      <c r="AG555" t="s">
        <v>59</v>
      </c>
      <c r="AH555" t="s">
        <v>59</v>
      </c>
      <c r="AI555" t="s">
        <v>59</v>
      </c>
      <c r="AJ555" t="s">
        <v>59</v>
      </c>
      <c r="AV555">
        <v>12.1</v>
      </c>
      <c r="AW555" t="s">
        <v>66</v>
      </c>
      <c r="AX555">
        <v>7</v>
      </c>
    </row>
    <row r="556" spans="1:50">
      <c r="A556" t="s">
        <v>1162</v>
      </c>
      <c r="B556" t="s">
        <v>1163</v>
      </c>
      <c r="C556" t="s">
        <v>781</v>
      </c>
      <c r="D556">
        <v>200</v>
      </c>
      <c r="E556" t="s">
        <v>63</v>
      </c>
      <c r="F556">
        <v>64</v>
      </c>
      <c r="G556" t="s">
        <v>115</v>
      </c>
      <c r="H556">
        <v>281.25</v>
      </c>
      <c r="I556" t="s">
        <v>55</v>
      </c>
      <c r="J556" t="s">
        <v>71</v>
      </c>
      <c r="K556" t="s">
        <v>72</v>
      </c>
      <c r="L556" t="s">
        <v>66</v>
      </c>
      <c r="M556">
        <v>1</v>
      </c>
      <c r="N556">
        <v>2</v>
      </c>
      <c r="O556">
        <v>2</v>
      </c>
      <c r="P556">
        <v>1</v>
      </c>
      <c r="Q556" t="s">
        <v>59</v>
      </c>
      <c r="R556" t="s">
        <v>59</v>
      </c>
      <c r="S556" t="s">
        <v>59</v>
      </c>
      <c r="T556" t="s">
        <v>59</v>
      </c>
      <c r="U556" t="s">
        <v>59</v>
      </c>
      <c r="Y556" t="s">
        <v>66</v>
      </c>
      <c r="Z556" t="s">
        <v>66</v>
      </c>
      <c r="AA556" t="s">
        <v>66</v>
      </c>
      <c r="AB556" t="s">
        <v>66</v>
      </c>
      <c r="AC556" t="s">
        <v>58</v>
      </c>
      <c r="AD556" t="s">
        <v>58</v>
      </c>
      <c r="AE556" t="s">
        <v>58</v>
      </c>
      <c r="AF556" t="s">
        <v>58</v>
      </c>
      <c r="AG556" t="s">
        <v>58</v>
      </c>
      <c r="AH556" t="s">
        <v>58</v>
      </c>
      <c r="AI556" t="s">
        <v>58</v>
      </c>
      <c r="AJ556" t="s">
        <v>58</v>
      </c>
      <c r="AK556">
        <v>1</v>
      </c>
      <c r="AL556">
        <v>1</v>
      </c>
      <c r="AM556">
        <v>1</v>
      </c>
      <c r="AN556">
        <v>0</v>
      </c>
      <c r="AO556">
        <v>0</v>
      </c>
      <c r="AP556">
        <v>0</v>
      </c>
      <c r="AQ556">
        <v>0</v>
      </c>
      <c r="AR556">
        <v>0</v>
      </c>
      <c r="AS556">
        <v>0</v>
      </c>
      <c r="AW556" t="s">
        <v>66</v>
      </c>
      <c r="AX556">
        <v>4</v>
      </c>
    </row>
    <row r="557" spans="1:50">
      <c r="A557" t="s">
        <v>1164</v>
      </c>
      <c r="B557" t="s">
        <v>428</v>
      </c>
      <c r="C557" t="s">
        <v>199</v>
      </c>
      <c r="D557">
        <v>3240</v>
      </c>
      <c r="E557" t="s">
        <v>53</v>
      </c>
      <c r="F557">
        <v>76</v>
      </c>
      <c r="G557" t="s">
        <v>84</v>
      </c>
      <c r="H557">
        <v>285.86</v>
      </c>
      <c r="I557" t="s">
        <v>55</v>
      </c>
      <c r="J557" t="s">
        <v>71</v>
      </c>
      <c r="K557" t="s">
        <v>168</v>
      </c>
      <c r="L557" t="s">
        <v>58</v>
      </c>
      <c r="M557">
        <v>0</v>
      </c>
      <c r="N557">
        <v>1</v>
      </c>
      <c r="O557">
        <v>1</v>
      </c>
      <c r="P557">
        <v>0</v>
      </c>
      <c r="Q557" t="s">
        <v>59</v>
      </c>
      <c r="R557" t="s">
        <v>59</v>
      </c>
      <c r="S557" t="s">
        <v>59</v>
      </c>
      <c r="T557" t="s">
        <v>59</v>
      </c>
      <c r="U557" t="s">
        <v>59</v>
      </c>
      <c r="W557">
        <v>0</v>
      </c>
      <c r="X557">
        <v>0</v>
      </c>
      <c r="Y557" t="s">
        <v>66</v>
      </c>
      <c r="Z557" t="s">
        <v>66</v>
      </c>
      <c r="AA557" t="s">
        <v>58</v>
      </c>
      <c r="AB557" t="s">
        <v>66</v>
      </c>
      <c r="AC557" t="s">
        <v>58</v>
      </c>
      <c r="AD557" t="s">
        <v>58</v>
      </c>
      <c r="AE557" t="s">
        <v>58</v>
      </c>
      <c r="AF557" t="s">
        <v>58</v>
      </c>
      <c r="AG557" t="s">
        <v>58</v>
      </c>
      <c r="AH557" t="s">
        <v>58</v>
      </c>
      <c r="AI557" t="s">
        <v>58</v>
      </c>
      <c r="AJ557" t="s">
        <v>58</v>
      </c>
      <c r="AK557">
        <v>0</v>
      </c>
      <c r="AL557">
        <v>0</v>
      </c>
      <c r="AM557">
        <v>1</v>
      </c>
      <c r="AN557">
        <v>0</v>
      </c>
      <c r="AO557">
        <v>1</v>
      </c>
      <c r="AP557">
        <v>1</v>
      </c>
      <c r="AQ557">
        <v>0</v>
      </c>
      <c r="AR557">
        <v>0</v>
      </c>
      <c r="AS557">
        <v>0</v>
      </c>
      <c r="AV557">
        <v>11.8</v>
      </c>
      <c r="AW557" t="s">
        <v>59</v>
      </c>
      <c r="AX557">
        <v>3</v>
      </c>
    </row>
    <row r="558" spans="1:50">
      <c r="A558" t="s">
        <v>1165</v>
      </c>
      <c r="B558" t="s">
        <v>431</v>
      </c>
      <c r="C558" t="s">
        <v>103</v>
      </c>
      <c r="D558">
        <v>7320</v>
      </c>
      <c r="E558" t="s">
        <v>63</v>
      </c>
      <c r="F558">
        <v>24</v>
      </c>
      <c r="G558" t="s">
        <v>84</v>
      </c>
      <c r="H558">
        <v>239.8</v>
      </c>
      <c r="I558" t="s">
        <v>105</v>
      </c>
      <c r="J558" t="s">
        <v>71</v>
      </c>
      <c r="K558" t="s">
        <v>57</v>
      </c>
      <c r="L558" t="s">
        <v>58</v>
      </c>
      <c r="M558">
        <v>0</v>
      </c>
      <c r="N558">
        <v>1</v>
      </c>
      <c r="O558">
        <v>1</v>
      </c>
      <c r="P558">
        <v>0</v>
      </c>
      <c r="Q558" t="s">
        <v>66</v>
      </c>
      <c r="R558" t="s">
        <v>59</v>
      </c>
      <c r="S558" t="s">
        <v>59</v>
      </c>
      <c r="T558" t="s">
        <v>66</v>
      </c>
      <c r="U558" t="s">
        <v>66</v>
      </c>
      <c r="W558">
        <v>0</v>
      </c>
      <c r="X558">
        <v>0</v>
      </c>
      <c r="Y558" t="s">
        <v>59</v>
      </c>
      <c r="Z558" t="s">
        <v>59</v>
      </c>
      <c r="AA558" t="s">
        <v>59</v>
      </c>
      <c r="AB558" t="s">
        <v>59</v>
      </c>
      <c r="AC558" t="s">
        <v>59</v>
      </c>
      <c r="AD558" t="s">
        <v>59</v>
      </c>
      <c r="AE558" t="s">
        <v>59</v>
      </c>
      <c r="AF558" t="s">
        <v>59</v>
      </c>
      <c r="AG558" t="s">
        <v>59</v>
      </c>
      <c r="AH558" t="s">
        <v>59</v>
      </c>
      <c r="AI558" t="s">
        <v>59</v>
      </c>
      <c r="AJ558" t="s">
        <v>59</v>
      </c>
      <c r="AV558">
        <v>13.7</v>
      </c>
      <c r="AW558" t="s">
        <v>66</v>
      </c>
      <c r="AX558">
        <v>6</v>
      </c>
    </row>
    <row r="559" spans="1:50">
      <c r="A559" t="s">
        <v>1166</v>
      </c>
      <c r="B559" t="s">
        <v>1167</v>
      </c>
      <c r="C559" t="s">
        <v>126</v>
      </c>
      <c r="D559">
        <v>5330</v>
      </c>
      <c r="E559" t="s">
        <v>63</v>
      </c>
      <c r="F559">
        <v>82</v>
      </c>
      <c r="G559" t="s">
        <v>104</v>
      </c>
      <c r="H559">
        <v>221.71</v>
      </c>
      <c r="I559" t="s">
        <v>100</v>
      </c>
      <c r="J559" t="s">
        <v>71</v>
      </c>
      <c r="K559" t="s">
        <v>72</v>
      </c>
      <c r="L559" t="s">
        <v>58</v>
      </c>
      <c r="M559">
        <v>0</v>
      </c>
      <c r="N559">
        <v>2</v>
      </c>
      <c r="O559">
        <v>2</v>
      </c>
      <c r="P559">
        <v>0</v>
      </c>
      <c r="Q559" t="s">
        <v>59</v>
      </c>
      <c r="R559" t="s">
        <v>59</v>
      </c>
      <c r="S559" t="s">
        <v>59</v>
      </c>
      <c r="T559" t="s">
        <v>66</v>
      </c>
      <c r="U559" t="s">
        <v>59</v>
      </c>
      <c r="W559">
        <v>0</v>
      </c>
      <c r="X559">
        <v>0</v>
      </c>
      <c r="Y559" t="s">
        <v>66</v>
      </c>
      <c r="Z559" t="s">
        <v>58</v>
      </c>
      <c r="AA559" t="s">
        <v>58</v>
      </c>
      <c r="AB559" t="s">
        <v>66</v>
      </c>
      <c r="AC559" t="s">
        <v>58</v>
      </c>
      <c r="AD559" t="s">
        <v>66</v>
      </c>
      <c r="AE559" t="s">
        <v>66</v>
      </c>
      <c r="AF559" t="s">
        <v>58</v>
      </c>
      <c r="AG559" t="s">
        <v>66</v>
      </c>
      <c r="AH559" t="s">
        <v>58</v>
      </c>
      <c r="AI559" t="s">
        <v>58</v>
      </c>
      <c r="AJ559" t="s">
        <v>58</v>
      </c>
      <c r="AK559">
        <v>1</v>
      </c>
      <c r="AL559">
        <v>1</v>
      </c>
      <c r="AM559">
        <v>1</v>
      </c>
      <c r="AN559">
        <v>0</v>
      </c>
      <c r="AO559">
        <v>0</v>
      </c>
      <c r="AP559">
        <v>0</v>
      </c>
      <c r="AQ559">
        <v>0</v>
      </c>
      <c r="AR559">
        <v>0</v>
      </c>
      <c r="AS559">
        <v>0</v>
      </c>
      <c r="AV559">
        <v>12.8</v>
      </c>
      <c r="AW559" t="s">
        <v>59</v>
      </c>
      <c r="AX559">
        <v>7</v>
      </c>
    </row>
    <row r="560" spans="1:50">
      <c r="A560" t="s">
        <v>1168</v>
      </c>
      <c r="B560" t="s">
        <v>1169</v>
      </c>
      <c r="C560" t="s">
        <v>79</v>
      </c>
      <c r="E560" t="s">
        <v>53</v>
      </c>
      <c r="F560">
        <v>32</v>
      </c>
      <c r="G560" t="s">
        <v>104</v>
      </c>
      <c r="H560">
        <v>213.16</v>
      </c>
      <c r="I560" t="s">
        <v>55</v>
      </c>
      <c r="J560" t="s">
        <v>55</v>
      </c>
      <c r="K560" t="s">
        <v>131</v>
      </c>
      <c r="L560" t="s">
        <v>66</v>
      </c>
      <c r="M560">
        <v>1</v>
      </c>
      <c r="N560">
        <v>1</v>
      </c>
      <c r="O560">
        <v>1</v>
      </c>
      <c r="P560">
        <v>0</v>
      </c>
      <c r="Q560" t="s">
        <v>59</v>
      </c>
      <c r="R560" t="s">
        <v>59</v>
      </c>
      <c r="S560" t="s">
        <v>59</v>
      </c>
      <c r="T560" t="s">
        <v>59</v>
      </c>
      <c r="U560" t="s">
        <v>59</v>
      </c>
      <c r="V560">
        <v>0</v>
      </c>
      <c r="W560">
        <v>1</v>
      </c>
      <c r="X560">
        <v>0</v>
      </c>
      <c r="Y560" t="s">
        <v>58</v>
      </c>
      <c r="Z560" t="s">
        <v>58</v>
      </c>
      <c r="AA560" t="s">
        <v>58</v>
      </c>
      <c r="AB560" t="s">
        <v>58</v>
      </c>
      <c r="AC560" t="s">
        <v>58</v>
      </c>
      <c r="AD560" t="s">
        <v>58</v>
      </c>
      <c r="AE560" t="s">
        <v>58</v>
      </c>
      <c r="AF560" t="s">
        <v>58</v>
      </c>
      <c r="AG560" t="s">
        <v>58</v>
      </c>
      <c r="AH560" t="s">
        <v>58</v>
      </c>
      <c r="AI560" t="s">
        <v>58</v>
      </c>
      <c r="AJ560" t="s">
        <v>58</v>
      </c>
      <c r="AK560">
        <v>1</v>
      </c>
      <c r="AL560">
        <v>1</v>
      </c>
      <c r="AM560">
        <v>0</v>
      </c>
      <c r="AN560">
        <v>0</v>
      </c>
      <c r="AO560">
        <v>1</v>
      </c>
      <c r="AP560">
        <v>0</v>
      </c>
      <c r="AQ560">
        <v>0</v>
      </c>
      <c r="AR560">
        <v>1</v>
      </c>
      <c r="AS560">
        <v>0</v>
      </c>
      <c r="AV560">
        <v>11.8</v>
      </c>
      <c r="AW560" t="s">
        <v>59</v>
      </c>
      <c r="AX560">
        <v>8</v>
      </c>
    </row>
    <row r="561" spans="1:50">
      <c r="A561" t="s">
        <v>1170</v>
      </c>
      <c r="B561" t="s">
        <v>1171</v>
      </c>
      <c r="C561" t="s">
        <v>205</v>
      </c>
      <c r="D561">
        <v>2960</v>
      </c>
      <c r="E561" t="s">
        <v>53</v>
      </c>
      <c r="F561">
        <v>36</v>
      </c>
      <c r="G561" t="s">
        <v>226</v>
      </c>
      <c r="H561">
        <v>290.79000000000002</v>
      </c>
      <c r="I561" t="s">
        <v>55</v>
      </c>
      <c r="J561" t="s">
        <v>71</v>
      </c>
      <c r="K561" t="s">
        <v>85</v>
      </c>
      <c r="L561" t="s">
        <v>66</v>
      </c>
      <c r="M561">
        <v>1</v>
      </c>
      <c r="N561">
        <v>1</v>
      </c>
      <c r="O561">
        <v>1</v>
      </c>
      <c r="P561">
        <v>0</v>
      </c>
      <c r="Q561" t="s">
        <v>59</v>
      </c>
      <c r="R561" t="s">
        <v>59</v>
      </c>
      <c r="S561" t="s">
        <v>59</v>
      </c>
      <c r="T561" t="s">
        <v>59</v>
      </c>
      <c r="U561" t="s">
        <v>59</v>
      </c>
      <c r="W561">
        <v>0</v>
      </c>
      <c r="X561">
        <v>0</v>
      </c>
      <c r="Y561" t="s">
        <v>59</v>
      </c>
      <c r="Z561" t="s">
        <v>59</v>
      </c>
      <c r="AA561" t="s">
        <v>59</v>
      </c>
      <c r="AB561" t="s">
        <v>59</v>
      </c>
      <c r="AC561" t="s">
        <v>59</v>
      </c>
      <c r="AD561" t="s">
        <v>59</v>
      </c>
      <c r="AE561" t="s">
        <v>59</v>
      </c>
      <c r="AF561" t="s">
        <v>59</v>
      </c>
      <c r="AG561" t="s">
        <v>59</v>
      </c>
      <c r="AH561" t="s">
        <v>59</v>
      </c>
      <c r="AI561" t="s">
        <v>59</v>
      </c>
      <c r="AJ561" t="s">
        <v>59</v>
      </c>
      <c r="AV561">
        <v>12.3</v>
      </c>
      <c r="AW561" t="s">
        <v>59</v>
      </c>
      <c r="AX561">
        <v>1</v>
      </c>
    </row>
    <row r="562" spans="1:50">
      <c r="A562" t="s">
        <v>1172</v>
      </c>
      <c r="B562" t="s">
        <v>1173</v>
      </c>
      <c r="C562" t="s">
        <v>93</v>
      </c>
      <c r="D562">
        <v>740</v>
      </c>
      <c r="E562" t="s">
        <v>63</v>
      </c>
      <c r="F562">
        <v>70</v>
      </c>
      <c r="G562" t="s">
        <v>84</v>
      </c>
      <c r="H562">
        <v>319.41000000000003</v>
      </c>
      <c r="I562" t="s">
        <v>261</v>
      </c>
      <c r="J562" t="s">
        <v>71</v>
      </c>
      <c r="K562" t="s">
        <v>145</v>
      </c>
      <c r="L562" t="s">
        <v>58</v>
      </c>
      <c r="M562">
        <v>0</v>
      </c>
      <c r="N562">
        <v>2</v>
      </c>
      <c r="O562">
        <v>2</v>
      </c>
      <c r="P562">
        <v>0</v>
      </c>
      <c r="Q562" t="s">
        <v>66</v>
      </c>
      <c r="R562" t="s">
        <v>59</v>
      </c>
      <c r="S562" t="s">
        <v>59</v>
      </c>
      <c r="T562" t="s">
        <v>66</v>
      </c>
      <c r="U562" t="s">
        <v>59</v>
      </c>
      <c r="W562">
        <v>0</v>
      </c>
      <c r="X562">
        <v>0</v>
      </c>
      <c r="Y562" t="s">
        <v>66</v>
      </c>
      <c r="Z562" t="s">
        <v>66</v>
      </c>
      <c r="AA562" t="s">
        <v>66</v>
      </c>
      <c r="AB562" t="s">
        <v>58</v>
      </c>
      <c r="AC562" t="s">
        <v>58</v>
      </c>
      <c r="AD562" t="s">
        <v>58</v>
      </c>
      <c r="AE562" t="s">
        <v>66</v>
      </c>
      <c r="AF562" t="s">
        <v>58</v>
      </c>
      <c r="AG562" t="s">
        <v>58</v>
      </c>
      <c r="AH562" t="s">
        <v>58</v>
      </c>
      <c r="AI562" t="s">
        <v>58</v>
      </c>
      <c r="AJ562" t="s">
        <v>58</v>
      </c>
      <c r="AK562">
        <v>0</v>
      </c>
      <c r="AL562">
        <v>1</v>
      </c>
      <c r="AM562">
        <v>0</v>
      </c>
      <c r="AN562">
        <v>0</v>
      </c>
      <c r="AO562">
        <v>1</v>
      </c>
      <c r="AP562">
        <v>0</v>
      </c>
      <c r="AQ562">
        <v>1</v>
      </c>
      <c r="AR562">
        <v>0</v>
      </c>
      <c r="AS562">
        <v>1</v>
      </c>
      <c r="AV562">
        <v>12.5</v>
      </c>
      <c r="AW562" t="s">
        <v>66</v>
      </c>
      <c r="AX562">
        <v>5</v>
      </c>
    </row>
    <row r="563" spans="1:50">
      <c r="A563" t="s">
        <v>1174</v>
      </c>
      <c r="B563" t="s">
        <v>1175</v>
      </c>
      <c r="C563" t="s">
        <v>119</v>
      </c>
      <c r="D563">
        <v>520</v>
      </c>
      <c r="E563" t="s">
        <v>53</v>
      </c>
      <c r="F563">
        <v>70</v>
      </c>
      <c r="G563" t="s">
        <v>127</v>
      </c>
      <c r="H563">
        <v>418.75</v>
      </c>
      <c r="I563" t="s">
        <v>105</v>
      </c>
      <c r="J563" t="s">
        <v>71</v>
      </c>
      <c r="K563" t="s">
        <v>168</v>
      </c>
      <c r="L563" t="s">
        <v>66</v>
      </c>
      <c r="M563">
        <v>1</v>
      </c>
      <c r="N563">
        <v>2</v>
      </c>
      <c r="O563">
        <v>2</v>
      </c>
      <c r="P563">
        <v>0</v>
      </c>
      <c r="Q563" t="s">
        <v>59</v>
      </c>
      <c r="R563" t="s">
        <v>59</v>
      </c>
      <c r="S563" t="s">
        <v>59</v>
      </c>
      <c r="T563" t="s">
        <v>59</v>
      </c>
      <c r="U563" t="s">
        <v>59</v>
      </c>
      <c r="W563">
        <v>0</v>
      </c>
      <c r="X563">
        <v>0</v>
      </c>
      <c r="Y563" t="s">
        <v>66</v>
      </c>
      <c r="Z563" t="s">
        <v>66</v>
      </c>
      <c r="AA563" t="s">
        <v>58</v>
      </c>
      <c r="AB563" t="s">
        <v>66</v>
      </c>
      <c r="AC563" t="s">
        <v>66</v>
      </c>
      <c r="AD563" t="s">
        <v>58</v>
      </c>
      <c r="AE563" t="s">
        <v>58</v>
      </c>
      <c r="AF563" t="s">
        <v>58</v>
      </c>
      <c r="AG563" t="s">
        <v>58</v>
      </c>
      <c r="AH563" t="s">
        <v>58</v>
      </c>
      <c r="AI563" t="s">
        <v>58</v>
      </c>
      <c r="AJ563" t="s">
        <v>58</v>
      </c>
      <c r="AK563">
        <v>1</v>
      </c>
      <c r="AL563">
        <v>0</v>
      </c>
      <c r="AM563">
        <v>1</v>
      </c>
      <c r="AN563">
        <v>0</v>
      </c>
      <c r="AO563">
        <v>1</v>
      </c>
      <c r="AP563">
        <v>0</v>
      </c>
      <c r="AQ563">
        <v>0</v>
      </c>
      <c r="AR563">
        <v>0</v>
      </c>
      <c r="AS563">
        <v>1</v>
      </c>
      <c r="AV563">
        <v>11.7</v>
      </c>
      <c r="AW563" t="s">
        <v>59</v>
      </c>
      <c r="AX563">
        <v>7</v>
      </c>
    </row>
    <row r="564" spans="1:50">
      <c r="A564" t="s">
        <v>1176</v>
      </c>
      <c r="B564" t="s">
        <v>1177</v>
      </c>
      <c r="C564" t="s">
        <v>97</v>
      </c>
      <c r="D564">
        <v>6450</v>
      </c>
      <c r="E564" t="s">
        <v>63</v>
      </c>
      <c r="F564">
        <v>62</v>
      </c>
      <c r="G564" t="s">
        <v>84</v>
      </c>
      <c r="H564">
        <v>309.87</v>
      </c>
      <c r="I564" t="s">
        <v>76</v>
      </c>
      <c r="J564" t="s">
        <v>71</v>
      </c>
      <c r="K564" t="s">
        <v>131</v>
      </c>
      <c r="L564" t="s">
        <v>58</v>
      </c>
      <c r="M564">
        <v>0</v>
      </c>
      <c r="N564">
        <v>2</v>
      </c>
      <c r="O564">
        <v>1</v>
      </c>
      <c r="P564">
        <v>0</v>
      </c>
      <c r="Q564" t="s">
        <v>59</v>
      </c>
      <c r="R564" t="s">
        <v>59</v>
      </c>
      <c r="S564" t="s">
        <v>59</v>
      </c>
      <c r="T564" t="s">
        <v>66</v>
      </c>
      <c r="U564" t="s">
        <v>59</v>
      </c>
      <c r="V564">
        <v>0</v>
      </c>
      <c r="W564">
        <v>0</v>
      </c>
      <c r="X564">
        <v>0</v>
      </c>
      <c r="Y564" t="s">
        <v>66</v>
      </c>
      <c r="Z564" t="s">
        <v>66</v>
      </c>
      <c r="AA564" t="s">
        <v>66</v>
      </c>
      <c r="AB564" t="s">
        <v>66</v>
      </c>
      <c r="AC564" t="s">
        <v>58</v>
      </c>
      <c r="AD564" t="s">
        <v>58</v>
      </c>
      <c r="AE564" t="s">
        <v>58</v>
      </c>
      <c r="AF564" t="s">
        <v>58</v>
      </c>
      <c r="AG564" t="s">
        <v>58</v>
      </c>
      <c r="AH564" t="s">
        <v>58</v>
      </c>
      <c r="AI564" t="s">
        <v>58</v>
      </c>
      <c r="AJ564" t="s">
        <v>66</v>
      </c>
      <c r="AK564">
        <v>0</v>
      </c>
      <c r="AL564">
        <v>1</v>
      </c>
      <c r="AM564">
        <v>1</v>
      </c>
      <c r="AN564">
        <v>0</v>
      </c>
      <c r="AO564">
        <v>1</v>
      </c>
      <c r="AP564">
        <v>0</v>
      </c>
      <c r="AQ564">
        <v>1</v>
      </c>
      <c r="AR564">
        <v>0</v>
      </c>
      <c r="AS564">
        <v>1</v>
      </c>
      <c r="AV564">
        <v>13.8</v>
      </c>
      <c r="AW564" t="s">
        <v>59</v>
      </c>
      <c r="AX564">
        <v>5</v>
      </c>
    </row>
    <row r="565" spans="1:50">
      <c r="A565" t="s">
        <v>1178</v>
      </c>
      <c r="B565" t="s">
        <v>1179</v>
      </c>
      <c r="C565" t="s">
        <v>108</v>
      </c>
      <c r="D565">
        <v>3360</v>
      </c>
      <c r="E565" t="s">
        <v>63</v>
      </c>
      <c r="F565">
        <v>60</v>
      </c>
      <c r="G565" t="s">
        <v>64</v>
      </c>
      <c r="H565">
        <v>243.09</v>
      </c>
      <c r="I565" t="s">
        <v>100</v>
      </c>
      <c r="J565" t="s">
        <v>71</v>
      </c>
      <c r="K565" t="s">
        <v>72</v>
      </c>
      <c r="L565" t="s">
        <v>58</v>
      </c>
      <c r="M565">
        <v>0</v>
      </c>
      <c r="N565">
        <v>2</v>
      </c>
      <c r="O565">
        <v>2</v>
      </c>
      <c r="P565">
        <v>1</v>
      </c>
      <c r="Q565" t="s">
        <v>59</v>
      </c>
      <c r="R565" t="s">
        <v>59</v>
      </c>
      <c r="S565" t="s">
        <v>59</v>
      </c>
      <c r="T565" t="s">
        <v>59</v>
      </c>
      <c r="U565" t="s">
        <v>59</v>
      </c>
      <c r="V565">
        <v>2</v>
      </c>
      <c r="W565">
        <v>0</v>
      </c>
      <c r="X565">
        <v>0</v>
      </c>
      <c r="Y565" t="s">
        <v>66</v>
      </c>
      <c r="Z565" t="s">
        <v>66</v>
      </c>
      <c r="AA565" t="s">
        <v>58</v>
      </c>
      <c r="AB565" t="s">
        <v>66</v>
      </c>
      <c r="AC565" t="s">
        <v>58</v>
      </c>
      <c r="AD565" t="s">
        <v>58</v>
      </c>
      <c r="AE565" t="s">
        <v>58</v>
      </c>
      <c r="AF565" t="s">
        <v>58</v>
      </c>
      <c r="AG565" t="s">
        <v>58</v>
      </c>
      <c r="AH565" t="s">
        <v>58</v>
      </c>
      <c r="AI565" t="s">
        <v>58</v>
      </c>
      <c r="AJ565" t="s">
        <v>58</v>
      </c>
      <c r="AK565">
        <v>0</v>
      </c>
      <c r="AL565">
        <v>0</v>
      </c>
      <c r="AM565">
        <v>1</v>
      </c>
      <c r="AN565">
        <v>0</v>
      </c>
      <c r="AO565">
        <v>1</v>
      </c>
      <c r="AP565">
        <v>0</v>
      </c>
      <c r="AQ565">
        <v>0</v>
      </c>
      <c r="AR565">
        <v>0</v>
      </c>
      <c r="AS565">
        <v>0</v>
      </c>
      <c r="AV565">
        <v>11.6</v>
      </c>
      <c r="AW565" t="s">
        <v>59</v>
      </c>
      <c r="AX565">
        <v>9</v>
      </c>
    </row>
    <row r="566" spans="1:50">
      <c r="A566" t="s">
        <v>1180</v>
      </c>
      <c r="B566" t="s">
        <v>1181</v>
      </c>
      <c r="C566" t="s">
        <v>134</v>
      </c>
      <c r="D566">
        <v>4800</v>
      </c>
      <c r="E566" t="s">
        <v>53</v>
      </c>
      <c r="F566">
        <v>78</v>
      </c>
      <c r="G566" t="s">
        <v>64</v>
      </c>
      <c r="H566">
        <v>288.82</v>
      </c>
      <c r="I566" t="s">
        <v>105</v>
      </c>
      <c r="J566" t="s">
        <v>71</v>
      </c>
      <c r="K566" t="s">
        <v>72</v>
      </c>
      <c r="L566" t="s">
        <v>58</v>
      </c>
      <c r="M566">
        <v>0</v>
      </c>
      <c r="N566">
        <v>2</v>
      </c>
      <c r="O566">
        <v>2</v>
      </c>
      <c r="P566">
        <v>1</v>
      </c>
      <c r="Q566" t="s">
        <v>59</v>
      </c>
      <c r="R566" t="s">
        <v>59</v>
      </c>
      <c r="S566" t="s">
        <v>66</v>
      </c>
      <c r="T566" t="s">
        <v>59</v>
      </c>
      <c r="U566" t="s">
        <v>66</v>
      </c>
      <c r="V566">
        <v>1</v>
      </c>
      <c r="W566">
        <v>0</v>
      </c>
      <c r="X566">
        <v>1</v>
      </c>
      <c r="Y566" t="s">
        <v>66</v>
      </c>
      <c r="Z566" t="s">
        <v>58</v>
      </c>
      <c r="AA566" t="s">
        <v>66</v>
      </c>
      <c r="AB566" t="s">
        <v>66</v>
      </c>
      <c r="AC566" t="s">
        <v>58</v>
      </c>
      <c r="AD566" t="s">
        <v>58</v>
      </c>
      <c r="AE566" t="s">
        <v>58</v>
      </c>
      <c r="AF566" t="s">
        <v>58</v>
      </c>
      <c r="AG566" t="s">
        <v>58</v>
      </c>
      <c r="AH566" t="s">
        <v>58</v>
      </c>
      <c r="AI566" t="s">
        <v>58</v>
      </c>
      <c r="AJ566" t="s">
        <v>58</v>
      </c>
      <c r="AK566">
        <v>0</v>
      </c>
      <c r="AL566">
        <v>0</v>
      </c>
      <c r="AM566">
        <v>1</v>
      </c>
      <c r="AN566">
        <v>0</v>
      </c>
      <c r="AO566">
        <v>1</v>
      </c>
      <c r="AP566">
        <v>0</v>
      </c>
      <c r="AQ566">
        <v>0</v>
      </c>
      <c r="AR566">
        <v>0</v>
      </c>
      <c r="AS566">
        <v>0</v>
      </c>
      <c r="AV566">
        <v>12.6</v>
      </c>
      <c r="AW566" t="s">
        <v>59</v>
      </c>
      <c r="AX566">
        <v>1</v>
      </c>
    </row>
    <row r="567" spans="1:50">
      <c r="A567" t="s">
        <v>1182</v>
      </c>
      <c r="B567" t="s">
        <v>181</v>
      </c>
      <c r="C567" t="s">
        <v>182</v>
      </c>
      <c r="D567">
        <v>720</v>
      </c>
      <c r="E567" t="s">
        <v>53</v>
      </c>
      <c r="F567">
        <v>26</v>
      </c>
      <c r="G567" t="s">
        <v>115</v>
      </c>
      <c r="H567">
        <v>170.07</v>
      </c>
      <c r="I567" t="s">
        <v>55</v>
      </c>
      <c r="J567" t="s">
        <v>56</v>
      </c>
      <c r="K567" t="s">
        <v>128</v>
      </c>
      <c r="L567" t="s">
        <v>58</v>
      </c>
      <c r="M567">
        <v>0</v>
      </c>
      <c r="N567">
        <v>1</v>
      </c>
      <c r="O567">
        <v>1</v>
      </c>
      <c r="P567">
        <v>0</v>
      </c>
      <c r="Q567" t="s">
        <v>59</v>
      </c>
      <c r="R567" t="s">
        <v>59</v>
      </c>
      <c r="S567" t="s">
        <v>59</v>
      </c>
      <c r="T567" t="s">
        <v>59</v>
      </c>
      <c r="U567" t="s">
        <v>59</v>
      </c>
      <c r="W567">
        <v>0</v>
      </c>
      <c r="X567">
        <v>0</v>
      </c>
      <c r="Y567" t="s">
        <v>58</v>
      </c>
      <c r="Z567" t="s">
        <v>58</v>
      </c>
      <c r="AA567" t="s">
        <v>58</v>
      </c>
      <c r="AB567" t="s">
        <v>58</v>
      </c>
      <c r="AC567" t="s">
        <v>58</v>
      </c>
      <c r="AD567" t="s">
        <v>58</v>
      </c>
      <c r="AE567" t="s">
        <v>58</v>
      </c>
      <c r="AF567" t="s">
        <v>58</v>
      </c>
      <c r="AG567" t="s">
        <v>58</v>
      </c>
      <c r="AH567" t="s">
        <v>58</v>
      </c>
      <c r="AI567" t="s">
        <v>58</v>
      </c>
      <c r="AJ567" t="s">
        <v>58</v>
      </c>
      <c r="AK567">
        <v>0</v>
      </c>
      <c r="AL567">
        <v>0</v>
      </c>
      <c r="AM567">
        <v>1</v>
      </c>
      <c r="AN567">
        <v>0</v>
      </c>
      <c r="AO567">
        <v>0</v>
      </c>
      <c r="AP567">
        <v>0</v>
      </c>
      <c r="AQ567">
        <v>0</v>
      </c>
      <c r="AR567">
        <v>0</v>
      </c>
      <c r="AS567">
        <v>1</v>
      </c>
      <c r="AV567">
        <v>12.4</v>
      </c>
      <c r="AW567" t="s">
        <v>59</v>
      </c>
      <c r="AX567">
        <v>7</v>
      </c>
    </row>
    <row r="568" spans="1:50">
      <c r="A568" t="s">
        <v>1183</v>
      </c>
      <c r="B568" t="s">
        <v>1184</v>
      </c>
      <c r="C568" t="s">
        <v>205</v>
      </c>
      <c r="D568">
        <v>1020</v>
      </c>
      <c r="E568" t="s">
        <v>63</v>
      </c>
      <c r="F568">
        <v>52</v>
      </c>
      <c r="G568" t="s">
        <v>115</v>
      </c>
      <c r="H568">
        <v>138.82</v>
      </c>
      <c r="I568" t="s">
        <v>55</v>
      </c>
      <c r="J568" t="s">
        <v>55</v>
      </c>
      <c r="K568" t="s">
        <v>131</v>
      </c>
      <c r="L568" t="s">
        <v>58</v>
      </c>
      <c r="M568">
        <v>0</v>
      </c>
      <c r="N568">
        <v>1</v>
      </c>
      <c r="O568">
        <v>1</v>
      </c>
      <c r="P568">
        <v>0</v>
      </c>
      <c r="Q568" t="s">
        <v>59</v>
      </c>
      <c r="R568" t="s">
        <v>59</v>
      </c>
      <c r="S568" t="s">
        <v>59</v>
      </c>
      <c r="T568" t="s">
        <v>59</v>
      </c>
      <c r="U568" t="s">
        <v>59</v>
      </c>
      <c r="W568">
        <v>0</v>
      </c>
      <c r="X568">
        <v>0</v>
      </c>
      <c r="Y568" t="s">
        <v>58</v>
      </c>
      <c r="Z568" t="s">
        <v>58</v>
      </c>
      <c r="AA568" t="s">
        <v>58</v>
      </c>
      <c r="AB568" t="s">
        <v>58</v>
      </c>
      <c r="AC568" t="s">
        <v>58</v>
      </c>
      <c r="AD568" t="s">
        <v>58</v>
      </c>
      <c r="AE568" t="s">
        <v>58</v>
      </c>
      <c r="AF568" t="s">
        <v>58</v>
      </c>
      <c r="AG568" t="s">
        <v>58</v>
      </c>
      <c r="AH568" t="s">
        <v>58</v>
      </c>
      <c r="AI568" t="s">
        <v>58</v>
      </c>
      <c r="AJ568" t="s">
        <v>58</v>
      </c>
      <c r="AK568">
        <v>0</v>
      </c>
      <c r="AL568">
        <v>0</v>
      </c>
      <c r="AM568">
        <v>0</v>
      </c>
      <c r="AN568">
        <v>0</v>
      </c>
      <c r="AO568">
        <v>0</v>
      </c>
      <c r="AP568">
        <v>0</v>
      </c>
      <c r="AQ568">
        <v>0</v>
      </c>
      <c r="AR568">
        <v>0</v>
      </c>
      <c r="AS568">
        <v>0</v>
      </c>
      <c r="AV568">
        <v>11.5</v>
      </c>
      <c r="AW568" t="s">
        <v>59</v>
      </c>
      <c r="AX568">
        <v>1</v>
      </c>
    </row>
    <row r="569" spans="1:50">
      <c r="A569" t="s">
        <v>1185</v>
      </c>
      <c r="B569" t="s">
        <v>928</v>
      </c>
      <c r="C569" t="s">
        <v>417</v>
      </c>
      <c r="D569">
        <v>2080</v>
      </c>
      <c r="E569" t="s">
        <v>53</v>
      </c>
      <c r="F569">
        <v>46</v>
      </c>
      <c r="G569" t="s">
        <v>54</v>
      </c>
      <c r="H569">
        <v>200</v>
      </c>
      <c r="I569" t="s">
        <v>105</v>
      </c>
      <c r="J569" t="s">
        <v>56</v>
      </c>
      <c r="K569" t="s">
        <v>128</v>
      </c>
      <c r="L569" t="s">
        <v>58</v>
      </c>
      <c r="M569">
        <v>0</v>
      </c>
      <c r="N569">
        <v>2</v>
      </c>
      <c r="O569">
        <v>2</v>
      </c>
      <c r="P569">
        <v>0</v>
      </c>
      <c r="Q569" t="s">
        <v>59</v>
      </c>
      <c r="R569" t="s">
        <v>59</v>
      </c>
      <c r="S569" t="s">
        <v>66</v>
      </c>
      <c r="T569" t="s">
        <v>66</v>
      </c>
      <c r="U569" t="s">
        <v>66</v>
      </c>
      <c r="W569">
        <v>0</v>
      </c>
      <c r="X569">
        <v>0</v>
      </c>
      <c r="Y569" t="s">
        <v>59</v>
      </c>
      <c r="Z569" t="s">
        <v>59</v>
      </c>
      <c r="AA569" t="s">
        <v>59</v>
      </c>
      <c r="AB569" t="s">
        <v>59</v>
      </c>
      <c r="AC569" t="s">
        <v>59</v>
      </c>
      <c r="AD569" t="s">
        <v>59</v>
      </c>
      <c r="AE569" t="s">
        <v>59</v>
      </c>
      <c r="AF569" t="s">
        <v>59</v>
      </c>
      <c r="AG569" t="s">
        <v>59</v>
      </c>
      <c r="AH569" t="s">
        <v>59</v>
      </c>
      <c r="AI569" t="s">
        <v>59</v>
      </c>
      <c r="AJ569" t="s">
        <v>59</v>
      </c>
      <c r="AV569">
        <v>14.1</v>
      </c>
      <c r="AW569" t="s">
        <v>59</v>
      </c>
      <c r="AX569">
        <v>4</v>
      </c>
    </row>
    <row r="570" spans="1:50">
      <c r="A570" t="s">
        <v>1186</v>
      </c>
      <c r="B570" t="s">
        <v>1072</v>
      </c>
      <c r="C570" t="s">
        <v>236</v>
      </c>
      <c r="D570">
        <v>6200</v>
      </c>
      <c r="E570" t="s">
        <v>63</v>
      </c>
      <c r="F570">
        <v>48</v>
      </c>
      <c r="G570" t="s">
        <v>226</v>
      </c>
      <c r="H570">
        <v>307.89</v>
      </c>
      <c r="I570" t="s">
        <v>100</v>
      </c>
      <c r="J570" t="s">
        <v>56</v>
      </c>
      <c r="K570" t="s">
        <v>72</v>
      </c>
      <c r="L570" t="s">
        <v>58</v>
      </c>
      <c r="M570">
        <v>0</v>
      </c>
      <c r="N570">
        <v>1</v>
      </c>
      <c r="O570">
        <v>1</v>
      </c>
      <c r="P570">
        <v>0</v>
      </c>
      <c r="Q570" t="s">
        <v>59</v>
      </c>
      <c r="R570" t="s">
        <v>66</v>
      </c>
      <c r="S570" t="s">
        <v>66</v>
      </c>
      <c r="T570" t="s">
        <v>66</v>
      </c>
      <c r="U570" t="s">
        <v>66</v>
      </c>
      <c r="V570">
        <v>0</v>
      </c>
      <c r="W570">
        <v>1</v>
      </c>
      <c r="X570">
        <v>1</v>
      </c>
      <c r="Y570" t="s">
        <v>66</v>
      </c>
      <c r="Z570" t="s">
        <v>66</v>
      </c>
      <c r="AA570" t="s">
        <v>58</v>
      </c>
      <c r="AB570" t="s">
        <v>66</v>
      </c>
      <c r="AC570" t="s">
        <v>58</v>
      </c>
      <c r="AD570" t="s">
        <v>58</v>
      </c>
      <c r="AE570" t="s">
        <v>66</v>
      </c>
      <c r="AF570" t="s">
        <v>58</v>
      </c>
      <c r="AG570" t="s">
        <v>58</v>
      </c>
      <c r="AH570" t="s">
        <v>66</v>
      </c>
      <c r="AI570" t="s">
        <v>58</v>
      </c>
      <c r="AJ570" t="s">
        <v>66</v>
      </c>
      <c r="AK570">
        <v>0</v>
      </c>
      <c r="AL570">
        <v>1</v>
      </c>
      <c r="AM570">
        <v>1</v>
      </c>
      <c r="AN570">
        <v>0</v>
      </c>
      <c r="AO570">
        <v>1</v>
      </c>
      <c r="AP570">
        <v>0</v>
      </c>
      <c r="AQ570">
        <v>0</v>
      </c>
      <c r="AR570">
        <v>1</v>
      </c>
      <c r="AS570">
        <v>0</v>
      </c>
      <c r="AV570">
        <v>12.6</v>
      </c>
      <c r="AW570" t="s">
        <v>59</v>
      </c>
      <c r="AX570">
        <v>4</v>
      </c>
    </row>
    <row r="571" spans="1:50">
      <c r="A571" t="s">
        <v>1187</v>
      </c>
      <c r="B571" t="s">
        <v>296</v>
      </c>
      <c r="C571" t="s">
        <v>205</v>
      </c>
      <c r="D571">
        <v>3480</v>
      </c>
      <c r="E571" t="s">
        <v>53</v>
      </c>
      <c r="F571">
        <v>28</v>
      </c>
      <c r="G571" t="s">
        <v>84</v>
      </c>
      <c r="H571">
        <v>185.2</v>
      </c>
      <c r="I571" t="s">
        <v>313</v>
      </c>
      <c r="J571" t="s">
        <v>55</v>
      </c>
      <c r="K571" t="s">
        <v>256</v>
      </c>
      <c r="L571" t="s">
        <v>58</v>
      </c>
      <c r="M571">
        <v>0</v>
      </c>
      <c r="N571">
        <v>2</v>
      </c>
      <c r="O571">
        <v>2</v>
      </c>
      <c r="P571">
        <v>0</v>
      </c>
      <c r="Q571" t="s">
        <v>59</v>
      </c>
      <c r="R571" t="s">
        <v>59</v>
      </c>
      <c r="S571" t="s">
        <v>59</v>
      </c>
      <c r="T571" t="s">
        <v>66</v>
      </c>
      <c r="U571" t="s">
        <v>59</v>
      </c>
      <c r="W571">
        <v>0</v>
      </c>
      <c r="X571">
        <v>0</v>
      </c>
      <c r="Y571" t="s">
        <v>66</v>
      </c>
      <c r="Z571" t="s">
        <v>66</v>
      </c>
      <c r="AA571" t="s">
        <v>58</v>
      </c>
      <c r="AB571" t="s">
        <v>66</v>
      </c>
      <c r="AC571" t="s">
        <v>58</v>
      </c>
      <c r="AD571" t="s">
        <v>58</v>
      </c>
      <c r="AE571" t="s">
        <v>58</v>
      </c>
      <c r="AF571" t="s">
        <v>58</v>
      </c>
      <c r="AG571" t="s">
        <v>58</v>
      </c>
      <c r="AH571" t="s">
        <v>58</v>
      </c>
      <c r="AI571" t="s">
        <v>58</v>
      </c>
      <c r="AJ571" t="s">
        <v>58</v>
      </c>
      <c r="AK571">
        <v>1</v>
      </c>
      <c r="AL571">
        <v>1</v>
      </c>
      <c r="AM571">
        <v>1</v>
      </c>
      <c r="AN571">
        <v>0</v>
      </c>
      <c r="AO571">
        <v>1</v>
      </c>
      <c r="AP571">
        <v>0</v>
      </c>
      <c r="AQ571">
        <v>0</v>
      </c>
      <c r="AR571">
        <v>1</v>
      </c>
      <c r="AS571">
        <v>1</v>
      </c>
      <c r="AV571">
        <v>11.4</v>
      </c>
      <c r="AW571" t="s">
        <v>66</v>
      </c>
      <c r="AX571">
        <v>1</v>
      </c>
    </row>
    <row r="572" spans="1:50">
      <c r="A572" t="s">
        <v>1188</v>
      </c>
      <c r="B572" t="s">
        <v>1189</v>
      </c>
      <c r="C572" t="s">
        <v>199</v>
      </c>
      <c r="D572">
        <v>9280</v>
      </c>
      <c r="E572" t="s">
        <v>53</v>
      </c>
      <c r="F572">
        <v>0</v>
      </c>
      <c r="G572" t="s">
        <v>64</v>
      </c>
      <c r="H572">
        <v>203.29</v>
      </c>
      <c r="I572" t="s">
        <v>55</v>
      </c>
      <c r="J572" t="s">
        <v>55</v>
      </c>
      <c r="K572" t="s">
        <v>153</v>
      </c>
      <c r="L572" t="s">
        <v>58</v>
      </c>
      <c r="M572">
        <v>0</v>
      </c>
      <c r="N572">
        <v>1</v>
      </c>
      <c r="O572">
        <v>1</v>
      </c>
      <c r="P572">
        <v>0</v>
      </c>
      <c r="Q572" t="s">
        <v>59</v>
      </c>
      <c r="R572" t="s">
        <v>59</v>
      </c>
      <c r="S572" t="s">
        <v>59</v>
      </c>
      <c r="T572" t="s">
        <v>59</v>
      </c>
      <c r="U572" t="s">
        <v>59</v>
      </c>
      <c r="W572">
        <v>0</v>
      </c>
      <c r="X572">
        <v>0</v>
      </c>
      <c r="Y572" t="s">
        <v>58</v>
      </c>
      <c r="Z572" t="s">
        <v>58</v>
      </c>
      <c r="AA572" t="s">
        <v>58</v>
      </c>
      <c r="AB572" t="s">
        <v>58</v>
      </c>
      <c r="AC572" t="s">
        <v>58</v>
      </c>
      <c r="AD572" t="s">
        <v>58</v>
      </c>
      <c r="AE572" t="s">
        <v>58</v>
      </c>
      <c r="AF572" t="s">
        <v>58</v>
      </c>
      <c r="AG572" t="s">
        <v>58</v>
      </c>
      <c r="AH572" t="s">
        <v>58</v>
      </c>
      <c r="AI572" t="s">
        <v>58</v>
      </c>
      <c r="AJ572" t="s">
        <v>58</v>
      </c>
      <c r="AK572">
        <v>0</v>
      </c>
      <c r="AL572">
        <v>0</v>
      </c>
      <c r="AM572">
        <v>1</v>
      </c>
      <c r="AN572">
        <v>0</v>
      </c>
      <c r="AO572">
        <v>1</v>
      </c>
      <c r="AP572">
        <v>0</v>
      </c>
      <c r="AQ572">
        <v>0</v>
      </c>
      <c r="AR572">
        <v>0</v>
      </c>
      <c r="AS572">
        <v>0</v>
      </c>
      <c r="AV572">
        <v>11.5</v>
      </c>
      <c r="AW572" t="s">
        <v>59</v>
      </c>
      <c r="AX572">
        <v>3</v>
      </c>
    </row>
    <row r="573" spans="1:50">
      <c r="A573" t="s">
        <v>1190</v>
      </c>
      <c r="B573" t="s">
        <v>1191</v>
      </c>
      <c r="C573" t="s">
        <v>171</v>
      </c>
      <c r="D573">
        <v>5380</v>
      </c>
      <c r="E573" t="s">
        <v>63</v>
      </c>
      <c r="F573">
        <v>64</v>
      </c>
      <c r="G573" t="s">
        <v>163</v>
      </c>
      <c r="H573">
        <v>355.26</v>
      </c>
      <c r="I573" t="s">
        <v>100</v>
      </c>
      <c r="J573" t="s">
        <v>71</v>
      </c>
      <c r="K573" t="s">
        <v>80</v>
      </c>
      <c r="L573" t="s">
        <v>66</v>
      </c>
      <c r="M573">
        <v>2</v>
      </c>
      <c r="N573">
        <v>1</v>
      </c>
      <c r="O573">
        <v>1</v>
      </c>
      <c r="P573">
        <v>0</v>
      </c>
      <c r="Q573" t="s">
        <v>59</v>
      </c>
      <c r="R573" t="s">
        <v>59</v>
      </c>
      <c r="S573" t="s">
        <v>66</v>
      </c>
      <c r="T573" t="s">
        <v>59</v>
      </c>
      <c r="U573" t="s">
        <v>59</v>
      </c>
      <c r="V573">
        <v>1</v>
      </c>
      <c r="W573">
        <v>1</v>
      </c>
      <c r="X573">
        <v>0</v>
      </c>
      <c r="Y573" t="s">
        <v>59</v>
      </c>
      <c r="Z573" t="s">
        <v>59</v>
      </c>
      <c r="AA573" t="s">
        <v>59</v>
      </c>
      <c r="AB573" t="s">
        <v>59</v>
      </c>
      <c r="AC573" t="s">
        <v>59</v>
      </c>
      <c r="AD573" t="s">
        <v>59</v>
      </c>
      <c r="AE573" t="s">
        <v>59</v>
      </c>
      <c r="AF573" t="s">
        <v>59</v>
      </c>
      <c r="AG573" t="s">
        <v>59</v>
      </c>
      <c r="AH573" t="s">
        <v>59</v>
      </c>
      <c r="AI573" t="s">
        <v>59</v>
      </c>
      <c r="AJ573" t="s">
        <v>59</v>
      </c>
      <c r="AV573">
        <v>13.2</v>
      </c>
      <c r="AW573" t="s">
        <v>59</v>
      </c>
      <c r="AX573">
        <v>3</v>
      </c>
    </row>
    <row r="574" spans="1:50">
      <c r="A574" t="s">
        <v>1192</v>
      </c>
      <c r="B574" t="s">
        <v>1193</v>
      </c>
      <c r="C574" t="s">
        <v>93</v>
      </c>
      <c r="D574">
        <v>1120</v>
      </c>
      <c r="E574" t="s">
        <v>63</v>
      </c>
      <c r="F574">
        <v>60</v>
      </c>
      <c r="G574" t="s">
        <v>226</v>
      </c>
      <c r="H574">
        <v>370.07</v>
      </c>
      <c r="I574" t="s">
        <v>105</v>
      </c>
      <c r="J574" t="s">
        <v>71</v>
      </c>
      <c r="K574" t="s">
        <v>90</v>
      </c>
      <c r="L574" t="s">
        <v>58</v>
      </c>
      <c r="M574">
        <v>0</v>
      </c>
      <c r="N574">
        <v>2</v>
      </c>
      <c r="O574">
        <v>2</v>
      </c>
      <c r="P574">
        <v>0</v>
      </c>
      <c r="Q574" t="s">
        <v>66</v>
      </c>
      <c r="R574" t="s">
        <v>59</v>
      </c>
      <c r="S574" t="s">
        <v>66</v>
      </c>
      <c r="T574" t="s">
        <v>66</v>
      </c>
      <c r="U574" t="s">
        <v>66</v>
      </c>
      <c r="W574">
        <v>0</v>
      </c>
      <c r="X574">
        <v>0</v>
      </c>
      <c r="Y574" t="s">
        <v>66</v>
      </c>
      <c r="Z574" t="s">
        <v>66</v>
      </c>
      <c r="AA574" t="s">
        <v>58</v>
      </c>
      <c r="AB574" t="s">
        <v>66</v>
      </c>
      <c r="AC574" t="s">
        <v>58</v>
      </c>
      <c r="AD574" t="s">
        <v>58</v>
      </c>
      <c r="AE574" t="s">
        <v>58</v>
      </c>
      <c r="AF574" t="s">
        <v>58</v>
      </c>
      <c r="AG574" t="s">
        <v>58</v>
      </c>
      <c r="AH574" t="s">
        <v>58</v>
      </c>
      <c r="AI574" t="s">
        <v>58</v>
      </c>
      <c r="AJ574" t="s">
        <v>58</v>
      </c>
      <c r="AK574">
        <v>1</v>
      </c>
      <c r="AL574">
        <v>0</v>
      </c>
      <c r="AM574">
        <v>1</v>
      </c>
      <c r="AN574">
        <v>0</v>
      </c>
      <c r="AO574">
        <v>1</v>
      </c>
      <c r="AP574">
        <v>0</v>
      </c>
      <c r="AQ574">
        <v>0</v>
      </c>
      <c r="AR574">
        <v>0</v>
      </c>
      <c r="AS574">
        <v>1</v>
      </c>
      <c r="AV574">
        <v>13.2</v>
      </c>
      <c r="AW574" t="s">
        <v>66</v>
      </c>
      <c r="AX574">
        <v>5</v>
      </c>
    </row>
    <row r="575" spans="1:50">
      <c r="A575" t="s">
        <v>1194</v>
      </c>
      <c r="B575" t="s">
        <v>755</v>
      </c>
      <c r="C575" t="s">
        <v>69</v>
      </c>
      <c r="E575" t="s">
        <v>53</v>
      </c>
      <c r="F575">
        <v>54</v>
      </c>
      <c r="G575" t="s">
        <v>64</v>
      </c>
      <c r="H575">
        <v>277.95999999999998</v>
      </c>
      <c r="I575" t="s">
        <v>105</v>
      </c>
      <c r="J575" t="s">
        <v>71</v>
      </c>
      <c r="K575" t="s">
        <v>85</v>
      </c>
      <c r="L575" t="s">
        <v>58</v>
      </c>
      <c r="M575">
        <v>0</v>
      </c>
      <c r="N575">
        <v>2</v>
      </c>
      <c r="O575">
        <v>2</v>
      </c>
      <c r="P575">
        <v>0</v>
      </c>
      <c r="Q575" t="s">
        <v>59</v>
      </c>
      <c r="R575" t="s">
        <v>59</v>
      </c>
      <c r="S575" t="s">
        <v>59</v>
      </c>
      <c r="T575" t="s">
        <v>66</v>
      </c>
      <c r="U575" t="s">
        <v>59</v>
      </c>
      <c r="W575">
        <v>0</v>
      </c>
      <c r="X575">
        <v>0</v>
      </c>
      <c r="Y575" t="s">
        <v>66</v>
      </c>
      <c r="Z575" t="s">
        <v>66</v>
      </c>
      <c r="AA575" t="s">
        <v>58</v>
      </c>
      <c r="AB575" t="s">
        <v>58</v>
      </c>
      <c r="AC575" t="s">
        <v>58</v>
      </c>
      <c r="AD575" t="s">
        <v>58</v>
      </c>
      <c r="AE575" t="s">
        <v>58</v>
      </c>
      <c r="AF575" t="s">
        <v>58</v>
      </c>
      <c r="AG575" t="s">
        <v>58</v>
      </c>
      <c r="AH575" t="s">
        <v>66</v>
      </c>
      <c r="AI575" t="s">
        <v>58</v>
      </c>
      <c r="AJ575" t="s">
        <v>58</v>
      </c>
      <c r="AK575">
        <v>1</v>
      </c>
      <c r="AL575">
        <v>0</v>
      </c>
      <c r="AM575">
        <v>1</v>
      </c>
      <c r="AN575">
        <v>0</v>
      </c>
      <c r="AO575">
        <v>0</v>
      </c>
      <c r="AP575">
        <v>0</v>
      </c>
      <c r="AQ575">
        <v>0</v>
      </c>
      <c r="AR575">
        <v>0</v>
      </c>
      <c r="AS575">
        <v>1</v>
      </c>
      <c r="AV575">
        <v>12.7</v>
      </c>
      <c r="AW575" t="s">
        <v>59</v>
      </c>
      <c r="AX575">
        <v>6</v>
      </c>
    </row>
    <row r="576" spans="1:50">
      <c r="A576" t="s">
        <v>1195</v>
      </c>
      <c r="B576" t="s">
        <v>1196</v>
      </c>
      <c r="C576" t="s">
        <v>212</v>
      </c>
      <c r="E576" t="s">
        <v>53</v>
      </c>
      <c r="F576">
        <v>26</v>
      </c>
      <c r="G576" t="s">
        <v>54</v>
      </c>
      <c r="H576">
        <v>140.13</v>
      </c>
      <c r="I576" t="s">
        <v>55</v>
      </c>
      <c r="J576" t="s">
        <v>55</v>
      </c>
      <c r="K576" t="s">
        <v>256</v>
      </c>
      <c r="L576" t="s">
        <v>58</v>
      </c>
      <c r="M576">
        <v>0</v>
      </c>
      <c r="N576">
        <v>1</v>
      </c>
      <c r="O576">
        <v>1</v>
      </c>
      <c r="P576">
        <v>0</v>
      </c>
      <c r="Q576" t="s">
        <v>59</v>
      </c>
      <c r="R576" t="s">
        <v>59</v>
      </c>
      <c r="S576" t="s">
        <v>59</v>
      </c>
      <c r="T576" t="s">
        <v>59</v>
      </c>
      <c r="U576" t="s">
        <v>59</v>
      </c>
      <c r="W576">
        <v>0</v>
      </c>
      <c r="X576">
        <v>0</v>
      </c>
      <c r="Y576" t="s">
        <v>58</v>
      </c>
      <c r="Z576" t="s">
        <v>58</v>
      </c>
      <c r="AA576" t="s">
        <v>58</v>
      </c>
      <c r="AB576" t="s">
        <v>58</v>
      </c>
      <c r="AC576" t="s">
        <v>58</v>
      </c>
      <c r="AD576" t="s">
        <v>58</v>
      </c>
      <c r="AE576" t="s">
        <v>58</v>
      </c>
      <c r="AF576" t="s">
        <v>58</v>
      </c>
      <c r="AG576" t="s">
        <v>58</v>
      </c>
      <c r="AH576" t="s">
        <v>58</v>
      </c>
      <c r="AI576" t="s">
        <v>58</v>
      </c>
      <c r="AJ576" t="s">
        <v>58</v>
      </c>
      <c r="AK576">
        <v>0</v>
      </c>
      <c r="AL576">
        <v>0</v>
      </c>
      <c r="AM576">
        <v>1</v>
      </c>
      <c r="AN576">
        <v>0</v>
      </c>
      <c r="AO576">
        <v>1</v>
      </c>
      <c r="AP576">
        <v>0</v>
      </c>
      <c r="AQ576">
        <v>0</v>
      </c>
      <c r="AR576">
        <v>1</v>
      </c>
      <c r="AS576">
        <v>0</v>
      </c>
      <c r="AV576">
        <v>11.3</v>
      </c>
      <c r="AW576" t="s">
        <v>59</v>
      </c>
      <c r="AX576">
        <v>7</v>
      </c>
    </row>
    <row r="577" spans="1:50">
      <c r="A577" t="s">
        <v>1197</v>
      </c>
      <c r="B577" t="s">
        <v>1198</v>
      </c>
      <c r="C577" t="s">
        <v>202</v>
      </c>
      <c r="D577">
        <v>5160</v>
      </c>
      <c r="E577" t="s">
        <v>53</v>
      </c>
      <c r="F577">
        <v>0</v>
      </c>
      <c r="G577" t="s">
        <v>104</v>
      </c>
      <c r="H577">
        <v>125.99</v>
      </c>
      <c r="I577" t="s">
        <v>55</v>
      </c>
      <c r="J577" t="s">
        <v>55</v>
      </c>
      <c r="K577" t="s">
        <v>55</v>
      </c>
      <c r="L577" t="s">
        <v>58</v>
      </c>
      <c r="M577">
        <v>0</v>
      </c>
      <c r="N577">
        <v>2</v>
      </c>
      <c r="O577">
        <v>2</v>
      </c>
      <c r="P577">
        <v>0</v>
      </c>
      <c r="Q577" t="s">
        <v>59</v>
      </c>
      <c r="R577" t="s">
        <v>59</v>
      </c>
      <c r="S577" t="s">
        <v>59</v>
      </c>
      <c r="T577" t="s">
        <v>59</v>
      </c>
      <c r="U577" t="s">
        <v>59</v>
      </c>
      <c r="W577">
        <v>0</v>
      </c>
      <c r="X577">
        <v>0</v>
      </c>
      <c r="Y577" t="s">
        <v>58</v>
      </c>
      <c r="Z577" t="s">
        <v>58</v>
      </c>
      <c r="AA577" t="s">
        <v>58</v>
      </c>
      <c r="AB577" t="s">
        <v>58</v>
      </c>
      <c r="AC577" t="s">
        <v>58</v>
      </c>
      <c r="AD577" t="s">
        <v>58</v>
      </c>
      <c r="AE577" t="s">
        <v>58</v>
      </c>
      <c r="AF577" t="s">
        <v>58</v>
      </c>
      <c r="AG577" t="s">
        <v>58</v>
      </c>
      <c r="AH577" t="s">
        <v>58</v>
      </c>
      <c r="AI577" t="s">
        <v>58</v>
      </c>
      <c r="AJ577" t="s">
        <v>58</v>
      </c>
      <c r="AK577">
        <v>0</v>
      </c>
      <c r="AL577">
        <v>1</v>
      </c>
      <c r="AM577">
        <v>0</v>
      </c>
      <c r="AN577">
        <v>0</v>
      </c>
      <c r="AO577">
        <v>1</v>
      </c>
      <c r="AP577">
        <v>0</v>
      </c>
      <c r="AQ577">
        <v>0</v>
      </c>
      <c r="AR577">
        <v>0</v>
      </c>
      <c r="AS577">
        <v>0</v>
      </c>
      <c r="AV577">
        <v>12</v>
      </c>
      <c r="AW577" t="s">
        <v>59</v>
      </c>
      <c r="AX577">
        <v>2</v>
      </c>
    </row>
    <row r="578" spans="1:50">
      <c r="A578" t="s">
        <v>1199</v>
      </c>
      <c r="B578" t="s">
        <v>1200</v>
      </c>
      <c r="C578" t="s">
        <v>233</v>
      </c>
      <c r="E578" t="s">
        <v>63</v>
      </c>
      <c r="F578">
        <v>54</v>
      </c>
      <c r="G578" t="s">
        <v>89</v>
      </c>
      <c r="H578">
        <v>314.47000000000003</v>
      </c>
      <c r="I578" t="s">
        <v>261</v>
      </c>
      <c r="J578" t="s">
        <v>71</v>
      </c>
      <c r="K578" t="s">
        <v>128</v>
      </c>
      <c r="L578" t="s">
        <v>58</v>
      </c>
      <c r="M578">
        <v>0</v>
      </c>
      <c r="N578">
        <v>2</v>
      </c>
      <c r="O578">
        <v>2</v>
      </c>
      <c r="P578">
        <v>0</v>
      </c>
      <c r="Q578" t="s">
        <v>59</v>
      </c>
      <c r="R578" t="s">
        <v>59</v>
      </c>
      <c r="S578" t="s">
        <v>59</v>
      </c>
      <c r="T578" t="s">
        <v>59</v>
      </c>
      <c r="U578" t="s">
        <v>59</v>
      </c>
      <c r="V578">
        <v>0</v>
      </c>
      <c r="W578">
        <v>1</v>
      </c>
      <c r="X578">
        <v>1</v>
      </c>
      <c r="Y578" t="s">
        <v>66</v>
      </c>
      <c r="Z578" t="s">
        <v>58</v>
      </c>
      <c r="AA578" t="s">
        <v>58</v>
      </c>
      <c r="AB578" t="s">
        <v>58</v>
      </c>
      <c r="AC578" t="s">
        <v>58</v>
      </c>
      <c r="AD578" t="s">
        <v>66</v>
      </c>
      <c r="AE578" t="s">
        <v>58</v>
      </c>
      <c r="AF578" t="s">
        <v>58</v>
      </c>
      <c r="AG578" t="s">
        <v>58</v>
      </c>
      <c r="AH578" t="s">
        <v>58</v>
      </c>
      <c r="AI578" t="s">
        <v>58</v>
      </c>
      <c r="AJ578" t="s">
        <v>58</v>
      </c>
      <c r="AK578">
        <v>0</v>
      </c>
      <c r="AL578">
        <v>0</v>
      </c>
      <c r="AM578">
        <v>1</v>
      </c>
      <c r="AN578">
        <v>0</v>
      </c>
      <c r="AO578">
        <v>0</v>
      </c>
      <c r="AP578">
        <v>0</v>
      </c>
      <c r="AQ578">
        <v>0</v>
      </c>
      <c r="AR578">
        <v>0</v>
      </c>
      <c r="AS578">
        <v>1</v>
      </c>
      <c r="AV578">
        <v>13.6</v>
      </c>
      <c r="AW578" t="s">
        <v>59</v>
      </c>
      <c r="AX578">
        <v>4</v>
      </c>
    </row>
    <row r="579" spans="1:50">
      <c r="A579" t="s">
        <v>1201</v>
      </c>
      <c r="B579" t="s">
        <v>770</v>
      </c>
      <c r="C579" t="s">
        <v>171</v>
      </c>
      <c r="D579">
        <v>5660</v>
      </c>
      <c r="E579" t="s">
        <v>63</v>
      </c>
      <c r="F579">
        <v>30</v>
      </c>
      <c r="G579" t="s">
        <v>70</v>
      </c>
      <c r="H579">
        <v>308.88</v>
      </c>
      <c r="I579" t="s">
        <v>55</v>
      </c>
      <c r="J579" t="s">
        <v>55</v>
      </c>
      <c r="K579" t="s">
        <v>57</v>
      </c>
      <c r="L579" t="s">
        <v>58</v>
      </c>
      <c r="M579">
        <v>0</v>
      </c>
      <c r="N579">
        <v>2</v>
      </c>
      <c r="O579">
        <v>2</v>
      </c>
      <c r="P579">
        <v>0</v>
      </c>
      <c r="Q579" t="s">
        <v>59</v>
      </c>
      <c r="R579" t="s">
        <v>59</v>
      </c>
      <c r="S579" t="s">
        <v>59</v>
      </c>
      <c r="T579" t="s">
        <v>59</v>
      </c>
      <c r="U579" t="s">
        <v>59</v>
      </c>
      <c r="V579">
        <v>3</v>
      </c>
      <c r="W579">
        <v>0</v>
      </c>
      <c r="X579">
        <v>1</v>
      </c>
      <c r="Y579" t="s">
        <v>58</v>
      </c>
      <c r="Z579" t="s">
        <v>66</v>
      </c>
      <c r="AA579" t="s">
        <v>58</v>
      </c>
      <c r="AB579" t="s">
        <v>58</v>
      </c>
      <c r="AC579" t="s">
        <v>58</v>
      </c>
      <c r="AD579" t="s">
        <v>58</v>
      </c>
      <c r="AE579" t="s">
        <v>58</v>
      </c>
      <c r="AF579" t="s">
        <v>58</v>
      </c>
      <c r="AG579" t="s">
        <v>58</v>
      </c>
      <c r="AH579" t="s">
        <v>58</v>
      </c>
      <c r="AI579" t="s">
        <v>58</v>
      </c>
      <c r="AJ579" t="s">
        <v>58</v>
      </c>
      <c r="AK579">
        <v>0</v>
      </c>
      <c r="AL579">
        <v>0</v>
      </c>
      <c r="AM579">
        <v>1</v>
      </c>
      <c r="AN579">
        <v>0</v>
      </c>
      <c r="AO579">
        <v>1</v>
      </c>
      <c r="AP579">
        <v>0</v>
      </c>
      <c r="AQ579">
        <v>0</v>
      </c>
      <c r="AR579">
        <v>0</v>
      </c>
      <c r="AS579">
        <v>0</v>
      </c>
      <c r="AV579">
        <v>13.4</v>
      </c>
      <c r="AW579" t="s">
        <v>59</v>
      </c>
      <c r="AX579">
        <v>3</v>
      </c>
    </row>
    <row r="580" spans="1:50">
      <c r="A580" t="s">
        <v>1202</v>
      </c>
      <c r="B580" t="s">
        <v>1203</v>
      </c>
      <c r="C580" t="s">
        <v>134</v>
      </c>
      <c r="D580">
        <v>1840</v>
      </c>
      <c r="E580" t="s">
        <v>53</v>
      </c>
      <c r="F580">
        <v>0</v>
      </c>
      <c r="G580" t="s">
        <v>70</v>
      </c>
      <c r="H580">
        <v>254.93</v>
      </c>
      <c r="I580" t="s">
        <v>55</v>
      </c>
      <c r="J580" t="s">
        <v>55</v>
      </c>
      <c r="K580" t="s">
        <v>57</v>
      </c>
      <c r="L580" t="s">
        <v>66</v>
      </c>
      <c r="M580">
        <v>3</v>
      </c>
      <c r="N580">
        <v>0</v>
      </c>
      <c r="O580">
        <v>0</v>
      </c>
      <c r="P580">
        <v>0</v>
      </c>
      <c r="Q580" t="s">
        <v>59</v>
      </c>
      <c r="R580" t="s">
        <v>59</v>
      </c>
      <c r="S580" t="s">
        <v>59</v>
      </c>
      <c r="T580" t="s">
        <v>59</v>
      </c>
      <c r="U580" t="s">
        <v>59</v>
      </c>
      <c r="V580">
        <v>1</v>
      </c>
      <c r="W580">
        <v>0</v>
      </c>
      <c r="X580">
        <v>0</v>
      </c>
      <c r="Y580" t="s">
        <v>59</v>
      </c>
      <c r="Z580" t="s">
        <v>59</v>
      </c>
      <c r="AA580" t="s">
        <v>59</v>
      </c>
      <c r="AB580" t="s">
        <v>59</v>
      </c>
      <c r="AC580" t="s">
        <v>59</v>
      </c>
      <c r="AD580" t="s">
        <v>59</v>
      </c>
      <c r="AE580" t="s">
        <v>59</v>
      </c>
      <c r="AF580" t="s">
        <v>59</v>
      </c>
      <c r="AG580" t="s">
        <v>59</v>
      </c>
      <c r="AH580" t="s">
        <v>59</v>
      </c>
      <c r="AI580" t="s">
        <v>59</v>
      </c>
      <c r="AJ580" t="s">
        <v>59</v>
      </c>
      <c r="AV580">
        <v>11.8</v>
      </c>
      <c r="AW580" t="s">
        <v>59</v>
      </c>
      <c r="AX580">
        <v>1</v>
      </c>
    </row>
    <row r="581" spans="1:50">
      <c r="A581" t="s">
        <v>1204</v>
      </c>
      <c r="B581" t="s">
        <v>1205</v>
      </c>
      <c r="C581" t="s">
        <v>62</v>
      </c>
      <c r="D581">
        <v>5920</v>
      </c>
      <c r="E581" t="s">
        <v>53</v>
      </c>
      <c r="F581">
        <v>50</v>
      </c>
      <c r="G581" t="s">
        <v>226</v>
      </c>
      <c r="H581">
        <v>293.42</v>
      </c>
      <c r="I581" t="s">
        <v>55</v>
      </c>
      <c r="J581" t="s">
        <v>55</v>
      </c>
      <c r="K581" t="s">
        <v>153</v>
      </c>
      <c r="L581" t="s">
        <v>58</v>
      </c>
      <c r="M581">
        <v>0</v>
      </c>
      <c r="N581">
        <v>2</v>
      </c>
      <c r="O581">
        <v>2</v>
      </c>
      <c r="P581">
        <v>0</v>
      </c>
      <c r="Q581" t="s">
        <v>59</v>
      </c>
      <c r="R581" t="s">
        <v>59</v>
      </c>
      <c r="S581" t="s">
        <v>59</v>
      </c>
      <c r="T581" t="s">
        <v>59</v>
      </c>
      <c r="U581" t="s">
        <v>59</v>
      </c>
      <c r="V581">
        <v>1</v>
      </c>
      <c r="W581">
        <v>1</v>
      </c>
      <c r="X581">
        <v>1</v>
      </c>
      <c r="Y581" t="s">
        <v>58</v>
      </c>
      <c r="Z581" t="s">
        <v>58</v>
      </c>
      <c r="AA581" t="s">
        <v>58</v>
      </c>
      <c r="AB581" t="s">
        <v>66</v>
      </c>
      <c r="AC581" t="s">
        <v>58</v>
      </c>
      <c r="AD581" t="s">
        <v>66</v>
      </c>
      <c r="AE581" t="s">
        <v>66</v>
      </c>
      <c r="AF581" t="s">
        <v>58</v>
      </c>
      <c r="AG581" t="s">
        <v>58</v>
      </c>
      <c r="AH581" t="s">
        <v>58</v>
      </c>
      <c r="AI581" t="s">
        <v>58</v>
      </c>
      <c r="AJ581" t="s">
        <v>58</v>
      </c>
      <c r="AK581">
        <v>1</v>
      </c>
      <c r="AL581">
        <v>0</v>
      </c>
      <c r="AM581">
        <v>1</v>
      </c>
      <c r="AN581">
        <v>0</v>
      </c>
      <c r="AO581">
        <v>1</v>
      </c>
      <c r="AP581">
        <v>0</v>
      </c>
      <c r="AQ581">
        <v>0</v>
      </c>
      <c r="AR581">
        <v>0</v>
      </c>
      <c r="AS581">
        <v>0</v>
      </c>
      <c r="AV581">
        <v>14.1</v>
      </c>
      <c r="AW581" t="s">
        <v>59</v>
      </c>
      <c r="AX581">
        <v>8</v>
      </c>
    </row>
    <row r="582" spans="1:50">
      <c r="A582" t="s">
        <v>1206</v>
      </c>
      <c r="B582" t="s">
        <v>1207</v>
      </c>
      <c r="C582" t="s">
        <v>97</v>
      </c>
      <c r="E582" t="s">
        <v>53</v>
      </c>
      <c r="F582">
        <v>60</v>
      </c>
      <c r="G582" t="s">
        <v>246</v>
      </c>
      <c r="H582">
        <v>437.5</v>
      </c>
      <c r="I582" t="s">
        <v>55</v>
      </c>
      <c r="J582" t="s">
        <v>71</v>
      </c>
      <c r="K582" t="s">
        <v>156</v>
      </c>
      <c r="L582" t="s">
        <v>58</v>
      </c>
      <c r="M582">
        <v>0</v>
      </c>
      <c r="N582">
        <v>1</v>
      </c>
      <c r="O582">
        <v>1</v>
      </c>
      <c r="P582">
        <v>0</v>
      </c>
      <c r="Q582" t="s">
        <v>59</v>
      </c>
      <c r="R582" t="s">
        <v>59</v>
      </c>
      <c r="S582" t="s">
        <v>59</v>
      </c>
      <c r="T582" t="s">
        <v>59</v>
      </c>
      <c r="U582" t="s">
        <v>59</v>
      </c>
      <c r="V582">
        <v>0</v>
      </c>
      <c r="W582">
        <v>0</v>
      </c>
      <c r="X582">
        <v>0</v>
      </c>
      <c r="Y582" t="s">
        <v>66</v>
      </c>
      <c r="Z582" t="s">
        <v>58</v>
      </c>
      <c r="AA582" t="s">
        <v>58</v>
      </c>
      <c r="AB582" t="s">
        <v>58</v>
      </c>
      <c r="AC582" t="s">
        <v>58</v>
      </c>
      <c r="AD582" t="s">
        <v>58</v>
      </c>
      <c r="AE582" t="s">
        <v>58</v>
      </c>
      <c r="AF582" t="s">
        <v>58</v>
      </c>
      <c r="AG582" t="s">
        <v>58</v>
      </c>
      <c r="AH582" t="s">
        <v>58</v>
      </c>
      <c r="AI582" t="s">
        <v>58</v>
      </c>
      <c r="AJ582" t="s">
        <v>58</v>
      </c>
      <c r="AK582">
        <v>0</v>
      </c>
      <c r="AL582">
        <v>0</v>
      </c>
      <c r="AM582">
        <v>1</v>
      </c>
      <c r="AN582">
        <v>0</v>
      </c>
      <c r="AO582">
        <v>1</v>
      </c>
      <c r="AP582">
        <v>0</v>
      </c>
      <c r="AQ582">
        <v>0</v>
      </c>
      <c r="AR582">
        <v>0</v>
      </c>
      <c r="AS582">
        <v>1</v>
      </c>
      <c r="AV582">
        <v>17.3</v>
      </c>
      <c r="AW582" t="s">
        <v>59</v>
      </c>
      <c r="AX582">
        <v>5</v>
      </c>
    </row>
    <row r="583" spans="1:50">
      <c r="A583" t="s">
        <v>1208</v>
      </c>
      <c r="B583" t="s">
        <v>1209</v>
      </c>
      <c r="C583" t="s">
        <v>205</v>
      </c>
      <c r="D583">
        <v>3480</v>
      </c>
      <c r="E583" t="s">
        <v>53</v>
      </c>
      <c r="F583">
        <v>0</v>
      </c>
      <c r="G583" t="s">
        <v>226</v>
      </c>
      <c r="H583">
        <v>302.3</v>
      </c>
      <c r="I583" t="s">
        <v>55</v>
      </c>
      <c r="J583" t="s">
        <v>55</v>
      </c>
      <c r="K583" t="s">
        <v>57</v>
      </c>
      <c r="L583" t="s">
        <v>58</v>
      </c>
      <c r="M583">
        <v>0</v>
      </c>
      <c r="N583">
        <v>0</v>
      </c>
      <c r="O583">
        <v>0</v>
      </c>
      <c r="P583">
        <v>0</v>
      </c>
      <c r="Q583" t="s">
        <v>59</v>
      </c>
      <c r="R583" t="s">
        <v>59</v>
      </c>
      <c r="S583" t="s">
        <v>59</v>
      </c>
      <c r="T583" t="s">
        <v>59</v>
      </c>
      <c r="U583" t="s">
        <v>59</v>
      </c>
      <c r="W583">
        <v>0</v>
      </c>
      <c r="X583">
        <v>0</v>
      </c>
      <c r="Y583" t="s">
        <v>66</v>
      </c>
      <c r="Z583" t="s">
        <v>58</v>
      </c>
      <c r="AA583" t="s">
        <v>58</v>
      </c>
      <c r="AB583" t="s">
        <v>58</v>
      </c>
      <c r="AC583" t="s">
        <v>58</v>
      </c>
      <c r="AD583" t="s">
        <v>58</v>
      </c>
      <c r="AE583" t="s">
        <v>58</v>
      </c>
      <c r="AF583" t="s">
        <v>58</v>
      </c>
      <c r="AG583" t="s">
        <v>58</v>
      </c>
      <c r="AH583" t="s">
        <v>58</v>
      </c>
      <c r="AI583" t="s">
        <v>58</v>
      </c>
      <c r="AJ583" t="s">
        <v>58</v>
      </c>
      <c r="AK583">
        <v>0</v>
      </c>
      <c r="AL583">
        <v>1</v>
      </c>
      <c r="AM583">
        <v>1</v>
      </c>
      <c r="AN583">
        <v>0</v>
      </c>
      <c r="AO583">
        <v>0</v>
      </c>
      <c r="AP583">
        <v>0</v>
      </c>
      <c r="AQ583">
        <v>0</v>
      </c>
      <c r="AR583">
        <v>0</v>
      </c>
      <c r="AS583">
        <v>0</v>
      </c>
      <c r="AV583">
        <v>13.4</v>
      </c>
      <c r="AW583" t="s">
        <v>59</v>
      </c>
      <c r="AX583">
        <v>1</v>
      </c>
    </row>
    <row r="584" spans="1:50">
      <c r="A584" t="s">
        <v>1210</v>
      </c>
      <c r="B584" t="s">
        <v>1211</v>
      </c>
      <c r="C584" t="s">
        <v>187</v>
      </c>
      <c r="E584" t="s">
        <v>53</v>
      </c>
      <c r="F584">
        <v>60</v>
      </c>
      <c r="G584" t="s">
        <v>70</v>
      </c>
      <c r="H584">
        <v>259.20999999999998</v>
      </c>
      <c r="I584" t="s">
        <v>55</v>
      </c>
      <c r="J584" t="s">
        <v>71</v>
      </c>
      <c r="K584" t="s">
        <v>116</v>
      </c>
      <c r="L584" t="s">
        <v>58</v>
      </c>
      <c r="M584">
        <v>0</v>
      </c>
      <c r="N584">
        <v>2</v>
      </c>
      <c r="O584">
        <v>2</v>
      </c>
      <c r="P584">
        <v>1</v>
      </c>
      <c r="Q584" t="s">
        <v>59</v>
      </c>
      <c r="R584" t="s">
        <v>59</v>
      </c>
      <c r="S584" t="s">
        <v>59</v>
      </c>
      <c r="T584" t="s">
        <v>59</v>
      </c>
      <c r="U584" t="s">
        <v>59</v>
      </c>
      <c r="W584">
        <v>0</v>
      </c>
      <c r="X584">
        <v>0</v>
      </c>
      <c r="Y584" t="s">
        <v>66</v>
      </c>
      <c r="Z584" t="s">
        <v>66</v>
      </c>
      <c r="AA584" t="s">
        <v>58</v>
      </c>
      <c r="AB584" t="s">
        <v>66</v>
      </c>
      <c r="AC584" t="s">
        <v>58</v>
      </c>
      <c r="AD584" t="s">
        <v>58</v>
      </c>
      <c r="AE584" t="s">
        <v>66</v>
      </c>
      <c r="AF584" t="s">
        <v>58</v>
      </c>
      <c r="AG584" t="s">
        <v>58</v>
      </c>
      <c r="AH584" t="s">
        <v>58</v>
      </c>
      <c r="AI584" t="s">
        <v>58</v>
      </c>
      <c r="AJ584" t="s">
        <v>58</v>
      </c>
      <c r="AK584">
        <v>0</v>
      </c>
      <c r="AL584">
        <v>0</v>
      </c>
      <c r="AM584">
        <v>1</v>
      </c>
      <c r="AN584">
        <v>0</v>
      </c>
      <c r="AO584">
        <v>1</v>
      </c>
      <c r="AP584">
        <v>0</v>
      </c>
      <c r="AQ584">
        <v>0</v>
      </c>
      <c r="AR584">
        <v>0</v>
      </c>
      <c r="AS584">
        <v>1</v>
      </c>
      <c r="AV584">
        <v>12.1</v>
      </c>
      <c r="AW584" t="s">
        <v>59</v>
      </c>
      <c r="AX584">
        <v>7</v>
      </c>
    </row>
    <row r="585" spans="1:50">
      <c r="A585" t="s">
        <v>1212</v>
      </c>
      <c r="B585" t="s">
        <v>1213</v>
      </c>
      <c r="C585" t="s">
        <v>122</v>
      </c>
      <c r="D585">
        <v>7510</v>
      </c>
      <c r="E585" t="s">
        <v>63</v>
      </c>
      <c r="F585">
        <v>68</v>
      </c>
      <c r="G585" t="s">
        <v>226</v>
      </c>
      <c r="H585">
        <v>387.83</v>
      </c>
      <c r="I585" t="s">
        <v>55</v>
      </c>
      <c r="J585" t="s">
        <v>71</v>
      </c>
      <c r="K585" t="s">
        <v>85</v>
      </c>
      <c r="L585" t="s">
        <v>58</v>
      </c>
      <c r="M585">
        <v>0</v>
      </c>
      <c r="N585">
        <v>2</v>
      </c>
      <c r="O585">
        <v>2</v>
      </c>
      <c r="P585">
        <v>0</v>
      </c>
      <c r="Q585" t="s">
        <v>59</v>
      </c>
      <c r="R585" t="s">
        <v>59</v>
      </c>
      <c r="S585" t="s">
        <v>59</v>
      </c>
      <c r="T585" t="s">
        <v>59</v>
      </c>
      <c r="U585" t="s">
        <v>59</v>
      </c>
      <c r="V585">
        <v>2</v>
      </c>
      <c r="W585">
        <v>1</v>
      </c>
      <c r="X585">
        <v>1</v>
      </c>
      <c r="Y585" t="s">
        <v>66</v>
      </c>
      <c r="Z585" t="s">
        <v>58</v>
      </c>
      <c r="AA585" t="s">
        <v>58</v>
      </c>
      <c r="AB585" t="s">
        <v>58</v>
      </c>
      <c r="AC585" t="s">
        <v>58</v>
      </c>
      <c r="AD585" t="s">
        <v>58</v>
      </c>
      <c r="AE585" t="s">
        <v>58</v>
      </c>
      <c r="AF585" t="s">
        <v>58</v>
      </c>
      <c r="AG585" t="s">
        <v>58</v>
      </c>
      <c r="AH585" t="s">
        <v>58</v>
      </c>
      <c r="AI585" t="s">
        <v>58</v>
      </c>
      <c r="AJ585" t="s">
        <v>58</v>
      </c>
      <c r="AK585">
        <v>0</v>
      </c>
      <c r="AL585">
        <v>1</v>
      </c>
      <c r="AM585">
        <v>1</v>
      </c>
      <c r="AN585">
        <v>0</v>
      </c>
      <c r="AO585">
        <v>1</v>
      </c>
      <c r="AP585">
        <v>0</v>
      </c>
      <c r="AQ585">
        <v>0</v>
      </c>
      <c r="AR585">
        <v>0</v>
      </c>
      <c r="AS585">
        <v>0</v>
      </c>
      <c r="AV585">
        <v>13.7</v>
      </c>
      <c r="AW585" t="s">
        <v>59</v>
      </c>
      <c r="AX585">
        <v>7</v>
      </c>
    </row>
    <row r="586" spans="1:50">
      <c r="A586" t="s">
        <v>1214</v>
      </c>
      <c r="B586" t="s">
        <v>1215</v>
      </c>
      <c r="C586" t="s">
        <v>79</v>
      </c>
      <c r="E586" t="s">
        <v>63</v>
      </c>
      <c r="F586">
        <v>50</v>
      </c>
      <c r="G586" t="s">
        <v>226</v>
      </c>
      <c r="H586">
        <v>278.29000000000002</v>
      </c>
      <c r="I586" t="s">
        <v>105</v>
      </c>
      <c r="J586" t="s">
        <v>71</v>
      </c>
      <c r="K586" t="s">
        <v>168</v>
      </c>
      <c r="L586" t="s">
        <v>66</v>
      </c>
      <c r="M586">
        <v>1</v>
      </c>
      <c r="N586">
        <v>1</v>
      </c>
      <c r="O586">
        <v>1</v>
      </c>
      <c r="P586">
        <v>0</v>
      </c>
      <c r="Q586" t="s">
        <v>59</v>
      </c>
      <c r="R586" t="s">
        <v>59</v>
      </c>
      <c r="S586" t="s">
        <v>59</v>
      </c>
      <c r="T586" t="s">
        <v>66</v>
      </c>
      <c r="U586" t="s">
        <v>66</v>
      </c>
      <c r="V586">
        <v>3</v>
      </c>
      <c r="W586">
        <v>1</v>
      </c>
      <c r="X586">
        <v>0</v>
      </c>
      <c r="Y586" t="s">
        <v>66</v>
      </c>
      <c r="Z586" t="s">
        <v>66</v>
      </c>
      <c r="AA586" t="s">
        <v>58</v>
      </c>
      <c r="AB586" t="s">
        <v>66</v>
      </c>
      <c r="AC586" t="s">
        <v>58</v>
      </c>
      <c r="AD586" t="s">
        <v>58</v>
      </c>
      <c r="AE586" t="s">
        <v>58</v>
      </c>
      <c r="AF586" t="s">
        <v>58</v>
      </c>
      <c r="AG586" t="s">
        <v>58</v>
      </c>
      <c r="AH586" t="s">
        <v>58</v>
      </c>
      <c r="AI586" t="s">
        <v>58</v>
      </c>
      <c r="AJ586" t="s">
        <v>58</v>
      </c>
      <c r="AK586">
        <v>1</v>
      </c>
      <c r="AL586">
        <v>0</v>
      </c>
      <c r="AM586">
        <v>1</v>
      </c>
      <c r="AN586">
        <v>0</v>
      </c>
      <c r="AO586">
        <v>0</v>
      </c>
      <c r="AP586">
        <v>0</v>
      </c>
      <c r="AQ586">
        <v>0</v>
      </c>
      <c r="AR586">
        <v>1</v>
      </c>
      <c r="AS586">
        <v>1</v>
      </c>
      <c r="AV586">
        <v>11.9</v>
      </c>
      <c r="AW586" t="s">
        <v>66</v>
      </c>
      <c r="AX586">
        <v>8</v>
      </c>
    </row>
    <row r="587" spans="1:50">
      <c r="A587" t="s">
        <v>1216</v>
      </c>
      <c r="B587" t="s">
        <v>1217</v>
      </c>
      <c r="C587" t="s">
        <v>103</v>
      </c>
      <c r="D587">
        <v>7400</v>
      </c>
      <c r="E587" t="s">
        <v>63</v>
      </c>
      <c r="F587">
        <v>40</v>
      </c>
      <c r="G587" t="s">
        <v>226</v>
      </c>
      <c r="H587">
        <v>471.05</v>
      </c>
      <c r="I587" t="s">
        <v>55</v>
      </c>
      <c r="J587" t="s">
        <v>55</v>
      </c>
      <c r="K587" t="s">
        <v>116</v>
      </c>
      <c r="L587" t="s">
        <v>58</v>
      </c>
      <c r="M587">
        <v>0</v>
      </c>
      <c r="N587">
        <v>0</v>
      </c>
      <c r="O587">
        <v>0</v>
      </c>
      <c r="P587">
        <v>0</v>
      </c>
      <c r="Q587" t="s">
        <v>59</v>
      </c>
      <c r="R587" t="s">
        <v>59</v>
      </c>
      <c r="S587" t="s">
        <v>59</v>
      </c>
      <c r="T587" t="s">
        <v>59</v>
      </c>
      <c r="U587" t="s">
        <v>59</v>
      </c>
      <c r="W587">
        <v>0</v>
      </c>
      <c r="X587">
        <v>0</v>
      </c>
      <c r="Y587" t="s">
        <v>58</v>
      </c>
      <c r="Z587" t="s">
        <v>58</v>
      </c>
      <c r="AA587" t="s">
        <v>58</v>
      </c>
      <c r="AB587" t="s">
        <v>66</v>
      </c>
      <c r="AC587" t="s">
        <v>58</v>
      </c>
      <c r="AD587" t="s">
        <v>58</v>
      </c>
      <c r="AE587" t="s">
        <v>58</v>
      </c>
      <c r="AF587" t="s">
        <v>58</v>
      </c>
      <c r="AG587" t="s">
        <v>58</v>
      </c>
      <c r="AH587" t="s">
        <v>66</v>
      </c>
      <c r="AI587" t="s">
        <v>58</v>
      </c>
      <c r="AJ587" t="s">
        <v>58</v>
      </c>
      <c r="AK587">
        <v>0</v>
      </c>
      <c r="AL587">
        <v>0</v>
      </c>
      <c r="AM587">
        <v>0</v>
      </c>
      <c r="AN587">
        <v>0</v>
      </c>
      <c r="AO587">
        <v>1</v>
      </c>
      <c r="AP587">
        <v>0</v>
      </c>
      <c r="AQ587">
        <v>0</v>
      </c>
      <c r="AR587">
        <v>0</v>
      </c>
      <c r="AS587">
        <v>1</v>
      </c>
      <c r="AV587">
        <v>14.6</v>
      </c>
      <c r="AW587" t="s">
        <v>59</v>
      </c>
      <c r="AX587">
        <v>6</v>
      </c>
    </row>
    <row r="588" spans="1:50">
      <c r="A588" t="s">
        <v>1218</v>
      </c>
      <c r="B588" t="s">
        <v>928</v>
      </c>
      <c r="C588" t="s">
        <v>103</v>
      </c>
      <c r="D588">
        <v>4480</v>
      </c>
      <c r="E588" t="s">
        <v>53</v>
      </c>
      <c r="F588">
        <v>0</v>
      </c>
      <c r="G588" t="s">
        <v>64</v>
      </c>
      <c r="H588">
        <v>335.2</v>
      </c>
      <c r="I588" t="s">
        <v>55</v>
      </c>
      <c r="J588" t="s">
        <v>71</v>
      </c>
      <c r="K588" t="s">
        <v>80</v>
      </c>
      <c r="L588" t="s">
        <v>66</v>
      </c>
      <c r="M588">
        <v>1</v>
      </c>
      <c r="N588">
        <v>0</v>
      </c>
      <c r="O588">
        <v>0</v>
      </c>
      <c r="P588">
        <v>0</v>
      </c>
      <c r="Q588" t="s">
        <v>59</v>
      </c>
      <c r="R588" t="s">
        <v>59</v>
      </c>
      <c r="S588" t="s">
        <v>59</v>
      </c>
      <c r="T588" t="s">
        <v>59</v>
      </c>
      <c r="U588" t="s">
        <v>59</v>
      </c>
      <c r="W588">
        <v>0</v>
      </c>
      <c r="X588">
        <v>0</v>
      </c>
      <c r="Y588" t="s">
        <v>59</v>
      </c>
      <c r="Z588" t="s">
        <v>59</v>
      </c>
      <c r="AA588" t="s">
        <v>59</v>
      </c>
      <c r="AB588" t="s">
        <v>59</v>
      </c>
      <c r="AC588" t="s">
        <v>59</v>
      </c>
      <c r="AD588" t="s">
        <v>59</v>
      </c>
      <c r="AE588" t="s">
        <v>59</v>
      </c>
      <c r="AF588" t="s">
        <v>59</v>
      </c>
      <c r="AG588" t="s">
        <v>59</v>
      </c>
      <c r="AH588" t="s">
        <v>59</v>
      </c>
      <c r="AI588" t="s">
        <v>59</v>
      </c>
      <c r="AJ588" t="s">
        <v>59</v>
      </c>
      <c r="AV588">
        <v>12.7</v>
      </c>
      <c r="AW588" t="s">
        <v>59</v>
      </c>
      <c r="AX588">
        <v>6</v>
      </c>
    </row>
    <row r="589" spans="1:50">
      <c r="A589" t="s">
        <v>1219</v>
      </c>
      <c r="B589" t="s">
        <v>1220</v>
      </c>
      <c r="C589" t="s">
        <v>122</v>
      </c>
      <c r="D589">
        <v>2680</v>
      </c>
      <c r="E589" t="s">
        <v>63</v>
      </c>
      <c r="F589">
        <v>48</v>
      </c>
      <c r="G589" t="s">
        <v>246</v>
      </c>
      <c r="H589">
        <v>442.76</v>
      </c>
      <c r="I589" t="s">
        <v>105</v>
      </c>
      <c r="J589" t="s">
        <v>71</v>
      </c>
      <c r="K589" t="s">
        <v>256</v>
      </c>
      <c r="L589" t="s">
        <v>66</v>
      </c>
      <c r="M589">
        <v>3</v>
      </c>
      <c r="N589">
        <v>2</v>
      </c>
      <c r="O589">
        <v>2</v>
      </c>
      <c r="P589">
        <v>0</v>
      </c>
      <c r="Q589" t="s">
        <v>59</v>
      </c>
      <c r="R589" t="s">
        <v>59</v>
      </c>
      <c r="S589" t="s">
        <v>59</v>
      </c>
      <c r="T589" t="s">
        <v>59</v>
      </c>
      <c r="U589" t="s">
        <v>59</v>
      </c>
      <c r="V589">
        <v>1</v>
      </c>
      <c r="W589">
        <v>1</v>
      </c>
      <c r="X589">
        <v>1</v>
      </c>
      <c r="Y589" t="s">
        <v>66</v>
      </c>
      <c r="Z589" t="s">
        <v>66</v>
      </c>
      <c r="AA589" t="s">
        <v>58</v>
      </c>
      <c r="AB589" t="s">
        <v>66</v>
      </c>
      <c r="AC589" t="s">
        <v>58</v>
      </c>
      <c r="AD589" t="s">
        <v>58</v>
      </c>
      <c r="AE589" t="s">
        <v>66</v>
      </c>
      <c r="AF589" t="s">
        <v>58</v>
      </c>
      <c r="AG589" t="s">
        <v>58</v>
      </c>
      <c r="AH589" t="s">
        <v>58</v>
      </c>
      <c r="AI589" t="s">
        <v>58</v>
      </c>
      <c r="AJ589" t="s">
        <v>58</v>
      </c>
      <c r="AK589">
        <v>0</v>
      </c>
      <c r="AL589">
        <v>1</v>
      </c>
      <c r="AM589">
        <v>1</v>
      </c>
      <c r="AN589">
        <v>0</v>
      </c>
      <c r="AO589">
        <v>1</v>
      </c>
      <c r="AP589">
        <v>0</v>
      </c>
      <c r="AQ589">
        <v>0</v>
      </c>
      <c r="AR589">
        <v>1</v>
      </c>
      <c r="AS589">
        <v>0</v>
      </c>
      <c r="AV589">
        <v>13.7</v>
      </c>
      <c r="AW589" t="s">
        <v>59</v>
      </c>
      <c r="AX589">
        <v>7</v>
      </c>
    </row>
    <row r="590" spans="1:50">
      <c r="A590" t="s">
        <v>1221</v>
      </c>
      <c r="B590" t="s">
        <v>1222</v>
      </c>
      <c r="C590" t="s">
        <v>202</v>
      </c>
      <c r="D590">
        <v>5240</v>
      </c>
      <c r="E590" t="s">
        <v>53</v>
      </c>
      <c r="F590">
        <v>42</v>
      </c>
      <c r="G590" t="s">
        <v>64</v>
      </c>
      <c r="H590">
        <v>259.87</v>
      </c>
      <c r="I590" t="s">
        <v>55</v>
      </c>
      <c r="J590" t="s">
        <v>71</v>
      </c>
      <c r="K590" t="s">
        <v>57</v>
      </c>
      <c r="L590" t="s">
        <v>66</v>
      </c>
      <c r="M590">
        <v>1</v>
      </c>
      <c r="N590">
        <v>0</v>
      </c>
      <c r="O590">
        <v>0</v>
      </c>
      <c r="P590">
        <v>0</v>
      </c>
      <c r="Q590" t="s">
        <v>59</v>
      </c>
      <c r="R590" t="s">
        <v>59</v>
      </c>
      <c r="S590" t="s">
        <v>59</v>
      </c>
      <c r="T590" t="s">
        <v>59</v>
      </c>
      <c r="U590" t="s">
        <v>59</v>
      </c>
      <c r="V590">
        <v>0</v>
      </c>
      <c r="W590">
        <v>0</v>
      </c>
      <c r="X590">
        <v>0</v>
      </c>
      <c r="Y590" t="s">
        <v>58</v>
      </c>
      <c r="Z590" t="s">
        <v>58</v>
      </c>
      <c r="AA590" t="s">
        <v>58</v>
      </c>
      <c r="AB590" t="s">
        <v>58</v>
      </c>
      <c r="AC590" t="s">
        <v>58</v>
      </c>
      <c r="AD590" t="s">
        <v>58</v>
      </c>
      <c r="AE590" t="s">
        <v>58</v>
      </c>
      <c r="AF590" t="s">
        <v>58</v>
      </c>
      <c r="AG590" t="s">
        <v>58</v>
      </c>
      <c r="AH590" t="s">
        <v>58</v>
      </c>
      <c r="AI590" t="s">
        <v>58</v>
      </c>
      <c r="AJ590" t="s">
        <v>58</v>
      </c>
      <c r="AK590">
        <v>0</v>
      </c>
      <c r="AL590">
        <v>1</v>
      </c>
      <c r="AM590">
        <v>1</v>
      </c>
      <c r="AN590">
        <v>0</v>
      </c>
      <c r="AO590">
        <v>1</v>
      </c>
      <c r="AP590">
        <v>0</v>
      </c>
      <c r="AQ590">
        <v>0</v>
      </c>
      <c r="AR590">
        <v>0</v>
      </c>
      <c r="AS590">
        <v>0</v>
      </c>
      <c r="AV590">
        <v>12.6</v>
      </c>
      <c r="AW590" t="s">
        <v>59</v>
      </c>
      <c r="AX590">
        <v>2</v>
      </c>
    </row>
    <row r="591" spans="1:50">
      <c r="A591" t="s">
        <v>1223</v>
      </c>
      <c r="B591" t="s">
        <v>1224</v>
      </c>
      <c r="C591" t="s">
        <v>83</v>
      </c>
      <c r="E591" t="s">
        <v>53</v>
      </c>
      <c r="F591">
        <v>82</v>
      </c>
      <c r="G591" t="s">
        <v>64</v>
      </c>
      <c r="H591">
        <v>228.29</v>
      </c>
      <c r="I591" t="s">
        <v>94</v>
      </c>
      <c r="J591" t="s">
        <v>71</v>
      </c>
      <c r="K591" t="s">
        <v>72</v>
      </c>
      <c r="L591" t="s">
        <v>58</v>
      </c>
      <c r="M591">
        <v>0</v>
      </c>
      <c r="N591">
        <v>2</v>
      </c>
      <c r="O591">
        <v>2</v>
      </c>
      <c r="P591">
        <v>0</v>
      </c>
      <c r="Q591" t="s">
        <v>59</v>
      </c>
      <c r="R591" t="s">
        <v>59</v>
      </c>
      <c r="S591" t="s">
        <v>59</v>
      </c>
      <c r="T591" t="s">
        <v>59</v>
      </c>
      <c r="U591" t="s">
        <v>59</v>
      </c>
      <c r="V591">
        <v>1</v>
      </c>
      <c r="W591">
        <v>0</v>
      </c>
      <c r="X591">
        <v>1</v>
      </c>
      <c r="Y591" t="s">
        <v>66</v>
      </c>
      <c r="Z591" t="s">
        <v>66</v>
      </c>
      <c r="AA591" t="s">
        <v>58</v>
      </c>
      <c r="AB591" t="s">
        <v>66</v>
      </c>
      <c r="AC591" t="s">
        <v>58</v>
      </c>
      <c r="AD591" t="s">
        <v>58</v>
      </c>
      <c r="AE591" t="s">
        <v>58</v>
      </c>
      <c r="AF591" t="s">
        <v>58</v>
      </c>
      <c r="AG591" t="s">
        <v>58</v>
      </c>
      <c r="AH591" t="s">
        <v>58</v>
      </c>
      <c r="AI591" t="s">
        <v>58</v>
      </c>
      <c r="AJ591" t="s">
        <v>58</v>
      </c>
      <c r="AK591">
        <v>0</v>
      </c>
      <c r="AL591">
        <v>0</v>
      </c>
      <c r="AM591">
        <v>1</v>
      </c>
      <c r="AN591">
        <v>0</v>
      </c>
      <c r="AO591">
        <v>1</v>
      </c>
      <c r="AP591">
        <v>0</v>
      </c>
      <c r="AQ591">
        <v>0</v>
      </c>
      <c r="AR591">
        <v>0</v>
      </c>
      <c r="AS591">
        <v>0</v>
      </c>
      <c r="AV591">
        <v>11.3</v>
      </c>
      <c r="AW591" t="s">
        <v>59</v>
      </c>
      <c r="AX591">
        <v>2</v>
      </c>
    </row>
    <row r="592" spans="1:50">
      <c r="A592" t="s">
        <v>1225</v>
      </c>
      <c r="B592" t="s">
        <v>1226</v>
      </c>
      <c r="C592" t="s">
        <v>171</v>
      </c>
      <c r="D592">
        <v>160</v>
      </c>
      <c r="E592" t="s">
        <v>63</v>
      </c>
      <c r="F592">
        <v>48</v>
      </c>
      <c r="G592" t="s">
        <v>115</v>
      </c>
      <c r="H592">
        <v>299.33999999999997</v>
      </c>
      <c r="I592" t="s">
        <v>55</v>
      </c>
      <c r="J592" t="s">
        <v>55</v>
      </c>
      <c r="K592" t="s">
        <v>215</v>
      </c>
      <c r="L592" t="s">
        <v>66</v>
      </c>
      <c r="M592">
        <v>2</v>
      </c>
      <c r="N592">
        <v>1</v>
      </c>
      <c r="O592">
        <v>1</v>
      </c>
      <c r="P592">
        <v>0</v>
      </c>
      <c r="Q592" t="s">
        <v>59</v>
      </c>
      <c r="R592" t="s">
        <v>59</v>
      </c>
      <c r="S592" t="s">
        <v>59</v>
      </c>
      <c r="T592" t="s">
        <v>59</v>
      </c>
      <c r="U592" t="s">
        <v>59</v>
      </c>
      <c r="V592">
        <v>3</v>
      </c>
      <c r="W592">
        <v>0</v>
      </c>
      <c r="X592">
        <v>0</v>
      </c>
      <c r="Y592" t="s">
        <v>66</v>
      </c>
      <c r="Z592" t="s">
        <v>66</v>
      </c>
      <c r="AA592" t="s">
        <v>58</v>
      </c>
      <c r="AB592" t="s">
        <v>58</v>
      </c>
      <c r="AC592" t="s">
        <v>58</v>
      </c>
      <c r="AD592" t="s">
        <v>58</v>
      </c>
      <c r="AE592" t="s">
        <v>58</v>
      </c>
      <c r="AF592" t="s">
        <v>58</v>
      </c>
      <c r="AG592" t="s">
        <v>58</v>
      </c>
      <c r="AH592" t="s">
        <v>58</v>
      </c>
      <c r="AI592" t="s">
        <v>58</v>
      </c>
      <c r="AJ592" t="s">
        <v>58</v>
      </c>
      <c r="AK592">
        <v>1</v>
      </c>
      <c r="AL592">
        <v>0</v>
      </c>
      <c r="AM592">
        <v>1</v>
      </c>
      <c r="AN592">
        <v>0</v>
      </c>
      <c r="AO592">
        <v>0</v>
      </c>
      <c r="AP592">
        <v>0</v>
      </c>
      <c r="AQ592">
        <v>0</v>
      </c>
      <c r="AR592">
        <v>0</v>
      </c>
      <c r="AS592">
        <v>1</v>
      </c>
      <c r="AV592">
        <v>12</v>
      </c>
      <c r="AW592" t="s">
        <v>59</v>
      </c>
      <c r="AX592">
        <v>3</v>
      </c>
    </row>
    <row r="593" spans="1:50">
      <c r="A593" t="s">
        <v>1227</v>
      </c>
      <c r="B593" t="s">
        <v>1228</v>
      </c>
      <c r="C593" t="s">
        <v>134</v>
      </c>
      <c r="D593">
        <v>2000</v>
      </c>
      <c r="E593" t="s">
        <v>53</v>
      </c>
      <c r="F593">
        <v>60</v>
      </c>
      <c r="G593" t="s">
        <v>104</v>
      </c>
      <c r="H593">
        <v>287.83</v>
      </c>
      <c r="I593" t="s">
        <v>100</v>
      </c>
      <c r="J593" t="s">
        <v>56</v>
      </c>
      <c r="K593" t="s">
        <v>168</v>
      </c>
      <c r="L593" t="s">
        <v>66</v>
      </c>
      <c r="M593">
        <v>1</v>
      </c>
      <c r="N593">
        <v>2</v>
      </c>
      <c r="O593">
        <v>2</v>
      </c>
      <c r="P593">
        <v>0</v>
      </c>
      <c r="Q593" t="s">
        <v>59</v>
      </c>
      <c r="R593" t="s">
        <v>59</v>
      </c>
      <c r="S593" t="s">
        <v>59</v>
      </c>
      <c r="T593" t="s">
        <v>59</v>
      </c>
      <c r="U593" t="s">
        <v>59</v>
      </c>
      <c r="V593">
        <v>1</v>
      </c>
      <c r="W593">
        <v>0</v>
      </c>
      <c r="X593">
        <v>1</v>
      </c>
      <c r="Y593" t="s">
        <v>66</v>
      </c>
      <c r="Z593" t="s">
        <v>58</v>
      </c>
      <c r="AA593" t="s">
        <v>58</v>
      </c>
      <c r="AB593" t="s">
        <v>66</v>
      </c>
      <c r="AC593" t="s">
        <v>58</v>
      </c>
      <c r="AD593" t="s">
        <v>58</v>
      </c>
      <c r="AE593" t="s">
        <v>58</v>
      </c>
      <c r="AF593" t="s">
        <v>58</v>
      </c>
      <c r="AG593" t="s">
        <v>58</v>
      </c>
      <c r="AH593" t="s">
        <v>58</v>
      </c>
      <c r="AI593" t="s">
        <v>58</v>
      </c>
      <c r="AJ593" t="s">
        <v>58</v>
      </c>
      <c r="AK593">
        <v>0</v>
      </c>
      <c r="AL593">
        <v>0</v>
      </c>
      <c r="AM593">
        <v>1</v>
      </c>
      <c r="AN593">
        <v>0</v>
      </c>
      <c r="AO593">
        <v>1</v>
      </c>
      <c r="AP593">
        <v>0</v>
      </c>
      <c r="AQ593">
        <v>0</v>
      </c>
      <c r="AR593">
        <v>0</v>
      </c>
      <c r="AS593">
        <v>1</v>
      </c>
      <c r="AV593">
        <v>12.3</v>
      </c>
      <c r="AW593" t="s">
        <v>59</v>
      </c>
      <c r="AX593">
        <v>1</v>
      </c>
    </row>
    <row r="594" spans="1:50">
      <c r="A594" t="s">
        <v>1229</v>
      </c>
      <c r="B594" t="s">
        <v>1230</v>
      </c>
      <c r="C594" t="s">
        <v>171</v>
      </c>
      <c r="D594">
        <v>5600</v>
      </c>
      <c r="E594" t="s">
        <v>53</v>
      </c>
      <c r="F594">
        <v>38</v>
      </c>
      <c r="G594" t="s">
        <v>70</v>
      </c>
      <c r="H594">
        <v>288.82</v>
      </c>
      <c r="I594" t="s">
        <v>55</v>
      </c>
      <c r="J594" t="s">
        <v>55</v>
      </c>
      <c r="K594" t="s">
        <v>215</v>
      </c>
      <c r="L594" t="s">
        <v>58</v>
      </c>
      <c r="M594">
        <v>0</v>
      </c>
      <c r="N594">
        <v>2</v>
      </c>
      <c r="O594">
        <v>1</v>
      </c>
      <c r="P594">
        <v>0</v>
      </c>
      <c r="Q594" t="s">
        <v>59</v>
      </c>
      <c r="R594" t="s">
        <v>59</v>
      </c>
      <c r="S594" t="s">
        <v>59</v>
      </c>
      <c r="T594" t="s">
        <v>66</v>
      </c>
      <c r="U594" t="s">
        <v>66</v>
      </c>
      <c r="W594">
        <v>0</v>
      </c>
      <c r="X594">
        <v>0</v>
      </c>
      <c r="Y594" t="s">
        <v>59</v>
      </c>
      <c r="Z594" t="s">
        <v>59</v>
      </c>
      <c r="AA594" t="s">
        <v>59</v>
      </c>
      <c r="AB594" t="s">
        <v>59</v>
      </c>
      <c r="AC594" t="s">
        <v>59</v>
      </c>
      <c r="AD594" t="s">
        <v>59</v>
      </c>
      <c r="AE594" t="s">
        <v>59</v>
      </c>
      <c r="AF594" t="s">
        <v>59</v>
      </c>
      <c r="AG594" t="s">
        <v>59</v>
      </c>
      <c r="AH594" t="s">
        <v>59</v>
      </c>
      <c r="AI594" t="s">
        <v>59</v>
      </c>
      <c r="AJ594" t="s">
        <v>59</v>
      </c>
      <c r="AV594">
        <v>11.7</v>
      </c>
      <c r="AW594" t="s">
        <v>66</v>
      </c>
      <c r="AX594">
        <v>3</v>
      </c>
    </row>
    <row r="595" spans="1:50">
      <c r="A595" t="s">
        <v>1231</v>
      </c>
      <c r="B595" t="s">
        <v>1232</v>
      </c>
      <c r="C595" t="s">
        <v>83</v>
      </c>
      <c r="E595" t="s">
        <v>53</v>
      </c>
      <c r="F595">
        <v>32</v>
      </c>
      <c r="G595" t="s">
        <v>54</v>
      </c>
      <c r="H595">
        <v>110.53</v>
      </c>
      <c r="I595" t="s">
        <v>55</v>
      </c>
      <c r="J595" t="s">
        <v>56</v>
      </c>
      <c r="K595" t="s">
        <v>256</v>
      </c>
      <c r="L595" t="s">
        <v>58</v>
      </c>
      <c r="M595">
        <v>0</v>
      </c>
      <c r="N595">
        <v>0</v>
      </c>
      <c r="O595">
        <v>0</v>
      </c>
      <c r="P595">
        <v>0</v>
      </c>
      <c r="Q595" t="s">
        <v>59</v>
      </c>
      <c r="R595" t="s">
        <v>59</v>
      </c>
      <c r="S595" t="s">
        <v>59</v>
      </c>
      <c r="T595" t="s">
        <v>59</v>
      </c>
      <c r="U595" t="s">
        <v>59</v>
      </c>
      <c r="V595">
        <v>0</v>
      </c>
      <c r="W595">
        <v>0</v>
      </c>
      <c r="X595">
        <v>0</v>
      </c>
      <c r="Y595" t="s">
        <v>59</v>
      </c>
      <c r="Z595" t="s">
        <v>59</v>
      </c>
      <c r="AA595" t="s">
        <v>59</v>
      </c>
      <c r="AB595" t="s">
        <v>59</v>
      </c>
      <c r="AC595" t="s">
        <v>59</v>
      </c>
      <c r="AD595" t="s">
        <v>59</v>
      </c>
      <c r="AE595" t="s">
        <v>59</v>
      </c>
      <c r="AF595" t="s">
        <v>59</v>
      </c>
      <c r="AG595" t="s">
        <v>59</v>
      </c>
      <c r="AH595" t="s">
        <v>59</v>
      </c>
      <c r="AI595" t="s">
        <v>59</v>
      </c>
      <c r="AJ595" t="s">
        <v>59</v>
      </c>
      <c r="AV595">
        <v>11.7</v>
      </c>
      <c r="AW595" t="s">
        <v>59</v>
      </c>
      <c r="AX595">
        <v>2</v>
      </c>
    </row>
    <row r="596" spans="1:50">
      <c r="A596" t="s">
        <v>1233</v>
      </c>
      <c r="B596" t="s">
        <v>1234</v>
      </c>
      <c r="C596" t="s">
        <v>122</v>
      </c>
      <c r="D596">
        <v>5960</v>
      </c>
      <c r="E596" t="s">
        <v>63</v>
      </c>
      <c r="F596">
        <v>58</v>
      </c>
      <c r="G596" t="s">
        <v>84</v>
      </c>
      <c r="H596">
        <v>238.82</v>
      </c>
      <c r="I596" t="s">
        <v>55</v>
      </c>
      <c r="J596" t="s">
        <v>55</v>
      </c>
      <c r="K596" t="s">
        <v>131</v>
      </c>
      <c r="L596" t="s">
        <v>66</v>
      </c>
      <c r="M596">
        <v>1</v>
      </c>
      <c r="N596">
        <v>2</v>
      </c>
      <c r="O596">
        <v>2</v>
      </c>
      <c r="P596">
        <v>0</v>
      </c>
      <c r="Q596" t="s">
        <v>59</v>
      </c>
      <c r="R596" t="s">
        <v>59</v>
      </c>
      <c r="S596" t="s">
        <v>59</v>
      </c>
      <c r="T596" t="s">
        <v>59</v>
      </c>
      <c r="U596" t="s">
        <v>59</v>
      </c>
      <c r="V596">
        <v>3</v>
      </c>
      <c r="W596">
        <v>1</v>
      </c>
      <c r="X596">
        <v>1</v>
      </c>
      <c r="Y596" t="s">
        <v>66</v>
      </c>
      <c r="Z596" t="s">
        <v>66</v>
      </c>
      <c r="AA596" t="s">
        <v>58</v>
      </c>
      <c r="AB596" t="s">
        <v>66</v>
      </c>
      <c r="AC596" t="s">
        <v>58</v>
      </c>
      <c r="AD596" t="s">
        <v>58</v>
      </c>
      <c r="AE596" t="s">
        <v>66</v>
      </c>
      <c r="AF596" t="s">
        <v>58</v>
      </c>
      <c r="AG596" t="s">
        <v>58</v>
      </c>
      <c r="AH596" t="s">
        <v>58</v>
      </c>
      <c r="AI596" t="s">
        <v>58</v>
      </c>
      <c r="AJ596" t="s">
        <v>58</v>
      </c>
      <c r="AK596">
        <v>1</v>
      </c>
      <c r="AL596">
        <v>1</v>
      </c>
      <c r="AM596">
        <v>1</v>
      </c>
      <c r="AN596">
        <v>1</v>
      </c>
      <c r="AO596">
        <v>1</v>
      </c>
      <c r="AP596">
        <v>0</v>
      </c>
      <c r="AQ596">
        <v>0</v>
      </c>
      <c r="AR596">
        <v>1</v>
      </c>
      <c r="AS596">
        <v>1</v>
      </c>
      <c r="AV596">
        <v>10.9</v>
      </c>
      <c r="AW596" t="s">
        <v>59</v>
      </c>
      <c r="AX596">
        <v>7</v>
      </c>
    </row>
    <row r="597" spans="1:50">
      <c r="A597" t="s">
        <v>1235</v>
      </c>
      <c r="B597" t="s">
        <v>1236</v>
      </c>
      <c r="C597" t="s">
        <v>271</v>
      </c>
      <c r="D597">
        <v>3870</v>
      </c>
      <c r="E597" t="s">
        <v>63</v>
      </c>
      <c r="F597">
        <v>48</v>
      </c>
      <c r="G597" t="s">
        <v>115</v>
      </c>
      <c r="H597">
        <v>326.64</v>
      </c>
      <c r="I597" t="s">
        <v>105</v>
      </c>
      <c r="J597" t="s">
        <v>55</v>
      </c>
      <c r="K597" t="s">
        <v>72</v>
      </c>
      <c r="L597" t="s">
        <v>66</v>
      </c>
      <c r="M597">
        <v>3</v>
      </c>
      <c r="N597">
        <v>2</v>
      </c>
      <c r="O597">
        <v>2</v>
      </c>
      <c r="P597">
        <v>0</v>
      </c>
      <c r="Q597" t="s">
        <v>59</v>
      </c>
      <c r="R597" t="s">
        <v>59</v>
      </c>
      <c r="S597" t="s">
        <v>59</v>
      </c>
      <c r="T597" t="s">
        <v>59</v>
      </c>
      <c r="U597" t="s">
        <v>59</v>
      </c>
      <c r="V597">
        <v>7</v>
      </c>
      <c r="W597">
        <v>0</v>
      </c>
      <c r="X597">
        <v>0</v>
      </c>
      <c r="Y597" t="s">
        <v>66</v>
      </c>
      <c r="Z597" t="s">
        <v>58</v>
      </c>
      <c r="AA597" t="s">
        <v>66</v>
      </c>
      <c r="AB597" t="s">
        <v>66</v>
      </c>
      <c r="AC597" t="s">
        <v>58</v>
      </c>
      <c r="AD597" t="s">
        <v>58</v>
      </c>
      <c r="AE597" t="s">
        <v>58</v>
      </c>
      <c r="AF597" t="s">
        <v>58</v>
      </c>
      <c r="AG597" t="s">
        <v>58</v>
      </c>
      <c r="AH597" t="s">
        <v>58</v>
      </c>
      <c r="AI597" t="s">
        <v>58</v>
      </c>
      <c r="AJ597" t="s">
        <v>58</v>
      </c>
      <c r="AK597">
        <v>0</v>
      </c>
      <c r="AL597">
        <v>0</v>
      </c>
      <c r="AM597">
        <v>0</v>
      </c>
      <c r="AN597">
        <v>0</v>
      </c>
      <c r="AO597">
        <v>0</v>
      </c>
      <c r="AP597">
        <v>0</v>
      </c>
      <c r="AQ597">
        <v>0</v>
      </c>
      <c r="AR597">
        <v>0</v>
      </c>
      <c r="AS597">
        <v>1</v>
      </c>
      <c r="AV597">
        <v>14.7</v>
      </c>
      <c r="AW597" t="s">
        <v>59</v>
      </c>
      <c r="AX597">
        <v>1</v>
      </c>
    </row>
    <row r="598" spans="1:50">
      <c r="A598" t="s">
        <v>1237</v>
      </c>
      <c r="B598" t="s">
        <v>340</v>
      </c>
      <c r="C598" t="s">
        <v>126</v>
      </c>
      <c r="D598">
        <v>3160</v>
      </c>
      <c r="E598" t="s">
        <v>63</v>
      </c>
      <c r="F598">
        <v>40</v>
      </c>
      <c r="G598" t="s">
        <v>64</v>
      </c>
      <c r="H598">
        <v>175</v>
      </c>
      <c r="I598" t="s">
        <v>55</v>
      </c>
      <c r="J598" t="s">
        <v>55</v>
      </c>
      <c r="K598" t="s">
        <v>128</v>
      </c>
      <c r="L598" t="s">
        <v>58</v>
      </c>
      <c r="M598">
        <v>0</v>
      </c>
      <c r="N598">
        <v>0</v>
      </c>
      <c r="O598">
        <v>0</v>
      </c>
      <c r="P598">
        <v>0</v>
      </c>
      <c r="Q598" t="s">
        <v>59</v>
      </c>
      <c r="R598" t="s">
        <v>59</v>
      </c>
      <c r="S598" t="s">
        <v>59</v>
      </c>
      <c r="T598" t="s">
        <v>59</v>
      </c>
      <c r="U598" t="s">
        <v>59</v>
      </c>
      <c r="W598">
        <v>0</v>
      </c>
      <c r="X598">
        <v>0</v>
      </c>
      <c r="Y598" t="s">
        <v>59</v>
      </c>
      <c r="Z598" t="s">
        <v>59</v>
      </c>
      <c r="AA598" t="s">
        <v>59</v>
      </c>
      <c r="AB598" t="s">
        <v>59</v>
      </c>
      <c r="AC598" t="s">
        <v>59</v>
      </c>
      <c r="AD598" t="s">
        <v>59</v>
      </c>
      <c r="AE598" t="s">
        <v>59</v>
      </c>
      <c r="AF598" t="s">
        <v>59</v>
      </c>
      <c r="AG598" t="s">
        <v>59</v>
      </c>
      <c r="AH598" t="s">
        <v>59</v>
      </c>
      <c r="AI598" t="s">
        <v>59</v>
      </c>
      <c r="AJ598" t="s">
        <v>59</v>
      </c>
      <c r="AV598">
        <v>11.5</v>
      </c>
      <c r="AW598" t="s">
        <v>59</v>
      </c>
      <c r="AX598">
        <v>7</v>
      </c>
    </row>
    <row r="599" spans="1:50">
      <c r="A599" t="s">
        <v>1238</v>
      </c>
      <c r="B599" t="s">
        <v>1062</v>
      </c>
      <c r="C599" t="s">
        <v>236</v>
      </c>
      <c r="D599">
        <v>8520</v>
      </c>
      <c r="E599" t="s">
        <v>63</v>
      </c>
      <c r="F599">
        <v>76</v>
      </c>
      <c r="G599" t="s">
        <v>104</v>
      </c>
      <c r="H599">
        <v>318.75</v>
      </c>
      <c r="I599" t="s">
        <v>76</v>
      </c>
      <c r="J599" t="s">
        <v>71</v>
      </c>
      <c r="K599" t="s">
        <v>131</v>
      </c>
      <c r="L599" t="s">
        <v>58</v>
      </c>
      <c r="M599">
        <v>0</v>
      </c>
      <c r="N599">
        <v>0</v>
      </c>
      <c r="O599">
        <v>0</v>
      </c>
      <c r="P599">
        <v>0</v>
      </c>
      <c r="Q599" t="s">
        <v>59</v>
      </c>
      <c r="R599" t="s">
        <v>59</v>
      </c>
      <c r="S599" t="s">
        <v>59</v>
      </c>
      <c r="T599" t="s">
        <v>59</v>
      </c>
      <c r="U599" t="s">
        <v>59</v>
      </c>
      <c r="W599">
        <v>0</v>
      </c>
      <c r="X599">
        <v>0</v>
      </c>
      <c r="Y599" t="s">
        <v>58</v>
      </c>
      <c r="Z599" t="s">
        <v>58</v>
      </c>
      <c r="AA599" t="s">
        <v>58</v>
      </c>
      <c r="AB599" t="s">
        <v>66</v>
      </c>
      <c r="AC599" t="s">
        <v>58</v>
      </c>
      <c r="AD599" t="s">
        <v>58</v>
      </c>
      <c r="AE599" t="s">
        <v>58</v>
      </c>
      <c r="AF599" t="s">
        <v>58</v>
      </c>
      <c r="AG599" t="s">
        <v>58</v>
      </c>
      <c r="AH599" t="s">
        <v>66</v>
      </c>
      <c r="AI599" t="s">
        <v>58</v>
      </c>
      <c r="AJ599" t="s">
        <v>58</v>
      </c>
      <c r="AK599">
        <v>0</v>
      </c>
      <c r="AL599">
        <v>0</v>
      </c>
      <c r="AM599">
        <v>1</v>
      </c>
      <c r="AN599">
        <v>1</v>
      </c>
      <c r="AO599">
        <v>1</v>
      </c>
      <c r="AP599">
        <v>0</v>
      </c>
      <c r="AQ599">
        <v>0</v>
      </c>
      <c r="AR599">
        <v>0</v>
      </c>
      <c r="AS599">
        <v>1</v>
      </c>
      <c r="AV599">
        <v>14.6</v>
      </c>
      <c r="AW599" t="s">
        <v>66</v>
      </c>
      <c r="AX599">
        <v>4</v>
      </c>
    </row>
    <row r="600" spans="1:50">
      <c r="A600" t="s">
        <v>1239</v>
      </c>
      <c r="B600" t="s">
        <v>1240</v>
      </c>
      <c r="C600" t="s">
        <v>134</v>
      </c>
      <c r="D600">
        <v>1680</v>
      </c>
      <c r="E600" t="s">
        <v>53</v>
      </c>
      <c r="F600">
        <v>46</v>
      </c>
      <c r="G600" t="s">
        <v>54</v>
      </c>
      <c r="H600">
        <v>112.83</v>
      </c>
      <c r="I600" t="s">
        <v>55</v>
      </c>
      <c r="J600" t="s">
        <v>55</v>
      </c>
      <c r="K600" t="s">
        <v>153</v>
      </c>
      <c r="L600" t="s">
        <v>58</v>
      </c>
      <c r="M600">
        <v>0</v>
      </c>
      <c r="N600">
        <v>0</v>
      </c>
      <c r="O600">
        <v>0</v>
      </c>
      <c r="P600">
        <v>0</v>
      </c>
      <c r="Q600" t="s">
        <v>59</v>
      </c>
      <c r="R600" t="s">
        <v>59</v>
      </c>
      <c r="S600" t="s">
        <v>59</v>
      </c>
      <c r="T600" t="s">
        <v>59</v>
      </c>
      <c r="U600" t="s">
        <v>59</v>
      </c>
      <c r="V600">
        <v>0</v>
      </c>
      <c r="W600">
        <v>0</v>
      </c>
      <c r="X600">
        <v>0</v>
      </c>
      <c r="Y600" t="s">
        <v>59</v>
      </c>
      <c r="Z600" t="s">
        <v>59</v>
      </c>
      <c r="AA600" t="s">
        <v>59</v>
      </c>
      <c r="AB600" t="s">
        <v>59</v>
      </c>
      <c r="AC600" t="s">
        <v>59</v>
      </c>
      <c r="AD600" t="s">
        <v>59</v>
      </c>
      <c r="AE600" t="s">
        <v>59</v>
      </c>
      <c r="AF600" t="s">
        <v>59</v>
      </c>
      <c r="AG600" t="s">
        <v>59</v>
      </c>
      <c r="AH600" t="s">
        <v>59</v>
      </c>
      <c r="AI600" t="s">
        <v>59</v>
      </c>
      <c r="AJ600" t="s">
        <v>59</v>
      </c>
      <c r="AV600">
        <v>11.1</v>
      </c>
      <c r="AW600" t="s">
        <v>59</v>
      </c>
      <c r="AX600">
        <v>1</v>
      </c>
    </row>
    <row r="601" spans="1:50">
      <c r="A601" t="s">
        <v>1241</v>
      </c>
      <c r="B601" t="s">
        <v>399</v>
      </c>
      <c r="C601" t="s">
        <v>134</v>
      </c>
      <c r="D601">
        <v>1840</v>
      </c>
      <c r="E601" t="s">
        <v>53</v>
      </c>
      <c r="F601">
        <v>68</v>
      </c>
      <c r="G601" t="s">
        <v>163</v>
      </c>
      <c r="H601">
        <v>346.71</v>
      </c>
      <c r="I601" t="s">
        <v>55</v>
      </c>
      <c r="J601" t="s">
        <v>55</v>
      </c>
      <c r="K601" t="s">
        <v>111</v>
      </c>
      <c r="L601" t="s">
        <v>58</v>
      </c>
      <c r="M601">
        <v>0</v>
      </c>
      <c r="N601">
        <v>2</v>
      </c>
      <c r="O601">
        <v>2</v>
      </c>
      <c r="P601">
        <v>0</v>
      </c>
      <c r="Q601" t="s">
        <v>59</v>
      </c>
      <c r="R601" t="s">
        <v>59</v>
      </c>
      <c r="S601" t="s">
        <v>59</v>
      </c>
      <c r="T601" t="s">
        <v>59</v>
      </c>
      <c r="U601" t="s">
        <v>59</v>
      </c>
      <c r="V601">
        <v>0</v>
      </c>
      <c r="W601">
        <v>0</v>
      </c>
      <c r="X601">
        <v>0</v>
      </c>
      <c r="Y601" t="s">
        <v>66</v>
      </c>
      <c r="Z601" t="s">
        <v>58</v>
      </c>
      <c r="AA601" t="s">
        <v>58</v>
      </c>
      <c r="AB601" t="s">
        <v>66</v>
      </c>
      <c r="AC601" t="s">
        <v>58</v>
      </c>
      <c r="AD601" t="s">
        <v>58</v>
      </c>
      <c r="AE601" t="s">
        <v>58</v>
      </c>
      <c r="AF601" t="s">
        <v>58</v>
      </c>
      <c r="AG601" t="s">
        <v>58</v>
      </c>
      <c r="AH601" t="s">
        <v>58</v>
      </c>
      <c r="AI601" t="s">
        <v>58</v>
      </c>
      <c r="AJ601" t="s">
        <v>66</v>
      </c>
      <c r="AK601">
        <v>1</v>
      </c>
      <c r="AL601">
        <v>0</v>
      </c>
      <c r="AM601">
        <v>1</v>
      </c>
      <c r="AN601">
        <v>0</v>
      </c>
      <c r="AO601">
        <v>1</v>
      </c>
      <c r="AP601">
        <v>0</v>
      </c>
      <c r="AQ601">
        <v>0</v>
      </c>
      <c r="AR601">
        <v>0</v>
      </c>
      <c r="AS601">
        <v>0</v>
      </c>
      <c r="AV601">
        <v>14.2</v>
      </c>
      <c r="AW601" t="s">
        <v>59</v>
      </c>
      <c r="AX601">
        <v>1</v>
      </c>
    </row>
    <row r="602" spans="1:50">
      <c r="A602" t="s">
        <v>1242</v>
      </c>
      <c r="B602" t="s">
        <v>1243</v>
      </c>
      <c r="C602" t="s">
        <v>122</v>
      </c>
      <c r="D602">
        <v>3600</v>
      </c>
      <c r="E602" t="s">
        <v>53</v>
      </c>
      <c r="F602">
        <v>46</v>
      </c>
      <c r="G602" t="s">
        <v>70</v>
      </c>
      <c r="H602">
        <v>296.05</v>
      </c>
      <c r="I602" t="s">
        <v>55</v>
      </c>
      <c r="J602" t="s">
        <v>71</v>
      </c>
      <c r="K602" t="s">
        <v>128</v>
      </c>
      <c r="L602" t="s">
        <v>66</v>
      </c>
      <c r="M602">
        <v>1</v>
      </c>
      <c r="N602">
        <v>2</v>
      </c>
      <c r="O602">
        <v>2</v>
      </c>
      <c r="P602">
        <v>0</v>
      </c>
      <c r="Q602" t="s">
        <v>59</v>
      </c>
      <c r="R602" t="s">
        <v>59</v>
      </c>
      <c r="S602" t="s">
        <v>59</v>
      </c>
      <c r="T602" t="s">
        <v>59</v>
      </c>
      <c r="U602" t="s">
        <v>59</v>
      </c>
      <c r="V602">
        <v>0</v>
      </c>
      <c r="W602">
        <v>1</v>
      </c>
      <c r="X602">
        <v>0</v>
      </c>
      <c r="Y602" t="s">
        <v>66</v>
      </c>
      <c r="Z602" t="s">
        <v>66</v>
      </c>
      <c r="AA602" t="s">
        <v>58</v>
      </c>
      <c r="AB602" t="s">
        <v>66</v>
      </c>
      <c r="AC602" t="s">
        <v>58</v>
      </c>
      <c r="AD602" t="s">
        <v>58</v>
      </c>
      <c r="AE602" t="s">
        <v>58</v>
      </c>
      <c r="AF602" t="s">
        <v>58</v>
      </c>
      <c r="AG602" t="s">
        <v>58</v>
      </c>
      <c r="AH602" t="s">
        <v>58</v>
      </c>
      <c r="AI602" t="s">
        <v>58</v>
      </c>
      <c r="AJ602" t="s">
        <v>58</v>
      </c>
      <c r="AK602">
        <v>1</v>
      </c>
      <c r="AL602">
        <v>1</v>
      </c>
      <c r="AM602">
        <v>1</v>
      </c>
      <c r="AN602">
        <v>0</v>
      </c>
      <c r="AO602">
        <v>1</v>
      </c>
      <c r="AP602">
        <v>1</v>
      </c>
      <c r="AQ602">
        <v>0</v>
      </c>
      <c r="AR602">
        <v>0</v>
      </c>
      <c r="AS602">
        <v>1</v>
      </c>
      <c r="AV602">
        <v>13.4</v>
      </c>
      <c r="AW602" t="s">
        <v>59</v>
      </c>
      <c r="AX602">
        <v>7</v>
      </c>
    </row>
    <row r="603" spans="1:50">
      <c r="A603" t="s">
        <v>1244</v>
      </c>
      <c r="B603" t="s">
        <v>435</v>
      </c>
      <c r="C603" t="s">
        <v>75</v>
      </c>
      <c r="D603">
        <v>2160</v>
      </c>
      <c r="E603" t="s">
        <v>63</v>
      </c>
      <c r="F603">
        <v>56</v>
      </c>
      <c r="G603" t="s">
        <v>84</v>
      </c>
      <c r="H603">
        <v>241.12</v>
      </c>
      <c r="I603" t="s">
        <v>261</v>
      </c>
      <c r="J603" t="s">
        <v>71</v>
      </c>
      <c r="K603" t="s">
        <v>72</v>
      </c>
      <c r="L603" t="s">
        <v>66</v>
      </c>
      <c r="M603">
        <v>1</v>
      </c>
      <c r="N603">
        <v>2</v>
      </c>
      <c r="O603">
        <v>2</v>
      </c>
      <c r="P603">
        <v>1</v>
      </c>
      <c r="Q603" t="s">
        <v>59</v>
      </c>
      <c r="R603" t="s">
        <v>59</v>
      </c>
      <c r="S603" t="s">
        <v>59</v>
      </c>
      <c r="T603" t="s">
        <v>59</v>
      </c>
      <c r="U603" t="s">
        <v>59</v>
      </c>
      <c r="V603">
        <v>0</v>
      </c>
      <c r="W603">
        <v>1</v>
      </c>
      <c r="X603">
        <v>1</v>
      </c>
      <c r="Y603" t="s">
        <v>66</v>
      </c>
      <c r="Z603" t="s">
        <v>66</v>
      </c>
      <c r="AA603" t="s">
        <v>58</v>
      </c>
      <c r="AB603" t="s">
        <v>58</v>
      </c>
      <c r="AC603" t="s">
        <v>58</v>
      </c>
      <c r="AD603" t="s">
        <v>58</v>
      </c>
      <c r="AE603" t="s">
        <v>66</v>
      </c>
      <c r="AF603" t="s">
        <v>58</v>
      </c>
      <c r="AG603" t="s">
        <v>58</v>
      </c>
      <c r="AH603" t="s">
        <v>58</v>
      </c>
      <c r="AI603" t="s">
        <v>58</v>
      </c>
      <c r="AJ603" t="s">
        <v>58</v>
      </c>
      <c r="AK603">
        <v>0</v>
      </c>
      <c r="AL603">
        <v>0</v>
      </c>
      <c r="AM603">
        <v>1</v>
      </c>
      <c r="AN603">
        <v>0</v>
      </c>
      <c r="AO603">
        <v>0</v>
      </c>
      <c r="AP603">
        <v>0</v>
      </c>
      <c r="AQ603">
        <v>0</v>
      </c>
      <c r="AR603">
        <v>0</v>
      </c>
      <c r="AS603">
        <v>0</v>
      </c>
      <c r="AV603">
        <v>11.7</v>
      </c>
      <c r="AW603" t="s">
        <v>59</v>
      </c>
      <c r="AX603">
        <v>1</v>
      </c>
    </row>
    <row r="604" spans="1:50">
      <c r="A604" t="s">
        <v>1245</v>
      </c>
      <c r="B604" t="s">
        <v>1246</v>
      </c>
      <c r="C604" t="s">
        <v>122</v>
      </c>
      <c r="D604">
        <v>5960</v>
      </c>
      <c r="E604" t="s">
        <v>63</v>
      </c>
      <c r="F604">
        <v>52</v>
      </c>
      <c r="G604" t="s">
        <v>64</v>
      </c>
      <c r="H604">
        <v>367.76</v>
      </c>
      <c r="I604" t="s">
        <v>100</v>
      </c>
      <c r="J604" t="s">
        <v>55</v>
      </c>
      <c r="K604" t="s">
        <v>131</v>
      </c>
      <c r="L604" t="s">
        <v>66</v>
      </c>
      <c r="M604">
        <v>1</v>
      </c>
      <c r="N604">
        <v>2</v>
      </c>
      <c r="O604">
        <v>2</v>
      </c>
      <c r="P604">
        <v>0</v>
      </c>
      <c r="Q604" t="s">
        <v>59</v>
      </c>
      <c r="R604" t="s">
        <v>66</v>
      </c>
      <c r="S604" t="s">
        <v>59</v>
      </c>
      <c r="T604" t="s">
        <v>59</v>
      </c>
      <c r="U604" t="s">
        <v>66</v>
      </c>
      <c r="V604">
        <v>3</v>
      </c>
      <c r="W604">
        <v>0</v>
      </c>
      <c r="X604">
        <v>1</v>
      </c>
      <c r="Y604" t="s">
        <v>58</v>
      </c>
      <c r="Z604" t="s">
        <v>66</v>
      </c>
      <c r="AA604" t="s">
        <v>58</v>
      </c>
      <c r="AB604" t="s">
        <v>66</v>
      </c>
      <c r="AC604" t="s">
        <v>58</v>
      </c>
      <c r="AD604" t="s">
        <v>58</v>
      </c>
      <c r="AE604" t="s">
        <v>66</v>
      </c>
      <c r="AF604" t="s">
        <v>58</v>
      </c>
      <c r="AG604" t="s">
        <v>58</v>
      </c>
      <c r="AH604" t="s">
        <v>58</v>
      </c>
      <c r="AI604" t="s">
        <v>58</v>
      </c>
      <c r="AJ604" t="s">
        <v>58</v>
      </c>
      <c r="AK604">
        <v>1</v>
      </c>
      <c r="AL604">
        <v>1</v>
      </c>
      <c r="AM604">
        <v>1</v>
      </c>
      <c r="AN604">
        <v>0</v>
      </c>
      <c r="AO604">
        <v>1</v>
      </c>
      <c r="AP604">
        <v>0</v>
      </c>
      <c r="AQ604">
        <v>0</v>
      </c>
      <c r="AR604">
        <v>1</v>
      </c>
      <c r="AS604">
        <v>1</v>
      </c>
      <c r="AV604">
        <v>13.6</v>
      </c>
      <c r="AW604" t="s">
        <v>59</v>
      </c>
      <c r="AX604">
        <v>7</v>
      </c>
    </row>
    <row r="605" spans="1:50">
      <c r="A605" t="s">
        <v>1247</v>
      </c>
      <c r="B605" t="s">
        <v>1248</v>
      </c>
      <c r="C605" t="s">
        <v>199</v>
      </c>
      <c r="D605">
        <v>6160</v>
      </c>
      <c r="E605" t="s">
        <v>63</v>
      </c>
      <c r="F605">
        <v>66</v>
      </c>
      <c r="G605" t="s">
        <v>246</v>
      </c>
      <c r="H605">
        <v>463.16</v>
      </c>
      <c r="I605" t="s">
        <v>100</v>
      </c>
      <c r="J605" t="s">
        <v>56</v>
      </c>
      <c r="K605" t="s">
        <v>72</v>
      </c>
      <c r="L605" t="s">
        <v>58</v>
      </c>
      <c r="M605">
        <v>0</v>
      </c>
      <c r="N605">
        <v>2</v>
      </c>
      <c r="O605">
        <v>2</v>
      </c>
      <c r="P605">
        <v>0</v>
      </c>
      <c r="Q605" t="s">
        <v>59</v>
      </c>
      <c r="R605" t="s">
        <v>66</v>
      </c>
      <c r="S605" t="s">
        <v>59</v>
      </c>
      <c r="T605" t="s">
        <v>59</v>
      </c>
      <c r="U605" t="s">
        <v>59</v>
      </c>
      <c r="W605">
        <v>0</v>
      </c>
      <c r="X605">
        <v>0</v>
      </c>
      <c r="Y605" t="s">
        <v>59</v>
      </c>
      <c r="Z605" t="s">
        <v>59</v>
      </c>
      <c r="AA605" t="s">
        <v>59</v>
      </c>
      <c r="AB605" t="s">
        <v>59</v>
      </c>
      <c r="AC605" t="s">
        <v>59</v>
      </c>
      <c r="AD605" t="s">
        <v>59</v>
      </c>
      <c r="AE605" t="s">
        <v>59</v>
      </c>
      <c r="AF605" t="s">
        <v>59</v>
      </c>
      <c r="AG605" t="s">
        <v>59</v>
      </c>
      <c r="AH605" t="s">
        <v>59</v>
      </c>
      <c r="AI605" t="s">
        <v>59</v>
      </c>
      <c r="AJ605" t="s">
        <v>59</v>
      </c>
      <c r="AV605">
        <v>15.8</v>
      </c>
      <c r="AW605" t="s">
        <v>59</v>
      </c>
      <c r="AX605">
        <v>3</v>
      </c>
    </row>
    <row r="606" spans="1:50">
      <c r="A606" t="s">
        <v>1249</v>
      </c>
      <c r="B606" t="s">
        <v>1250</v>
      </c>
      <c r="C606" t="s">
        <v>199</v>
      </c>
      <c r="D606">
        <v>6160</v>
      </c>
      <c r="E606" t="s">
        <v>53</v>
      </c>
      <c r="F606">
        <v>0</v>
      </c>
      <c r="G606" t="s">
        <v>64</v>
      </c>
      <c r="H606">
        <v>270.07</v>
      </c>
      <c r="I606" t="s">
        <v>55</v>
      </c>
      <c r="J606" t="s">
        <v>55</v>
      </c>
      <c r="K606" t="s">
        <v>85</v>
      </c>
      <c r="L606" t="s">
        <v>58</v>
      </c>
      <c r="M606">
        <v>0</v>
      </c>
      <c r="N606">
        <v>1</v>
      </c>
      <c r="O606">
        <v>1</v>
      </c>
      <c r="P606">
        <v>0</v>
      </c>
      <c r="Q606" t="s">
        <v>59</v>
      </c>
      <c r="R606" t="s">
        <v>59</v>
      </c>
      <c r="S606" t="s">
        <v>59</v>
      </c>
      <c r="T606" t="s">
        <v>59</v>
      </c>
      <c r="U606" t="s">
        <v>59</v>
      </c>
      <c r="W606">
        <v>0</v>
      </c>
      <c r="X606">
        <v>0</v>
      </c>
      <c r="Y606" t="s">
        <v>58</v>
      </c>
      <c r="Z606" t="s">
        <v>58</v>
      </c>
      <c r="AA606" t="s">
        <v>58</v>
      </c>
      <c r="AB606" t="s">
        <v>66</v>
      </c>
      <c r="AC606" t="s">
        <v>58</v>
      </c>
      <c r="AD606" t="s">
        <v>58</v>
      </c>
      <c r="AE606" t="s">
        <v>58</v>
      </c>
      <c r="AF606" t="s">
        <v>58</v>
      </c>
      <c r="AG606" t="s">
        <v>58</v>
      </c>
      <c r="AH606" t="s">
        <v>58</v>
      </c>
      <c r="AI606" t="s">
        <v>58</v>
      </c>
      <c r="AJ606" t="s">
        <v>58</v>
      </c>
      <c r="AK606">
        <v>0</v>
      </c>
      <c r="AL606">
        <v>0</v>
      </c>
      <c r="AM606">
        <v>1</v>
      </c>
      <c r="AN606">
        <v>0</v>
      </c>
      <c r="AO606">
        <v>1</v>
      </c>
      <c r="AP606">
        <v>0</v>
      </c>
      <c r="AQ606">
        <v>0</v>
      </c>
      <c r="AR606">
        <v>0</v>
      </c>
      <c r="AS606">
        <v>1</v>
      </c>
      <c r="AV606">
        <v>12.5</v>
      </c>
      <c r="AW606" t="s">
        <v>59</v>
      </c>
      <c r="AX606">
        <v>3</v>
      </c>
    </row>
    <row r="607" spans="1:50">
      <c r="A607" t="s">
        <v>1251</v>
      </c>
      <c r="B607" t="s">
        <v>1252</v>
      </c>
      <c r="C607" t="s">
        <v>266</v>
      </c>
      <c r="E607" t="s">
        <v>53</v>
      </c>
      <c r="F607">
        <v>78</v>
      </c>
      <c r="G607" t="s">
        <v>54</v>
      </c>
      <c r="H607">
        <v>194.41</v>
      </c>
      <c r="I607" t="s">
        <v>94</v>
      </c>
      <c r="J607" t="s">
        <v>56</v>
      </c>
      <c r="K607" t="s">
        <v>72</v>
      </c>
      <c r="L607" t="s">
        <v>58</v>
      </c>
      <c r="M607">
        <v>0</v>
      </c>
      <c r="N607">
        <v>2</v>
      </c>
      <c r="O607">
        <v>2</v>
      </c>
      <c r="P607">
        <v>0</v>
      </c>
      <c r="Q607" t="s">
        <v>59</v>
      </c>
      <c r="R607" t="s">
        <v>59</v>
      </c>
      <c r="S607" t="s">
        <v>59</v>
      </c>
      <c r="T607" t="s">
        <v>59</v>
      </c>
      <c r="U607" t="s">
        <v>59</v>
      </c>
      <c r="V607">
        <v>1</v>
      </c>
      <c r="W607">
        <v>0</v>
      </c>
      <c r="X607">
        <v>1</v>
      </c>
      <c r="Y607" t="s">
        <v>66</v>
      </c>
      <c r="Z607" t="s">
        <v>58</v>
      </c>
      <c r="AA607" t="s">
        <v>66</v>
      </c>
      <c r="AB607" t="s">
        <v>58</v>
      </c>
      <c r="AC607" t="s">
        <v>58</v>
      </c>
      <c r="AD607" t="s">
        <v>58</v>
      </c>
      <c r="AE607" t="s">
        <v>58</v>
      </c>
      <c r="AF607" t="s">
        <v>58</v>
      </c>
      <c r="AG607" t="s">
        <v>58</v>
      </c>
      <c r="AH607" t="s">
        <v>58</v>
      </c>
      <c r="AI607" t="s">
        <v>58</v>
      </c>
      <c r="AJ607" t="s">
        <v>58</v>
      </c>
      <c r="AK607">
        <v>0</v>
      </c>
      <c r="AL607">
        <v>0</v>
      </c>
      <c r="AM607">
        <v>1</v>
      </c>
      <c r="AN607">
        <v>0</v>
      </c>
      <c r="AO607">
        <v>0</v>
      </c>
      <c r="AP607">
        <v>0</v>
      </c>
      <c r="AQ607">
        <v>0</v>
      </c>
      <c r="AR607">
        <v>0</v>
      </c>
      <c r="AS607">
        <v>0</v>
      </c>
      <c r="AV607">
        <v>11.6</v>
      </c>
      <c r="AW607" t="s">
        <v>59</v>
      </c>
      <c r="AX607">
        <v>9</v>
      </c>
    </row>
    <row r="608" spans="1:50">
      <c r="A608" t="s">
        <v>1253</v>
      </c>
      <c r="B608" t="s">
        <v>448</v>
      </c>
      <c r="C608" t="s">
        <v>134</v>
      </c>
      <c r="D608">
        <v>1840</v>
      </c>
      <c r="E608" t="s">
        <v>53</v>
      </c>
      <c r="F608">
        <v>48</v>
      </c>
      <c r="G608" t="s">
        <v>104</v>
      </c>
      <c r="H608">
        <v>165.79</v>
      </c>
      <c r="I608" t="s">
        <v>55</v>
      </c>
      <c r="J608" t="s">
        <v>55</v>
      </c>
      <c r="K608" t="s">
        <v>57</v>
      </c>
      <c r="L608" t="s">
        <v>58</v>
      </c>
      <c r="M608">
        <v>0</v>
      </c>
      <c r="N608">
        <v>0</v>
      </c>
      <c r="O608">
        <v>0</v>
      </c>
      <c r="P608">
        <v>0</v>
      </c>
      <c r="Q608" t="s">
        <v>59</v>
      </c>
      <c r="R608" t="s">
        <v>59</v>
      </c>
      <c r="S608" t="s">
        <v>59</v>
      </c>
      <c r="T608" t="s">
        <v>59</v>
      </c>
      <c r="U608" t="s">
        <v>59</v>
      </c>
      <c r="V608">
        <v>0</v>
      </c>
      <c r="W608">
        <v>1</v>
      </c>
      <c r="X608">
        <v>0</v>
      </c>
      <c r="Y608" t="s">
        <v>59</v>
      </c>
      <c r="Z608" t="s">
        <v>59</v>
      </c>
      <c r="AA608" t="s">
        <v>59</v>
      </c>
      <c r="AB608" t="s">
        <v>59</v>
      </c>
      <c r="AC608" t="s">
        <v>59</v>
      </c>
      <c r="AD608" t="s">
        <v>59</v>
      </c>
      <c r="AE608" t="s">
        <v>59</v>
      </c>
      <c r="AF608" t="s">
        <v>59</v>
      </c>
      <c r="AG608" t="s">
        <v>59</v>
      </c>
      <c r="AH608" t="s">
        <v>59</v>
      </c>
      <c r="AI608" t="s">
        <v>59</v>
      </c>
      <c r="AJ608" t="s">
        <v>59</v>
      </c>
      <c r="AV608">
        <v>12.5</v>
      </c>
      <c r="AW608" t="s">
        <v>59</v>
      </c>
      <c r="AX608">
        <v>1</v>
      </c>
    </row>
    <row r="609" spans="1:50">
      <c r="A609" t="s">
        <v>1254</v>
      </c>
      <c r="B609" t="s">
        <v>1255</v>
      </c>
      <c r="C609" t="s">
        <v>185</v>
      </c>
      <c r="D609">
        <v>1600</v>
      </c>
      <c r="E609" t="s">
        <v>53</v>
      </c>
      <c r="F609">
        <v>50</v>
      </c>
      <c r="G609" t="s">
        <v>163</v>
      </c>
      <c r="H609">
        <v>399.67</v>
      </c>
      <c r="I609" t="s">
        <v>55</v>
      </c>
      <c r="J609" t="s">
        <v>55</v>
      </c>
      <c r="K609" t="s">
        <v>145</v>
      </c>
      <c r="L609" t="s">
        <v>58</v>
      </c>
      <c r="M609">
        <v>0</v>
      </c>
      <c r="N609">
        <v>0</v>
      </c>
      <c r="O609">
        <v>0</v>
      </c>
      <c r="P609">
        <v>0</v>
      </c>
      <c r="Q609" t="s">
        <v>59</v>
      </c>
      <c r="R609" t="s">
        <v>59</v>
      </c>
      <c r="S609" t="s">
        <v>59</v>
      </c>
      <c r="T609" t="s">
        <v>59</v>
      </c>
      <c r="U609" t="s">
        <v>59</v>
      </c>
      <c r="W609">
        <v>0</v>
      </c>
      <c r="X609">
        <v>0</v>
      </c>
      <c r="Y609" t="s">
        <v>66</v>
      </c>
      <c r="Z609" t="s">
        <v>66</v>
      </c>
      <c r="AA609" t="s">
        <v>58</v>
      </c>
      <c r="AB609" t="s">
        <v>66</v>
      </c>
      <c r="AC609" t="s">
        <v>58</v>
      </c>
      <c r="AD609" t="s">
        <v>58</v>
      </c>
      <c r="AE609" t="s">
        <v>58</v>
      </c>
      <c r="AF609" t="s">
        <v>58</v>
      </c>
      <c r="AG609" t="s">
        <v>58</v>
      </c>
      <c r="AH609" t="s">
        <v>58</v>
      </c>
      <c r="AI609" t="s">
        <v>58</v>
      </c>
      <c r="AJ609" t="s">
        <v>58</v>
      </c>
      <c r="AK609">
        <v>0</v>
      </c>
      <c r="AL609">
        <v>1</v>
      </c>
      <c r="AM609">
        <v>1</v>
      </c>
      <c r="AN609">
        <v>0</v>
      </c>
      <c r="AO609">
        <v>1</v>
      </c>
      <c r="AP609">
        <v>0</v>
      </c>
      <c r="AQ609">
        <v>0</v>
      </c>
      <c r="AR609">
        <v>1</v>
      </c>
      <c r="AS609">
        <v>1</v>
      </c>
      <c r="AV609">
        <v>13.1</v>
      </c>
      <c r="AW609" t="s">
        <v>59</v>
      </c>
      <c r="AX609">
        <v>1</v>
      </c>
    </row>
    <row r="610" spans="1:50">
      <c r="A610" t="s">
        <v>1256</v>
      </c>
      <c r="B610" t="s">
        <v>1257</v>
      </c>
      <c r="C610" t="s">
        <v>212</v>
      </c>
      <c r="D610">
        <v>6640</v>
      </c>
      <c r="E610" t="s">
        <v>63</v>
      </c>
      <c r="F610">
        <v>54</v>
      </c>
      <c r="G610" t="s">
        <v>115</v>
      </c>
      <c r="H610">
        <v>202.63</v>
      </c>
      <c r="I610" t="s">
        <v>55</v>
      </c>
      <c r="J610" t="s">
        <v>55</v>
      </c>
      <c r="K610" t="s">
        <v>215</v>
      </c>
      <c r="L610" t="s">
        <v>58</v>
      </c>
      <c r="M610">
        <v>0</v>
      </c>
      <c r="N610">
        <v>0</v>
      </c>
      <c r="O610">
        <v>0</v>
      </c>
      <c r="P610">
        <v>0</v>
      </c>
      <c r="Q610" t="s">
        <v>59</v>
      </c>
      <c r="R610" t="s">
        <v>59</v>
      </c>
      <c r="S610" t="s">
        <v>59</v>
      </c>
      <c r="T610" t="s">
        <v>59</v>
      </c>
      <c r="U610" t="s">
        <v>59</v>
      </c>
      <c r="W610">
        <v>0</v>
      </c>
      <c r="X610">
        <v>0</v>
      </c>
      <c r="Y610" t="s">
        <v>58</v>
      </c>
      <c r="Z610" t="s">
        <v>58</v>
      </c>
      <c r="AA610" t="s">
        <v>58</v>
      </c>
      <c r="AB610" t="s">
        <v>58</v>
      </c>
      <c r="AC610" t="s">
        <v>58</v>
      </c>
      <c r="AD610" t="s">
        <v>58</v>
      </c>
      <c r="AE610" t="s">
        <v>58</v>
      </c>
      <c r="AF610" t="s">
        <v>58</v>
      </c>
      <c r="AG610" t="s">
        <v>58</v>
      </c>
      <c r="AH610" t="s">
        <v>58</v>
      </c>
      <c r="AI610" t="s">
        <v>58</v>
      </c>
      <c r="AJ610" t="s">
        <v>58</v>
      </c>
      <c r="AK610">
        <v>0</v>
      </c>
      <c r="AL610">
        <v>1</v>
      </c>
      <c r="AM610">
        <v>1</v>
      </c>
      <c r="AN610">
        <v>1</v>
      </c>
      <c r="AO610">
        <v>1</v>
      </c>
      <c r="AP610">
        <v>0</v>
      </c>
      <c r="AQ610">
        <v>0</v>
      </c>
      <c r="AR610">
        <v>0</v>
      </c>
      <c r="AS610">
        <v>0</v>
      </c>
      <c r="AV610">
        <v>11.7</v>
      </c>
      <c r="AW610" t="s">
        <v>59</v>
      </c>
      <c r="AX610">
        <v>7</v>
      </c>
    </row>
    <row r="611" spans="1:50">
      <c r="A611" t="s">
        <v>1258</v>
      </c>
      <c r="B611" t="s">
        <v>1140</v>
      </c>
      <c r="C611" t="s">
        <v>79</v>
      </c>
      <c r="D611">
        <v>7920</v>
      </c>
      <c r="E611" t="s">
        <v>53</v>
      </c>
      <c r="F611">
        <v>58</v>
      </c>
      <c r="G611" t="s">
        <v>64</v>
      </c>
      <c r="H611">
        <v>270.72000000000003</v>
      </c>
      <c r="I611" t="s">
        <v>105</v>
      </c>
      <c r="J611" t="s">
        <v>56</v>
      </c>
      <c r="K611" t="s">
        <v>72</v>
      </c>
      <c r="L611" t="s">
        <v>58</v>
      </c>
      <c r="M611">
        <v>0</v>
      </c>
      <c r="N611">
        <v>0</v>
      </c>
      <c r="O611">
        <v>0</v>
      </c>
      <c r="P611">
        <v>0</v>
      </c>
      <c r="Q611" t="s">
        <v>59</v>
      </c>
      <c r="R611" t="s">
        <v>59</v>
      </c>
      <c r="S611" t="s">
        <v>59</v>
      </c>
      <c r="T611" t="s">
        <v>59</v>
      </c>
      <c r="U611" t="s">
        <v>59</v>
      </c>
      <c r="V611">
        <v>1</v>
      </c>
      <c r="W611">
        <v>0</v>
      </c>
      <c r="X611">
        <v>1</v>
      </c>
      <c r="Y611" t="s">
        <v>58</v>
      </c>
      <c r="Z611" t="s">
        <v>58</v>
      </c>
      <c r="AA611" t="s">
        <v>58</v>
      </c>
      <c r="AB611" t="s">
        <v>58</v>
      </c>
      <c r="AC611" t="s">
        <v>58</v>
      </c>
      <c r="AD611" t="s">
        <v>58</v>
      </c>
      <c r="AE611" t="s">
        <v>58</v>
      </c>
      <c r="AF611" t="s">
        <v>58</v>
      </c>
      <c r="AG611" t="s">
        <v>58</v>
      </c>
      <c r="AH611" t="s">
        <v>58</v>
      </c>
      <c r="AI611" t="s">
        <v>58</v>
      </c>
      <c r="AJ611" t="s">
        <v>58</v>
      </c>
      <c r="AK611">
        <v>0</v>
      </c>
      <c r="AL611">
        <v>1</v>
      </c>
      <c r="AM611">
        <v>0</v>
      </c>
      <c r="AN611">
        <v>0</v>
      </c>
      <c r="AO611">
        <v>0</v>
      </c>
      <c r="AP611">
        <v>0</v>
      </c>
      <c r="AQ611">
        <v>0</v>
      </c>
      <c r="AR611">
        <v>0</v>
      </c>
      <c r="AS611">
        <v>0</v>
      </c>
      <c r="AV611">
        <v>13</v>
      </c>
      <c r="AW611" t="s">
        <v>59</v>
      </c>
      <c r="AX611">
        <v>8</v>
      </c>
    </row>
    <row r="612" spans="1:50">
      <c r="A612" t="s">
        <v>1259</v>
      </c>
      <c r="B612" t="s">
        <v>334</v>
      </c>
      <c r="C612" t="s">
        <v>119</v>
      </c>
      <c r="D612">
        <v>520</v>
      </c>
      <c r="E612" t="s">
        <v>58</v>
      </c>
      <c r="F612">
        <v>0</v>
      </c>
      <c r="G612" t="s">
        <v>84</v>
      </c>
      <c r="H612">
        <v>287.5</v>
      </c>
      <c r="I612" t="s">
        <v>55</v>
      </c>
      <c r="J612" t="s">
        <v>55</v>
      </c>
      <c r="K612" t="s">
        <v>72</v>
      </c>
      <c r="L612" t="s">
        <v>58</v>
      </c>
      <c r="M612">
        <v>0</v>
      </c>
      <c r="N612">
        <v>1</v>
      </c>
      <c r="O612">
        <v>1</v>
      </c>
      <c r="P612">
        <v>0</v>
      </c>
      <c r="Q612" t="s">
        <v>59</v>
      </c>
      <c r="R612" t="s">
        <v>59</v>
      </c>
      <c r="S612" t="s">
        <v>59</v>
      </c>
      <c r="T612" t="s">
        <v>59</v>
      </c>
      <c r="U612" t="s">
        <v>59</v>
      </c>
      <c r="W612">
        <v>0</v>
      </c>
      <c r="X612">
        <v>0</v>
      </c>
      <c r="Y612" t="s">
        <v>58</v>
      </c>
      <c r="Z612" t="s">
        <v>58</v>
      </c>
      <c r="AA612" t="s">
        <v>58</v>
      </c>
      <c r="AB612" t="s">
        <v>58</v>
      </c>
      <c r="AC612" t="s">
        <v>58</v>
      </c>
      <c r="AD612" t="s">
        <v>58</v>
      </c>
      <c r="AE612" t="s">
        <v>58</v>
      </c>
      <c r="AF612" t="s">
        <v>58</v>
      </c>
      <c r="AG612" t="s">
        <v>58</v>
      </c>
      <c r="AH612" t="s">
        <v>58</v>
      </c>
      <c r="AI612" t="s">
        <v>58</v>
      </c>
      <c r="AJ612" t="s">
        <v>58</v>
      </c>
      <c r="AK612">
        <v>0</v>
      </c>
      <c r="AL612">
        <v>0</v>
      </c>
      <c r="AM612">
        <v>1</v>
      </c>
      <c r="AN612">
        <v>0</v>
      </c>
      <c r="AO612">
        <v>0</v>
      </c>
      <c r="AP612">
        <v>0</v>
      </c>
      <c r="AQ612">
        <v>0</v>
      </c>
      <c r="AR612">
        <v>0</v>
      </c>
      <c r="AS612">
        <v>0</v>
      </c>
      <c r="AV612">
        <v>13.9</v>
      </c>
      <c r="AW612" t="s">
        <v>59</v>
      </c>
      <c r="AX612">
        <v>7</v>
      </c>
    </row>
    <row r="613" spans="1:50">
      <c r="A613" t="s">
        <v>1260</v>
      </c>
      <c r="B613" t="s">
        <v>606</v>
      </c>
      <c r="C613" t="s">
        <v>83</v>
      </c>
      <c r="D613">
        <v>3660</v>
      </c>
      <c r="E613" t="s">
        <v>63</v>
      </c>
      <c r="F613">
        <v>56</v>
      </c>
      <c r="G613" t="s">
        <v>226</v>
      </c>
      <c r="H613">
        <v>264.14</v>
      </c>
      <c r="I613" t="s">
        <v>55</v>
      </c>
      <c r="J613" t="s">
        <v>55</v>
      </c>
      <c r="K613" t="s">
        <v>85</v>
      </c>
      <c r="L613" t="s">
        <v>58</v>
      </c>
      <c r="M613">
        <v>0</v>
      </c>
      <c r="N613">
        <v>1</v>
      </c>
      <c r="O613">
        <v>1</v>
      </c>
      <c r="P613">
        <v>0</v>
      </c>
      <c r="Q613" t="s">
        <v>59</v>
      </c>
      <c r="R613" t="s">
        <v>59</v>
      </c>
      <c r="S613" t="s">
        <v>59</v>
      </c>
      <c r="T613" t="s">
        <v>59</v>
      </c>
      <c r="U613" t="s">
        <v>59</v>
      </c>
      <c r="V613">
        <v>1</v>
      </c>
      <c r="W613">
        <v>1</v>
      </c>
      <c r="X613">
        <v>0</v>
      </c>
      <c r="Y613" t="s">
        <v>58</v>
      </c>
      <c r="Z613" t="s">
        <v>58</v>
      </c>
      <c r="AA613" t="s">
        <v>58</v>
      </c>
      <c r="AB613" t="s">
        <v>58</v>
      </c>
      <c r="AC613" t="s">
        <v>58</v>
      </c>
      <c r="AD613" t="s">
        <v>58</v>
      </c>
      <c r="AE613" t="s">
        <v>58</v>
      </c>
      <c r="AF613" t="s">
        <v>58</v>
      </c>
      <c r="AG613" t="s">
        <v>58</v>
      </c>
      <c r="AH613" t="s">
        <v>58</v>
      </c>
      <c r="AI613" t="s">
        <v>58</v>
      </c>
      <c r="AJ613" t="s">
        <v>58</v>
      </c>
      <c r="AK613">
        <v>0</v>
      </c>
      <c r="AL613">
        <v>0</v>
      </c>
      <c r="AM613">
        <v>0</v>
      </c>
      <c r="AN613">
        <v>0</v>
      </c>
      <c r="AO613">
        <v>1</v>
      </c>
      <c r="AP613">
        <v>0</v>
      </c>
      <c r="AQ613">
        <v>0</v>
      </c>
      <c r="AR613">
        <v>0</v>
      </c>
      <c r="AS613">
        <v>1</v>
      </c>
      <c r="AV613">
        <v>13.3</v>
      </c>
      <c r="AW613" t="s">
        <v>59</v>
      </c>
      <c r="AX613">
        <v>2</v>
      </c>
    </row>
    <row r="614" spans="1:50">
      <c r="A614" t="s">
        <v>1261</v>
      </c>
      <c r="B614" t="s">
        <v>1262</v>
      </c>
      <c r="C614" t="s">
        <v>75</v>
      </c>
      <c r="D614">
        <v>2160</v>
      </c>
      <c r="E614" t="s">
        <v>63</v>
      </c>
      <c r="F614">
        <v>52</v>
      </c>
      <c r="G614" t="s">
        <v>363</v>
      </c>
      <c r="H614">
        <v>464.47</v>
      </c>
      <c r="I614" t="s">
        <v>55</v>
      </c>
      <c r="J614" t="s">
        <v>55</v>
      </c>
      <c r="K614" t="s">
        <v>72</v>
      </c>
      <c r="L614" t="s">
        <v>66</v>
      </c>
      <c r="M614">
        <v>1</v>
      </c>
      <c r="N614">
        <v>1</v>
      </c>
      <c r="O614">
        <v>1</v>
      </c>
      <c r="P614">
        <v>0</v>
      </c>
      <c r="Q614" t="s">
        <v>59</v>
      </c>
      <c r="R614" t="s">
        <v>59</v>
      </c>
      <c r="S614" t="s">
        <v>59</v>
      </c>
      <c r="T614" t="s">
        <v>59</v>
      </c>
      <c r="U614" t="s">
        <v>59</v>
      </c>
      <c r="V614">
        <v>3</v>
      </c>
      <c r="W614">
        <v>1</v>
      </c>
      <c r="X614">
        <v>1</v>
      </c>
      <c r="Y614" t="s">
        <v>66</v>
      </c>
      <c r="Z614" t="s">
        <v>58</v>
      </c>
      <c r="AA614" t="s">
        <v>58</v>
      </c>
      <c r="AB614" t="s">
        <v>58</v>
      </c>
      <c r="AC614" t="s">
        <v>58</v>
      </c>
      <c r="AD614" t="s">
        <v>58</v>
      </c>
      <c r="AE614" t="s">
        <v>58</v>
      </c>
      <c r="AF614" t="s">
        <v>58</v>
      </c>
      <c r="AG614" t="s">
        <v>58</v>
      </c>
      <c r="AH614" t="s">
        <v>58</v>
      </c>
      <c r="AI614" t="s">
        <v>58</v>
      </c>
      <c r="AJ614" t="s">
        <v>58</v>
      </c>
      <c r="AK614">
        <v>0</v>
      </c>
      <c r="AL614">
        <v>1</v>
      </c>
      <c r="AM614">
        <v>1</v>
      </c>
      <c r="AN614">
        <v>0</v>
      </c>
      <c r="AO614">
        <v>1</v>
      </c>
      <c r="AP614">
        <v>1</v>
      </c>
      <c r="AQ614">
        <v>0</v>
      </c>
      <c r="AR614">
        <v>0</v>
      </c>
      <c r="AS614">
        <v>1</v>
      </c>
      <c r="AV614">
        <v>13.5</v>
      </c>
      <c r="AW614" t="s">
        <v>59</v>
      </c>
      <c r="AX614">
        <v>1</v>
      </c>
    </row>
    <row r="615" spans="1:50">
      <c r="A615" t="s">
        <v>1263</v>
      </c>
      <c r="B615" t="s">
        <v>1264</v>
      </c>
      <c r="C615" t="s">
        <v>97</v>
      </c>
      <c r="D615">
        <v>1120</v>
      </c>
      <c r="E615" t="s">
        <v>63</v>
      </c>
      <c r="F615">
        <v>46</v>
      </c>
      <c r="G615" t="s">
        <v>70</v>
      </c>
      <c r="H615">
        <v>408.22</v>
      </c>
      <c r="I615" t="s">
        <v>55</v>
      </c>
      <c r="J615" t="s">
        <v>55</v>
      </c>
      <c r="K615" t="s">
        <v>153</v>
      </c>
      <c r="L615" t="s">
        <v>66</v>
      </c>
      <c r="M615">
        <v>1</v>
      </c>
      <c r="N615">
        <v>2</v>
      </c>
      <c r="O615">
        <v>2</v>
      </c>
      <c r="P615">
        <v>0</v>
      </c>
      <c r="Q615" t="s">
        <v>59</v>
      </c>
      <c r="R615" t="s">
        <v>59</v>
      </c>
      <c r="S615" t="s">
        <v>59</v>
      </c>
      <c r="T615" t="s">
        <v>59</v>
      </c>
      <c r="U615" t="s">
        <v>59</v>
      </c>
      <c r="V615">
        <v>0</v>
      </c>
      <c r="W615">
        <v>0</v>
      </c>
      <c r="X615">
        <v>0</v>
      </c>
      <c r="Y615" t="s">
        <v>58</v>
      </c>
      <c r="Z615" t="s">
        <v>58</v>
      </c>
      <c r="AA615" t="s">
        <v>58</v>
      </c>
      <c r="AB615" t="s">
        <v>58</v>
      </c>
      <c r="AC615" t="s">
        <v>58</v>
      </c>
      <c r="AD615" t="s">
        <v>58</v>
      </c>
      <c r="AE615" t="s">
        <v>58</v>
      </c>
      <c r="AF615" t="s">
        <v>58</v>
      </c>
      <c r="AG615" t="s">
        <v>58</v>
      </c>
      <c r="AH615" t="s">
        <v>58</v>
      </c>
      <c r="AI615" t="s">
        <v>58</v>
      </c>
      <c r="AJ615" t="s">
        <v>58</v>
      </c>
      <c r="AK615">
        <v>0</v>
      </c>
      <c r="AL615">
        <v>1</v>
      </c>
      <c r="AM615">
        <v>1</v>
      </c>
      <c r="AN615">
        <v>0</v>
      </c>
      <c r="AO615">
        <v>0</v>
      </c>
      <c r="AP615">
        <v>0</v>
      </c>
      <c r="AQ615">
        <v>0</v>
      </c>
      <c r="AR615">
        <v>0</v>
      </c>
      <c r="AS615">
        <v>1</v>
      </c>
      <c r="AV615">
        <v>13.5</v>
      </c>
      <c r="AW615" t="s">
        <v>59</v>
      </c>
      <c r="AX615">
        <v>5</v>
      </c>
    </row>
    <row r="616" spans="1:50">
      <c r="A616" t="s">
        <v>1265</v>
      </c>
      <c r="B616" t="s">
        <v>1266</v>
      </c>
      <c r="C616" t="s">
        <v>148</v>
      </c>
      <c r="D616">
        <v>875</v>
      </c>
      <c r="E616" t="s">
        <v>63</v>
      </c>
      <c r="F616">
        <v>58</v>
      </c>
      <c r="G616" t="s">
        <v>226</v>
      </c>
      <c r="H616">
        <v>456.25</v>
      </c>
      <c r="I616" t="s">
        <v>105</v>
      </c>
      <c r="J616" t="s">
        <v>71</v>
      </c>
      <c r="K616" t="s">
        <v>72</v>
      </c>
      <c r="L616" t="s">
        <v>58</v>
      </c>
      <c r="M616">
        <v>0</v>
      </c>
      <c r="N616">
        <v>1</v>
      </c>
      <c r="O616">
        <v>1</v>
      </c>
      <c r="P616">
        <v>0</v>
      </c>
      <c r="Q616" t="s">
        <v>59</v>
      </c>
      <c r="R616" t="s">
        <v>59</v>
      </c>
      <c r="S616" t="s">
        <v>59</v>
      </c>
      <c r="T616" t="s">
        <v>59</v>
      </c>
      <c r="U616" t="s">
        <v>59</v>
      </c>
      <c r="W616">
        <v>0</v>
      </c>
      <c r="X616">
        <v>0</v>
      </c>
      <c r="Y616" t="s">
        <v>58</v>
      </c>
      <c r="Z616" t="s">
        <v>66</v>
      </c>
      <c r="AA616" t="s">
        <v>58</v>
      </c>
      <c r="AB616" t="s">
        <v>58</v>
      </c>
      <c r="AC616" t="s">
        <v>58</v>
      </c>
      <c r="AD616" t="s">
        <v>58</v>
      </c>
      <c r="AE616" t="s">
        <v>58</v>
      </c>
      <c r="AF616" t="s">
        <v>58</v>
      </c>
      <c r="AG616" t="s">
        <v>58</v>
      </c>
      <c r="AH616" t="s">
        <v>58</v>
      </c>
      <c r="AI616" t="s">
        <v>58</v>
      </c>
      <c r="AJ616" t="s">
        <v>58</v>
      </c>
      <c r="AK616">
        <v>0</v>
      </c>
      <c r="AL616">
        <v>0</v>
      </c>
      <c r="AM616">
        <v>1</v>
      </c>
      <c r="AN616">
        <v>0</v>
      </c>
      <c r="AO616">
        <v>1</v>
      </c>
      <c r="AP616">
        <v>0</v>
      </c>
      <c r="AQ616">
        <v>0</v>
      </c>
      <c r="AR616">
        <v>0</v>
      </c>
      <c r="AS616">
        <v>0</v>
      </c>
      <c r="AV616">
        <v>13.5</v>
      </c>
      <c r="AW616" t="s">
        <v>66</v>
      </c>
      <c r="AX616">
        <v>3</v>
      </c>
    </row>
    <row r="617" spans="1:50">
      <c r="A617" t="s">
        <v>1267</v>
      </c>
      <c r="B617" t="s">
        <v>1268</v>
      </c>
      <c r="C617" t="s">
        <v>1269</v>
      </c>
      <c r="E617" t="s">
        <v>53</v>
      </c>
      <c r="F617">
        <v>48</v>
      </c>
      <c r="G617" t="s">
        <v>64</v>
      </c>
      <c r="H617">
        <v>288.82</v>
      </c>
      <c r="I617" t="s">
        <v>55</v>
      </c>
      <c r="J617" t="s">
        <v>71</v>
      </c>
      <c r="K617" t="s">
        <v>131</v>
      </c>
      <c r="L617" t="s">
        <v>66</v>
      </c>
      <c r="M617">
        <v>1</v>
      </c>
      <c r="N617">
        <v>0</v>
      </c>
      <c r="O617">
        <v>0</v>
      </c>
      <c r="P617">
        <v>0</v>
      </c>
      <c r="Q617" t="s">
        <v>59</v>
      </c>
      <c r="R617" t="s">
        <v>59</v>
      </c>
      <c r="S617" t="s">
        <v>59</v>
      </c>
      <c r="T617" t="s">
        <v>66</v>
      </c>
      <c r="U617" t="s">
        <v>59</v>
      </c>
      <c r="V617">
        <v>2</v>
      </c>
      <c r="W617">
        <v>0</v>
      </c>
      <c r="X617">
        <v>0</v>
      </c>
      <c r="Y617" t="s">
        <v>58</v>
      </c>
      <c r="Z617" t="s">
        <v>58</v>
      </c>
      <c r="AA617" t="s">
        <v>58</v>
      </c>
      <c r="AB617" t="s">
        <v>66</v>
      </c>
      <c r="AC617" t="s">
        <v>58</v>
      </c>
      <c r="AD617" t="s">
        <v>58</v>
      </c>
      <c r="AE617" t="s">
        <v>58</v>
      </c>
      <c r="AF617" t="s">
        <v>58</v>
      </c>
      <c r="AG617" t="s">
        <v>58</v>
      </c>
      <c r="AH617" t="s">
        <v>58</v>
      </c>
      <c r="AI617" t="s">
        <v>58</v>
      </c>
      <c r="AJ617" t="s">
        <v>58</v>
      </c>
      <c r="AK617">
        <v>1</v>
      </c>
      <c r="AL617">
        <v>1</v>
      </c>
      <c r="AM617">
        <v>1</v>
      </c>
      <c r="AN617">
        <v>0</v>
      </c>
      <c r="AO617">
        <v>1</v>
      </c>
      <c r="AP617">
        <v>0</v>
      </c>
      <c r="AQ617">
        <v>0</v>
      </c>
      <c r="AR617">
        <v>0</v>
      </c>
      <c r="AS617">
        <v>0</v>
      </c>
      <c r="AV617">
        <v>13.7</v>
      </c>
      <c r="AW617" t="s">
        <v>59</v>
      </c>
      <c r="AX617">
        <v>4</v>
      </c>
    </row>
    <row r="618" spans="1:50">
      <c r="A618" t="s">
        <v>1270</v>
      </c>
      <c r="B618" t="s">
        <v>1271</v>
      </c>
      <c r="C618" t="s">
        <v>271</v>
      </c>
      <c r="D618">
        <v>3080</v>
      </c>
      <c r="E618" t="s">
        <v>63</v>
      </c>
      <c r="F618">
        <v>40</v>
      </c>
      <c r="G618" t="s">
        <v>84</v>
      </c>
      <c r="H618">
        <v>312.17</v>
      </c>
      <c r="I618" t="s">
        <v>55</v>
      </c>
      <c r="J618" t="s">
        <v>71</v>
      </c>
      <c r="K618" t="s">
        <v>145</v>
      </c>
      <c r="L618" t="s">
        <v>66</v>
      </c>
      <c r="M618">
        <v>2</v>
      </c>
      <c r="N618">
        <v>0</v>
      </c>
      <c r="O618">
        <v>0</v>
      </c>
      <c r="P618">
        <v>0</v>
      </c>
      <c r="Q618" t="s">
        <v>59</v>
      </c>
      <c r="R618" t="s">
        <v>59</v>
      </c>
      <c r="S618" t="s">
        <v>59</v>
      </c>
      <c r="T618" t="s">
        <v>59</v>
      </c>
      <c r="U618" t="s">
        <v>59</v>
      </c>
      <c r="V618">
        <v>2</v>
      </c>
      <c r="W618">
        <v>1</v>
      </c>
      <c r="X618">
        <v>1</v>
      </c>
      <c r="Y618" t="s">
        <v>66</v>
      </c>
      <c r="Z618" t="s">
        <v>58</v>
      </c>
      <c r="AA618" t="s">
        <v>58</v>
      </c>
      <c r="AB618" t="s">
        <v>58</v>
      </c>
      <c r="AC618" t="s">
        <v>58</v>
      </c>
      <c r="AD618" t="s">
        <v>58</v>
      </c>
      <c r="AE618" t="s">
        <v>58</v>
      </c>
      <c r="AF618" t="s">
        <v>58</v>
      </c>
      <c r="AG618" t="s">
        <v>58</v>
      </c>
      <c r="AH618" t="s">
        <v>58</v>
      </c>
      <c r="AI618" t="s">
        <v>58</v>
      </c>
      <c r="AJ618" t="s">
        <v>66</v>
      </c>
      <c r="AK618">
        <v>0</v>
      </c>
      <c r="AL618">
        <v>1</v>
      </c>
      <c r="AM618">
        <v>1</v>
      </c>
      <c r="AN618">
        <v>0</v>
      </c>
      <c r="AO618">
        <v>0</v>
      </c>
      <c r="AP618">
        <v>0</v>
      </c>
      <c r="AQ618">
        <v>0</v>
      </c>
      <c r="AR618">
        <v>0</v>
      </c>
      <c r="AS618">
        <v>0</v>
      </c>
      <c r="AV618">
        <v>12.6</v>
      </c>
      <c r="AW618" t="s">
        <v>59</v>
      </c>
      <c r="AX618">
        <v>1</v>
      </c>
    </row>
    <row r="619" spans="1:50">
      <c r="A619" t="s">
        <v>1272</v>
      </c>
      <c r="B619" t="s">
        <v>1273</v>
      </c>
      <c r="C619" t="s">
        <v>75</v>
      </c>
      <c r="E619" t="s">
        <v>63</v>
      </c>
      <c r="F619">
        <v>46</v>
      </c>
      <c r="G619" t="s">
        <v>226</v>
      </c>
      <c r="H619">
        <v>247.7</v>
      </c>
      <c r="I619" t="s">
        <v>261</v>
      </c>
      <c r="J619" t="s">
        <v>71</v>
      </c>
      <c r="K619" t="s">
        <v>116</v>
      </c>
      <c r="L619" t="s">
        <v>58</v>
      </c>
      <c r="M619">
        <v>0</v>
      </c>
      <c r="N619">
        <v>1</v>
      </c>
      <c r="O619">
        <v>1</v>
      </c>
      <c r="P619">
        <v>0</v>
      </c>
      <c r="Q619" t="s">
        <v>66</v>
      </c>
      <c r="R619" t="s">
        <v>59</v>
      </c>
      <c r="S619" t="s">
        <v>59</v>
      </c>
      <c r="T619" t="s">
        <v>59</v>
      </c>
      <c r="U619" t="s">
        <v>59</v>
      </c>
      <c r="V619">
        <v>2</v>
      </c>
      <c r="W619">
        <v>1</v>
      </c>
      <c r="X619">
        <v>0</v>
      </c>
      <c r="Y619" t="s">
        <v>66</v>
      </c>
      <c r="Z619" t="s">
        <v>66</v>
      </c>
      <c r="AA619" t="s">
        <v>58</v>
      </c>
      <c r="AB619" t="s">
        <v>66</v>
      </c>
      <c r="AC619" t="s">
        <v>58</v>
      </c>
      <c r="AD619" t="s">
        <v>58</v>
      </c>
      <c r="AE619" t="s">
        <v>58</v>
      </c>
      <c r="AF619" t="s">
        <v>58</v>
      </c>
      <c r="AG619" t="s">
        <v>58</v>
      </c>
      <c r="AH619" t="s">
        <v>58</v>
      </c>
      <c r="AI619" t="s">
        <v>58</v>
      </c>
      <c r="AJ619" t="s">
        <v>58</v>
      </c>
      <c r="AK619">
        <v>0</v>
      </c>
      <c r="AL619">
        <v>1</v>
      </c>
      <c r="AM619">
        <v>1</v>
      </c>
      <c r="AN619">
        <v>1</v>
      </c>
      <c r="AO619">
        <v>1</v>
      </c>
      <c r="AP619">
        <v>0</v>
      </c>
      <c r="AQ619">
        <v>1</v>
      </c>
      <c r="AR619">
        <v>0</v>
      </c>
      <c r="AS619">
        <v>1</v>
      </c>
      <c r="AV619">
        <v>11.6</v>
      </c>
      <c r="AW619" t="s">
        <v>59</v>
      </c>
      <c r="AX619">
        <v>1</v>
      </c>
    </row>
    <row r="620" spans="1:50">
      <c r="A620" t="s">
        <v>1274</v>
      </c>
      <c r="B620" t="s">
        <v>1275</v>
      </c>
      <c r="C620" t="s">
        <v>223</v>
      </c>
      <c r="E620" t="s">
        <v>53</v>
      </c>
      <c r="F620">
        <v>40</v>
      </c>
      <c r="G620" t="s">
        <v>54</v>
      </c>
      <c r="H620">
        <v>183.55</v>
      </c>
      <c r="I620" t="s">
        <v>196</v>
      </c>
      <c r="J620" t="s">
        <v>71</v>
      </c>
      <c r="K620" t="s">
        <v>90</v>
      </c>
      <c r="L620" t="s">
        <v>66</v>
      </c>
      <c r="M620">
        <v>2</v>
      </c>
      <c r="N620">
        <v>2</v>
      </c>
      <c r="O620">
        <v>2</v>
      </c>
      <c r="P620">
        <v>0</v>
      </c>
      <c r="Q620" t="s">
        <v>59</v>
      </c>
      <c r="R620" t="s">
        <v>59</v>
      </c>
      <c r="S620" t="s">
        <v>59</v>
      </c>
      <c r="T620" t="s">
        <v>59</v>
      </c>
      <c r="U620" t="s">
        <v>59</v>
      </c>
      <c r="V620">
        <v>3</v>
      </c>
      <c r="W620">
        <v>1</v>
      </c>
      <c r="X620">
        <v>0</v>
      </c>
      <c r="Y620" t="s">
        <v>58</v>
      </c>
      <c r="Z620" t="s">
        <v>58</v>
      </c>
      <c r="AA620" t="s">
        <v>58</v>
      </c>
      <c r="AB620" t="s">
        <v>58</v>
      </c>
      <c r="AC620" t="s">
        <v>58</v>
      </c>
      <c r="AD620" t="s">
        <v>58</v>
      </c>
      <c r="AE620" t="s">
        <v>58</v>
      </c>
      <c r="AF620" t="s">
        <v>58</v>
      </c>
      <c r="AG620" t="s">
        <v>58</v>
      </c>
      <c r="AH620" t="s">
        <v>58</v>
      </c>
      <c r="AI620" t="s">
        <v>58</v>
      </c>
      <c r="AJ620" t="s">
        <v>58</v>
      </c>
      <c r="AK620">
        <v>1</v>
      </c>
      <c r="AL620">
        <v>1</v>
      </c>
      <c r="AM620">
        <v>1</v>
      </c>
      <c r="AN620">
        <v>1</v>
      </c>
      <c r="AO620">
        <v>0</v>
      </c>
      <c r="AP620">
        <v>0</v>
      </c>
      <c r="AQ620">
        <v>1</v>
      </c>
      <c r="AR620">
        <v>0</v>
      </c>
      <c r="AS620">
        <v>0</v>
      </c>
      <c r="AV620">
        <v>11.1</v>
      </c>
      <c r="AW620" t="s">
        <v>59</v>
      </c>
      <c r="AX620">
        <v>7</v>
      </c>
    </row>
    <row r="621" spans="1:50">
      <c r="A621" t="s">
        <v>1276</v>
      </c>
      <c r="B621" t="s">
        <v>1277</v>
      </c>
      <c r="C621" t="s">
        <v>122</v>
      </c>
      <c r="D621">
        <v>2700</v>
      </c>
      <c r="E621" t="s">
        <v>53</v>
      </c>
      <c r="F621">
        <v>36</v>
      </c>
      <c r="G621" t="s">
        <v>64</v>
      </c>
      <c r="H621">
        <v>209.54</v>
      </c>
      <c r="I621" t="s">
        <v>55</v>
      </c>
      <c r="J621" t="s">
        <v>55</v>
      </c>
      <c r="K621" t="s">
        <v>131</v>
      </c>
      <c r="L621" t="s">
        <v>58</v>
      </c>
      <c r="M621">
        <v>0</v>
      </c>
      <c r="N621">
        <v>0</v>
      </c>
      <c r="O621">
        <v>0</v>
      </c>
      <c r="P621">
        <v>0</v>
      </c>
      <c r="Q621" t="s">
        <v>59</v>
      </c>
      <c r="R621" t="s">
        <v>59</v>
      </c>
      <c r="S621" t="s">
        <v>59</v>
      </c>
      <c r="T621" t="s">
        <v>59</v>
      </c>
      <c r="U621" t="s">
        <v>59</v>
      </c>
      <c r="V621">
        <v>1</v>
      </c>
      <c r="W621">
        <v>0</v>
      </c>
      <c r="X621">
        <v>1</v>
      </c>
      <c r="Y621" t="s">
        <v>59</v>
      </c>
      <c r="Z621" t="s">
        <v>59</v>
      </c>
      <c r="AA621" t="s">
        <v>59</v>
      </c>
      <c r="AB621" t="s">
        <v>59</v>
      </c>
      <c r="AC621" t="s">
        <v>59</v>
      </c>
      <c r="AD621" t="s">
        <v>59</v>
      </c>
      <c r="AE621" t="s">
        <v>59</v>
      </c>
      <c r="AF621" t="s">
        <v>59</v>
      </c>
      <c r="AG621" t="s">
        <v>59</v>
      </c>
      <c r="AH621" t="s">
        <v>59</v>
      </c>
      <c r="AI621" t="s">
        <v>59</v>
      </c>
      <c r="AJ621" t="s">
        <v>59</v>
      </c>
      <c r="AV621">
        <v>12.3</v>
      </c>
      <c r="AW621" t="s">
        <v>59</v>
      </c>
      <c r="AX621">
        <v>7</v>
      </c>
    </row>
    <row r="622" spans="1:50">
      <c r="A622" t="s">
        <v>1278</v>
      </c>
      <c r="B622" t="s">
        <v>1279</v>
      </c>
      <c r="C622" t="s">
        <v>52</v>
      </c>
      <c r="D622">
        <v>3280</v>
      </c>
      <c r="E622" t="s">
        <v>63</v>
      </c>
      <c r="F622">
        <v>0</v>
      </c>
      <c r="G622" t="s">
        <v>163</v>
      </c>
      <c r="H622">
        <v>406.25</v>
      </c>
      <c r="I622" t="s">
        <v>55</v>
      </c>
      <c r="J622" t="s">
        <v>71</v>
      </c>
      <c r="K622" t="s">
        <v>131</v>
      </c>
      <c r="L622" t="s">
        <v>58</v>
      </c>
      <c r="M622">
        <v>0</v>
      </c>
      <c r="N622">
        <v>0</v>
      </c>
      <c r="O622">
        <v>0</v>
      </c>
      <c r="P622">
        <v>0</v>
      </c>
      <c r="Q622" t="s">
        <v>59</v>
      </c>
      <c r="R622" t="s">
        <v>59</v>
      </c>
      <c r="S622" t="s">
        <v>59</v>
      </c>
      <c r="T622" t="s">
        <v>59</v>
      </c>
      <c r="U622" t="s">
        <v>59</v>
      </c>
      <c r="W622">
        <v>0</v>
      </c>
      <c r="X622">
        <v>0</v>
      </c>
      <c r="Y622" t="s">
        <v>58</v>
      </c>
      <c r="Z622" t="s">
        <v>66</v>
      </c>
      <c r="AA622" t="s">
        <v>58</v>
      </c>
      <c r="AB622" t="s">
        <v>58</v>
      </c>
      <c r="AC622" t="s">
        <v>58</v>
      </c>
      <c r="AD622" t="s">
        <v>58</v>
      </c>
      <c r="AE622" t="s">
        <v>58</v>
      </c>
      <c r="AF622" t="s">
        <v>58</v>
      </c>
      <c r="AG622" t="s">
        <v>58</v>
      </c>
      <c r="AH622" t="s">
        <v>58</v>
      </c>
      <c r="AI622" t="s">
        <v>58</v>
      </c>
      <c r="AJ622" t="s">
        <v>58</v>
      </c>
      <c r="AK622">
        <v>0</v>
      </c>
      <c r="AL622">
        <v>0</v>
      </c>
      <c r="AM622">
        <v>1</v>
      </c>
      <c r="AN622">
        <v>0</v>
      </c>
      <c r="AO622">
        <v>1</v>
      </c>
      <c r="AP622">
        <v>0</v>
      </c>
      <c r="AQ622">
        <v>0</v>
      </c>
      <c r="AR622">
        <v>0</v>
      </c>
      <c r="AS622">
        <v>1</v>
      </c>
      <c r="AV622">
        <v>15.2</v>
      </c>
      <c r="AW622" t="s">
        <v>59</v>
      </c>
      <c r="AX622">
        <v>5</v>
      </c>
    </row>
    <row r="623" spans="1:50">
      <c r="A623" t="s">
        <v>1280</v>
      </c>
      <c r="B623" t="s">
        <v>1281</v>
      </c>
      <c r="C623" t="s">
        <v>171</v>
      </c>
      <c r="D623">
        <v>5380</v>
      </c>
      <c r="E623" t="s">
        <v>63</v>
      </c>
      <c r="F623">
        <v>60</v>
      </c>
      <c r="G623" t="s">
        <v>64</v>
      </c>
      <c r="H623">
        <v>439.47</v>
      </c>
      <c r="I623" t="s">
        <v>241</v>
      </c>
      <c r="J623" t="s">
        <v>71</v>
      </c>
      <c r="K623" t="s">
        <v>57</v>
      </c>
      <c r="L623" t="s">
        <v>58</v>
      </c>
      <c r="M623">
        <v>0</v>
      </c>
      <c r="N623">
        <v>2</v>
      </c>
      <c r="O623">
        <v>2</v>
      </c>
      <c r="P623">
        <v>0</v>
      </c>
      <c r="Q623" t="s">
        <v>59</v>
      </c>
      <c r="R623" t="s">
        <v>59</v>
      </c>
      <c r="S623" t="s">
        <v>66</v>
      </c>
      <c r="T623" t="s">
        <v>66</v>
      </c>
      <c r="U623" t="s">
        <v>66</v>
      </c>
      <c r="V623">
        <v>0</v>
      </c>
      <c r="W623">
        <v>1</v>
      </c>
      <c r="X623">
        <v>1</v>
      </c>
      <c r="Y623" t="s">
        <v>66</v>
      </c>
      <c r="Z623" t="s">
        <v>66</v>
      </c>
      <c r="AA623" t="s">
        <v>58</v>
      </c>
      <c r="AB623" t="s">
        <v>66</v>
      </c>
      <c r="AC623" t="s">
        <v>58</v>
      </c>
      <c r="AD623" t="s">
        <v>58</v>
      </c>
      <c r="AE623" t="s">
        <v>66</v>
      </c>
      <c r="AF623" t="s">
        <v>58</v>
      </c>
      <c r="AG623" t="s">
        <v>58</v>
      </c>
      <c r="AH623" t="s">
        <v>58</v>
      </c>
      <c r="AI623" t="s">
        <v>58</v>
      </c>
      <c r="AJ623" t="s">
        <v>66</v>
      </c>
      <c r="AK623">
        <v>1</v>
      </c>
      <c r="AL623">
        <v>0</v>
      </c>
      <c r="AM623">
        <v>1</v>
      </c>
      <c r="AN623">
        <v>0</v>
      </c>
      <c r="AO623">
        <v>0</v>
      </c>
      <c r="AP623">
        <v>0</v>
      </c>
      <c r="AQ623">
        <v>0</v>
      </c>
      <c r="AR623">
        <v>0</v>
      </c>
      <c r="AS623">
        <v>0</v>
      </c>
      <c r="AV623">
        <v>13.4</v>
      </c>
      <c r="AW623" t="s">
        <v>59</v>
      </c>
      <c r="AX623">
        <v>3</v>
      </c>
    </row>
    <row r="624" spans="1:50">
      <c r="A624" t="s">
        <v>1282</v>
      </c>
      <c r="B624" t="s">
        <v>1283</v>
      </c>
      <c r="C624" t="s">
        <v>212</v>
      </c>
      <c r="E624" t="s">
        <v>53</v>
      </c>
      <c r="F624">
        <v>46</v>
      </c>
      <c r="G624" t="s">
        <v>64</v>
      </c>
      <c r="H624">
        <v>249.34</v>
      </c>
      <c r="I624" t="s">
        <v>55</v>
      </c>
      <c r="J624" t="s">
        <v>55</v>
      </c>
      <c r="K624" t="s">
        <v>128</v>
      </c>
      <c r="L624" t="s">
        <v>58</v>
      </c>
      <c r="M624">
        <v>0</v>
      </c>
      <c r="N624">
        <v>0</v>
      </c>
      <c r="O624">
        <v>0</v>
      </c>
      <c r="P624">
        <v>0</v>
      </c>
      <c r="Q624" t="s">
        <v>59</v>
      </c>
      <c r="R624" t="s">
        <v>59</v>
      </c>
      <c r="S624" t="s">
        <v>59</v>
      </c>
      <c r="T624" t="s">
        <v>59</v>
      </c>
      <c r="U624" t="s">
        <v>59</v>
      </c>
      <c r="W624">
        <v>0</v>
      </c>
      <c r="X624">
        <v>0</v>
      </c>
      <c r="Y624" t="s">
        <v>58</v>
      </c>
      <c r="Z624" t="s">
        <v>58</v>
      </c>
      <c r="AA624" t="s">
        <v>58</v>
      </c>
      <c r="AB624" t="s">
        <v>58</v>
      </c>
      <c r="AC624" t="s">
        <v>58</v>
      </c>
      <c r="AD624" t="s">
        <v>58</v>
      </c>
      <c r="AE624" t="s">
        <v>58</v>
      </c>
      <c r="AF624" t="s">
        <v>58</v>
      </c>
      <c r="AG624" t="s">
        <v>58</v>
      </c>
      <c r="AH624" t="s">
        <v>58</v>
      </c>
      <c r="AI624" t="s">
        <v>58</v>
      </c>
      <c r="AJ624" t="s">
        <v>58</v>
      </c>
      <c r="AK624">
        <v>0</v>
      </c>
      <c r="AL624">
        <v>1</v>
      </c>
      <c r="AM624">
        <v>1</v>
      </c>
      <c r="AN624">
        <v>0</v>
      </c>
      <c r="AO624">
        <v>1</v>
      </c>
      <c r="AP624">
        <v>0</v>
      </c>
      <c r="AQ624">
        <v>1</v>
      </c>
      <c r="AR624">
        <v>0</v>
      </c>
      <c r="AS624">
        <v>0</v>
      </c>
      <c r="AV624">
        <v>13.5</v>
      </c>
      <c r="AW624" t="s">
        <v>59</v>
      </c>
      <c r="AX624">
        <v>7</v>
      </c>
    </row>
    <row r="625" spans="1:50">
      <c r="A625" t="s">
        <v>1284</v>
      </c>
      <c r="B625" t="s">
        <v>1285</v>
      </c>
      <c r="C625" t="s">
        <v>108</v>
      </c>
      <c r="D625">
        <v>1920</v>
      </c>
      <c r="E625" t="s">
        <v>63</v>
      </c>
      <c r="F625">
        <v>62</v>
      </c>
      <c r="G625" t="s">
        <v>89</v>
      </c>
      <c r="H625">
        <v>392.76</v>
      </c>
      <c r="I625" t="s">
        <v>55</v>
      </c>
      <c r="J625" t="s">
        <v>71</v>
      </c>
      <c r="K625" t="s">
        <v>168</v>
      </c>
      <c r="L625" t="s">
        <v>58</v>
      </c>
      <c r="M625">
        <v>0</v>
      </c>
      <c r="N625">
        <v>2</v>
      </c>
      <c r="O625">
        <v>2</v>
      </c>
      <c r="P625">
        <v>0</v>
      </c>
      <c r="Q625" t="s">
        <v>59</v>
      </c>
      <c r="R625" t="s">
        <v>59</v>
      </c>
      <c r="S625" t="s">
        <v>59</v>
      </c>
      <c r="T625" t="s">
        <v>59</v>
      </c>
      <c r="U625" t="s">
        <v>59</v>
      </c>
      <c r="V625">
        <v>2</v>
      </c>
      <c r="W625">
        <v>0</v>
      </c>
      <c r="X625">
        <v>0</v>
      </c>
      <c r="Y625" t="s">
        <v>66</v>
      </c>
      <c r="Z625" t="s">
        <v>66</v>
      </c>
      <c r="AA625" t="s">
        <v>58</v>
      </c>
      <c r="AB625" t="s">
        <v>58</v>
      </c>
      <c r="AC625" t="s">
        <v>58</v>
      </c>
      <c r="AD625" t="s">
        <v>58</v>
      </c>
      <c r="AE625" t="s">
        <v>58</v>
      </c>
      <c r="AF625" t="s">
        <v>58</v>
      </c>
      <c r="AG625" t="s">
        <v>66</v>
      </c>
      <c r="AH625" t="s">
        <v>58</v>
      </c>
      <c r="AI625" t="s">
        <v>58</v>
      </c>
      <c r="AJ625" t="s">
        <v>58</v>
      </c>
      <c r="AK625">
        <v>0</v>
      </c>
      <c r="AL625">
        <v>1</v>
      </c>
      <c r="AM625">
        <v>1</v>
      </c>
      <c r="AN625">
        <v>0</v>
      </c>
      <c r="AO625">
        <v>1</v>
      </c>
      <c r="AP625">
        <v>0</v>
      </c>
      <c r="AQ625">
        <v>0</v>
      </c>
      <c r="AR625">
        <v>0</v>
      </c>
      <c r="AS625">
        <v>0</v>
      </c>
      <c r="AV625">
        <v>13.7</v>
      </c>
      <c r="AW625" t="s">
        <v>59</v>
      </c>
      <c r="AX625">
        <v>9</v>
      </c>
    </row>
    <row r="626" spans="1:50">
      <c r="A626" t="s">
        <v>1286</v>
      </c>
      <c r="B626" t="s">
        <v>1287</v>
      </c>
      <c r="C626" t="s">
        <v>148</v>
      </c>
      <c r="D626">
        <v>875</v>
      </c>
      <c r="E626" t="s">
        <v>53</v>
      </c>
      <c r="F626">
        <v>38</v>
      </c>
      <c r="G626" t="s">
        <v>64</v>
      </c>
      <c r="H626">
        <v>415.79</v>
      </c>
      <c r="I626" t="s">
        <v>55</v>
      </c>
      <c r="J626" t="s">
        <v>71</v>
      </c>
      <c r="K626" t="s">
        <v>72</v>
      </c>
      <c r="L626" t="s">
        <v>66</v>
      </c>
      <c r="M626">
        <v>1</v>
      </c>
      <c r="N626">
        <v>2</v>
      </c>
      <c r="O626">
        <v>2</v>
      </c>
      <c r="P626">
        <v>0</v>
      </c>
      <c r="Q626" t="s">
        <v>59</v>
      </c>
      <c r="R626" t="s">
        <v>59</v>
      </c>
      <c r="S626" t="s">
        <v>59</v>
      </c>
      <c r="T626" t="s">
        <v>59</v>
      </c>
      <c r="U626" t="s">
        <v>59</v>
      </c>
      <c r="W626">
        <v>0</v>
      </c>
      <c r="X626">
        <v>0</v>
      </c>
      <c r="Y626" t="s">
        <v>58</v>
      </c>
      <c r="Z626" t="s">
        <v>66</v>
      </c>
      <c r="AA626" t="s">
        <v>58</v>
      </c>
      <c r="AB626" t="s">
        <v>66</v>
      </c>
      <c r="AC626" t="s">
        <v>58</v>
      </c>
      <c r="AD626" t="s">
        <v>58</v>
      </c>
      <c r="AE626" t="s">
        <v>58</v>
      </c>
      <c r="AF626" t="s">
        <v>58</v>
      </c>
      <c r="AG626" t="s">
        <v>58</v>
      </c>
      <c r="AH626" t="s">
        <v>58</v>
      </c>
      <c r="AI626" t="s">
        <v>58</v>
      </c>
      <c r="AJ626" t="s">
        <v>58</v>
      </c>
      <c r="AK626">
        <v>0</v>
      </c>
      <c r="AL626">
        <v>0</v>
      </c>
      <c r="AM626">
        <v>1</v>
      </c>
      <c r="AN626">
        <v>0</v>
      </c>
      <c r="AO626">
        <v>1</v>
      </c>
      <c r="AP626">
        <v>0</v>
      </c>
      <c r="AQ626">
        <v>0</v>
      </c>
      <c r="AR626">
        <v>1</v>
      </c>
      <c r="AS626">
        <v>1</v>
      </c>
      <c r="AV626">
        <v>14.1</v>
      </c>
      <c r="AW626" t="s">
        <v>59</v>
      </c>
      <c r="AX626">
        <v>3</v>
      </c>
    </row>
    <row r="627" spans="1:50">
      <c r="A627" t="s">
        <v>1288</v>
      </c>
      <c r="B627" t="s">
        <v>1289</v>
      </c>
      <c r="C627" t="s">
        <v>119</v>
      </c>
      <c r="D627">
        <v>520</v>
      </c>
      <c r="E627" t="s">
        <v>63</v>
      </c>
      <c r="F627">
        <v>44</v>
      </c>
      <c r="G627" t="s">
        <v>70</v>
      </c>
      <c r="H627">
        <v>354.61</v>
      </c>
      <c r="I627" t="s">
        <v>105</v>
      </c>
      <c r="J627" t="s">
        <v>71</v>
      </c>
      <c r="K627" t="s">
        <v>215</v>
      </c>
      <c r="L627" t="s">
        <v>66</v>
      </c>
      <c r="M627">
        <v>3</v>
      </c>
      <c r="N627">
        <v>2</v>
      </c>
      <c r="O627">
        <v>2</v>
      </c>
      <c r="P627">
        <v>0</v>
      </c>
      <c r="Q627" t="s">
        <v>59</v>
      </c>
      <c r="R627" t="s">
        <v>59</v>
      </c>
      <c r="S627" t="s">
        <v>59</v>
      </c>
      <c r="T627" t="s">
        <v>66</v>
      </c>
      <c r="U627" t="s">
        <v>66</v>
      </c>
      <c r="W627">
        <v>0</v>
      </c>
      <c r="X627">
        <v>0</v>
      </c>
      <c r="Y627" t="s">
        <v>66</v>
      </c>
      <c r="Z627" t="s">
        <v>58</v>
      </c>
      <c r="AA627" t="s">
        <v>58</v>
      </c>
      <c r="AB627" t="s">
        <v>66</v>
      </c>
      <c r="AC627" t="s">
        <v>58</v>
      </c>
      <c r="AD627" t="s">
        <v>58</v>
      </c>
      <c r="AE627" t="s">
        <v>58</v>
      </c>
      <c r="AF627" t="s">
        <v>58</v>
      </c>
      <c r="AG627" t="s">
        <v>58</v>
      </c>
      <c r="AH627" t="s">
        <v>58</v>
      </c>
      <c r="AI627" t="s">
        <v>58</v>
      </c>
      <c r="AJ627" t="s">
        <v>58</v>
      </c>
      <c r="AK627">
        <v>0</v>
      </c>
      <c r="AL627">
        <v>0</v>
      </c>
      <c r="AM627">
        <v>1</v>
      </c>
      <c r="AN627">
        <v>0</v>
      </c>
      <c r="AO627">
        <v>1</v>
      </c>
      <c r="AP627">
        <v>0</v>
      </c>
      <c r="AQ627">
        <v>0</v>
      </c>
      <c r="AR627">
        <v>0</v>
      </c>
      <c r="AS627">
        <v>1</v>
      </c>
      <c r="AV627">
        <v>13.5</v>
      </c>
      <c r="AW627" t="s">
        <v>59</v>
      </c>
      <c r="AX627">
        <v>7</v>
      </c>
    </row>
    <row r="628" spans="1:50">
      <c r="A628" t="s">
        <v>1290</v>
      </c>
      <c r="B628" t="s">
        <v>1291</v>
      </c>
      <c r="C628" t="s">
        <v>212</v>
      </c>
      <c r="D628">
        <v>1520</v>
      </c>
      <c r="E628" t="s">
        <v>63</v>
      </c>
      <c r="F628">
        <v>68</v>
      </c>
      <c r="G628" t="s">
        <v>363</v>
      </c>
      <c r="H628">
        <v>490.46</v>
      </c>
      <c r="I628" t="s">
        <v>105</v>
      </c>
      <c r="J628" t="s">
        <v>71</v>
      </c>
      <c r="K628" t="s">
        <v>256</v>
      </c>
      <c r="L628" t="s">
        <v>66</v>
      </c>
      <c r="M628">
        <v>1</v>
      </c>
      <c r="N628">
        <v>2</v>
      </c>
      <c r="O628">
        <v>2</v>
      </c>
      <c r="P628">
        <v>1</v>
      </c>
      <c r="Q628" t="s">
        <v>59</v>
      </c>
      <c r="R628" t="s">
        <v>59</v>
      </c>
      <c r="S628" t="s">
        <v>59</v>
      </c>
      <c r="T628" t="s">
        <v>59</v>
      </c>
      <c r="U628" t="s">
        <v>66</v>
      </c>
      <c r="W628">
        <v>0</v>
      </c>
      <c r="X628">
        <v>0</v>
      </c>
      <c r="Y628" t="s">
        <v>66</v>
      </c>
      <c r="Z628" t="s">
        <v>58</v>
      </c>
      <c r="AA628" t="s">
        <v>58</v>
      </c>
      <c r="AB628" t="s">
        <v>58</v>
      </c>
      <c r="AC628" t="s">
        <v>58</v>
      </c>
      <c r="AD628" t="s">
        <v>58</v>
      </c>
      <c r="AE628" t="s">
        <v>66</v>
      </c>
      <c r="AF628" t="s">
        <v>58</v>
      </c>
      <c r="AG628" t="s">
        <v>58</v>
      </c>
      <c r="AH628" t="s">
        <v>58</v>
      </c>
      <c r="AI628" t="s">
        <v>58</v>
      </c>
      <c r="AJ628" t="s">
        <v>58</v>
      </c>
      <c r="AK628">
        <v>1</v>
      </c>
      <c r="AL628">
        <v>0</v>
      </c>
      <c r="AM628">
        <v>1</v>
      </c>
      <c r="AN628">
        <v>1</v>
      </c>
      <c r="AO628">
        <v>1</v>
      </c>
      <c r="AP628">
        <v>0</v>
      </c>
      <c r="AQ628">
        <v>0</v>
      </c>
      <c r="AR628">
        <v>1</v>
      </c>
      <c r="AS628">
        <v>1</v>
      </c>
      <c r="AV628">
        <v>15.8</v>
      </c>
      <c r="AW628" t="s">
        <v>59</v>
      </c>
      <c r="AX628">
        <v>7</v>
      </c>
    </row>
    <row r="629" spans="1:50">
      <c r="A629" t="s">
        <v>1292</v>
      </c>
      <c r="B629" t="s">
        <v>144</v>
      </c>
      <c r="C629" t="s">
        <v>97</v>
      </c>
      <c r="D629">
        <v>4160</v>
      </c>
      <c r="E629" t="s">
        <v>63</v>
      </c>
      <c r="F629">
        <v>78</v>
      </c>
      <c r="G629" t="s">
        <v>64</v>
      </c>
      <c r="H629">
        <v>355.59</v>
      </c>
      <c r="I629" t="s">
        <v>105</v>
      </c>
      <c r="J629" t="s">
        <v>71</v>
      </c>
      <c r="K629" t="s">
        <v>72</v>
      </c>
      <c r="L629" t="s">
        <v>58</v>
      </c>
      <c r="M629">
        <v>0</v>
      </c>
      <c r="N629">
        <v>2</v>
      </c>
      <c r="O629">
        <v>2</v>
      </c>
      <c r="P629">
        <v>0</v>
      </c>
      <c r="Q629" t="s">
        <v>59</v>
      </c>
      <c r="R629" t="s">
        <v>59</v>
      </c>
      <c r="S629" t="s">
        <v>66</v>
      </c>
      <c r="T629" t="s">
        <v>66</v>
      </c>
      <c r="U629" t="s">
        <v>59</v>
      </c>
      <c r="V629">
        <v>0</v>
      </c>
      <c r="W629">
        <v>0</v>
      </c>
      <c r="X629">
        <v>0</v>
      </c>
      <c r="Y629" t="s">
        <v>66</v>
      </c>
      <c r="Z629" t="s">
        <v>66</v>
      </c>
      <c r="AA629" t="s">
        <v>58</v>
      </c>
      <c r="AB629" t="s">
        <v>58</v>
      </c>
      <c r="AC629" t="s">
        <v>58</v>
      </c>
      <c r="AD629" t="s">
        <v>58</v>
      </c>
      <c r="AE629" t="s">
        <v>58</v>
      </c>
      <c r="AF629" t="s">
        <v>58</v>
      </c>
      <c r="AG629" t="s">
        <v>66</v>
      </c>
      <c r="AH629" t="s">
        <v>58</v>
      </c>
      <c r="AI629" t="s">
        <v>58</v>
      </c>
      <c r="AJ629" t="s">
        <v>58</v>
      </c>
      <c r="AK629">
        <v>0</v>
      </c>
      <c r="AL629">
        <v>0</v>
      </c>
      <c r="AM629">
        <v>1</v>
      </c>
      <c r="AN629">
        <v>0</v>
      </c>
      <c r="AO629">
        <v>0</v>
      </c>
      <c r="AP629">
        <v>0</v>
      </c>
      <c r="AQ629">
        <v>0</v>
      </c>
      <c r="AR629">
        <v>0</v>
      </c>
      <c r="AS629">
        <v>0</v>
      </c>
      <c r="AV629">
        <v>13</v>
      </c>
      <c r="AW629" t="s">
        <v>59</v>
      </c>
      <c r="AX629">
        <v>5</v>
      </c>
    </row>
    <row r="630" spans="1:50">
      <c r="A630" t="s">
        <v>1293</v>
      </c>
      <c r="B630" t="s">
        <v>1294</v>
      </c>
      <c r="C630" t="s">
        <v>202</v>
      </c>
      <c r="D630">
        <v>2030</v>
      </c>
      <c r="E630" t="s">
        <v>63</v>
      </c>
      <c r="F630">
        <v>42</v>
      </c>
      <c r="G630" t="s">
        <v>64</v>
      </c>
      <c r="H630">
        <v>167.11</v>
      </c>
      <c r="I630" t="s">
        <v>55</v>
      </c>
      <c r="J630" t="s">
        <v>55</v>
      </c>
      <c r="K630" t="s">
        <v>131</v>
      </c>
      <c r="L630" t="s">
        <v>58</v>
      </c>
      <c r="M630">
        <v>0</v>
      </c>
      <c r="N630">
        <v>0</v>
      </c>
      <c r="O630">
        <v>0</v>
      </c>
      <c r="P630">
        <v>0</v>
      </c>
      <c r="Q630" t="s">
        <v>59</v>
      </c>
      <c r="R630" t="s">
        <v>59</v>
      </c>
      <c r="S630" t="s">
        <v>59</v>
      </c>
      <c r="T630" t="s">
        <v>59</v>
      </c>
      <c r="U630" t="s">
        <v>59</v>
      </c>
      <c r="V630">
        <v>0</v>
      </c>
      <c r="W630">
        <v>1</v>
      </c>
      <c r="X630">
        <v>0</v>
      </c>
      <c r="Y630" t="s">
        <v>59</v>
      </c>
      <c r="Z630" t="s">
        <v>59</v>
      </c>
      <c r="AA630" t="s">
        <v>59</v>
      </c>
      <c r="AB630" t="s">
        <v>59</v>
      </c>
      <c r="AC630" t="s">
        <v>59</v>
      </c>
      <c r="AD630" t="s">
        <v>59</v>
      </c>
      <c r="AE630" t="s">
        <v>59</v>
      </c>
      <c r="AF630" t="s">
        <v>59</v>
      </c>
      <c r="AG630" t="s">
        <v>59</v>
      </c>
      <c r="AH630" t="s">
        <v>59</v>
      </c>
      <c r="AI630" t="s">
        <v>59</v>
      </c>
      <c r="AJ630" t="s">
        <v>59</v>
      </c>
      <c r="AV630">
        <v>11.7</v>
      </c>
      <c r="AW630" t="s">
        <v>59</v>
      </c>
      <c r="AX630">
        <v>2</v>
      </c>
    </row>
    <row r="631" spans="1:50">
      <c r="A631" t="s">
        <v>1295</v>
      </c>
      <c r="B631" t="s">
        <v>1296</v>
      </c>
      <c r="C631" t="s">
        <v>182</v>
      </c>
      <c r="D631">
        <v>8840</v>
      </c>
      <c r="E631" t="s">
        <v>53</v>
      </c>
      <c r="F631">
        <v>26</v>
      </c>
      <c r="G631" t="s">
        <v>64</v>
      </c>
      <c r="H631">
        <v>230.26</v>
      </c>
      <c r="I631" t="s">
        <v>55</v>
      </c>
      <c r="J631" t="s">
        <v>56</v>
      </c>
      <c r="K631" t="s">
        <v>215</v>
      </c>
      <c r="L631" t="s">
        <v>58</v>
      </c>
      <c r="M631">
        <v>0</v>
      </c>
      <c r="N631">
        <v>0</v>
      </c>
      <c r="O631">
        <v>0</v>
      </c>
      <c r="P631">
        <v>0</v>
      </c>
      <c r="Q631" t="s">
        <v>59</v>
      </c>
      <c r="R631" t="s">
        <v>59</v>
      </c>
      <c r="S631" t="s">
        <v>59</v>
      </c>
      <c r="T631" t="s">
        <v>59</v>
      </c>
      <c r="U631" t="s">
        <v>59</v>
      </c>
      <c r="V631">
        <v>1</v>
      </c>
      <c r="W631">
        <v>0</v>
      </c>
      <c r="X631">
        <v>1</v>
      </c>
      <c r="Y631" t="s">
        <v>59</v>
      </c>
      <c r="Z631" t="s">
        <v>59</v>
      </c>
      <c r="AA631" t="s">
        <v>59</v>
      </c>
      <c r="AB631" t="s">
        <v>59</v>
      </c>
      <c r="AC631" t="s">
        <v>59</v>
      </c>
      <c r="AD631" t="s">
        <v>59</v>
      </c>
      <c r="AE631" t="s">
        <v>59</v>
      </c>
      <c r="AF631" t="s">
        <v>59</v>
      </c>
      <c r="AG631" t="s">
        <v>59</v>
      </c>
      <c r="AH631" t="s">
        <v>59</v>
      </c>
      <c r="AI631" t="s">
        <v>59</v>
      </c>
      <c r="AJ631" t="s">
        <v>59</v>
      </c>
      <c r="AV631">
        <v>12.1</v>
      </c>
      <c r="AW631" t="s">
        <v>59</v>
      </c>
      <c r="AX631">
        <v>7</v>
      </c>
    </row>
    <row r="632" spans="1:50">
      <c r="A632" t="s">
        <v>1297</v>
      </c>
      <c r="B632" t="s">
        <v>1298</v>
      </c>
      <c r="C632" t="s">
        <v>612</v>
      </c>
      <c r="D632">
        <v>920</v>
      </c>
      <c r="E632" t="s">
        <v>53</v>
      </c>
      <c r="F632">
        <v>44</v>
      </c>
      <c r="G632" t="s">
        <v>104</v>
      </c>
      <c r="H632">
        <v>255.26</v>
      </c>
      <c r="I632" t="s">
        <v>55</v>
      </c>
      <c r="J632" t="s">
        <v>55</v>
      </c>
      <c r="K632" t="s">
        <v>90</v>
      </c>
      <c r="L632" t="s">
        <v>58</v>
      </c>
      <c r="M632">
        <v>0</v>
      </c>
      <c r="N632">
        <v>1</v>
      </c>
      <c r="O632">
        <v>1</v>
      </c>
      <c r="P632">
        <v>0</v>
      </c>
      <c r="Q632" t="s">
        <v>59</v>
      </c>
      <c r="R632" t="s">
        <v>59</v>
      </c>
      <c r="S632" t="s">
        <v>59</v>
      </c>
      <c r="T632" t="s">
        <v>59</v>
      </c>
      <c r="U632" t="s">
        <v>59</v>
      </c>
      <c r="V632">
        <v>3</v>
      </c>
      <c r="W632">
        <v>1</v>
      </c>
      <c r="X632">
        <v>1</v>
      </c>
      <c r="Y632" t="s">
        <v>58</v>
      </c>
      <c r="Z632" t="s">
        <v>66</v>
      </c>
      <c r="AA632" t="s">
        <v>58</v>
      </c>
      <c r="AB632" t="s">
        <v>66</v>
      </c>
      <c r="AC632" t="s">
        <v>58</v>
      </c>
      <c r="AD632" t="s">
        <v>58</v>
      </c>
      <c r="AE632" t="s">
        <v>58</v>
      </c>
      <c r="AF632" t="s">
        <v>58</v>
      </c>
      <c r="AG632" t="s">
        <v>58</v>
      </c>
      <c r="AH632" t="s">
        <v>58</v>
      </c>
      <c r="AI632" t="s">
        <v>58</v>
      </c>
      <c r="AJ632" t="s">
        <v>58</v>
      </c>
      <c r="AK632">
        <v>0</v>
      </c>
      <c r="AL632">
        <v>1</v>
      </c>
      <c r="AM632">
        <v>1</v>
      </c>
      <c r="AN632">
        <v>0</v>
      </c>
      <c r="AO632">
        <v>1</v>
      </c>
      <c r="AP632">
        <v>0</v>
      </c>
      <c r="AQ632">
        <v>0</v>
      </c>
      <c r="AR632">
        <v>0</v>
      </c>
      <c r="AS632">
        <v>0</v>
      </c>
      <c r="AV632">
        <v>12.1</v>
      </c>
      <c r="AW632" t="s">
        <v>59</v>
      </c>
      <c r="AX632">
        <v>2</v>
      </c>
    </row>
    <row r="633" spans="1:50">
      <c r="A633" t="s">
        <v>1299</v>
      </c>
      <c r="B633" t="s">
        <v>1300</v>
      </c>
      <c r="C633" t="s">
        <v>79</v>
      </c>
      <c r="E633" t="s">
        <v>63</v>
      </c>
      <c r="F633">
        <v>0</v>
      </c>
      <c r="G633" t="s">
        <v>64</v>
      </c>
      <c r="H633">
        <v>158.22</v>
      </c>
      <c r="I633" t="s">
        <v>55</v>
      </c>
      <c r="J633" t="s">
        <v>55</v>
      </c>
      <c r="K633" t="s">
        <v>215</v>
      </c>
      <c r="L633" t="s">
        <v>58</v>
      </c>
      <c r="M633">
        <v>0</v>
      </c>
      <c r="N633">
        <v>1</v>
      </c>
      <c r="O633">
        <v>1</v>
      </c>
      <c r="P633">
        <v>0</v>
      </c>
      <c r="Q633" t="s">
        <v>59</v>
      </c>
      <c r="R633" t="s">
        <v>59</v>
      </c>
      <c r="S633" t="s">
        <v>59</v>
      </c>
      <c r="T633" t="s">
        <v>59</v>
      </c>
      <c r="U633" t="s">
        <v>59</v>
      </c>
      <c r="V633">
        <v>2</v>
      </c>
      <c r="W633">
        <v>1</v>
      </c>
      <c r="X633">
        <v>0</v>
      </c>
      <c r="Y633" t="s">
        <v>58</v>
      </c>
      <c r="Z633" t="s">
        <v>58</v>
      </c>
      <c r="AA633" t="s">
        <v>58</v>
      </c>
      <c r="AB633" t="s">
        <v>58</v>
      </c>
      <c r="AC633" t="s">
        <v>58</v>
      </c>
      <c r="AD633" t="s">
        <v>58</v>
      </c>
      <c r="AE633" t="s">
        <v>58</v>
      </c>
      <c r="AF633" t="s">
        <v>58</v>
      </c>
      <c r="AG633" t="s">
        <v>58</v>
      </c>
      <c r="AH633" t="s">
        <v>58</v>
      </c>
      <c r="AI633" t="s">
        <v>58</v>
      </c>
      <c r="AJ633" t="s">
        <v>58</v>
      </c>
      <c r="AK633">
        <v>1</v>
      </c>
      <c r="AL633">
        <v>1</v>
      </c>
      <c r="AM633">
        <v>1</v>
      </c>
      <c r="AN633">
        <v>0</v>
      </c>
      <c r="AO633">
        <v>0</v>
      </c>
      <c r="AP633">
        <v>0</v>
      </c>
      <c r="AQ633">
        <v>0</v>
      </c>
      <c r="AR633">
        <v>0</v>
      </c>
      <c r="AS633">
        <v>1</v>
      </c>
      <c r="AV633">
        <v>11.6</v>
      </c>
      <c r="AW633" t="s">
        <v>59</v>
      </c>
      <c r="AX633">
        <v>8</v>
      </c>
    </row>
    <row r="634" spans="1:50">
      <c r="A634" t="s">
        <v>1301</v>
      </c>
      <c r="B634" t="s">
        <v>1302</v>
      </c>
      <c r="C634" t="s">
        <v>122</v>
      </c>
      <c r="D634">
        <v>3980</v>
      </c>
      <c r="E634" t="s">
        <v>53</v>
      </c>
      <c r="F634">
        <v>52</v>
      </c>
      <c r="G634" t="s">
        <v>115</v>
      </c>
      <c r="H634">
        <v>144.74</v>
      </c>
      <c r="I634" t="s">
        <v>55</v>
      </c>
      <c r="J634" t="s">
        <v>55</v>
      </c>
      <c r="K634" t="s">
        <v>131</v>
      </c>
      <c r="L634" t="s">
        <v>58</v>
      </c>
      <c r="M634">
        <v>0</v>
      </c>
      <c r="N634">
        <v>1</v>
      </c>
      <c r="O634">
        <v>1</v>
      </c>
      <c r="P634">
        <v>0</v>
      </c>
      <c r="Q634" t="s">
        <v>59</v>
      </c>
      <c r="R634" t="s">
        <v>59</v>
      </c>
      <c r="S634" t="s">
        <v>59</v>
      </c>
      <c r="T634" t="s">
        <v>59</v>
      </c>
      <c r="U634" t="s">
        <v>59</v>
      </c>
      <c r="V634">
        <v>1</v>
      </c>
      <c r="W634">
        <v>0</v>
      </c>
      <c r="X634">
        <v>0</v>
      </c>
      <c r="Y634" t="s">
        <v>59</v>
      </c>
      <c r="Z634" t="s">
        <v>59</v>
      </c>
      <c r="AA634" t="s">
        <v>59</v>
      </c>
      <c r="AB634" t="s">
        <v>59</v>
      </c>
      <c r="AC634" t="s">
        <v>59</v>
      </c>
      <c r="AD634" t="s">
        <v>59</v>
      </c>
      <c r="AE634" t="s">
        <v>59</v>
      </c>
      <c r="AF634" t="s">
        <v>59</v>
      </c>
      <c r="AG634" t="s">
        <v>59</v>
      </c>
      <c r="AH634" t="s">
        <v>59</v>
      </c>
      <c r="AI634" t="s">
        <v>59</v>
      </c>
      <c r="AJ634" t="s">
        <v>59</v>
      </c>
      <c r="AV634">
        <v>11.6</v>
      </c>
      <c r="AW634" t="s">
        <v>59</v>
      </c>
      <c r="AX634">
        <v>7</v>
      </c>
    </row>
    <row r="635" spans="1:50">
      <c r="A635" t="s">
        <v>1303</v>
      </c>
      <c r="B635" t="s">
        <v>1304</v>
      </c>
      <c r="C635" t="s">
        <v>205</v>
      </c>
      <c r="D635">
        <v>7800</v>
      </c>
      <c r="E635" t="s">
        <v>63</v>
      </c>
      <c r="F635">
        <v>36</v>
      </c>
      <c r="G635" t="s">
        <v>115</v>
      </c>
      <c r="H635">
        <v>186.18</v>
      </c>
      <c r="I635" t="s">
        <v>55</v>
      </c>
      <c r="J635" t="s">
        <v>56</v>
      </c>
      <c r="K635" t="s">
        <v>128</v>
      </c>
      <c r="L635" t="s">
        <v>58</v>
      </c>
      <c r="M635">
        <v>0</v>
      </c>
      <c r="N635">
        <v>0</v>
      </c>
      <c r="O635">
        <v>0</v>
      </c>
      <c r="P635">
        <v>0</v>
      </c>
      <c r="Q635" t="s">
        <v>59</v>
      </c>
      <c r="R635" t="s">
        <v>59</v>
      </c>
      <c r="S635" t="s">
        <v>59</v>
      </c>
      <c r="T635" t="s">
        <v>59</v>
      </c>
      <c r="U635" t="s">
        <v>59</v>
      </c>
      <c r="W635">
        <v>0</v>
      </c>
      <c r="X635">
        <v>0</v>
      </c>
      <c r="Y635" t="s">
        <v>59</v>
      </c>
      <c r="Z635" t="s">
        <v>59</v>
      </c>
      <c r="AA635" t="s">
        <v>59</v>
      </c>
      <c r="AB635" t="s">
        <v>59</v>
      </c>
      <c r="AC635" t="s">
        <v>59</v>
      </c>
      <c r="AD635" t="s">
        <v>59</v>
      </c>
      <c r="AE635" t="s">
        <v>59</v>
      </c>
      <c r="AF635" t="s">
        <v>59</v>
      </c>
      <c r="AG635" t="s">
        <v>59</v>
      </c>
      <c r="AH635" t="s">
        <v>59</v>
      </c>
      <c r="AI635" t="s">
        <v>59</v>
      </c>
      <c r="AJ635" t="s">
        <v>59</v>
      </c>
      <c r="AV635">
        <v>13.4</v>
      </c>
      <c r="AW635" t="s">
        <v>59</v>
      </c>
      <c r="AX635">
        <v>1</v>
      </c>
    </row>
    <row r="636" spans="1:50">
      <c r="A636" t="s">
        <v>1305</v>
      </c>
      <c r="B636" t="s">
        <v>1306</v>
      </c>
      <c r="C636" t="s">
        <v>271</v>
      </c>
      <c r="D636">
        <v>460</v>
      </c>
      <c r="E636" t="s">
        <v>63</v>
      </c>
      <c r="F636">
        <v>44</v>
      </c>
      <c r="G636" t="s">
        <v>84</v>
      </c>
      <c r="H636">
        <v>186.18</v>
      </c>
      <c r="I636" t="s">
        <v>105</v>
      </c>
      <c r="J636" t="s">
        <v>56</v>
      </c>
      <c r="K636" t="s">
        <v>80</v>
      </c>
      <c r="L636" t="s">
        <v>58</v>
      </c>
      <c r="M636">
        <v>0</v>
      </c>
      <c r="N636">
        <v>1</v>
      </c>
      <c r="O636">
        <v>1</v>
      </c>
      <c r="P636">
        <v>0</v>
      </c>
      <c r="Q636" t="s">
        <v>59</v>
      </c>
      <c r="R636" t="s">
        <v>59</v>
      </c>
      <c r="S636" t="s">
        <v>59</v>
      </c>
      <c r="T636" t="s">
        <v>59</v>
      </c>
      <c r="U636" t="s">
        <v>59</v>
      </c>
      <c r="V636">
        <v>0</v>
      </c>
      <c r="W636">
        <v>0</v>
      </c>
      <c r="X636">
        <v>0</v>
      </c>
      <c r="Y636" t="s">
        <v>59</v>
      </c>
      <c r="Z636" t="s">
        <v>59</v>
      </c>
      <c r="AA636" t="s">
        <v>59</v>
      </c>
      <c r="AB636" t="s">
        <v>59</v>
      </c>
      <c r="AC636" t="s">
        <v>59</v>
      </c>
      <c r="AD636" t="s">
        <v>59</v>
      </c>
      <c r="AE636" t="s">
        <v>59</v>
      </c>
      <c r="AF636" t="s">
        <v>59</v>
      </c>
      <c r="AG636" t="s">
        <v>59</v>
      </c>
      <c r="AH636" t="s">
        <v>59</v>
      </c>
      <c r="AI636" t="s">
        <v>59</v>
      </c>
      <c r="AJ636" t="s">
        <v>59</v>
      </c>
      <c r="AV636">
        <v>12.6</v>
      </c>
      <c r="AW636" t="s">
        <v>59</v>
      </c>
      <c r="AX636">
        <v>1</v>
      </c>
    </row>
    <row r="637" spans="1:50">
      <c r="A637" t="s">
        <v>1307</v>
      </c>
      <c r="B637" t="s">
        <v>1308</v>
      </c>
      <c r="C637" t="s">
        <v>122</v>
      </c>
      <c r="D637">
        <v>4900</v>
      </c>
      <c r="E637" t="s">
        <v>63</v>
      </c>
      <c r="F637">
        <v>58</v>
      </c>
      <c r="G637" t="s">
        <v>64</v>
      </c>
      <c r="H637">
        <v>281.91000000000003</v>
      </c>
      <c r="I637" t="s">
        <v>105</v>
      </c>
      <c r="J637" t="s">
        <v>71</v>
      </c>
      <c r="K637" t="s">
        <v>111</v>
      </c>
      <c r="L637" t="s">
        <v>58</v>
      </c>
      <c r="M637">
        <v>0</v>
      </c>
      <c r="N637">
        <v>0</v>
      </c>
      <c r="O637">
        <v>0</v>
      </c>
      <c r="P637">
        <v>0</v>
      </c>
      <c r="Q637" t="s">
        <v>66</v>
      </c>
      <c r="R637" t="s">
        <v>59</v>
      </c>
      <c r="S637" t="s">
        <v>59</v>
      </c>
      <c r="T637" t="s">
        <v>66</v>
      </c>
      <c r="U637" t="s">
        <v>59</v>
      </c>
      <c r="V637">
        <v>2</v>
      </c>
      <c r="W637">
        <v>1</v>
      </c>
      <c r="X637">
        <v>1</v>
      </c>
      <c r="Y637" t="s">
        <v>58</v>
      </c>
      <c r="Z637" t="s">
        <v>58</v>
      </c>
      <c r="AA637" t="s">
        <v>58</v>
      </c>
      <c r="AB637" t="s">
        <v>58</v>
      </c>
      <c r="AC637" t="s">
        <v>58</v>
      </c>
      <c r="AD637" t="s">
        <v>58</v>
      </c>
      <c r="AE637" t="s">
        <v>58</v>
      </c>
      <c r="AF637" t="s">
        <v>58</v>
      </c>
      <c r="AG637" t="s">
        <v>58</v>
      </c>
      <c r="AH637" t="s">
        <v>58</v>
      </c>
      <c r="AI637" t="s">
        <v>58</v>
      </c>
      <c r="AJ637" t="s">
        <v>58</v>
      </c>
      <c r="AK637">
        <v>0</v>
      </c>
      <c r="AL637">
        <v>1</v>
      </c>
      <c r="AM637">
        <v>1</v>
      </c>
      <c r="AN637">
        <v>1</v>
      </c>
      <c r="AO637">
        <v>1</v>
      </c>
      <c r="AP637">
        <v>0</v>
      </c>
      <c r="AQ637">
        <v>0</v>
      </c>
      <c r="AR637">
        <v>1</v>
      </c>
      <c r="AS637">
        <v>1</v>
      </c>
      <c r="AV637">
        <v>13.1</v>
      </c>
      <c r="AW637" t="s">
        <v>66</v>
      </c>
      <c r="AX637">
        <v>7</v>
      </c>
    </row>
    <row r="638" spans="1:50">
      <c r="A638" t="s">
        <v>1309</v>
      </c>
      <c r="B638" t="s">
        <v>956</v>
      </c>
      <c r="C638" t="s">
        <v>79</v>
      </c>
      <c r="D638">
        <v>3760</v>
      </c>
      <c r="E638" t="s">
        <v>63</v>
      </c>
      <c r="F638">
        <v>62</v>
      </c>
      <c r="G638" t="s">
        <v>64</v>
      </c>
      <c r="H638">
        <v>391.45</v>
      </c>
      <c r="I638" t="s">
        <v>55</v>
      </c>
      <c r="J638" t="s">
        <v>55</v>
      </c>
      <c r="K638" t="s">
        <v>85</v>
      </c>
      <c r="L638" t="s">
        <v>58</v>
      </c>
      <c r="M638">
        <v>0</v>
      </c>
      <c r="N638">
        <v>2</v>
      </c>
      <c r="O638">
        <v>2</v>
      </c>
      <c r="P638">
        <v>0</v>
      </c>
      <c r="Q638" t="s">
        <v>59</v>
      </c>
      <c r="R638" t="s">
        <v>59</v>
      </c>
      <c r="S638" t="s">
        <v>59</v>
      </c>
      <c r="T638" t="s">
        <v>59</v>
      </c>
      <c r="U638" t="s">
        <v>59</v>
      </c>
      <c r="V638">
        <v>1</v>
      </c>
      <c r="W638">
        <v>1</v>
      </c>
      <c r="X638">
        <v>1</v>
      </c>
      <c r="Y638" t="s">
        <v>66</v>
      </c>
      <c r="Z638" t="s">
        <v>58</v>
      </c>
      <c r="AA638" t="s">
        <v>66</v>
      </c>
      <c r="AB638" t="s">
        <v>66</v>
      </c>
      <c r="AC638" t="s">
        <v>58</v>
      </c>
      <c r="AD638" t="s">
        <v>58</v>
      </c>
      <c r="AE638" t="s">
        <v>66</v>
      </c>
      <c r="AF638" t="s">
        <v>58</v>
      </c>
      <c r="AG638" t="s">
        <v>58</v>
      </c>
      <c r="AH638" t="s">
        <v>58</v>
      </c>
      <c r="AI638" t="s">
        <v>58</v>
      </c>
      <c r="AJ638" t="s">
        <v>58</v>
      </c>
      <c r="AK638">
        <v>0</v>
      </c>
      <c r="AL638">
        <v>0</v>
      </c>
      <c r="AM638">
        <v>0</v>
      </c>
      <c r="AN638">
        <v>0</v>
      </c>
      <c r="AO638">
        <v>1</v>
      </c>
      <c r="AP638">
        <v>0</v>
      </c>
      <c r="AQ638">
        <v>0</v>
      </c>
      <c r="AR638">
        <v>0</v>
      </c>
      <c r="AS638">
        <v>0</v>
      </c>
      <c r="AV638">
        <v>13.7</v>
      </c>
      <c r="AW638" t="s">
        <v>59</v>
      </c>
      <c r="AX638">
        <v>8</v>
      </c>
    </row>
    <row r="639" spans="1:50">
      <c r="A639" t="s">
        <v>1310</v>
      </c>
      <c r="B639" t="s">
        <v>1040</v>
      </c>
      <c r="C639" t="s">
        <v>271</v>
      </c>
      <c r="D639">
        <v>5080</v>
      </c>
      <c r="E639" t="s">
        <v>53</v>
      </c>
      <c r="F639">
        <v>44</v>
      </c>
      <c r="G639" t="s">
        <v>115</v>
      </c>
      <c r="H639">
        <v>230.26</v>
      </c>
      <c r="I639" t="s">
        <v>100</v>
      </c>
      <c r="J639" t="s">
        <v>56</v>
      </c>
      <c r="K639" t="s">
        <v>131</v>
      </c>
      <c r="L639" t="s">
        <v>58</v>
      </c>
      <c r="M639">
        <v>0</v>
      </c>
      <c r="N639">
        <v>1</v>
      </c>
      <c r="O639">
        <v>1</v>
      </c>
      <c r="P639">
        <v>0</v>
      </c>
      <c r="Q639" t="s">
        <v>66</v>
      </c>
      <c r="R639" t="s">
        <v>59</v>
      </c>
      <c r="S639" t="s">
        <v>59</v>
      </c>
      <c r="T639" t="s">
        <v>66</v>
      </c>
      <c r="U639" t="s">
        <v>66</v>
      </c>
      <c r="V639">
        <v>1</v>
      </c>
      <c r="W639">
        <v>0</v>
      </c>
      <c r="X639">
        <v>0</v>
      </c>
      <c r="Y639" t="s">
        <v>58</v>
      </c>
      <c r="Z639" t="s">
        <v>58</v>
      </c>
      <c r="AA639" t="s">
        <v>58</v>
      </c>
      <c r="AB639" t="s">
        <v>58</v>
      </c>
      <c r="AC639" t="s">
        <v>58</v>
      </c>
      <c r="AD639" t="s">
        <v>58</v>
      </c>
      <c r="AE639" t="s">
        <v>58</v>
      </c>
      <c r="AF639" t="s">
        <v>58</v>
      </c>
      <c r="AG639" t="s">
        <v>66</v>
      </c>
      <c r="AH639" t="s">
        <v>66</v>
      </c>
      <c r="AI639" t="s">
        <v>58</v>
      </c>
      <c r="AJ639" t="s">
        <v>58</v>
      </c>
      <c r="AK639">
        <v>1</v>
      </c>
      <c r="AL639">
        <v>1</v>
      </c>
      <c r="AM639">
        <v>1</v>
      </c>
      <c r="AN639">
        <v>1</v>
      </c>
      <c r="AO639">
        <v>1</v>
      </c>
      <c r="AP639">
        <v>0</v>
      </c>
      <c r="AQ639">
        <v>0</v>
      </c>
      <c r="AR639">
        <v>0</v>
      </c>
      <c r="AS639">
        <v>1</v>
      </c>
      <c r="AV639">
        <v>12.2</v>
      </c>
      <c r="AW639" t="s">
        <v>59</v>
      </c>
      <c r="AX639">
        <v>1</v>
      </c>
    </row>
    <row r="640" spans="1:50">
      <c r="A640" t="s">
        <v>1311</v>
      </c>
      <c r="B640" t="s">
        <v>653</v>
      </c>
      <c r="C640" t="s">
        <v>205</v>
      </c>
      <c r="D640">
        <v>2960</v>
      </c>
      <c r="E640" t="s">
        <v>53</v>
      </c>
      <c r="F640">
        <v>30</v>
      </c>
      <c r="G640" t="s">
        <v>54</v>
      </c>
      <c r="H640">
        <v>126.64</v>
      </c>
      <c r="I640" t="s">
        <v>55</v>
      </c>
      <c r="J640" t="s">
        <v>55</v>
      </c>
      <c r="K640" t="s">
        <v>57</v>
      </c>
      <c r="L640" t="s">
        <v>66</v>
      </c>
      <c r="M640">
        <v>3</v>
      </c>
      <c r="N640">
        <v>0</v>
      </c>
      <c r="O640">
        <v>0</v>
      </c>
      <c r="P640">
        <v>0</v>
      </c>
      <c r="Q640" t="s">
        <v>59</v>
      </c>
      <c r="R640" t="s">
        <v>59</v>
      </c>
      <c r="S640" t="s">
        <v>59</v>
      </c>
      <c r="T640" t="s">
        <v>59</v>
      </c>
      <c r="U640" t="s">
        <v>59</v>
      </c>
      <c r="W640">
        <v>0</v>
      </c>
      <c r="X640">
        <v>0</v>
      </c>
      <c r="Y640" t="s">
        <v>59</v>
      </c>
      <c r="Z640" t="s">
        <v>59</v>
      </c>
      <c r="AA640" t="s">
        <v>59</v>
      </c>
      <c r="AB640" t="s">
        <v>59</v>
      </c>
      <c r="AC640" t="s">
        <v>59</v>
      </c>
      <c r="AD640" t="s">
        <v>59</v>
      </c>
      <c r="AE640" t="s">
        <v>59</v>
      </c>
      <c r="AF640" t="s">
        <v>59</v>
      </c>
      <c r="AG640" t="s">
        <v>59</v>
      </c>
      <c r="AH640" t="s">
        <v>59</v>
      </c>
      <c r="AI640" t="s">
        <v>59</v>
      </c>
      <c r="AJ640" t="s">
        <v>59</v>
      </c>
      <c r="AV640">
        <v>11.9</v>
      </c>
      <c r="AW640" t="s">
        <v>59</v>
      </c>
      <c r="AX640">
        <v>1</v>
      </c>
    </row>
    <row r="641" spans="1:50">
      <c r="A641" t="s">
        <v>1312</v>
      </c>
      <c r="B641" t="s">
        <v>1313</v>
      </c>
      <c r="C641" t="s">
        <v>93</v>
      </c>
      <c r="D641">
        <v>740</v>
      </c>
      <c r="E641" t="s">
        <v>53</v>
      </c>
      <c r="F641">
        <v>50</v>
      </c>
      <c r="G641" t="s">
        <v>64</v>
      </c>
      <c r="H641">
        <v>404.61</v>
      </c>
      <c r="I641" t="s">
        <v>105</v>
      </c>
      <c r="J641" t="s">
        <v>56</v>
      </c>
      <c r="K641" t="s">
        <v>153</v>
      </c>
      <c r="L641" t="s">
        <v>58</v>
      </c>
      <c r="M641">
        <v>0</v>
      </c>
      <c r="N641">
        <v>2</v>
      </c>
      <c r="O641">
        <v>2</v>
      </c>
      <c r="P641">
        <v>0</v>
      </c>
      <c r="Q641" t="s">
        <v>59</v>
      </c>
      <c r="R641" t="s">
        <v>59</v>
      </c>
      <c r="S641" t="s">
        <v>66</v>
      </c>
      <c r="T641" t="s">
        <v>59</v>
      </c>
      <c r="U641" t="s">
        <v>66</v>
      </c>
      <c r="W641">
        <v>0</v>
      </c>
      <c r="X641">
        <v>0</v>
      </c>
      <c r="Y641" t="s">
        <v>66</v>
      </c>
      <c r="Z641" t="s">
        <v>66</v>
      </c>
      <c r="AA641" t="s">
        <v>58</v>
      </c>
      <c r="AB641" t="s">
        <v>58</v>
      </c>
      <c r="AC641" t="s">
        <v>58</v>
      </c>
      <c r="AD641" t="s">
        <v>58</v>
      </c>
      <c r="AE641" t="s">
        <v>58</v>
      </c>
      <c r="AF641" t="s">
        <v>58</v>
      </c>
      <c r="AG641" t="s">
        <v>58</v>
      </c>
      <c r="AH641" t="s">
        <v>58</v>
      </c>
      <c r="AI641" t="s">
        <v>58</v>
      </c>
      <c r="AJ641" t="s">
        <v>58</v>
      </c>
      <c r="AK641">
        <v>0</v>
      </c>
      <c r="AL641">
        <v>1</v>
      </c>
      <c r="AM641">
        <v>0</v>
      </c>
      <c r="AN641">
        <v>0</v>
      </c>
      <c r="AO641">
        <v>1</v>
      </c>
      <c r="AP641">
        <v>0</v>
      </c>
      <c r="AQ641">
        <v>0</v>
      </c>
      <c r="AR641">
        <v>0</v>
      </c>
      <c r="AS641">
        <v>1</v>
      </c>
      <c r="AV641">
        <v>15.3</v>
      </c>
      <c r="AW641" t="s">
        <v>59</v>
      </c>
      <c r="AX641">
        <v>5</v>
      </c>
    </row>
    <row r="642" spans="1:50">
      <c r="A642" t="s">
        <v>1314</v>
      </c>
      <c r="B642" t="s">
        <v>312</v>
      </c>
      <c r="C642" t="s">
        <v>134</v>
      </c>
      <c r="E642" t="s">
        <v>63</v>
      </c>
      <c r="F642">
        <v>34</v>
      </c>
      <c r="G642" t="s">
        <v>64</v>
      </c>
      <c r="H642">
        <v>280.26</v>
      </c>
      <c r="I642" t="s">
        <v>55</v>
      </c>
      <c r="J642" t="s">
        <v>55</v>
      </c>
      <c r="K642" t="s">
        <v>131</v>
      </c>
      <c r="L642" t="s">
        <v>58</v>
      </c>
      <c r="M642">
        <v>0</v>
      </c>
      <c r="N642">
        <v>0</v>
      </c>
      <c r="O642">
        <v>0</v>
      </c>
      <c r="P642">
        <v>0</v>
      </c>
      <c r="Q642" t="s">
        <v>59</v>
      </c>
      <c r="R642" t="s">
        <v>59</v>
      </c>
      <c r="S642" t="s">
        <v>59</v>
      </c>
      <c r="T642" t="s">
        <v>59</v>
      </c>
      <c r="U642" t="s">
        <v>59</v>
      </c>
      <c r="Y642" t="s">
        <v>58</v>
      </c>
      <c r="Z642" t="s">
        <v>58</v>
      </c>
      <c r="AA642" t="s">
        <v>58</v>
      </c>
      <c r="AB642" t="s">
        <v>58</v>
      </c>
      <c r="AC642" t="s">
        <v>58</v>
      </c>
      <c r="AD642" t="s">
        <v>58</v>
      </c>
      <c r="AE642" t="s">
        <v>58</v>
      </c>
      <c r="AF642" t="s">
        <v>58</v>
      </c>
      <c r="AG642" t="s">
        <v>58</v>
      </c>
      <c r="AH642" t="s">
        <v>58</v>
      </c>
      <c r="AI642" t="s">
        <v>58</v>
      </c>
      <c r="AJ642" t="s">
        <v>58</v>
      </c>
      <c r="AK642">
        <v>0</v>
      </c>
      <c r="AL642">
        <v>0</v>
      </c>
      <c r="AM642">
        <v>0</v>
      </c>
      <c r="AN642">
        <v>0</v>
      </c>
      <c r="AO642">
        <v>0</v>
      </c>
      <c r="AP642">
        <v>0</v>
      </c>
      <c r="AQ642">
        <v>0</v>
      </c>
      <c r="AR642">
        <v>0</v>
      </c>
      <c r="AS642">
        <v>0</v>
      </c>
      <c r="AW642" t="s">
        <v>59</v>
      </c>
      <c r="AX642">
        <v>1</v>
      </c>
    </row>
    <row r="643" spans="1:50">
      <c r="A643" t="s">
        <v>1315</v>
      </c>
      <c r="B643" t="s">
        <v>1316</v>
      </c>
      <c r="C643" t="s">
        <v>108</v>
      </c>
      <c r="D643">
        <v>1920</v>
      </c>
      <c r="E643" t="s">
        <v>53</v>
      </c>
      <c r="F643">
        <v>0</v>
      </c>
      <c r="G643" t="s">
        <v>104</v>
      </c>
      <c r="H643">
        <v>138.82</v>
      </c>
      <c r="I643" t="s">
        <v>55</v>
      </c>
      <c r="J643" t="s">
        <v>55</v>
      </c>
      <c r="K643" t="s">
        <v>57</v>
      </c>
      <c r="L643" t="s">
        <v>58</v>
      </c>
      <c r="M643">
        <v>0</v>
      </c>
      <c r="N643">
        <v>0</v>
      </c>
      <c r="O643">
        <v>0</v>
      </c>
      <c r="P643">
        <v>0</v>
      </c>
      <c r="Q643" t="s">
        <v>59</v>
      </c>
      <c r="R643" t="s">
        <v>59</v>
      </c>
      <c r="S643" t="s">
        <v>59</v>
      </c>
      <c r="T643" t="s">
        <v>59</v>
      </c>
      <c r="U643" t="s">
        <v>59</v>
      </c>
      <c r="V643">
        <v>2</v>
      </c>
      <c r="W643">
        <v>1</v>
      </c>
      <c r="X643">
        <v>1</v>
      </c>
      <c r="Y643" t="s">
        <v>59</v>
      </c>
      <c r="Z643" t="s">
        <v>59</v>
      </c>
      <c r="AA643" t="s">
        <v>59</v>
      </c>
      <c r="AB643" t="s">
        <v>59</v>
      </c>
      <c r="AC643" t="s">
        <v>59</v>
      </c>
      <c r="AD643" t="s">
        <v>59</v>
      </c>
      <c r="AE643" t="s">
        <v>59</v>
      </c>
      <c r="AF643" t="s">
        <v>59</v>
      </c>
      <c r="AG643" t="s">
        <v>59</v>
      </c>
      <c r="AH643" t="s">
        <v>59</v>
      </c>
      <c r="AI643" t="s">
        <v>59</v>
      </c>
      <c r="AJ643" t="s">
        <v>59</v>
      </c>
      <c r="AV643">
        <v>11.9</v>
      </c>
      <c r="AW643" t="s">
        <v>59</v>
      </c>
      <c r="AX643">
        <v>9</v>
      </c>
    </row>
    <row r="644" spans="1:50">
      <c r="A644" t="s">
        <v>1317</v>
      </c>
      <c r="B644" t="s">
        <v>362</v>
      </c>
      <c r="C644" t="s">
        <v>119</v>
      </c>
      <c r="D644">
        <v>520</v>
      </c>
      <c r="E644" t="s">
        <v>63</v>
      </c>
      <c r="F644">
        <v>32</v>
      </c>
      <c r="G644" t="s">
        <v>84</v>
      </c>
      <c r="H644">
        <v>232.89</v>
      </c>
      <c r="I644" t="s">
        <v>55</v>
      </c>
      <c r="J644" t="s">
        <v>55</v>
      </c>
      <c r="K644" t="s">
        <v>85</v>
      </c>
      <c r="L644" t="s">
        <v>66</v>
      </c>
      <c r="M644">
        <v>1</v>
      </c>
      <c r="N644">
        <v>1</v>
      </c>
      <c r="O644">
        <v>1</v>
      </c>
      <c r="P644">
        <v>0</v>
      </c>
      <c r="Q644" t="s">
        <v>59</v>
      </c>
      <c r="R644" t="s">
        <v>59</v>
      </c>
      <c r="S644" t="s">
        <v>59</v>
      </c>
      <c r="T644" t="s">
        <v>59</v>
      </c>
      <c r="U644" t="s">
        <v>59</v>
      </c>
      <c r="W644">
        <v>0</v>
      </c>
      <c r="X644">
        <v>0</v>
      </c>
      <c r="Y644" t="s">
        <v>58</v>
      </c>
      <c r="Z644" t="s">
        <v>58</v>
      </c>
      <c r="AA644" t="s">
        <v>58</v>
      </c>
      <c r="AB644" t="s">
        <v>66</v>
      </c>
      <c r="AC644" t="s">
        <v>58</v>
      </c>
      <c r="AD644" t="s">
        <v>58</v>
      </c>
      <c r="AE644" t="s">
        <v>58</v>
      </c>
      <c r="AF644" t="s">
        <v>58</v>
      </c>
      <c r="AG644" t="s">
        <v>58</v>
      </c>
      <c r="AH644" t="s">
        <v>58</v>
      </c>
      <c r="AI644" t="s">
        <v>58</v>
      </c>
      <c r="AJ644" t="s">
        <v>58</v>
      </c>
      <c r="AK644">
        <v>1</v>
      </c>
      <c r="AL644">
        <v>1</v>
      </c>
      <c r="AM644">
        <v>1</v>
      </c>
      <c r="AN644">
        <v>0</v>
      </c>
      <c r="AO644">
        <v>1</v>
      </c>
      <c r="AP644">
        <v>0</v>
      </c>
      <c r="AQ644">
        <v>1</v>
      </c>
      <c r="AR644">
        <v>1</v>
      </c>
      <c r="AS644">
        <v>1</v>
      </c>
      <c r="AV644">
        <v>11.3</v>
      </c>
      <c r="AW644" t="s">
        <v>59</v>
      </c>
      <c r="AX644">
        <v>7</v>
      </c>
    </row>
    <row r="645" spans="1:50">
      <c r="A645" t="s">
        <v>1318</v>
      </c>
      <c r="B645" t="s">
        <v>446</v>
      </c>
      <c r="C645" t="s">
        <v>185</v>
      </c>
      <c r="D645">
        <v>1600</v>
      </c>
      <c r="E645" t="s">
        <v>63</v>
      </c>
      <c r="F645">
        <v>0</v>
      </c>
      <c r="G645" t="s">
        <v>64</v>
      </c>
      <c r="H645">
        <v>230.26</v>
      </c>
      <c r="I645" t="s">
        <v>55</v>
      </c>
      <c r="J645" t="s">
        <v>55</v>
      </c>
      <c r="K645" t="s">
        <v>57</v>
      </c>
      <c r="L645" t="s">
        <v>58</v>
      </c>
      <c r="M645">
        <v>0</v>
      </c>
      <c r="N645">
        <v>1</v>
      </c>
      <c r="O645">
        <v>1</v>
      </c>
      <c r="P645">
        <v>0</v>
      </c>
      <c r="Q645" t="s">
        <v>59</v>
      </c>
      <c r="R645" t="s">
        <v>59</v>
      </c>
      <c r="S645" t="s">
        <v>59</v>
      </c>
      <c r="T645" t="s">
        <v>59</v>
      </c>
      <c r="U645" t="s">
        <v>59</v>
      </c>
      <c r="W645">
        <v>0</v>
      </c>
      <c r="X645">
        <v>0</v>
      </c>
      <c r="Y645" t="s">
        <v>59</v>
      </c>
      <c r="Z645" t="s">
        <v>59</v>
      </c>
      <c r="AA645" t="s">
        <v>59</v>
      </c>
      <c r="AB645" t="s">
        <v>59</v>
      </c>
      <c r="AC645" t="s">
        <v>59</v>
      </c>
      <c r="AD645" t="s">
        <v>59</v>
      </c>
      <c r="AE645" t="s">
        <v>59</v>
      </c>
      <c r="AF645" t="s">
        <v>59</v>
      </c>
      <c r="AG645" t="s">
        <v>59</v>
      </c>
      <c r="AH645" t="s">
        <v>59</v>
      </c>
      <c r="AI645" t="s">
        <v>59</v>
      </c>
      <c r="AJ645" t="s">
        <v>59</v>
      </c>
      <c r="AV645">
        <v>11.9</v>
      </c>
      <c r="AW645" t="s">
        <v>59</v>
      </c>
      <c r="AX645">
        <v>1</v>
      </c>
    </row>
    <row r="646" spans="1:50">
      <c r="A646" t="s">
        <v>1319</v>
      </c>
      <c r="B646" t="s">
        <v>1320</v>
      </c>
      <c r="C646" t="s">
        <v>103</v>
      </c>
      <c r="D646">
        <v>8720</v>
      </c>
      <c r="E646" t="s">
        <v>63</v>
      </c>
      <c r="F646">
        <v>64</v>
      </c>
      <c r="G646" t="s">
        <v>246</v>
      </c>
      <c r="H646">
        <v>425.99</v>
      </c>
      <c r="I646" t="s">
        <v>105</v>
      </c>
      <c r="J646" t="s">
        <v>55</v>
      </c>
      <c r="K646" t="s">
        <v>90</v>
      </c>
      <c r="L646" t="s">
        <v>58</v>
      </c>
      <c r="M646">
        <v>0</v>
      </c>
      <c r="N646">
        <v>1</v>
      </c>
      <c r="O646">
        <v>1</v>
      </c>
      <c r="P646">
        <v>0</v>
      </c>
      <c r="Q646" t="s">
        <v>59</v>
      </c>
      <c r="R646" t="s">
        <v>66</v>
      </c>
      <c r="S646" t="s">
        <v>59</v>
      </c>
      <c r="T646" t="s">
        <v>66</v>
      </c>
      <c r="U646" t="s">
        <v>66</v>
      </c>
      <c r="W646">
        <v>0</v>
      </c>
      <c r="X646">
        <v>0</v>
      </c>
      <c r="Y646" t="s">
        <v>66</v>
      </c>
      <c r="Z646" t="s">
        <v>66</v>
      </c>
      <c r="AA646" t="s">
        <v>58</v>
      </c>
      <c r="AB646" t="s">
        <v>58</v>
      </c>
      <c r="AC646" t="s">
        <v>58</v>
      </c>
      <c r="AD646" t="s">
        <v>58</v>
      </c>
      <c r="AE646" t="s">
        <v>58</v>
      </c>
      <c r="AF646" t="s">
        <v>58</v>
      </c>
      <c r="AG646" t="s">
        <v>58</v>
      </c>
      <c r="AH646" t="s">
        <v>58</v>
      </c>
      <c r="AI646" t="s">
        <v>58</v>
      </c>
      <c r="AJ646" t="s">
        <v>58</v>
      </c>
      <c r="AK646">
        <v>0</v>
      </c>
      <c r="AL646">
        <v>1</v>
      </c>
      <c r="AM646">
        <v>1</v>
      </c>
      <c r="AN646">
        <v>1</v>
      </c>
      <c r="AO646">
        <v>1</v>
      </c>
      <c r="AP646">
        <v>0</v>
      </c>
      <c r="AQ646">
        <v>0</v>
      </c>
      <c r="AR646">
        <v>0</v>
      </c>
      <c r="AS646">
        <v>0</v>
      </c>
      <c r="AV646">
        <v>14</v>
      </c>
      <c r="AW646" t="s">
        <v>66</v>
      </c>
      <c r="AX646">
        <v>6</v>
      </c>
    </row>
    <row r="647" spans="1:50">
      <c r="A647" t="s">
        <v>1321</v>
      </c>
      <c r="B647" t="s">
        <v>113</v>
      </c>
      <c r="C647" t="s">
        <v>114</v>
      </c>
      <c r="D647">
        <v>4120</v>
      </c>
      <c r="E647" t="s">
        <v>63</v>
      </c>
      <c r="F647">
        <v>0</v>
      </c>
      <c r="G647" t="s">
        <v>115</v>
      </c>
      <c r="H647">
        <v>123.68</v>
      </c>
      <c r="I647" t="s">
        <v>55</v>
      </c>
      <c r="J647" t="s">
        <v>55</v>
      </c>
      <c r="K647" t="s">
        <v>123</v>
      </c>
      <c r="L647" t="s">
        <v>58</v>
      </c>
      <c r="M647">
        <v>0</v>
      </c>
      <c r="N647">
        <v>0</v>
      </c>
      <c r="O647">
        <v>0</v>
      </c>
      <c r="P647">
        <v>0</v>
      </c>
      <c r="Q647" t="s">
        <v>59</v>
      </c>
      <c r="R647" t="s">
        <v>59</v>
      </c>
      <c r="S647" t="s">
        <v>59</v>
      </c>
      <c r="T647" t="s">
        <v>59</v>
      </c>
      <c r="U647" t="s">
        <v>59</v>
      </c>
      <c r="W647">
        <v>0</v>
      </c>
      <c r="X647">
        <v>0</v>
      </c>
      <c r="Y647" t="s">
        <v>59</v>
      </c>
      <c r="Z647" t="s">
        <v>59</v>
      </c>
      <c r="AA647" t="s">
        <v>59</v>
      </c>
      <c r="AB647" t="s">
        <v>59</v>
      </c>
      <c r="AC647" t="s">
        <v>59</v>
      </c>
      <c r="AD647" t="s">
        <v>59</v>
      </c>
      <c r="AE647" t="s">
        <v>59</v>
      </c>
      <c r="AF647" t="s">
        <v>59</v>
      </c>
      <c r="AG647" t="s">
        <v>59</v>
      </c>
      <c r="AH647" t="s">
        <v>59</v>
      </c>
      <c r="AI647" t="s">
        <v>59</v>
      </c>
      <c r="AJ647" t="s">
        <v>59</v>
      </c>
      <c r="AV647">
        <v>11.9</v>
      </c>
      <c r="AW647" t="s">
        <v>59</v>
      </c>
      <c r="AX647">
        <v>4</v>
      </c>
    </row>
    <row r="648" spans="1:50">
      <c r="A648" t="s">
        <v>1322</v>
      </c>
      <c r="B648" t="s">
        <v>1323</v>
      </c>
      <c r="C648" t="s">
        <v>108</v>
      </c>
      <c r="D648">
        <v>8800</v>
      </c>
      <c r="E648" t="s">
        <v>53</v>
      </c>
      <c r="F648">
        <v>64</v>
      </c>
      <c r="G648" t="s">
        <v>104</v>
      </c>
      <c r="H648">
        <v>183.22</v>
      </c>
      <c r="I648" t="s">
        <v>55</v>
      </c>
      <c r="J648" t="s">
        <v>71</v>
      </c>
      <c r="K648" t="s">
        <v>85</v>
      </c>
      <c r="L648" t="s">
        <v>58</v>
      </c>
      <c r="M648">
        <v>0</v>
      </c>
      <c r="N648">
        <v>2</v>
      </c>
      <c r="O648">
        <v>2</v>
      </c>
      <c r="P648">
        <v>0</v>
      </c>
      <c r="Q648" t="s">
        <v>59</v>
      </c>
      <c r="R648" t="s">
        <v>59</v>
      </c>
      <c r="S648" t="s">
        <v>59</v>
      </c>
      <c r="T648" t="s">
        <v>59</v>
      </c>
      <c r="U648" t="s">
        <v>59</v>
      </c>
      <c r="V648">
        <v>2</v>
      </c>
      <c r="W648">
        <v>0</v>
      </c>
      <c r="X648">
        <v>0</v>
      </c>
      <c r="Y648" t="s">
        <v>66</v>
      </c>
      <c r="Z648" t="s">
        <v>66</v>
      </c>
      <c r="AA648" t="s">
        <v>58</v>
      </c>
      <c r="AB648" t="s">
        <v>66</v>
      </c>
      <c r="AC648" t="s">
        <v>58</v>
      </c>
      <c r="AD648" t="s">
        <v>58</v>
      </c>
      <c r="AE648" t="s">
        <v>58</v>
      </c>
      <c r="AF648" t="s">
        <v>58</v>
      </c>
      <c r="AG648" t="s">
        <v>58</v>
      </c>
      <c r="AH648" t="s">
        <v>58</v>
      </c>
      <c r="AI648" t="s">
        <v>58</v>
      </c>
      <c r="AJ648" t="s">
        <v>58</v>
      </c>
      <c r="AK648">
        <v>0</v>
      </c>
      <c r="AL648">
        <v>1</v>
      </c>
      <c r="AM648">
        <v>1</v>
      </c>
      <c r="AN648">
        <v>1</v>
      </c>
      <c r="AO648">
        <v>0</v>
      </c>
      <c r="AP648">
        <v>0</v>
      </c>
      <c r="AQ648">
        <v>1</v>
      </c>
      <c r="AR648">
        <v>1</v>
      </c>
      <c r="AS648">
        <v>0</v>
      </c>
      <c r="AV648">
        <v>11.6</v>
      </c>
      <c r="AW648" t="s">
        <v>59</v>
      </c>
      <c r="AX648">
        <v>9</v>
      </c>
    </row>
    <row r="649" spans="1:50">
      <c r="A649" t="s">
        <v>1324</v>
      </c>
      <c r="B649" t="s">
        <v>458</v>
      </c>
      <c r="C649" t="s">
        <v>171</v>
      </c>
      <c r="D649">
        <v>6840</v>
      </c>
      <c r="E649" t="s">
        <v>63</v>
      </c>
      <c r="F649">
        <v>58</v>
      </c>
      <c r="G649" t="s">
        <v>70</v>
      </c>
      <c r="H649">
        <v>282.57</v>
      </c>
      <c r="I649" t="s">
        <v>55</v>
      </c>
      <c r="J649" t="s">
        <v>71</v>
      </c>
      <c r="K649" t="s">
        <v>72</v>
      </c>
      <c r="L649" t="s">
        <v>58</v>
      </c>
      <c r="M649">
        <v>0</v>
      </c>
      <c r="N649">
        <v>2</v>
      </c>
      <c r="O649">
        <v>2</v>
      </c>
      <c r="P649">
        <v>0</v>
      </c>
      <c r="Q649" t="s">
        <v>59</v>
      </c>
      <c r="R649" t="s">
        <v>59</v>
      </c>
      <c r="S649" t="s">
        <v>59</v>
      </c>
      <c r="T649" t="s">
        <v>59</v>
      </c>
      <c r="U649" t="s">
        <v>59</v>
      </c>
      <c r="V649">
        <v>2</v>
      </c>
      <c r="W649">
        <v>1</v>
      </c>
      <c r="X649">
        <v>1</v>
      </c>
      <c r="Y649" t="s">
        <v>58</v>
      </c>
      <c r="Z649" t="s">
        <v>66</v>
      </c>
      <c r="AA649" t="s">
        <v>58</v>
      </c>
      <c r="AB649" t="s">
        <v>58</v>
      </c>
      <c r="AC649" t="s">
        <v>58</v>
      </c>
      <c r="AD649" t="s">
        <v>58</v>
      </c>
      <c r="AE649" t="s">
        <v>58</v>
      </c>
      <c r="AF649" t="s">
        <v>58</v>
      </c>
      <c r="AG649" t="s">
        <v>58</v>
      </c>
      <c r="AH649" t="s">
        <v>58</v>
      </c>
      <c r="AI649" t="s">
        <v>58</v>
      </c>
      <c r="AJ649" t="s">
        <v>58</v>
      </c>
      <c r="AK649">
        <v>1</v>
      </c>
      <c r="AL649">
        <v>0</v>
      </c>
      <c r="AM649">
        <v>1</v>
      </c>
      <c r="AN649">
        <v>0</v>
      </c>
      <c r="AO649">
        <v>0</v>
      </c>
      <c r="AP649">
        <v>0</v>
      </c>
      <c r="AQ649">
        <v>0</v>
      </c>
      <c r="AR649">
        <v>0</v>
      </c>
      <c r="AS649">
        <v>1</v>
      </c>
      <c r="AV649">
        <v>12.9</v>
      </c>
      <c r="AW649" t="s">
        <v>59</v>
      </c>
      <c r="AX649">
        <v>3</v>
      </c>
    </row>
    <row r="650" spans="1:50">
      <c r="A650" t="s">
        <v>1325</v>
      </c>
      <c r="B650" t="s">
        <v>1326</v>
      </c>
      <c r="C650" t="s">
        <v>205</v>
      </c>
      <c r="D650">
        <v>8320</v>
      </c>
      <c r="E650" t="s">
        <v>53</v>
      </c>
      <c r="F650">
        <v>0</v>
      </c>
      <c r="G650" t="s">
        <v>226</v>
      </c>
      <c r="H650">
        <v>242.11</v>
      </c>
      <c r="I650" t="s">
        <v>55</v>
      </c>
      <c r="J650" t="s">
        <v>55</v>
      </c>
      <c r="K650" t="s">
        <v>128</v>
      </c>
      <c r="L650" t="s">
        <v>58</v>
      </c>
      <c r="M650">
        <v>0</v>
      </c>
      <c r="N650">
        <v>0</v>
      </c>
      <c r="O650">
        <v>0</v>
      </c>
      <c r="P650">
        <v>0</v>
      </c>
      <c r="Q650" t="s">
        <v>59</v>
      </c>
      <c r="R650" t="s">
        <v>59</v>
      </c>
      <c r="S650" t="s">
        <v>59</v>
      </c>
      <c r="T650" t="s">
        <v>59</v>
      </c>
      <c r="U650" t="s">
        <v>59</v>
      </c>
      <c r="W650">
        <v>0</v>
      </c>
      <c r="X650">
        <v>0</v>
      </c>
      <c r="Y650" t="s">
        <v>59</v>
      </c>
      <c r="Z650" t="s">
        <v>59</v>
      </c>
      <c r="AA650" t="s">
        <v>59</v>
      </c>
      <c r="AB650" t="s">
        <v>59</v>
      </c>
      <c r="AC650" t="s">
        <v>59</v>
      </c>
      <c r="AD650" t="s">
        <v>59</v>
      </c>
      <c r="AE650" t="s">
        <v>59</v>
      </c>
      <c r="AF650" t="s">
        <v>59</v>
      </c>
      <c r="AG650" t="s">
        <v>59</v>
      </c>
      <c r="AH650" t="s">
        <v>59</v>
      </c>
      <c r="AI650" t="s">
        <v>59</v>
      </c>
      <c r="AJ650" t="s">
        <v>59</v>
      </c>
      <c r="AV650">
        <v>12</v>
      </c>
      <c r="AW650" t="s">
        <v>59</v>
      </c>
      <c r="AX650">
        <v>1</v>
      </c>
    </row>
    <row r="651" spans="1:50">
      <c r="A651" t="s">
        <v>1327</v>
      </c>
      <c r="B651" t="s">
        <v>1328</v>
      </c>
      <c r="C651" t="s">
        <v>103</v>
      </c>
      <c r="D651">
        <v>6780</v>
      </c>
      <c r="E651" t="s">
        <v>53</v>
      </c>
      <c r="F651">
        <v>0</v>
      </c>
      <c r="G651" t="s">
        <v>54</v>
      </c>
      <c r="H651">
        <v>100</v>
      </c>
      <c r="I651" t="s">
        <v>55</v>
      </c>
      <c r="J651" t="s">
        <v>55</v>
      </c>
      <c r="K651" t="s">
        <v>215</v>
      </c>
      <c r="L651" t="s">
        <v>58</v>
      </c>
      <c r="M651">
        <v>0</v>
      </c>
      <c r="N651">
        <v>2</v>
      </c>
      <c r="O651">
        <v>2</v>
      </c>
      <c r="P651">
        <v>0</v>
      </c>
      <c r="Q651" t="s">
        <v>59</v>
      </c>
      <c r="R651" t="s">
        <v>59</v>
      </c>
      <c r="S651" t="s">
        <v>59</v>
      </c>
      <c r="T651" t="s">
        <v>59</v>
      </c>
      <c r="U651" t="s">
        <v>59</v>
      </c>
      <c r="W651">
        <v>0</v>
      </c>
      <c r="X651">
        <v>0</v>
      </c>
      <c r="Y651" t="s">
        <v>59</v>
      </c>
      <c r="Z651" t="s">
        <v>59</v>
      </c>
      <c r="AA651" t="s">
        <v>59</v>
      </c>
      <c r="AB651" t="s">
        <v>59</v>
      </c>
      <c r="AC651" t="s">
        <v>59</v>
      </c>
      <c r="AD651" t="s">
        <v>59</v>
      </c>
      <c r="AE651" t="s">
        <v>59</v>
      </c>
      <c r="AF651" t="s">
        <v>59</v>
      </c>
      <c r="AG651" t="s">
        <v>59</v>
      </c>
      <c r="AH651" t="s">
        <v>59</v>
      </c>
      <c r="AI651" t="s">
        <v>59</v>
      </c>
      <c r="AJ651" t="s">
        <v>59</v>
      </c>
      <c r="AV651">
        <v>10.8</v>
      </c>
      <c r="AW651" t="s">
        <v>59</v>
      </c>
      <c r="AX651">
        <v>6</v>
      </c>
    </row>
    <row r="652" spans="1:50">
      <c r="A652" t="s">
        <v>1329</v>
      </c>
      <c r="B652" t="s">
        <v>755</v>
      </c>
      <c r="C652" t="s">
        <v>69</v>
      </c>
      <c r="E652" t="s">
        <v>53</v>
      </c>
      <c r="F652">
        <v>46</v>
      </c>
      <c r="G652" t="s">
        <v>70</v>
      </c>
      <c r="H652">
        <v>312.5</v>
      </c>
      <c r="I652" t="s">
        <v>55</v>
      </c>
      <c r="J652" t="s">
        <v>55</v>
      </c>
      <c r="K652" t="s">
        <v>145</v>
      </c>
      <c r="L652" t="s">
        <v>66</v>
      </c>
      <c r="M652">
        <v>3</v>
      </c>
      <c r="N652">
        <v>2</v>
      </c>
      <c r="O652">
        <v>2</v>
      </c>
      <c r="P652">
        <v>0</v>
      </c>
      <c r="Q652" t="s">
        <v>59</v>
      </c>
      <c r="R652" t="s">
        <v>59</v>
      </c>
      <c r="S652" t="s">
        <v>66</v>
      </c>
      <c r="T652" t="s">
        <v>66</v>
      </c>
      <c r="U652" t="s">
        <v>59</v>
      </c>
      <c r="W652">
        <v>0</v>
      </c>
      <c r="X652">
        <v>0</v>
      </c>
      <c r="Y652" t="s">
        <v>59</v>
      </c>
      <c r="Z652" t="s">
        <v>59</v>
      </c>
      <c r="AA652" t="s">
        <v>59</v>
      </c>
      <c r="AB652" t="s">
        <v>59</v>
      </c>
      <c r="AC652" t="s">
        <v>59</v>
      </c>
      <c r="AD652" t="s">
        <v>59</v>
      </c>
      <c r="AE652" t="s">
        <v>59</v>
      </c>
      <c r="AF652" t="s">
        <v>59</v>
      </c>
      <c r="AG652" t="s">
        <v>59</v>
      </c>
      <c r="AH652" t="s">
        <v>59</v>
      </c>
      <c r="AI652" t="s">
        <v>59</v>
      </c>
      <c r="AJ652" t="s">
        <v>59</v>
      </c>
      <c r="AV652">
        <v>12.8</v>
      </c>
      <c r="AW652" t="s">
        <v>59</v>
      </c>
      <c r="AX652">
        <v>6</v>
      </c>
    </row>
    <row r="653" spans="1:50">
      <c r="A653" t="s">
        <v>1330</v>
      </c>
      <c r="B653" t="s">
        <v>1331</v>
      </c>
      <c r="C653" t="s">
        <v>103</v>
      </c>
      <c r="D653">
        <v>680</v>
      </c>
      <c r="E653" t="s">
        <v>53</v>
      </c>
      <c r="F653">
        <v>58</v>
      </c>
      <c r="G653" t="s">
        <v>70</v>
      </c>
      <c r="H653">
        <v>222.04</v>
      </c>
      <c r="I653" t="s">
        <v>94</v>
      </c>
      <c r="J653" t="s">
        <v>71</v>
      </c>
      <c r="K653" t="s">
        <v>123</v>
      </c>
      <c r="L653" t="s">
        <v>58</v>
      </c>
      <c r="M653">
        <v>0</v>
      </c>
      <c r="N653">
        <v>2</v>
      </c>
      <c r="O653">
        <v>2</v>
      </c>
      <c r="P653">
        <v>0</v>
      </c>
      <c r="Q653" t="s">
        <v>59</v>
      </c>
      <c r="R653" t="s">
        <v>59</v>
      </c>
      <c r="S653" t="s">
        <v>59</v>
      </c>
      <c r="T653" t="s">
        <v>59</v>
      </c>
      <c r="U653" t="s">
        <v>59</v>
      </c>
      <c r="W653">
        <v>0</v>
      </c>
      <c r="X653">
        <v>0</v>
      </c>
      <c r="Y653" t="s">
        <v>58</v>
      </c>
      <c r="Z653" t="s">
        <v>58</v>
      </c>
      <c r="AA653" t="s">
        <v>58</v>
      </c>
      <c r="AB653" t="s">
        <v>58</v>
      </c>
      <c r="AC653" t="s">
        <v>58</v>
      </c>
      <c r="AD653" t="s">
        <v>58</v>
      </c>
      <c r="AE653" t="s">
        <v>58</v>
      </c>
      <c r="AF653" t="s">
        <v>58</v>
      </c>
      <c r="AG653" t="s">
        <v>58</v>
      </c>
      <c r="AH653" t="s">
        <v>58</v>
      </c>
      <c r="AI653" t="s">
        <v>58</v>
      </c>
      <c r="AJ653" t="s">
        <v>58</v>
      </c>
      <c r="AK653">
        <v>0</v>
      </c>
      <c r="AL653">
        <v>1</v>
      </c>
      <c r="AM653">
        <v>1</v>
      </c>
      <c r="AN653">
        <v>0</v>
      </c>
      <c r="AO653">
        <v>1</v>
      </c>
      <c r="AP653">
        <v>0</v>
      </c>
      <c r="AQ653">
        <v>1</v>
      </c>
      <c r="AR653">
        <v>0</v>
      </c>
      <c r="AS653">
        <v>0</v>
      </c>
      <c r="AV653">
        <v>12.7</v>
      </c>
      <c r="AW653" t="s">
        <v>59</v>
      </c>
      <c r="AX653">
        <v>6</v>
      </c>
    </row>
    <row r="654" spans="1:50">
      <c r="A654" t="s">
        <v>1332</v>
      </c>
      <c r="B654" t="s">
        <v>1333</v>
      </c>
      <c r="C654" t="s">
        <v>83</v>
      </c>
      <c r="D654">
        <v>1560</v>
      </c>
      <c r="E654" t="s">
        <v>53</v>
      </c>
      <c r="F654">
        <v>24</v>
      </c>
      <c r="G654" t="s">
        <v>64</v>
      </c>
      <c r="H654">
        <v>282.57</v>
      </c>
      <c r="I654" t="s">
        <v>55</v>
      </c>
      <c r="J654" t="s">
        <v>55</v>
      </c>
      <c r="K654" t="s">
        <v>57</v>
      </c>
      <c r="L654" t="s">
        <v>66</v>
      </c>
      <c r="M654">
        <v>3</v>
      </c>
      <c r="N654">
        <v>0</v>
      </c>
      <c r="O654">
        <v>0</v>
      </c>
      <c r="P654">
        <v>0</v>
      </c>
      <c r="Q654" t="s">
        <v>59</v>
      </c>
      <c r="R654" t="s">
        <v>59</v>
      </c>
      <c r="S654" t="s">
        <v>59</v>
      </c>
      <c r="T654" t="s">
        <v>59</v>
      </c>
      <c r="U654" t="s">
        <v>59</v>
      </c>
      <c r="V654">
        <v>3</v>
      </c>
      <c r="W654">
        <v>0</v>
      </c>
      <c r="X654">
        <v>0</v>
      </c>
      <c r="Y654" t="s">
        <v>58</v>
      </c>
      <c r="Z654" t="s">
        <v>58</v>
      </c>
      <c r="AA654" t="s">
        <v>58</v>
      </c>
      <c r="AB654" t="s">
        <v>58</v>
      </c>
      <c r="AC654" t="s">
        <v>58</v>
      </c>
      <c r="AD654" t="s">
        <v>58</v>
      </c>
      <c r="AE654" t="s">
        <v>58</v>
      </c>
      <c r="AF654" t="s">
        <v>58</v>
      </c>
      <c r="AG654" t="s">
        <v>58</v>
      </c>
      <c r="AH654" t="s">
        <v>58</v>
      </c>
      <c r="AI654" t="s">
        <v>58</v>
      </c>
      <c r="AJ654" t="s">
        <v>58</v>
      </c>
      <c r="AK654">
        <v>0</v>
      </c>
      <c r="AL654">
        <v>0</v>
      </c>
      <c r="AM654">
        <v>0</v>
      </c>
      <c r="AN654">
        <v>0</v>
      </c>
      <c r="AO654">
        <v>0</v>
      </c>
      <c r="AP654">
        <v>0</v>
      </c>
      <c r="AQ654">
        <v>0</v>
      </c>
      <c r="AR654">
        <v>0</v>
      </c>
      <c r="AS654">
        <v>0</v>
      </c>
      <c r="AV654">
        <v>13.4</v>
      </c>
      <c r="AW654" t="s">
        <v>59</v>
      </c>
      <c r="AX654">
        <v>2</v>
      </c>
    </row>
    <row r="655" spans="1:50">
      <c r="A655" t="s">
        <v>1334</v>
      </c>
      <c r="B655" t="s">
        <v>1335</v>
      </c>
      <c r="C655" t="s">
        <v>93</v>
      </c>
      <c r="D655">
        <v>8000</v>
      </c>
      <c r="E655" t="s">
        <v>63</v>
      </c>
      <c r="F655">
        <v>52</v>
      </c>
      <c r="G655" t="s">
        <v>64</v>
      </c>
      <c r="H655">
        <v>294.41000000000003</v>
      </c>
      <c r="I655" t="s">
        <v>105</v>
      </c>
      <c r="J655" t="s">
        <v>71</v>
      </c>
      <c r="K655" t="s">
        <v>72</v>
      </c>
      <c r="L655" t="s">
        <v>66</v>
      </c>
      <c r="M655">
        <v>2</v>
      </c>
      <c r="N655">
        <v>2</v>
      </c>
      <c r="O655">
        <v>2</v>
      </c>
      <c r="P655">
        <v>0</v>
      </c>
      <c r="Q655" t="s">
        <v>59</v>
      </c>
      <c r="R655" t="s">
        <v>59</v>
      </c>
      <c r="S655" t="s">
        <v>59</v>
      </c>
      <c r="T655" t="s">
        <v>66</v>
      </c>
      <c r="U655" t="s">
        <v>59</v>
      </c>
      <c r="W655">
        <v>0</v>
      </c>
      <c r="X655">
        <v>0</v>
      </c>
      <c r="Y655" t="s">
        <v>66</v>
      </c>
      <c r="Z655" t="s">
        <v>66</v>
      </c>
      <c r="AA655" t="s">
        <v>66</v>
      </c>
      <c r="AB655" t="s">
        <v>66</v>
      </c>
      <c r="AC655" t="s">
        <v>58</v>
      </c>
      <c r="AD655" t="s">
        <v>58</v>
      </c>
      <c r="AE655" t="s">
        <v>58</v>
      </c>
      <c r="AF655" t="s">
        <v>58</v>
      </c>
      <c r="AG655" t="s">
        <v>58</v>
      </c>
      <c r="AH655" t="s">
        <v>58</v>
      </c>
      <c r="AI655" t="s">
        <v>58</v>
      </c>
      <c r="AJ655" t="s">
        <v>58</v>
      </c>
      <c r="AK655">
        <v>0</v>
      </c>
      <c r="AL655">
        <v>1</v>
      </c>
      <c r="AM655">
        <v>1</v>
      </c>
      <c r="AN655">
        <v>0</v>
      </c>
      <c r="AO655">
        <v>1</v>
      </c>
      <c r="AP655">
        <v>0</v>
      </c>
      <c r="AQ655">
        <v>0</v>
      </c>
      <c r="AR655">
        <v>0</v>
      </c>
      <c r="AS655">
        <v>0</v>
      </c>
      <c r="AV655">
        <v>12.1</v>
      </c>
      <c r="AW655" t="s">
        <v>59</v>
      </c>
      <c r="AX655">
        <v>5</v>
      </c>
    </row>
    <row r="656" spans="1:50">
      <c r="A656" t="s">
        <v>1336</v>
      </c>
      <c r="B656" t="s">
        <v>1326</v>
      </c>
      <c r="C656" t="s">
        <v>205</v>
      </c>
      <c r="D656">
        <v>8320</v>
      </c>
      <c r="E656" t="s">
        <v>53</v>
      </c>
      <c r="F656">
        <v>62</v>
      </c>
      <c r="G656" t="s">
        <v>104</v>
      </c>
      <c r="H656">
        <v>173.36</v>
      </c>
      <c r="I656" t="s">
        <v>105</v>
      </c>
      <c r="J656" t="s">
        <v>56</v>
      </c>
      <c r="K656" t="s">
        <v>131</v>
      </c>
      <c r="L656" t="s">
        <v>58</v>
      </c>
      <c r="M656">
        <v>0</v>
      </c>
      <c r="N656">
        <v>0</v>
      </c>
      <c r="O656">
        <v>0</v>
      </c>
      <c r="P656">
        <v>0</v>
      </c>
      <c r="Q656" t="s">
        <v>66</v>
      </c>
      <c r="R656" t="s">
        <v>59</v>
      </c>
      <c r="S656" t="s">
        <v>59</v>
      </c>
      <c r="T656" t="s">
        <v>66</v>
      </c>
      <c r="U656" t="s">
        <v>59</v>
      </c>
      <c r="W656">
        <v>0</v>
      </c>
      <c r="X656">
        <v>0</v>
      </c>
      <c r="Y656" t="s">
        <v>59</v>
      </c>
      <c r="Z656" t="s">
        <v>59</v>
      </c>
      <c r="AA656" t="s">
        <v>59</v>
      </c>
      <c r="AB656" t="s">
        <v>59</v>
      </c>
      <c r="AC656" t="s">
        <v>59</v>
      </c>
      <c r="AD656" t="s">
        <v>59</v>
      </c>
      <c r="AE656" t="s">
        <v>59</v>
      </c>
      <c r="AF656" t="s">
        <v>59</v>
      </c>
      <c r="AG656" t="s">
        <v>59</v>
      </c>
      <c r="AH656" t="s">
        <v>59</v>
      </c>
      <c r="AI656" t="s">
        <v>59</v>
      </c>
      <c r="AJ656" t="s">
        <v>59</v>
      </c>
      <c r="AV656">
        <v>12.4</v>
      </c>
      <c r="AW656" t="s">
        <v>66</v>
      </c>
      <c r="AX656">
        <v>1</v>
      </c>
    </row>
    <row r="657" spans="1:50">
      <c r="A657" t="s">
        <v>1337</v>
      </c>
      <c r="B657" t="s">
        <v>1338</v>
      </c>
      <c r="C657" t="s">
        <v>612</v>
      </c>
      <c r="E657" t="s">
        <v>63</v>
      </c>
      <c r="F657">
        <v>52</v>
      </c>
      <c r="G657" t="s">
        <v>84</v>
      </c>
      <c r="H657">
        <v>221.38</v>
      </c>
      <c r="I657" t="s">
        <v>55</v>
      </c>
      <c r="J657" t="s">
        <v>55</v>
      </c>
      <c r="K657" t="s">
        <v>72</v>
      </c>
      <c r="L657" t="s">
        <v>66</v>
      </c>
      <c r="M657">
        <v>1</v>
      </c>
      <c r="N657">
        <v>1</v>
      </c>
      <c r="O657">
        <v>1</v>
      </c>
      <c r="P657">
        <v>0</v>
      </c>
      <c r="Q657" t="s">
        <v>59</v>
      </c>
      <c r="R657" t="s">
        <v>59</v>
      </c>
      <c r="S657" t="s">
        <v>59</v>
      </c>
      <c r="T657" t="s">
        <v>59</v>
      </c>
      <c r="U657" t="s">
        <v>59</v>
      </c>
      <c r="V657">
        <v>2</v>
      </c>
      <c r="W657">
        <v>1</v>
      </c>
      <c r="X657">
        <v>1</v>
      </c>
      <c r="Y657" t="s">
        <v>59</v>
      </c>
      <c r="Z657" t="s">
        <v>59</v>
      </c>
      <c r="AA657" t="s">
        <v>59</v>
      </c>
      <c r="AB657" t="s">
        <v>59</v>
      </c>
      <c r="AC657" t="s">
        <v>59</v>
      </c>
      <c r="AD657" t="s">
        <v>59</v>
      </c>
      <c r="AE657" t="s">
        <v>59</v>
      </c>
      <c r="AF657" t="s">
        <v>59</v>
      </c>
      <c r="AG657" t="s">
        <v>59</v>
      </c>
      <c r="AH657" t="s">
        <v>59</v>
      </c>
      <c r="AI657" t="s">
        <v>59</v>
      </c>
      <c r="AJ657" t="s">
        <v>59</v>
      </c>
      <c r="AV657">
        <v>11.5</v>
      </c>
      <c r="AW657" t="s">
        <v>59</v>
      </c>
      <c r="AX657">
        <v>2</v>
      </c>
    </row>
    <row r="658" spans="1:50">
      <c r="A658" t="s">
        <v>1339</v>
      </c>
      <c r="B658" t="s">
        <v>747</v>
      </c>
      <c r="C658" t="s">
        <v>205</v>
      </c>
      <c r="D658">
        <v>2960</v>
      </c>
      <c r="E658" t="s">
        <v>63</v>
      </c>
      <c r="F658">
        <v>36</v>
      </c>
      <c r="G658" t="s">
        <v>64</v>
      </c>
      <c r="H658">
        <v>266.12</v>
      </c>
      <c r="I658" t="s">
        <v>261</v>
      </c>
      <c r="J658" t="s">
        <v>71</v>
      </c>
      <c r="K658" t="s">
        <v>85</v>
      </c>
      <c r="L658" t="s">
        <v>58</v>
      </c>
      <c r="M658">
        <v>0</v>
      </c>
      <c r="N658">
        <v>1</v>
      </c>
      <c r="O658">
        <v>1</v>
      </c>
      <c r="P658">
        <v>0</v>
      </c>
      <c r="Q658" t="s">
        <v>59</v>
      </c>
      <c r="R658" t="s">
        <v>59</v>
      </c>
      <c r="S658" t="s">
        <v>59</v>
      </c>
      <c r="T658" t="s">
        <v>59</v>
      </c>
      <c r="U658" t="s">
        <v>59</v>
      </c>
      <c r="W658">
        <v>0</v>
      </c>
      <c r="X658">
        <v>0</v>
      </c>
      <c r="Y658" t="s">
        <v>58</v>
      </c>
      <c r="Z658" t="s">
        <v>58</v>
      </c>
      <c r="AA658" t="s">
        <v>58</v>
      </c>
      <c r="AB658" t="s">
        <v>58</v>
      </c>
      <c r="AC658" t="s">
        <v>58</v>
      </c>
      <c r="AD658" t="s">
        <v>58</v>
      </c>
      <c r="AE658" t="s">
        <v>58</v>
      </c>
      <c r="AF658" t="s">
        <v>58</v>
      </c>
      <c r="AG658" t="s">
        <v>58</v>
      </c>
      <c r="AH658" t="s">
        <v>58</v>
      </c>
      <c r="AI658" t="s">
        <v>58</v>
      </c>
      <c r="AJ658" t="s">
        <v>58</v>
      </c>
      <c r="AK658">
        <v>1</v>
      </c>
      <c r="AL658">
        <v>1</v>
      </c>
      <c r="AM658">
        <v>0</v>
      </c>
      <c r="AN658">
        <v>0</v>
      </c>
      <c r="AO658">
        <v>1</v>
      </c>
      <c r="AP658">
        <v>0</v>
      </c>
      <c r="AQ658">
        <v>0</v>
      </c>
      <c r="AR658">
        <v>0</v>
      </c>
      <c r="AS658">
        <v>0</v>
      </c>
      <c r="AV658">
        <v>11.9</v>
      </c>
      <c r="AW658" t="s">
        <v>59</v>
      </c>
      <c r="AX658">
        <v>1</v>
      </c>
    </row>
    <row r="659" spans="1:50">
      <c r="A659" t="s">
        <v>1340</v>
      </c>
      <c r="B659" t="s">
        <v>1341</v>
      </c>
      <c r="C659" t="s">
        <v>122</v>
      </c>
      <c r="D659">
        <v>2750</v>
      </c>
      <c r="E659" t="s">
        <v>63</v>
      </c>
      <c r="F659">
        <v>74</v>
      </c>
      <c r="G659" t="s">
        <v>226</v>
      </c>
      <c r="H659">
        <v>327.96</v>
      </c>
      <c r="I659" t="s">
        <v>55</v>
      </c>
      <c r="J659" t="s">
        <v>71</v>
      </c>
      <c r="K659" t="s">
        <v>131</v>
      </c>
      <c r="L659" t="s">
        <v>58</v>
      </c>
      <c r="M659">
        <v>0</v>
      </c>
      <c r="N659">
        <v>2</v>
      </c>
      <c r="O659">
        <v>2</v>
      </c>
      <c r="P659">
        <v>0</v>
      </c>
      <c r="Q659" t="s">
        <v>59</v>
      </c>
      <c r="R659" t="s">
        <v>59</v>
      </c>
      <c r="S659" t="s">
        <v>59</v>
      </c>
      <c r="T659" t="s">
        <v>59</v>
      </c>
      <c r="U659" t="s">
        <v>59</v>
      </c>
      <c r="V659">
        <v>0</v>
      </c>
      <c r="W659">
        <v>1</v>
      </c>
      <c r="X659">
        <v>0</v>
      </c>
      <c r="Y659" t="s">
        <v>66</v>
      </c>
      <c r="Z659" t="s">
        <v>58</v>
      </c>
      <c r="AA659" t="s">
        <v>58</v>
      </c>
      <c r="AB659" t="s">
        <v>66</v>
      </c>
      <c r="AC659" t="s">
        <v>58</v>
      </c>
      <c r="AD659" t="s">
        <v>58</v>
      </c>
      <c r="AE659" t="s">
        <v>58</v>
      </c>
      <c r="AF659" t="s">
        <v>58</v>
      </c>
      <c r="AG659" t="s">
        <v>58</v>
      </c>
      <c r="AH659" t="s">
        <v>58</v>
      </c>
      <c r="AI659" t="s">
        <v>58</v>
      </c>
      <c r="AJ659" t="s">
        <v>58</v>
      </c>
      <c r="AK659">
        <v>1</v>
      </c>
      <c r="AL659">
        <v>0</v>
      </c>
      <c r="AM659">
        <v>1</v>
      </c>
      <c r="AN659">
        <v>0</v>
      </c>
      <c r="AO659">
        <v>1</v>
      </c>
      <c r="AP659">
        <v>0</v>
      </c>
      <c r="AQ659">
        <v>0</v>
      </c>
      <c r="AR659">
        <v>0</v>
      </c>
      <c r="AS659">
        <v>1</v>
      </c>
      <c r="AV659">
        <v>14.7</v>
      </c>
      <c r="AW659" t="s">
        <v>59</v>
      </c>
      <c r="AX659">
        <v>7</v>
      </c>
    </row>
    <row r="660" spans="1:50">
      <c r="A660" t="s">
        <v>1342</v>
      </c>
      <c r="B660" t="s">
        <v>1343</v>
      </c>
      <c r="C660" t="s">
        <v>187</v>
      </c>
      <c r="D660">
        <v>5720</v>
      </c>
      <c r="E660" t="s">
        <v>63</v>
      </c>
      <c r="F660">
        <v>58</v>
      </c>
      <c r="G660" t="s">
        <v>104</v>
      </c>
      <c r="H660">
        <v>276.32</v>
      </c>
      <c r="I660" t="s">
        <v>105</v>
      </c>
      <c r="J660" t="s">
        <v>71</v>
      </c>
      <c r="K660" t="s">
        <v>116</v>
      </c>
      <c r="L660" t="s">
        <v>58</v>
      </c>
      <c r="M660">
        <v>0</v>
      </c>
      <c r="N660">
        <v>2</v>
      </c>
      <c r="O660">
        <v>2</v>
      </c>
      <c r="P660">
        <v>0</v>
      </c>
      <c r="Q660" t="s">
        <v>59</v>
      </c>
      <c r="R660" t="s">
        <v>59</v>
      </c>
      <c r="S660" t="s">
        <v>59</v>
      </c>
      <c r="T660" t="s">
        <v>59</v>
      </c>
      <c r="U660" t="s">
        <v>59</v>
      </c>
      <c r="W660">
        <v>0</v>
      </c>
      <c r="X660">
        <v>0</v>
      </c>
      <c r="Y660" t="s">
        <v>58</v>
      </c>
      <c r="Z660" t="s">
        <v>58</v>
      </c>
      <c r="AA660" t="s">
        <v>58</v>
      </c>
      <c r="AB660" t="s">
        <v>58</v>
      </c>
      <c r="AC660" t="s">
        <v>58</v>
      </c>
      <c r="AD660" t="s">
        <v>58</v>
      </c>
      <c r="AE660" t="s">
        <v>58</v>
      </c>
      <c r="AF660" t="s">
        <v>58</v>
      </c>
      <c r="AG660" t="s">
        <v>58</v>
      </c>
      <c r="AH660" t="s">
        <v>58</v>
      </c>
      <c r="AI660" t="s">
        <v>66</v>
      </c>
      <c r="AJ660" t="s">
        <v>58</v>
      </c>
      <c r="AK660">
        <v>1</v>
      </c>
      <c r="AL660">
        <v>1</v>
      </c>
      <c r="AM660">
        <v>1</v>
      </c>
      <c r="AN660">
        <v>1</v>
      </c>
      <c r="AO660">
        <v>0</v>
      </c>
      <c r="AP660">
        <v>0</v>
      </c>
      <c r="AQ660">
        <v>0</v>
      </c>
      <c r="AR660">
        <v>0</v>
      </c>
      <c r="AS660">
        <v>1</v>
      </c>
      <c r="AV660">
        <v>12</v>
      </c>
      <c r="AW660" t="s">
        <v>59</v>
      </c>
      <c r="AX660">
        <v>7</v>
      </c>
    </row>
    <row r="661" spans="1:50">
      <c r="A661" t="s">
        <v>1344</v>
      </c>
      <c r="B661" t="s">
        <v>1345</v>
      </c>
      <c r="C661" t="s">
        <v>202</v>
      </c>
      <c r="D661">
        <v>1000</v>
      </c>
      <c r="E661" t="s">
        <v>53</v>
      </c>
      <c r="F661">
        <v>0</v>
      </c>
      <c r="G661" t="s">
        <v>70</v>
      </c>
      <c r="H661">
        <v>315.45999999999998</v>
      </c>
      <c r="I661" t="s">
        <v>55</v>
      </c>
      <c r="J661" t="s">
        <v>55</v>
      </c>
      <c r="K661" t="s">
        <v>123</v>
      </c>
      <c r="L661" t="s">
        <v>58</v>
      </c>
      <c r="M661">
        <v>0</v>
      </c>
      <c r="N661">
        <v>0</v>
      </c>
      <c r="O661">
        <v>0</v>
      </c>
      <c r="P661">
        <v>0</v>
      </c>
      <c r="Q661" t="s">
        <v>59</v>
      </c>
      <c r="R661" t="s">
        <v>59</v>
      </c>
      <c r="S661" t="s">
        <v>59</v>
      </c>
      <c r="T661" t="s">
        <v>59</v>
      </c>
      <c r="U661" t="s">
        <v>59</v>
      </c>
      <c r="V661">
        <v>3</v>
      </c>
      <c r="W661">
        <v>0</v>
      </c>
      <c r="X661">
        <v>0</v>
      </c>
      <c r="Y661" t="s">
        <v>59</v>
      </c>
      <c r="Z661" t="s">
        <v>59</v>
      </c>
      <c r="AA661" t="s">
        <v>59</v>
      </c>
      <c r="AB661" t="s">
        <v>59</v>
      </c>
      <c r="AC661" t="s">
        <v>59</v>
      </c>
      <c r="AD661" t="s">
        <v>59</v>
      </c>
      <c r="AE661" t="s">
        <v>59</v>
      </c>
      <c r="AF661" t="s">
        <v>59</v>
      </c>
      <c r="AG661" t="s">
        <v>59</v>
      </c>
      <c r="AH661" t="s">
        <v>59</v>
      </c>
      <c r="AI661" t="s">
        <v>59</v>
      </c>
      <c r="AJ661" t="s">
        <v>59</v>
      </c>
      <c r="AV661">
        <v>15.6</v>
      </c>
      <c r="AW661" t="s">
        <v>59</v>
      </c>
      <c r="AX661">
        <v>2</v>
      </c>
    </row>
    <row r="662" spans="1:50">
      <c r="A662" t="s">
        <v>1346</v>
      </c>
      <c r="B662" t="s">
        <v>1347</v>
      </c>
      <c r="C662" t="s">
        <v>236</v>
      </c>
      <c r="D662">
        <v>2620</v>
      </c>
      <c r="E662" t="s">
        <v>53</v>
      </c>
      <c r="F662">
        <v>76</v>
      </c>
      <c r="G662" t="s">
        <v>84</v>
      </c>
      <c r="H662">
        <v>385.53</v>
      </c>
      <c r="I662" t="s">
        <v>94</v>
      </c>
      <c r="J662" t="s">
        <v>71</v>
      </c>
      <c r="K662" t="s">
        <v>72</v>
      </c>
      <c r="L662" t="s">
        <v>58</v>
      </c>
      <c r="M662">
        <v>0</v>
      </c>
      <c r="N662">
        <v>2</v>
      </c>
      <c r="O662">
        <v>2</v>
      </c>
      <c r="P662">
        <v>0</v>
      </c>
      <c r="Q662" t="s">
        <v>59</v>
      </c>
      <c r="R662" t="s">
        <v>66</v>
      </c>
      <c r="S662" t="s">
        <v>66</v>
      </c>
      <c r="T662" t="s">
        <v>66</v>
      </c>
      <c r="U662" t="s">
        <v>66</v>
      </c>
      <c r="V662">
        <v>1</v>
      </c>
      <c r="W662">
        <v>0</v>
      </c>
      <c r="X662">
        <v>0</v>
      </c>
      <c r="Y662" t="s">
        <v>66</v>
      </c>
      <c r="Z662" t="s">
        <v>58</v>
      </c>
      <c r="AA662" t="s">
        <v>66</v>
      </c>
      <c r="AB662" t="s">
        <v>66</v>
      </c>
      <c r="AC662" t="s">
        <v>58</v>
      </c>
      <c r="AD662" t="s">
        <v>58</v>
      </c>
      <c r="AE662" t="s">
        <v>58</v>
      </c>
      <c r="AF662" t="s">
        <v>58</v>
      </c>
      <c r="AG662" t="s">
        <v>58</v>
      </c>
      <c r="AH662" t="s">
        <v>58</v>
      </c>
      <c r="AI662" t="s">
        <v>58</v>
      </c>
      <c r="AJ662" t="s">
        <v>58</v>
      </c>
      <c r="AK662">
        <v>0</v>
      </c>
      <c r="AL662">
        <v>0</v>
      </c>
      <c r="AM662">
        <v>1</v>
      </c>
      <c r="AN662">
        <v>1</v>
      </c>
      <c r="AO662">
        <v>1</v>
      </c>
      <c r="AP662">
        <v>0</v>
      </c>
      <c r="AQ662">
        <v>0</v>
      </c>
      <c r="AR662">
        <v>0</v>
      </c>
      <c r="AS662">
        <v>1</v>
      </c>
      <c r="AV662">
        <v>14.4</v>
      </c>
      <c r="AW662" t="s">
        <v>59</v>
      </c>
      <c r="AX662">
        <v>4</v>
      </c>
    </row>
    <row r="663" spans="1:50">
      <c r="A663" t="s">
        <v>1348</v>
      </c>
      <c r="B663" t="s">
        <v>846</v>
      </c>
      <c r="C663" t="s">
        <v>75</v>
      </c>
      <c r="D663">
        <v>4040</v>
      </c>
      <c r="E663" t="s">
        <v>53</v>
      </c>
      <c r="F663">
        <v>32</v>
      </c>
      <c r="G663" t="s">
        <v>84</v>
      </c>
      <c r="H663">
        <v>195.07</v>
      </c>
      <c r="I663" t="s">
        <v>55</v>
      </c>
      <c r="J663" t="s">
        <v>55</v>
      </c>
      <c r="K663" t="s">
        <v>128</v>
      </c>
      <c r="L663" t="s">
        <v>58</v>
      </c>
      <c r="M663">
        <v>0</v>
      </c>
      <c r="N663">
        <v>0</v>
      </c>
      <c r="O663">
        <v>0</v>
      </c>
      <c r="P663">
        <v>0</v>
      </c>
      <c r="Q663" t="s">
        <v>59</v>
      </c>
      <c r="R663" t="s">
        <v>59</v>
      </c>
      <c r="S663" t="s">
        <v>59</v>
      </c>
      <c r="T663" t="s">
        <v>59</v>
      </c>
      <c r="U663" t="s">
        <v>59</v>
      </c>
      <c r="V663">
        <v>1</v>
      </c>
      <c r="W663">
        <v>0</v>
      </c>
      <c r="X663">
        <v>0</v>
      </c>
      <c r="Y663" t="s">
        <v>59</v>
      </c>
      <c r="Z663" t="s">
        <v>59</v>
      </c>
      <c r="AA663" t="s">
        <v>59</v>
      </c>
      <c r="AB663" t="s">
        <v>59</v>
      </c>
      <c r="AC663" t="s">
        <v>59</v>
      </c>
      <c r="AD663" t="s">
        <v>59</v>
      </c>
      <c r="AE663" t="s">
        <v>59</v>
      </c>
      <c r="AF663" t="s">
        <v>59</v>
      </c>
      <c r="AG663" t="s">
        <v>59</v>
      </c>
      <c r="AH663" t="s">
        <v>59</v>
      </c>
      <c r="AI663" t="s">
        <v>59</v>
      </c>
      <c r="AJ663" t="s">
        <v>59</v>
      </c>
      <c r="AV663">
        <v>13.2</v>
      </c>
      <c r="AW663" t="s">
        <v>59</v>
      </c>
      <c r="AX663">
        <v>1</v>
      </c>
    </row>
    <row r="664" spans="1:50">
      <c r="A664" t="s">
        <v>1349</v>
      </c>
      <c r="B664" t="s">
        <v>1350</v>
      </c>
      <c r="C664" t="s">
        <v>420</v>
      </c>
      <c r="D664">
        <v>4280</v>
      </c>
      <c r="E664" t="s">
        <v>53</v>
      </c>
      <c r="F664">
        <v>0</v>
      </c>
      <c r="G664" t="s">
        <v>64</v>
      </c>
      <c r="H664">
        <v>226.32</v>
      </c>
      <c r="I664" t="s">
        <v>55</v>
      </c>
      <c r="J664" t="s">
        <v>55</v>
      </c>
      <c r="K664" t="s">
        <v>131</v>
      </c>
      <c r="L664" t="s">
        <v>66</v>
      </c>
      <c r="M664">
        <v>1</v>
      </c>
      <c r="N664">
        <v>2</v>
      </c>
      <c r="O664">
        <v>2</v>
      </c>
      <c r="P664">
        <v>0</v>
      </c>
      <c r="Q664" t="s">
        <v>59</v>
      </c>
      <c r="R664" t="s">
        <v>59</v>
      </c>
      <c r="S664" t="s">
        <v>59</v>
      </c>
      <c r="T664" t="s">
        <v>59</v>
      </c>
      <c r="U664" t="s">
        <v>59</v>
      </c>
      <c r="V664">
        <v>1</v>
      </c>
      <c r="W664">
        <v>0</v>
      </c>
      <c r="X664">
        <v>0</v>
      </c>
      <c r="Y664" t="s">
        <v>59</v>
      </c>
      <c r="Z664" t="s">
        <v>59</v>
      </c>
      <c r="AA664" t="s">
        <v>59</v>
      </c>
      <c r="AB664" t="s">
        <v>59</v>
      </c>
      <c r="AC664" t="s">
        <v>59</v>
      </c>
      <c r="AD664" t="s">
        <v>59</v>
      </c>
      <c r="AE664" t="s">
        <v>59</v>
      </c>
      <c r="AF664" t="s">
        <v>59</v>
      </c>
      <c r="AG664" t="s">
        <v>59</v>
      </c>
      <c r="AH664" t="s">
        <v>59</v>
      </c>
      <c r="AI664" t="s">
        <v>59</v>
      </c>
      <c r="AJ664" t="s">
        <v>59</v>
      </c>
      <c r="AV664">
        <v>12.1</v>
      </c>
      <c r="AW664" t="s">
        <v>59</v>
      </c>
      <c r="AX664">
        <v>2</v>
      </c>
    </row>
    <row r="665" spans="1:50">
      <c r="A665" t="s">
        <v>1351</v>
      </c>
      <c r="B665" t="s">
        <v>1352</v>
      </c>
      <c r="C665" t="s">
        <v>122</v>
      </c>
      <c r="D665">
        <v>8960</v>
      </c>
      <c r="E665" t="s">
        <v>63</v>
      </c>
      <c r="F665">
        <v>46</v>
      </c>
      <c r="G665" t="s">
        <v>104</v>
      </c>
      <c r="H665">
        <v>255.92</v>
      </c>
      <c r="I665" t="s">
        <v>100</v>
      </c>
      <c r="J665" t="s">
        <v>71</v>
      </c>
      <c r="K665" t="s">
        <v>131</v>
      </c>
      <c r="L665" t="s">
        <v>66</v>
      </c>
      <c r="M665">
        <v>3</v>
      </c>
      <c r="N665">
        <v>0</v>
      </c>
      <c r="O665">
        <v>0</v>
      </c>
      <c r="P665">
        <v>0</v>
      </c>
      <c r="Q665" t="s">
        <v>59</v>
      </c>
      <c r="R665" t="s">
        <v>59</v>
      </c>
      <c r="S665" t="s">
        <v>59</v>
      </c>
      <c r="T665" t="s">
        <v>59</v>
      </c>
      <c r="U665" t="s">
        <v>59</v>
      </c>
      <c r="V665">
        <v>1</v>
      </c>
      <c r="W665">
        <v>1</v>
      </c>
      <c r="X665">
        <v>0</v>
      </c>
      <c r="Y665" t="s">
        <v>66</v>
      </c>
      <c r="Z665" t="s">
        <v>58</v>
      </c>
      <c r="AA665" t="s">
        <v>58</v>
      </c>
      <c r="AB665" t="s">
        <v>66</v>
      </c>
      <c r="AC665" t="s">
        <v>58</v>
      </c>
      <c r="AD665" t="s">
        <v>58</v>
      </c>
      <c r="AE665" t="s">
        <v>66</v>
      </c>
      <c r="AF665" t="s">
        <v>58</v>
      </c>
      <c r="AG665" t="s">
        <v>58</v>
      </c>
      <c r="AH665" t="s">
        <v>58</v>
      </c>
      <c r="AI665" t="s">
        <v>58</v>
      </c>
      <c r="AJ665" t="s">
        <v>58</v>
      </c>
      <c r="AK665">
        <v>1</v>
      </c>
      <c r="AL665">
        <v>0</v>
      </c>
      <c r="AM665">
        <v>0</v>
      </c>
      <c r="AN665">
        <v>0</v>
      </c>
      <c r="AO665">
        <v>0</v>
      </c>
      <c r="AP665">
        <v>0</v>
      </c>
      <c r="AQ665">
        <v>0</v>
      </c>
      <c r="AR665">
        <v>0</v>
      </c>
      <c r="AS665">
        <v>0</v>
      </c>
      <c r="AV665">
        <v>12.9</v>
      </c>
      <c r="AW665" t="s">
        <v>59</v>
      </c>
      <c r="AX665">
        <v>7</v>
      </c>
    </row>
    <row r="666" spans="1:50">
      <c r="A666" t="s">
        <v>1353</v>
      </c>
      <c r="B666" t="s">
        <v>1354</v>
      </c>
      <c r="C666" t="s">
        <v>328</v>
      </c>
      <c r="E666" t="s">
        <v>63</v>
      </c>
      <c r="F666">
        <v>66</v>
      </c>
      <c r="G666" t="s">
        <v>115</v>
      </c>
      <c r="H666">
        <v>250.33</v>
      </c>
      <c r="I666" t="s">
        <v>55</v>
      </c>
      <c r="J666" t="s">
        <v>55</v>
      </c>
      <c r="K666" t="s">
        <v>80</v>
      </c>
      <c r="L666" t="s">
        <v>58</v>
      </c>
      <c r="M666">
        <v>0</v>
      </c>
      <c r="N666">
        <v>1</v>
      </c>
      <c r="O666">
        <v>1</v>
      </c>
      <c r="P666">
        <v>0</v>
      </c>
      <c r="Q666" t="s">
        <v>59</v>
      </c>
      <c r="R666" t="s">
        <v>59</v>
      </c>
      <c r="S666" t="s">
        <v>59</v>
      </c>
      <c r="T666" t="s">
        <v>59</v>
      </c>
      <c r="U666" t="s">
        <v>59</v>
      </c>
      <c r="V666">
        <v>0</v>
      </c>
      <c r="W666">
        <v>1</v>
      </c>
      <c r="X666">
        <v>0</v>
      </c>
      <c r="Y666" t="s">
        <v>58</v>
      </c>
      <c r="Z666" t="s">
        <v>58</v>
      </c>
      <c r="AA666" t="s">
        <v>58</v>
      </c>
      <c r="AB666" t="s">
        <v>58</v>
      </c>
      <c r="AC666" t="s">
        <v>58</v>
      </c>
      <c r="AD666" t="s">
        <v>58</v>
      </c>
      <c r="AE666" t="s">
        <v>58</v>
      </c>
      <c r="AF666" t="s">
        <v>58</v>
      </c>
      <c r="AG666" t="s">
        <v>58</v>
      </c>
      <c r="AH666" t="s">
        <v>58</v>
      </c>
      <c r="AI666" t="s">
        <v>58</v>
      </c>
      <c r="AJ666" t="s">
        <v>58</v>
      </c>
      <c r="AK666">
        <v>0</v>
      </c>
      <c r="AL666">
        <v>1</v>
      </c>
      <c r="AM666">
        <v>1</v>
      </c>
      <c r="AN666">
        <v>0</v>
      </c>
      <c r="AO666">
        <v>1</v>
      </c>
      <c r="AP666">
        <v>0</v>
      </c>
      <c r="AQ666">
        <v>0</v>
      </c>
      <c r="AR666">
        <v>0</v>
      </c>
      <c r="AS666">
        <v>0</v>
      </c>
      <c r="AV666">
        <v>12.2</v>
      </c>
      <c r="AW666" t="s">
        <v>59</v>
      </c>
      <c r="AX666">
        <v>5</v>
      </c>
    </row>
    <row r="667" spans="1:50">
      <c r="A667" t="s">
        <v>1355</v>
      </c>
      <c r="B667" t="s">
        <v>1356</v>
      </c>
      <c r="C667" t="s">
        <v>69</v>
      </c>
      <c r="D667">
        <v>6440</v>
      </c>
      <c r="E667" t="s">
        <v>53</v>
      </c>
      <c r="F667">
        <v>56</v>
      </c>
      <c r="G667" t="s">
        <v>163</v>
      </c>
      <c r="H667">
        <v>333.22</v>
      </c>
      <c r="I667" t="s">
        <v>55</v>
      </c>
      <c r="J667" t="s">
        <v>71</v>
      </c>
      <c r="K667" t="s">
        <v>72</v>
      </c>
      <c r="L667" t="s">
        <v>58</v>
      </c>
      <c r="M667">
        <v>0</v>
      </c>
      <c r="N667">
        <v>1</v>
      </c>
      <c r="O667">
        <v>1</v>
      </c>
      <c r="P667">
        <v>0</v>
      </c>
      <c r="Q667" t="s">
        <v>59</v>
      </c>
      <c r="R667" t="s">
        <v>59</v>
      </c>
      <c r="S667" t="s">
        <v>59</v>
      </c>
      <c r="T667" t="s">
        <v>59</v>
      </c>
      <c r="U667" t="s">
        <v>59</v>
      </c>
      <c r="W667">
        <v>0</v>
      </c>
      <c r="X667">
        <v>0</v>
      </c>
      <c r="Y667" t="s">
        <v>58</v>
      </c>
      <c r="Z667" t="s">
        <v>58</v>
      </c>
      <c r="AA667" t="s">
        <v>58</v>
      </c>
      <c r="AB667" t="s">
        <v>66</v>
      </c>
      <c r="AC667" t="s">
        <v>58</v>
      </c>
      <c r="AD667" t="s">
        <v>58</v>
      </c>
      <c r="AE667" t="s">
        <v>58</v>
      </c>
      <c r="AF667" t="s">
        <v>58</v>
      </c>
      <c r="AG667" t="s">
        <v>58</v>
      </c>
      <c r="AH667" t="s">
        <v>58</v>
      </c>
      <c r="AI667" t="s">
        <v>58</v>
      </c>
      <c r="AJ667" t="s">
        <v>58</v>
      </c>
      <c r="AK667">
        <v>0</v>
      </c>
      <c r="AL667">
        <v>1</v>
      </c>
      <c r="AM667">
        <v>1</v>
      </c>
      <c r="AN667">
        <v>0</v>
      </c>
      <c r="AO667">
        <v>0</v>
      </c>
      <c r="AP667">
        <v>0</v>
      </c>
      <c r="AQ667">
        <v>0</v>
      </c>
      <c r="AR667">
        <v>0</v>
      </c>
      <c r="AS667">
        <v>1</v>
      </c>
      <c r="AV667">
        <v>13</v>
      </c>
      <c r="AW667" t="s">
        <v>59</v>
      </c>
      <c r="AX667">
        <v>6</v>
      </c>
    </row>
    <row r="668" spans="1:50">
      <c r="A668" t="s">
        <v>1357</v>
      </c>
      <c r="B668" t="s">
        <v>1358</v>
      </c>
      <c r="C668" t="s">
        <v>187</v>
      </c>
      <c r="D668">
        <v>8840</v>
      </c>
      <c r="E668" t="s">
        <v>63</v>
      </c>
      <c r="F668">
        <v>62</v>
      </c>
      <c r="G668" t="s">
        <v>64</v>
      </c>
      <c r="H668">
        <v>354.28</v>
      </c>
      <c r="I668" t="s">
        <v>100</v>
      </c>
      <c r="J668" t="s">
        <v>71</v>
      </c>
      <c r="K668" t="s">
        <v>128</v>
      </c>
      <c r="L668" t="s">
        <v>58</v>
      </c>
      <c r="M668">
        <v>0</v>
      </c>
      <c r="N668">
        <v>2</v>
      </c>
      <c r="O668">
        <v>2</v>
      </c>
      <c r="P668">
        <v>0</v>
      </c>
      <c r="Q668" t="s">
        <v>59</v>
      </c>
      <c r="R668" t="s">
        <v>59</v>
      </c>
      <c r="S668" t="s">
        <v>59</v>
      </c>
      <c r="T668" t="s">
        <v>66</v>
      </c>
      <c r="U668" t="s">
        <v>59</v>
      </c>
      <c r="W668">
        <v>0</v>
      </c>
      <c r="X668">
        <v>0</v>
      </c>
      <c r="Y668" t="s">
        <v>66</v>
      </c>
      <c r="Z668" t="s">
        <v>66</v>
      </c>
      <c r="AA668" t="s">
        <v>58</v>
      </c>
      <c r="AB668" t="s">
        <v>66</v>
      </c>
      <c r="AC668" t="s">
        <v>58</v>
      </c>
      <c r="AD668" t="s">
        <v>58</v>
      </c>
      <c r="AE668" t="s">
        <v>66</v>
      </c>
      <c r="AF668" t="s">
        <v>58</v>
      </c>
      <c r="AG668" t="s">
        <v>58</v>
      </c>
      <c r="AH668" t="s">
        <v>66</v>
      </c>
      <c r="AI668" t="s">
        <v>58</v>
      </c>
      <c r="AJ668" t="s">
        <v>58</v>
      </c>
      <c r="AK668">
        <v>1</v>
      </c>
      <c r="AL668">
        <v>0</v>
      </c>
      <c r="AM668">
        <v>1</v>
      </c>
      <c r="AN668">
        <v>0</v>
      </c>
      <c r="AO668">
        <v>1</v>
      </c>
      <c r="AP668">
        <v>0</v>
      </c>
      <c r="AQ668">
        <v>0</v>
      </c>
      <c r="AR668">
        <v>0</v>
      </c>
      <c r="AS668">
        <v>1</v>
      </c>
      <c r="AV668">
        <v>13.7</v>
      </c>
      <c r="AW668" t="s">
        <v>59</v>
      </c>
      <c r="AX668">
        <v>7</v>
      </c>
    </row>
    <row r="669" spans="1:50">
      <c r="A669" t="s">
        <v>1359</v>
      </c>
      <c r="B669" t="s">
        <v>1360</v>
      </c>
      <c r="C669" t="s">
        <v>529</v>
      </c>
      <c r="D669">
        <v>4360</v>
      </c>
      <c r="E669" t="s">
        <v>63</v>
      </c>
      <c r="F669">
        <v>48</v>
      </c>
      <c r="G669" t="s">
        <v>163</v>
      </c>
      <c r="H669">
        <v>242.76</v>
      </c>
      <c r="I669" t="s">
        <v>105</v>
      </c>
      <c r="J669" t="s">
        <v>56</v>
      </c>
      <c r="K669" t="s">
        <v>123</v>
      </c>
      <c r="L669" t="s">
        <v>58</v>
      </c>
      <c r="M669">
        <v>0</v>
      </c>
      <c r="N669">
        <v>1</v>
      </c>
      <c r="O669">
        <v>1</v>
      </c>
      <c r="P669">
        <v>0</v>
      </c>
      <c r="Q669" t="s">
        <v>59</v>
      </c>
      <c r="R669" t="s">
        <v>59</v>
      </c>
      <c r="S669" t="s">
        <v>59</v>
      </c>
      <c r="T669" t="s">
        <v>59</v>
      </c>
      <c r="U669" t="s">
        <v>59</v>
      </c>
      <c r="V669">
        <v>1</v>
      </c>
      <c r="W669">
        <v>0</v>
      </c>
      <c r="X669">
        <v>0</v>
      </c>
      <c r="Y669" t="s">
        <v>58</v>
      </c>
      <c r="Z669" t="s">
        <v>58</v>
      </c>
      <c r="AA669" t="s">
        <v>58</v>
      </c>
      <c r="AB669" t="s">
        <v>58</v>
      </c>
      <c r="AC669" t="s">
        <v>58</v>
      </c>
      <c r="AD669" t="s">
        <v>58</v>
      </c>
      <c r="AE669" t="s">
        <v>58</v>
      </c>
      <c r="AF669" t="s">
        <v>58</v>
      </c>
      <c r="AG669" t="s">
        <v>58</v>
      </c>
      <c r="AH669" t="s">
        <v>58</v>
      </c>
      <c r="AI669" t="s">
        <v>58</v>
      </c>
      <c r="AJ669" t="s">
        <v>58</v>
      </c>
      <c r="AK669">
        <v>0</v>
      </c>
      <c r="AL669">
        <v>0</v>
      </c>
      <c r="AM669">
        <v>1</v>
      </c>
      <c r="AN669">
        <v>0</v>
      </c>
      <c r="AO669">
        <v>1</v>
      </c>
      <c r="AP669">
        <v>1</v>
      </c>
      <c r="AQ669">
        <v>1</v>
      </c>
      <c r="AR669">
        <v>1</v>
      </c>
      <c r="AS669">
        <v>1</v>
      </c>
      <c r="AV669">
        <v>12.8</v>
      </c>
      <c r="AW669" t="s">
        <v>59</v>
      </c>
      <c r="AX669">
        <v>8</v>
      </c>
    </row>
    <row r="670" spans="1:50">
      <c r="A670" t="s">
        <v>1361</v>
      </c>
      <c r="B670" t="s">
        <v>1362</v>
      </c>
      <c r="C670" t="s">
        <v>69</v>
      </c>
      <c r="D670">
        <v>7600</v>
      </c>
      <c r="E670" t="s">
        <v>63</v>
      </c>
      <c r="F670">
        <v>54</v>
      </c>
      <c r="G670" t="s">
        <v>84</v>
      </c>
      <c r="H670">
        <v>231.58</v>
      </c>
      <c r="I670" t="s">
        <v>65</v>
      </c>
      <c r="J670" t="s">
        <v>56</v>
      </c>
      <c r="K670" t="s">
        <v>72</v>
      </c>
      <c r="L670" t="s">
        <v>58</v>
      </c>
      <c r="M670">
        <v>0</v>
      </c>
      <c r="N670">
        <v>2</v>
      </c>
      <c r="O670">
        <v>2</v>
      </c>
      <c r="P670">
        <v>0</v>
      </c>
      <c r="Q670" t="s">
        <v>59</v>
      </c>
      <c r="R670" t="s">
        <v>66</v>
      </c>
      <c r="S670" t="s">
        <v>66</v>
      </c>
      <c r="T670" t="s">
        <v>66</v>
      </c>
      <c r="U670" t="s">
        <v>66</v>
      </c>
      <c r="W670">
        <v>0</v>
      </c>
      <c r="X670">
        <v>0</v>
      </c>
      <c r="Y670" t="s">
        <v>59</v>
      </c>
      <c r="Z670" t="s">
        <v>59</v>
      </c>
      <c r="AA670" t="s">
        <v>59</v>
      </c>
      <c r="AB670" t="s">
        <v>59</v>
      </c>
      <c r="AC670" t="s">
        <v>59</v>
      </c>
      <c r="AD670" t="s">
        <v>59</v>
      </c>
      <c r="AE670" t="s">
        <v>59</v>
      </c>
      <c r="AF670" t="s">
        <v>59</v>
      </c>
      <c r="AG670" t="s">
        <v>59</v>
      </c>
      <c r="AH670" t="s">
        <v>59</v>
      </c>
      <c r="AI670" t="s">
        <v>59</v>
      </c>
      <c r="AJ670" t="s">
        <v>59</v>
      </c>
      <c r="AV670">
        <v>12.9</v>
      </c>
      <c r="AW670" t="s">
        <v>59</v>
      </c>
      <c r="AX670">
        <v>6</v>
      </c>
    </row>
    <row r="671" spans="1:50">
      <c r="A671" t="s">
        <v>1363</v>
      </c>
      <c r="B671" t="s">
        <v>466</v>
      </c>
      <c r="C671" t="s">
        <v>137</v>
      </c>
      <c r="D671">
        <v>6480</v>
      </c>
      <c r="E671" t="s">
        <v>63</v>
      </c>
      <c r="F671">
        <v>54</v>
      </c>
      <c r="G671" t="s">
        <v>64</v>
      </c>
      <c r="H671">
        <v>350.99</v>
      </c>
      <c r="I671" t="s">
        <v>105</v>
      </c>
      <c r="J671" t="s">
        <v>71</v>
      </c>
      <c r="K671" t="s">
        <v>72</v>
      </c>
      <c r="L671" t="s">
        <v>58</v>
      </c>
      <c r="M671">
        <v>0</v>
      </c>
      <c r="N671">
        <v>2</v>
      </c>
      <c r="O671">
        <v>2</v>
      </c>
      <c r="P671">
        <v>0</v>
      </c>
      <c r="Q671" t="s">
        <v>59</v>
      </c>
      <c r="R671" t="s">
        <v>59</v>
      </c>
      <c r="S671" t="s">
        <v>59</v>
      </c>
      <c r="T671" t="s">
        <v>59</v>
      </c>
      <c r="U671" t="s">
        <v>66</v>
      </c>
      <c r="W671">
        <v>0</v>
      </c>
      <c r="X671">
        <v>0</v>
      </c>
      <c r="Y671" t="s">
        <v>66</v>
      </c>
      <c r="Z671" t="s">
        <v>66</v>
      </c>
      <c r="AA671" t="s">
        <v>58</v>
      </c>
      <c r="AB671" t="s">
        <v>66</v>
      </c>
      <c r="AC671" t="s">
        <v>58</v>
      </c>
      <c r="AD671" t="s">
        <v>58</v>
      </c>
      <c r="AE671" t="s">
        <v>58</v>
      </c>
      <c r="AF671" t="s">
        <v>58</v>
      </c>
      <c r="AG671" t="s">
        <v>58</v>
      </c>
      <c r="AH671" t="s">
        <v>58</v>
      </c>
      <c r="AI671" t="s">
        <v>58</v>
      </c>
      <c r="AJ671" t="s">
        <v>58</v>
      </c>
      <c r="AK671">
        <v>0</v>
      </c>
      <c r="AL671">
        <v>1</v>
      </c>
      <c r="AM671">
        <v>1</v>
      </c>
      <c r="AN671">
        <v>0</v>
      </c>
      <c r="AO671">
        <v>0</v>
      </c>
      <c r="AP671">
        <v>1</v>
      </c>
      <c r="AQ671">
        <v>0</v>
      </c>
      <c r="AR671">
        <v>1</v>
      </c>
      <c r="AS671">
        <v>0</v>
      </c>
      <c r="AV671">
        <v>14.7</v>
      </c>
      <c r="AW671" t="s">
        <v>59</v>
      </c>
      <c r="AX671">
        <v>5</v>
      </c>
    </row>
    <row r="672" spans="1:50">
      <c r="A672" t="s">
        <v>1364</v>
      </c>
      <c r="B672" t="s">
        <v>1365</v>
      </c>
      <c r="C672" t="s">
        <v>93</v>
      </c>
      <c r="D672">
        <v>1120</v>
      </c>
      <c r="E672" t="s">
        <v>63</v>
      </c>
      <c r="F672">
        <v>30</v>
      </c>
      <c r="G672" t="s">
        <v>70</v>
      </c>
      <c r="H672">
        <v>346.38</v>
      </c>
      <c r="I672" t="s">
        <v>105</v>
      </c>
      <c r="J672" t="s">
        <v>71</v>
      </c>
      <c r="K672" t="s">
        <v>80</v>
      </c>
      <c r="L672" t="s">
        <v>66</v>
      </c>
      <c r="M672">
        <v>3</v>
      </c>
      <c r="N672">
        <v>2</v>
      </c>
      <c r="O672">
        <v>2</v>
      </c>
      <c r="P672">
        <v>0</v>
      </c>
      <c r="Q672" t="s">
        <v>59</v>
      </c>
      <c r="R672" t="s">
        <v>59</v>
      </c>
      <c r="S672" t="s">
        <v>59</v>
      </c>
      <c r="T672" t="s">
        <v>59</v>
      </c>
      <c r="U672" t="s">
        <v>59</v>
      </c>
      <c r="W672">
        <v>0</v>
      </c>
      <c r="X672">
        <v>0</v>
      </c>
      <c r="Y672" t="s">
        <v>58</v>
      </c>
      <c r="Z672" t="s">
        <v>66</v>
      </c>
      <c r="AA672" t="s">
        <v>58</v>
      </c>
      <c r="AB672" t="s">
        <v>66</v>
      </c>
      <c r="AC672" t="s">
        <v>58</v>
      </c>
      <c r="AD672" t="s">
        <v>58</v>
      </c>
      <c r="AE672" t="s">
        <v>58</v>
      </c>
      <c r="AF672" t="s">
        <v>58</v>
      </c>
      <c r="AG672" t="s">
        <v>58</v>
      </c>
      <c r="AH672" t="s">
        <v>58</v>
      </c>
      <c r="AI672" t="s">
        <v>58</v>
      </c>
      <c r="AJ672" t="s">
        <v>58</v>
      </c>
      <c r="AK672">
        <v>0</v>
      </c>
      <c r="AL672">
        <v>0</v>
      </c>
      <c r="AM672">
        <v>1</v>
      </c>
      <c r="AN672">
        <v>0</v>
      </c>
      <c r="AO672">
        <v>1</v>
      </c>
      <c r="AP672">
        <v>0</v>
      </c>
      <c r="AQ672">
        <v>0</v>
      </c>
      <c r="AR672">
        <v>0</v>
      </c>
      <c r="AS672">
        <v>1</v>
      </c>
      <c r="AV672">
        <v>11.3</v>
      </c>
      <c r="AW672" t="s">
        <v>59</v>
      </c>
      <c r="AX672">
        <v>5</v>
      </c>
    </row>
    <row r="673" spans="1:50">
      <c r="A673" t="s">
        <v>1366</v>
      </c>
      <c r="B673" t="s">
        <v>1367</v>
      </c>
      <c r="C673" t="s">
        <v>236</v>
      </c>
      <c r="D673">
        <v>6200</v>
      </c>
      <c r="E673" t="s">
        <v>58</v>
      </c>
      <c r="F673">
        <v>0</v>
      </c>
      <c r="G673" t="s">
        <v>64</v>
      </c>
      <c r="H673">
        <v>246.38</v>
      </c>
      <c r="I673" t="s">
        <v>55</v>
      </c>
      <c r="J673" t="s">
        <v>55</v>
      </c>
      <c r="K673" t="s">
        <v>128</v>
      </c>
      <c r="L673" t="s">
        <v>58</v>
      </c>
      <c r="M673">
        <v>0</v>
      </c>
      <c r="N673">
        <v>0</v>
      </c>
      <c r="O673">
        <v>0</v>
      </c>
      <c r="P673">
        <v>0</v>
      </c>
      <c r="Q673" t="s">
        <v>59</v>
      </c>
      <c r="R673" t="s">
        <v>59</v>
      </c>
      <c r="S673" t="s">
        <v>59</v>
      </c>
      <c r="T673" t="s">
        <v>59</v>
      </c>
      <c r="U673" t="s">
        <v>59</v>
      </c>
      <c r="W673">
        <v>0</v>
      </c>
      <c r="X673">
        <v>0</v>
      </c>
      <c r="Y673" t="s">
        <v>59</v>
      </c>
      <c r="Z673" t="s">
        <v>59</v>
      </c>
      <c r="AA673" t="s">
        <v>59</v>
      </c>
      <c r="AB673" t="s">
        <v>59</v>
      </c>
      <c r="AC673" t="s">
        <v>59</v>
      </c>
      <c r="AD673" t="s">
        <v>59</v>
      </c>
      <c r="AE673" t="s">
        <v>59</v>
      </c>
      <c r="AF673" t="s">
        <v>59</v>
      </c>
      <c r="AG673" t="s">
        <v>59</v>
      </c>
      <c r="AH673" t="s">
        <v>59</v>
      </c>
      <c r="AI673" t="s">
        <v>59</v>
      </c>
      <c r="AJ673" t="s">
        <v>59</v>
      </c>
      <c r="AV673">
        <v>14.1</v>
      </c>
      <c r="AW673" t="s">
        <v>59</v>
      </c>
      <c r="AX673">
        <v>4</v>
      </c>
    </row>
    <row r="674" spans="1:50">
      <c r="A674" t="s">
        <v>1368</v>
      </c>
      <c r="B674" t="s">
        <v>1369</v>
      </c>
      <c r="C674" t="s">
        <v>103</v>
      </c>
      <c r="D674">
        <v>4480</v>
      </c>
      <c r="E674" t="s">
        <v>53</v>
      </c>
      <c r="F674">
        <v>38</v>
      </c>
      <c r="G674" t="s">
        <v>226</v>
      </c>
      <c r="H674">
        <v>414.14</v>
      </c>
      <c r="I674" t="s">
        <v>105</v>
      </c>
      <c r="J674" t="s">
        <v>71</v>
      </c>
      <c r="K674" t="s">
        <v>57</v>
      </c>
      <c r="L674" t="s">
        <v>66</v>
      </c>
      <c r="M674">
        <v>1</v>
      </c>
      <c r="N674">
        <v>2</v>
      </c>
      <c r="O674">
        <v>1</v>
      </c>
      <c r="P674">
        <v>0</v>
      </c>
      <c r="Q674" t="s">
        <v>59</v>
      </c>
      <c r="R674" t="s">
        <v>59</v>
      </c>
      <c r="S674" t="s">
        <v>66</v>
      </c>
      <c r="T674" t="s">
        <v>59</v>
      </c>
      <c r="U674" t="s">
        <v>59</v>
      </c>
      <c r="W674">
        <v>0</v>
      </c>
      <c r="X674">
        <v>0</v>
      </c>
      <c r="Y674" t="s">
        <v>59</v>
      </c>
      <c r="Z674" t="s">
        <v>59</v>
      </c>
      <c r="AA674" t="s">
        <v>59</v>
      </c>
      <c r="AB674" t="s">
        <v>59</v>
      </c>
      <c r="AC674" t="s">
        <v>59</v>
      </c>
      <c r="AD674" t="s">
        <v>59</v>
      </c>
      <c r="AE674" t="s">
        <v>59</v>
      </c>
      <c r="AF674" t="s">
        <v>59</v>
      </c>
      <c r="AG674" t="s">
        <v>59</v>
      </c>
      <c r="AH674" t="s">
        <v>59</v>
      </c>
      <c r="AI674" t="s">
        <v>59</v>
      </c>
      <c r="AJ674" t="s">
        <v>59</v>
      </c>
      <c r="AV674">
        <v>15.2</v>
      </c>
      <c r="AW674" t="s">
        <v>59</v>
      </c>
      <c r="AX674">
        <v>6</v>
      </c>
    </row>
    <row r="675" spans="1:50">
      <c r="A675" t="s">
        <v>1370</v>
      </c>
      <c r="B675" t="s">
        <v>840</v>
      </c>
      <c r="C675" t="s">
        <v>122</v>
      </c>
      <c r="D675">
        <v>8280</v>
      </c>
      <c r="E675" t="s">
        <v>63</v>
      </c>
      <c r="F675">
        <v>42</v>
      </c>
      <c r="G675" t="s">
        <v>84</v>
      </c>
      <c r="H675">
        <v>223.68</v>
      </c>
      <c r="I675" t="s">
        <v>55</v>
      </c>
      <c r="J675" t="s">
        <v>71</v>
      </c>
      <c r="K675" t="s">
        <v>131</v>
      </c>
      <c r="L675" t="s">
        <v>58</v>
      </c>
      <c r="M675">
        <v>0</v>
      </c>
      <c r="N675">
        <v>0</v>
      </c>
      <c r="O675">
        <v>0</v>
      </c>
      <c r="P675">
        <v>0</v>
      </c>
      <c r="Q675" t="s">
        <v>59</v>
      </c>
      <c r="R675" t="s">
        <v>59</v>
      </c>
      <c r="S675" t="s">
        <v>59</v>
      </c>
      <c r="T675" t="s">
        <v>59</v>
      </c>
      <c r="U675" t="s">
        <v>59</v>
      </c>
      <c r="V675">
        <v>0</v>
      </c>
      <c r="W675">
        <v>1</v>
      </c>
      <c r="X675">
        <v>1</v>
      </c>
      <c r="Y675" t="s">
        <v>58</v>
      </c>
      <c r="Z675" t="s">
        <v>58</v>
      </c>
      <c r="AA675" t="s">
        <v>58</v>
      </c>
      <c r="AB675" t="s">
        <v>58</v>
      </c>
      <c r="AC675" t="s">
        <v>58</v>
      </c>
      <c r="AD675" t="s">
        <v>58</v>
      </c>
      <c r="AE675" t="s">
        <v>58</v>
      </c>
      <c r="AF675" t="s">
        <v>58</v>
      </c>
      <c r="AG675" t="s">
        <v>58</v>
      </c>
      <c r="AH675" t="s">
        <v>58</v>
      </c>
      <c r="AI675" t="s">
        <v>58</v>
      </c>
      <c r="AJ675" t="s">
        <v>58</v>
      </c>
      <c r="AK675">
        <v>0</v>
      </c>
      <c r="AL675">
        <v>0</v>
      </c>
      <c r="AM675">
        <v>1</v>
      </c>
      <c r="AN675">
        <v>0</v>
      </c>
      <c r="AO675">
        <v>1</v>
      </c>
      <c r="AP675">
        <v>0</v>
      </c>
      <c r="AQ675">
        <v>0</v>
      </c>
      <c r="AR675">
        <v>0</v>
      </c>
      <c r="AS675">
        <v>1</v>
      </c>
      <c r="AV675">
        <v>11.9</v>
      </c>
      <c r="AW675" t="s">
        <v>59</v>
      </c>
      <c r="AX675">
        <v>7</v>
      </c>
    </row>
    <row r="676" spans="1:50">
      <c r="A676" t="s">
        <v>1371</v>
      </c>
      <c r="B676" t="s">
        <v>1077</v>
      </c>
      <c r="C676" t="s">
        <v>212</v>
      </c>
      <c r="D676">
        <v>3120</v>
      </c>
      <c r="E676" t="s">
        <v>53</v>
      </c>
      <c r="F676">
        <v>28</v>
      </c>
      <c r="G676" t="s">
        <v>54</v>
      </c>
      <c r="H676">
        <v>139.47</v>
      </c>
      <c r="I676" t="s">
        <v>105</v>
      </c>
      <c r="J676" t="s">
        <v>56</v>
      </c>
      <c r="K676" t="s">
        <v>57</v>
      </c>
      <c r="L676" t="s">
        <v>66</v>
      </c>
      <c r="M676">
        <v>2</v>
      </c>
      <c r="N676">
        <v>0</v>
      </c>
      <c r="O676">
        <v>0</v>
      </c>
      <c r="P676">
        <v>0</v>
      </c>
      <c r="Q676" t="s">
        <v>59</v>
      </c>
      <c r="R676" t="s">
        <v>59</v>
      </c>
      <c r="S676" t="s">
        <v>59</v>
      </c>
      <c r="T676" t="s">
        <v>59</v>
      </c>
      <c r="U676" t="s">
        <v>59</v>
      </c>
      <c r="W676">
        <v>0</v>
      </c>
      <c r="X676">
        <v>0</v>
      </c>
      <c r="Y676" t="s">
        <v>59</v>
      </c>
      <c r="Z676" t="s">
        <v>59</v>
      </c>
      <c r="AA676" t="s">
        <v>59</v>
      </c>
      <c r="AB676" t="s">
        <v>59</v>
      </c>
      <c r="AC676" t="s">
        <v>59</v>
      </c>
      <c r="AD676" t="s">
        <v>59</v>
      </c>
      <c r="AE676" t="s">
        <v>59</v>
      </c>
      <c r="AF676" t="s">
        <v>59</v>
      </c>
      <c r="AG676" t="s">
        <v>59</v>
      </c>
      <c r="AH676" t="s">
        <v>59</v>
      </c>
      <c r="AI676" t="s">
        <v>59</v>
      </c>
      <c r="AJ676" t="s">
        <v>59</v>
      </c>
      <c r="AV676">
        <v>11.1</v>
      </c>
      <c r="AW676" t="s">
        <v>59</v>
      </c>
      <c r="AX676">
        <v>7</v>
      </c>
    </row>
    <row r="677" spans="1:50">
      <c r="A677" t="s">
        <v>1372</v>
      </c>
      <c r="B677" t="s">
        <v>113</v>
      </c>
      <c r="C677" t="s">
        <v>114</v>
      </c>
      <c r="D677">
        <v>4120</v>
      </c>
      <c r="E677" t="s">
        <v>53</v>
      </c>
      <c r="F677">
        <v>54</v>
      </c>
      <c r="G677" t="s">
        <v>104</v>
      </c>
      <c r="H677">
        <v>201.32</v>
      </c>
      <c r="I677" t="s">
        <v>55</v>
      </c>
      <c r="J677" t="s">
        <v>55</v>
      </c>
      <c r="K677" t="s">
        <v>131</v>
      </c>
      <c r="L677" t="s">
        <v>58</v>
      </c>
      <c r="M677">
        <v>0</v>
      </c>
      <c r="N677">
        <v>1</v>
      </c>
      <c r="O677">
        <v>1</v>
      </c>
      <c r="P677">
        <v>0</v>
      </c>
      <c r="Q677" t="s">
        <v>59</v>
      </c>
      <c r="R677" t="s">
        <v>59</v>
      </c>
      <c r="S677" t="s">
        <v>59</v>
      </c>
      <c r="T677" t="s">
        <v>59</v>
      </c>
      <c r="U677" t="s">
        <v>59</v>
      </c>
      <c r="W677">
        <v>0</v>
      </c>
      <c r="X677">
        <v>0</v>
      </c>
      <c r="Y677" t="s">
        <v>66</v>
      </c>
      <c r="Z677" t="s">
        <v>66</v>
      </c>
      <c r="AA677" t="s">
        <v>58</v>
      </c>
      <c r="AB677" t="s">
        <v>58</v>
      </c>
      <c r="AC677" t="s">
        <v>58</v>
      </c>
      <c r="AD677" t="s">
        <v>58</v>
      </c>
      <c r="AE677" t="s">
        <v>58</v>
      </c>
      <c r="AF677" t="s">
        <v>58</v>
      </c>
      <c r="AG677" t="s">
        <v>58</v>
      </c>
      <c r="AH677" t="s">
        <v>58</v>
      </c>
      <c r="AI677" t="s">
        <v>58</v>
      </c>
      <c r="AJ677" t="s">
        <v>66</v>
      </c>
      <c r="AK677">
        <v>0</v>
      </c>
      <c r="AL677">
        <v>0</v>
      </c>
      <c r="AM677">
        <v>1</v>
      </c>
      <c r="AN677">
        <v>0</v>
      </c>
      <c r="AO677">
        <v>1</v>
      </c>
      <c r="AP677">
        <v>0</v>
      </c>
      <c r="AQ677">
        <v>0</v>
      </c>
      <c r="AR677">
        <v>0</v>
      </c>
      <c r="AS677">
        <v>1</v>
      </c>
      <c r="AV677">
        <v>13.2</v>
      </c>
      <c r="AW677" t="s">
        <v>59</v>
      </c>
      <c r="AX677">
        <v>4</v>
      </c>
    </row>
    <row r="678" spans="1:50">
      <c r="A678" t="s">
        <v>1373</v>
      </c>
      <c r="B678" t="s">
        <v>1374</v>
      </c>
      <c r="C678" t="s">
        <v>103</v>
      </c>
      <c r="D678">
        <v>4480</v>
      </c>
      <c r="E678" t="s">
        <v>53</v>
      </c>
      <c r="F678">
        <v>30</v>
      </c>
      <c r="G678" t="s">
        <v>64</v>
      </c>
      <c r="H678">
        <v>389.47</v>
      </c>
      <c r="I678" t="s">
        <v>55</v>
      </c>
      <c r="J678" t="s">
        <v>55</v>
      </c>
      <c r="K678" t="s">
        <v>57</v>
      </c>
      <c r="L678" t="s">
        <v>66</v>
      </c>
      <c r="M678">
        <v>2</v>
      </c>
      <c r="N678">
        <v>1</v>
      </c>
      <c r="O678">
        <v>1</v>
      </c>
      <c r="P678">
        <v>0</v>
      </c>
      <c r="Q678" t="s">
        <v>66</v>
      </c>
      <c r="R678" t="s">
        <v>66</v>
      </c>
      <c r="S678" t="s">
        <v>66</v>
      </c>
      <c r="T678" t="s">
        <v>66</v>
      </c>
      <c r="U678" t="s">
        <v>66</v>
      </c>
      <c r="W678">
        <v>0</v>
      </c>
      <c r="X678">
        <v>0</v>
      </c>
      <c r="Y678" t="s">
        <v>58</v>
      </c>
      <c r="Z678" t="s">
        <v>66</v>
      </c>
      <c r="AA678" t="s">
        <v>58</v>
      </c>
      <c r="AB678" t="s">
        <v>58</v>
      </c>
      <c r="AC678" t="s">
        <v>58</v>
      </c>
      <c r="AD678" t="s">
        <v>58</v>
      </c>
      <c r="AE678" t="s">
        <v>58</v>
      </c>
      <c r="AF678" t="s">
        <v>58</v>
      </c>
      <c r="AG678" t="s">
        <v>58</v>
      </c>
      <c r="AH678" t="s">
        <v>58</v>
      </c>
      <c r="AI678" t="s">
        <v>58</v>
      </c>
      <c r="AJ678" t="s">
        <v>58</v>
      </c>
      <c r="AK678">
        <v>0</v>
      </c>
      <c r="AL678">
        <v>0</v>
      </c>
      <c r="AM678">
        <v>1</v>
      </c>
      <c r="AN678">
        <v>0</v>
      </c>
      <c r="AO678">
        <v>1</v>
      </c>
      <c r="AP678">
        <v>0</v>
      </c>
      <c r="AQ678">
        <v>0</v>
      </c>
      <c r="AR678">
        <v>0</v>
      </c>
      <c r="AS678">
        <v>1</v>
      </c>
      <c r="AV678">
        <v>11.8</v>
      </c>
      <c r="AW678" t="s">
        <v>66</v>
      </c>
      <c r="AX678">
        <v>6</v>
      </c>
    </row>
    <row r="679" spans="1:50">
      <c r="A679" t="s">
        <v>1375</v>
      </c>
      <c r="B679" t="s">
        <v>308</v>
      </c>
      <c r="C679" t="s">
        <v>171</v>
      </c>
      <c r="D679">
        <v>5380</v>
      </c>
      <c r="E679" t="s">
        <v>53</v>
      </c>
      <c r="F679">
        <v>0</v>
      </c>
      <c r="G679" t="s">
        <v>226</v>
      </c>
      <c r="H679">
        <v>344.41</v>
      </c>
      <c r="I679" t="s">
        <v>55</v>
      </c>
      <c r="J679" t="s">
        <v>71</v>
      </c>
      <c r="K679" t="s">
        <v>215</v>
      </c>
      <c r="L679" t="s">
        <v>58</v>
      </c>
      <c r="M679">
        <v>0</v>
      </c>
      <c r="N679">
        <v>2</v>
      </c>
      <c r="O679">
        <v>2</v>
      </c>
      <c r="P679">
        <v>0</v>
      </c>
      <c r="Q679" t="s">
        <v>59</v>
      </c>
      <c r="R679" t="s">
        <v>59</v>
      </c>
      <c r="S679" t="s">
        <v>59</v>
      </c>
      <c r="T679" t="s">
        <v>59</v>
      </c>
      <c r="U679" t="s">
        <v>59</v>
      </c>
      <c r="V679">
        <v>3</v>
      </c>
      <c r="W679">
        <v>1</v>
      </c>
      <c r="X679">
        <v>1</v>
      </c>
      <c r="Y679" t="s">
        <v>59</v>
      </c>
      <c r="Z679" t="s">
        <v>59</v>
      </c>
      <c r="AA679" t="s">
        <v>59</v>
      </c>
      <c r="AB679" t="s">
        <v>59</v>
      </c>
      <c r="AC679" t="s">
        <v>59</v>
      </c>
      <c r="AD679" t="s">
        <v>59</v>
      </c>
      <c r="AE679" t="s">
        <v>59</v>
      </c>
      <c r="AF679" t="s">
        <v>59</v>
      </c>
      <c r="AG679" t="s">
        <v>59</v>
      </c>
      <c r="AH679" t="s">
        <v>59</v>
      </c>
      <c r="AI679" t="s">
        <v>59</v>
      </c>
      <c r="AJ679" t="s">
        <v>59</v>
      </c>
      <c r="AV679">
        <v>14.4</v>
      </c>
      <c r="AW679" t="s">
        <v>59</v>
      </c>
      <c r="AX679">
        <v>3</v>
      </c>
    </row>
    <row r="680" spans="1:50">
      <c r="A680" t="s">
        <v>1376</v>
      </c>
      <c r="B680" t="s">
        <v>1377</v>
      </c>
      <c r="C680" t="s">
        <v>69</v>
      </c>
      <c r="D680">
        <v>860</v>
      </c>
      <c r="E680" t="s">
        <v>63</v>
      </c>
      <c r="F680">
        <v>52</v>
      </c>
      <c r="G680" t="s">
        <v>64</v>
      </c>
      <c r="H680">
        <v>385.53</v>
      </c>
      <c r="I680" t="s">
        <v>105</v>
      </c>
      <c r="J680" t="s">
        <v>56</v>
      </c>
      <c r="K680" t="s">
        <v>72</v>
      </c>
      <c r="L680" t="s">
        <v>58</v>
      </c>
      <c r="M680">
        <v>0</v>
      </c>
      <c r="N680">
        <v>1</v>
      </c>
      <c r="O680">
        <v>1</v>
      </c>
      <c r="P680">
        <v>0</v>
      </c>
      <c r="Q680" t="s">
        <v>59</v>
      </c>
      <c r="R680" t="s">
        <v>66</v>
      </c>
      <c r="S680" t="s">
        <v>59</v>
      </c>
      <c r="T680" t="s">
        <v>66</v>
      </c>
      <c r="U680" t="s">
        <v>66</v>
      </c>
      <c r="W680">
        <v>0</v>
      </c>
      <c r="X680">
        <v>0</v>
      </c>
      <c r="Y680" t="s">
        <v>58</v>
      </c>
      <c r="Z680" t="s">
        <v>58</v>
      </c>
      <c r="AA680" t="s">
        <v>58</v>
      </c>
      <c r="AB680" t="s">
        <v>66</v>
      </c>
      <c r="AC680" t="s">
        <v>58</v>
      </c>
      <c r="AD680" t="s">
        <v>58</v>
      </c>
      <c r="AE680" t="s">
        <v>66</v>
      </c>
      <c r="AF680" t="s">
        <v>58</v>
      </c>
      <c r="AG680" t="s">
        <v>58</v>
      </c>
      <c r="AH680" t="s">
        <v>58</v>
      </c>
      <c r="AI680" t="s">
        <v>58</v>
      </c>
      <c r="AJ680" t="s">
        <v>58</v>
      </c>
      <c r="AK680">
        <v>0</v>
      </c>
      <c r="AL680">
        <v>0</v>
      </c>
      <c r="AM680">
        <v>1</v>
      </c>
      <c r="AN680">
        <v>0</v>
      </c>
      <c r="AO680">
        <v>0</v>
      </c>
      <c r="AP680">
        <v>0</v>
      </c>
      <c r="AQ680">
        <v>0</v>
      </c>
      <c r="AR680">
        <v>0</v>
      </c>
      <c r="AS680">
        <v>0</v>
      </c>
      <c r="AV680">
        <v>14.8</v>
      </c>
      <c r="AW680" t="s">
        <v>59</v>
      </c>
      <c r="AX680">
        <v>6</v>
      </c>
    </row>
    <row r="681" spans="1:50">
      <c r="A681" t="s">
        <v>1378</v>
      </c>
      <c r="B681" t="s">
        <v>1379</v>
      </c>
      <c r="C681" t="s">
        <v>171</v>
      </c>
      <c r="D681">
        <v>8680</v>
      </c>
      <c r="E681" t="s">
        <v>63</v>
      </c>
      <c r="F681">
        <v>0</v>
      </c>
      <c r="G681" t="s">
        <v>84</v>
      </c>
      <c r="H681">
        <v>152.96</v>
      </c>
      <c r="I681" t="s">
        <v>55</v>
      </c>
      <c r="J681" t="s">
        <v>55</v>
      </c>
      <c r="K681" t="s">
        <v>57</v>
      </c>
      <c r="L681" t="s">
        <v>58</v>
      </c>
      <c r="M681">
        <v>0</v>
      </c>
      <c r="N681">
        <v>0</v>
      </c>
      <c r="O681">
        <v>0</v>
      </c>
      <c r="P681">
        <v>0</v>
      </c>
      <c r="Q681" t="s">
        <v>59</v>
      </c>
      <c r="R681" t="s">
        <v>59</v>
      </c>
      <c r="S681" t="s">
        <v>59</v>
      </c>
      <c r="T681" t="s">
        <v>59</v>
      </c>
      <c r="U681" t="s">
        <v>59</v>
      </c>
      <c r="V681">
        <v>3</v>
      </c>
      <c r="W681">
        <v>0</v>
      </c>
      <c r="X681">
        <v>0</v>
      </c>
      <c r="Y681" t="s">
        <v>59</v>
      </c>
      <c r="Z681" t="s">
        <v>59</v>
      </c>
      <c r="AA681" t="s">
        <v>59</v>
      </c>
      <c r="AB681" t="s">
        <v>59</v>
      </c>
      <c r="AC681" t="s">
        <v>59</v>
      </c>
      <c r="AD681" t="s">
        <v>59</v>
      </c>
      <c r="AE681" t="s">
        <v>59</v>
      </c>
      <c r="AF681" t="s">
        <v>59</v>
      </c>
      <c r="AG681" t="s">
        <v>59</v>
      </c>
      <c r="AH681" t="s">
        <v>59</v>
      </c>
      <c r="AI681" t="s">
        <v>59</v>
      </c>
      <c r="AJ681" t="s">
        <v>59</v>
      </c>
      <c r="AV681">
        <v>11.7</v>
      </c>
      <c r="AW681" t="s">
        <v>59</v>
      </c>
      <c r="AX681">
        <v>3</v>
      </c>
    </row>
    <row r="682" spans="1:50">
      <c r="A682" t="s">
        <v>1380</v>
      </c>
      <c r="B682" t="s">
        <v>737</v>
      </c>
      <c r="C682" t="s">
        <v>199</v>
      </c>
      <c r="D682">
        <v>6160</v>
      </c>
      <c r="E682" t="s">
        <v>53</v>
      </c>
      <c r="F682">
        <v>34</v>
      </c>
      <c r="G682" t="s">
        <v>104</v>
      </c>
      <c r="H682">
        <v>167.76</v>
      </c>
      <c r="I682" t="s">
        <v>55</v>
      </c>
      <c r="J682" t="s">
        <v>71</v>
      </c>
      <c r="K682" t="s">
        <v>128</v>
      </c>
      <c r="L682" t="s">
        <v>66</v>
      </c>
      <c r="M682">
        <v>1</v>
      </c>
      <c r="N682">
        <v>0</v>
      </c>
      <c r="O682">
        <v>0</v>
      </c>
      <c r="P682">
        <v>0</v>
      </c>
      <c r="Q682" t="s">
        <v>59</v>
      </c>
      <c r="R682" t="s">
        <v>59</v>
      </c>
      <c r="S682" t="s">
        <v>59</v>
      </c>
      <c r="T682" t="s">
        <v>59</v>
      </c>
      <c r="U682" t="s">
        <v>59</v>
      </c>
      <c r="W682">
        <v>0</v>
      </c>
      <c r="X682">
        <v>0</v>
      </c>
      <c r="Y682" t="s">
        <v>59</v>
      </c>
      <c r="Z682" t="s">
        <v>59</v>
      </c>
      <c r="AA682" t="s">
        <v>59</v>
      </c>
      <c r="AB682" t="s">
        <v>59</v>
      </c>
      <c r="AC682" t="s">
        <v>59</v>
      </c>
      <c r="AD682" t="s">
        <v>59</v>
      </c>
      <c r="AE682" t="s">
        <v>59</v>
      </c>
      <c r="AF682" t="s">
        <v>59</v>
      </c>
      <c r="AG682" t="s">
        <v>59</v>
      </c>
      <c r="AH682" t="s">
        <v>59</v>
      </c>
      <c r="AI682" t="s">
        <v>59</v>
      </c>
      <c r="AJ682" t="s">
        <v>59</v>
      </c>
      <c r="AV682">
        <v>11.2</v>
      </c>
      <c r="AW682" t="s">
        <v>59</v>
      </c>
      <c r="AX682">
        <v>3</v>
      </c>
    </row>
    <row r="683" spans="1:50">
      <c r="A683" t="s">
        <v>1381</v>
      </c>
      <c r="B683" t="s">
        <v>1230</v>
      </c>
      <c r="C683" t="s">
        <v>171</v>
      </c>
      <c r="D683">
        <v>5600</v>
      </c>
      <c r="E683" t="s">
        <v>53</v>
      </c>
      <c r="F683">
        <v>44</v>
      </c>
      <c r="G683" t="s">
        <v>104</v>
      </c>
      <c r="H683">
        <v>241.12</v>
      </c>
      <c r="I683" t="s">
        <v>55</v>
      </c>
      <c r="J683" t="s">
        <v>71</v>
      </c>
      <c r="K683" t="s">
        <v>215</v>
      </c>
      <c r="L683" t="s">
        <v>58</v>
      </c>
      <c r="M683">
        <v>0</v>
      </c>
      <c r="N683">
        <v>0</v>
      </c>
      <c r="O683">
        <v>0</v>
      </c>
      <c r="P683">
        <v>0</v>
      </c>
      <c r="Q683" t="s">
        <v>59</v>
      </c>
      <c r="R683" t="s">
        <v>59</v>
      </c>
      <c r="S683" t="s">
        <v>59</v>
      </c>
      <c r="T683" t="s">
        <v>59</v>
      </c>
      <c r="U683" t="s">
        <v>59</v>
      </c>
      <c r="W683">
        <v>0</v>
      </c>
      <c r="X683">
        <v>0</v>
      </c>
      <c r="Y683" t="s">
        <v>59</v>
      </c>
      <c r="Z683" t="s">
        <v>59</v>
      </c>
      <c r="AA683" t="s">
        <v>59</v>
      </c>
      <c r="AB683" t="s">
        <v>59</v>
      </c>
      <c r="AC683" t="s">
        <v>59</v>
      </c>
      <c r="AD683" t="s">
        <v>59</v>
      </c>
      <c r="AE683" t="s">
        <v>59</v>
      </c>
      <c r="AF683" t="s">
        <v>59</v>
      </c>
      <c r="AG683" t="s">
        <v>59</v>
      </c>
      <c r="AH683" t="s">
        <v>59</v>
      </c>
      <c r="AI683" t="s">
        <v>59</v>
      </c>
      <c r="AJ683" t="s">
        <v>59</v>
      </c>
      <c r="AV683">
        <v>11.2</v>
      </c>
      <c r="AW683" t="s">
        <v>59</v>
      </c>
      <c r="AX683">
        <v>3</v>
      </c>
    </row>
    <row r="684" spans="1:50">
      <c r="A684" t="s">
        <v>1382</v>
      </c>
      <c r="B684" t="s">
        <v>1383</v>
      </c>
      <c r="C684" t="s">
        <v>103</v>
      </c>
      <c r="D684">
        <v>6920</v>
      </c>
      <c r="E684" t="s">
        <v>53</v>
      </c>
      <c r="F684">
        <v>30</v>
      </c>
      <c r="G684" t="s">
        <v>64</v>
      </c>
      <c r="H684">
        <v>311.83999999999997</v>
      </c>
      <c r="I684" t="s">
        <v>313</v>
      </c>
      <c r="J684" t="s">
        <v>55</v>
      </c>
      <c r="K684" t="s">
        <v>128</v>
      </c>
      <c r="L684" t="s">
        <v>66</v>
      </c>
      <c r="M684">
        <v>0</v>
      </c>
      <c r="N684">
        <v>2</v>
      </c>
      <c r="O684">
        <v>2</v>
      </c>
      <c r="P684">
        <v>1</v>
      </c>
      <c r="Q684" t="s">
        <v>59</v>
      </c>
      <c r="R684" t="s">
        <v>59</v>
      </c>
      <c r="S684" t="s">
        <v>59</v>
      </c>
      <c r="T684" t="s">
        <v>59</v>
      </c>
      <c r="U684" t="s">
        <v>59</v>
      </c>
      <c r="Y684" t="s">
        <v>66</v>
      </c>
      <c r="Z684" t="s">
        <v>58</v>
      </c>
      <c r="AA684" t="s">
        <v>58</v>
      </c>
      <c r="AB684" t="s">
        <v>58</v>
      </c>
      <c r="AC684" t="s">
        <v>58</v>
      </c>
      <c r="AD684" t="s">
        <v>58</v>
      </c>
      <c r="AE684" t="s">
        <v>58</v>
      </c>
      <c r="AF684" t="s">
        <v>58</v>
      </c>
      <c r="AG684" t="s">
        <v>58</v>
      </c>
      <c r="AH684" t="s">
        <v>58</v>
      </c>
      <c r="AI684" t="s">
        <v>58</v>
      </c>
      <c r="AJ684" t="s">
        <v>58</v>
      </c>
      <c r="AK684">
        <v>0</v>
      </c>
      <c r="AL684">
        <v>1</v>
      </c>
      <c r="AM684">
        <v>1</v>
      </c>
      <c r="AN684">
        <v>0</v>
      </c>
      <c r="AO684">
        <v>1</v>
      </c>
      <c r="AP684">
        <v>0</v>
      </c>
      <c r="AQ684">
        <v>0</v>
      </c>
      <c r="AR684">
        <v>0</v>
      </c>
      <c r="AS684">
        <v>1</v>
      </c>
      <c r="AW684" t="s">
        <v>59</v>
      </c>
      <c r="AX684">
        <v>6</v>
      </c>
    </row>
    <row r="685" spans="1:50">
      <c r="A685" t="s">
        <v>1384</v>
      </c>
      <c r="B685" t="s">
        <v>1022</v>
      </c>
      <c r="C685" t="s">
        <v>202</v>
      </c>
      <c r="E685" t="s">
        <v>53</v>
      </c>
      <c r="F685">
        <v>0</v>
      </c>
      <c r="G685" t="s">
        <v>104</v>
      </c>
      <c r="H685">
        <v>139.80000000000001</v>
      </c>
      <c r="I685" t="s">
        <v>55</v>
      </c>
      <c r="J685" t="s">
        <v>55</v>
      </c>
      <c r="K685" t="s">
        <v>116</v>
      </c>
      <c r="L685" t="s">
        <v>58</v>
      </c>
      <c r="M685">
        <v>0</v>
      </c>
      <c r="N685">
        <v>1</v>
      </c>
      <c r="O685">
        <v>1</v>
      </c>
      <c r="P685">
        <v>0</v>
      </c>
      <c r="Q685" t="s">
        <v>59</v>
      </c>
      <c r="R685" t="s">
        <v>59</v>
      </c>
      <c r="S685" t="s">
        <v>59</v>
      </c>
      <c r="T685" t="s">
        <v>59</v>
      </c>
      <c r="U685" t="s">
        <v>59</v>
      </c>
      <c r="V685">
        <v>1</v>
      </c>
      <c r="W685">
        <v>1</v>
      </c>
      <c r="X685">
        <v>0</v>
      </c>
      <c r="Y685" t="s">
        <v>58</v>
      </c>
      <c r="Z685" t="s">
        <v>58</v>
      </c>
      <c r="AA685" t="s">
        <v>58</v>
      </c>
      <c r="AB685" t="s">
        <v>58</v>
      </c>
      <c r="AC685" t="s">
        <v>58</v>
      </c>
      <c r="AD685" t="s">
        <v>58</v>
      </c>
      <c r="AE685" t="s">
        <v>58</v>
      </c>
      <c r="AF685" t="s">
        <v>58</v>
      </c>
      <c r="AG685" t="s">
        <v>58</v>
      </c>
      <c r="AH685" t="s">
        <v>66</v>
      </c>
      <c r="AI685" t="s">
        <v>58</v>
      </c>
      <c r="AJ685" t="s">
        <v>58</v>
      </c>
      <c r="AK685">
        <v>1</v>
      </c>
      <c r="AL685">
        <v>1</v>
      </c>
      <c r="AM685">
        <v>1</v>
      </c>
      <c r="AN685">
        <v>0</v>
      </c>
      <c r="AO685">
        <v>0</v>
      </c>
      <c r="AP685">
        <v>0</v>
      </c>
      <c r="AQ685">
        <v>0</v>
      </c>
      <c r="AR685">
        <v>0</v>
      </c>
      <c r="AS685">
        <v>0</v>
      </c>
      <c r="AV685">
        <v>11.4</v>
      </c>
      <c r="AW685" t="s">
        <v>59</v>
      </c>
      <c r="AX685">
        <v>2</v>
      </c>
    </row>
    <row r="686" spans="1:50">
      <c r="A686" t="s">
        <v>1385</v>
      </c>
      <c r="B686" t="s">
        <v>1386</v>
      </c>
      <c r="C686" t="s">
        <v>142</v>
      </c>
      <c r="D686">
        <v>6440</v>
      </c>
      <c r="E686" t="s">
        <v>53</v>
      </c>
      <c r="F686">
        <v>72</v>
      </c>
      <c r="G686" t="s">
        <v>64</v>
      </c>
      <c r="H686">
        <v>283.22000000000003</v>
      </c>
      <c r="I686" t="s">
        <v>100</v>
      </c>
      <c r="J686" t="s">
        <v>71</v>
      </c>
      <c r="K686" t="s">
        <v>72</v>
      </c>
      <c r="L686" t="s">
        <v>58</v>
      </c>
      <c r="M686">
        <v>0</v>
      </c>
      <c r="N686">
        <v>2</v>
      </c>
      <c r="O686">
        <v>2</v>
      </c>
      <c r="P686">
        <v>0</v>
      </c>
      <c r="Q686" t="s">
        <v>59</v>
      </c>
      <c r="R686" t="s">
        <v>59</v>
      </c>
      <c r="S686" t="s">
        <v>59</v>
      </c>
      <c r="T686" t="s">
        <v>66</v>
      </c>
      <c r="U686" t="s">
        <v>59</v>
      </c>
      <c r="V686">
        <v>1</v>
      </c>
      <c r="W686">
        <v>0</v>
      </c>
      <c r="X686">
        <v>1</v>
      </c>
      <c r="Y686" t="s">
        <v>58</v>
      </c>
      <c r="Z686" t="s">
        <v>58</v>
      </c>
      <c r="AA686" t="s">
        <v>58</v>
      </c>
      <c r="AB686" t="s">
        <v>58</v>
      </c>
      <c r="AC686" t="s">
        <v>58</v>
      </c>
      <c r="AD686" t="s">
        <v>58</v>
      </c>
      <c r="AE686" t="s">
        <v>58</v>
      </c>
      <c r="AF686" t="s">
        <v>58</v>
      </c>
      <c r="AG686" t="s">
        <v>58</v>
      </c>
      <c r="AH686" t="s">
        <v>66</v>
      </c>
      <c r="AI686" t="s">
        <v>58</v>
      </c>
      <c r="AJ686" t="s">
        <v>58</v>
      </c>
      <c r="AK686">
        <v>1</v>
      </c>
      <c r="AL686">
        <v>0</v>
      </c>
      <c r="AM686">
        <v>1</v>
      </c>
      <c r="AN686">
        <v>1</v>
      </c>
      <c r="AO686">
        <v>0</v>
      </c>
      <c r="AP686">
        <v>0</v>
      </c>
      <c r="AQ686">
        <v>0</v>
      </c>
      <c r="AR686">
        <v>0</v>
      </c>
      <c r="AS686">
        <v>0</v>
      </c>
      <c r="AV686">
        <v>12.9</v>
      </c>
      <c r="AW686" t="s">
        <v>59</v>
      </c>
      <c r="AX686">
        <v>6</v>
      </c>
    </row>
    <row r="687" spans="1:50">
      <c r="A687" t="s">
        <v>1387</v>
      </c>
      <c r="B687" t="s">
        <v>1388</v>
      </c>
      <c r="C687" t="s">
        <v>420</v>
      </c>
      <c r="D687">
        <v>4520</v>
      </c>
      <c r="E687" t="s">
        <v>53</v>
      </c>
      <c r="F687">
        <v>50</v>
      </c>
      <c r="G687" t="s">
        <v>70</v>
      </c>
      <c r="H687">
        <v>247.37</v>
      </c>
      <c r="I687" t="s">
        <v>55</v>
      </c>
      <c r="J687" t="s">
        <v>55</v>
      </c>
      <c r="K687" t="s">
        <v>131</v>
      </c>
      <c r="L687" t="s">
        <v>58</v>
      </c>
      <c r="M687">
        <v>0</v>
      </c>
      <c r="N687">
        <v>1</v>
      </c>
      <c r="O687">
        <v>1</v>
      </c>
      <c r="P687">
        <v>0</v>
      </c>
      <c r="Q687" t="s">
        <v>59</v>
      </c>
      <c r="R687" t="s">
        <v>59</v>
      </c>
      <c r="S687" t="s">
        <v>59</v>
      </c>
      <c r="T687" t="s">
        <v>59</v>
      </c>
      <c r="U687" t="s">
        <v>59</v>
      </c>
      <c r="V687">
        <v>0</v>
      </c>
      <c r="W687">
        <v>1</v>
      </c>
      <c r="X687">
        <v>0</v>
      </c>
      <c r="Y687" t="s">
        <v>58</v>
      </c>
      <c r="Z687" t="s">
        <v>58</v>
      </c>
      <c r="AA687" t="s">
        <v>58</v>
      </c>
      <c r="AB687" t="s">
        <v>58</v>
      </c>
      <c r="AC687" t="s">
        <v>58</v>
      </c>
      <c r="AD687" t="s">
        <v>58</v>
      </c>
      <c r="AE687" t="s">
        <v>58</v>
      </c>
      <c r="AF687" t="s">
        <v>58</v>
      </c>
      <c r="AG687" t="s">
        <v>58</v>
      </c>
      <c r="AH687" t="s">
        <v>58</v>
      </c>
      <c r="AI687" t="s">
        <v>58</v>
      </c>
      <c r="AJ687" t="s">
        <v>58</v>
      </c>
      <c r="AK687">
        <v>0</v>
      </c>
      <c r="AL687">
        <v>0</v>
      </c>
      <c r="AM687">
        <v>1</v>
      </c>
      <c r="AN687">
        <v>0</v>
      </c>
      <c r="AO687">
        <v>1</v>
      </c>
      <c r="AP687">
        <v>0</v>
      </c>
      <c r="AQ687">
        <v>0</v>
      </c>
      <c r="AR687">
        <v>0</v>
      </c>
      <c r="AS687">
        <v>0</v>
      </c>
      <c r="AV687">
        <v>12.6</v>
      </c>
      <c r="AW687" t="s">
        <v>59</v>
      </c>
      <c r="AX687">
        <v>2</v>
      </c>
    </row>
    <row r="688" spans="1:50">
      <c r="A688" t="s">
        <v>1389</v>
      </c>
      <c r="B688" t="s">
        <v>1291</v>
      </c>
      <c r="C688" t="s">
        <v>212</v>
      </c>
      <c r="D688">
        <v>1520</v>
      </c>
      <c r="E688" t="s">
        <v>53</v>
      </c>
      <c r="F688">
        <v>0</v>
      </c>
      <c r="G688" t="s">
        <v>64</v>
      </c>
      <c r="H688">
        <v>232.24</v>
      </c>
      <c r="I688" t="s">
        <v>55</v>
      </c>
      <c r="J688" t="s">
        <v>55</v>
      </c>
      <c r="K688" t="s">
        <v>57</v>
      </c>
      <c r="L688" t="s">
        <v>58</v>
      </c>
      <c r="M688">
        <v>0</v>
      </c>
      <c r="N688">
        <v>0</v>
      </c>
      <c r="O688">
        <v>0</v>
      </c>
      <c r="P688">
        <v>0</v>
      </c>
      <c r="Q688" t="s">
        <v>59</v>
      </c>
      <c r="R688" t="s">
        <v>59</v>
      </c>
      <c r="S688" t="s">
        <v>59</v>
      </c>
      <c r="T688" t="s">
        <v>59</v>
      </c>
      <c r="U688" t="s">
        <v>59</v>
      </c>
      <c r="W688">
        <v>0</v>
      </c>
      <c r="X688">
        <v>0</v>
      </c>
      <c r="Y688" t="s">
        <v>59</v>
      </c>
      <c r="Z688" t="s">
        <v>59</v>
      </c>
      <c r="AA688" t="s">
        <v>59</v>
      </c>
      <c r="AB688" t="s">
        <v>59</v>
      </c>
      <c r="AC688" t="s">
        <v>59</v>
      </c>
      <c r="AD688" t="s">
        <v>59</v>
      </c>
      <c r="AE688" t="s">
        <v>59</v>
      </c>
      <c r="AF688" t="s">
        <v>59</v>
      </c>
      <c r="AG688" t="s">
        <v>59</v>
      </c>
      <c r="AH688" t="s">
        <v>59</v>
      </c>
      <c r="AI688" t="s">
        <v>59</v>
      </c>
      <c r="AJ688" t="s">
        <v>59</v>
      </c>
      <c r="AV688">
        <v>13.9</v>
      </c>
      <c r="AW688" t="s">
        <v>59</v>
      </c>
      <c r="AX688">
        <v>7</v>
      </c>
    </row>
    <row r="689" spans="1:50">
      <c r="A689" t="s">
        <v>1390</v>
      </c>
      <c r="B689" t="s">
        <v>1391</v>
      </c>
      <c r="C689" t="s">
        <v>171</v>
      </c>
      <c r="D689">
        <v>5600</v>
      </c>
      <c r="E689" t="s">
        <v>53</v>
      </c>
      <c r="F689">
        <v>38</v>
      </c>
      <c r="G689" t="s">
        <v>89</v>
      </c>
      <c r="H689">
        <v>490.46</v>
      </c>
      <c r="I689" t="s">
        <v>100</v>
      </c>
      <c r="J689" t="s">
        <v>71</v>
      </c>
      <c r="K689" t="s">
        <v>85</v>
      </c>
      <c r="L689" t="s">
        <v>66</v>
      </c>
      <c r="M689">
        <v>2</v>
      </c>
      <c r="N689">
        <v>2</v>
      </c>
      <c r="O689">
        <v>2</v>
      </c>
      <c r="P689">
        <v>0</v>
      </c>
      <c r="Q689" t="s">
        <v>59</v>
      </c>
      <c r="R689" t="s">
        <v>59</v>
      </c>
      <c r="S689" t="s">
        <v>59</v>
      </c>
      <c r="T689" t="s">
        <v>59</v>
      </c>
      <c r="U689" t="s">
        <v>59</v>
      </c>
      <c r="W689">
        <v>0</v>
      </c>
      <c r="X689">
        <v>0</v>
      </c>
      <c r="Y689" t="s">
        <v>59</v>
      </c>
      <c r="Z689" t="s">
        <v>59</v>
      </c>
      <c r="AA689" t="s">
        <v>59</v>
      </c>
      <c r="AB689" t="s">
        <v>59</v>
      </c>
      <c r="AC689" t="s">
        <v>59</v>
      </c>
      <c r="AD689" t="s">
        <v>59</v>
      </c>
      <c r="AE689" t="s">
        <v>59</v>
      </c>
      <c r="AF689" t="s">
        <v>59</v>
      </c>
      <c r="AG689" t="s">
        <v>59</v>
      </c>
      <c r="AH689" t="s">
        <v>59</v>
      </c>
      <c r="AI689" t="s">
        <v>59</v>
      </c>
      <c r="AJ689" t="s">
        <v>59</v>
      </c>
      <c r="AV689">
        <v>17.600000000000001</v>
      </c>
      <c r="AW689" t="s">
        <v>59</v>
      </c>
      <c r="AX689">
        <v>3</v>
      </c>
    </row>
    <row r="690" spans="1:50">
      <c r="A690" t="s">
        <v>1392</v>
      </c>
      <c r="B690" t="s">
        <v>1393</v>
      </c>
      <c r="C690" t="s">
        <v>271</v>
      </c>
      <c r="D690">
        <v>3620</v>
      </c>
      <c r="E690" t="s">
        <v>53</v>
      </c>
      <c r="F690">
        <v>0</v>
      </c>
      <c r="G690" t="s">
        <v>64</v>
      </c>
      <c r="H690">
        <v>191.78</v>
      </c>
      <c r="I690" t="s">
        <v>55</v>
      </c>
      <c r="J690" t="s">
        <v>55</v>
      </c>
      <c r="K690" t="s">
        <v>123</v>
      </c>
      <c r="L690" t="s">
        <v>58</v>
      </c>
      <c r="M690">
        <v>0</v>
      </c>
      <c r="N690">
        <v>0</v>
      </c>
      <c r="O690">
        <v>0</v>
      </c>
      <c r="P690">
        <v>0</v>
      </c>
      <c r="Q690" t="s">
        <v>59</v>
      </c>
      <c r="R690" t="s">
        <v>59</v>
      </c>
      <c r="S690" t="s">
        <v>59</v>
      </c>
      <c r="T690" t="s">
        <v>59</v>
      </c>
      <c r="U690" t="s">
        <v>59</v>
      </c>
      <c r="V690">
        <v>3</v>
      </c>
      <c r="W690">
        <v>0</v>
      </c>
      <c r="X690">
        <v>0</v>
      </c>
      <c r="Y690" t="s">
        <v>58</v>
      </c>
      <c r="Z690" t="s">
        <v>58</v>
      </c>
      <c r="AA690" t="s">
        <v>58</v>
      </c>
      <c r="AB690" t="s">
        <v>58</v>
      </c>
      <c r="AC690" t="s">
        <v>58</v>
      </c>
      <c r="AD690" t="s">
        <v>58</v>
      </c>
      <c r="AE690" t="s">
        <v>58</v>
      </c>
      <c r="AF690" t="s">
        <v>58</v>
      </c>
      <c r="AG690" t="s">
        <v>58</v>
      </c>
      <c r="AH690" t="s">
        <v>58</v>
      </c>
      <c r="AI690" t="s">
        <v>58</v>
      </c>
      <c r="AJ690" t="s">
        <v>58</v>
      </c>
      <c r="AK690">
        <v>0</v>
      </c>
      <c r="AL690">
        <v>0</v>
      </c>
      <c r="AM690">
        <v>0</v>
      </c>
      <c r="AN690">
        <v>0</v>
      </c>
      <c r="AO690">
        <v>0</v>
      </c>
      <c r="AP690">
        <v>0</v>
      </c>
      <c r="AQ690">
        <v>0</v>
      </c>
      <c r="AR690">
        <v>0</v>
      </c>
      <c r="AS690">
        <v>0</v>
      </c>
      <c r="AV690">
        <v>11.9</v>
      </c>
      <c r="AW690" t="s">
        <v>59</v>
      </c>
      <c r="AX690">
        <v>1</v>
      </c>
    </row>
    <row r="691" spans="1:50">
      <c r="A691" t="s">
        <v>1394</v>
      </c>
      <c r="B691" t="s">
        <v>1395</v>
      </c>
      <c r="C691" t="s">
        <v>122</v>
      </c>
      <c r="D691">
        <v>3980</v>
      </c>
      <c r="E691" t="s">
        <v>63</v>
      </c>
      <c r="F691">
        <v>72</v>
      </c>
      <c r="G691" t="s">
        <v>84</v>
      </c>
      <c r="H691">
        <v>221.05</v>
      </c>
      <c r="I691" t="s">
        <v>196</v>
      </c>
      <c r="J691" t="s">
        <v>55</v>
      </c>
      <c r="K691" t="s">
        <v>145</v>
      </c>
      <c r="L691" t="s">
        <v>58</v>
      </c>
      <c r="M691">
        <v>0</v>
      </c>
      <c r="N691">
        <v>2</v>
      </c>
      <c r="O691">
        <v>2</v>
      </c>
      <c r="P691">
        <v>0</v>
      </c>
      <c r="Q691" t="s">
        <v>59</v>
      </c>
      <c r="R691" t="s">
        <v>59</v>
      </c>
      <c r="S691" t="s">
        <v>59</v>
      </c>
      <c r="T691" t="s">
        <v>59</v>
      </c>
      <c r="U691" t="s">
        <v>59</v>
      </c>
      <c r="V691">
        <v>0</v>
      </c>
      <c r="W691">
        <v>0</v>
      </c>
      <c r="X691">
        <v>0</v>
      </c>
      <c r="Y691" t="s">
        <v>66</v>
      </c>
      <c r="Z691" t="s">
        <v>58</v>
      </c>
      <c r="AA691" t="s">
        <v>58</v>
      </c>
      <c r="AB691" t="s">
        <v>66</v>
      </c>
      <c r="AC691" t="s">
        <v>66</v>
      </c>
      <c r="AD691" t="s">
        <v>58</v>
      </c>
      <c r="AE691" t="s">
        <v>58</v>
      </c>
      <c r="AF691" t="s">
        <v>58</v>
      </c>
      <c r="AG691" t="s">
        <v>58</v>
      </c>
      <c r="AH691" t="s">
        <v>58</v>
      </c>
      <c r="AI691" t="s">
        <v>58</v>
      </c>
      <c r="AJ691" t="s">
        <v>58</v>
      </c>
      <c r="AK691">
        <v>0</v>
      </c>
      <c r="AL691">
        <v>0</v>
      </c>
      <c r="AM691">
        <v>1</v>
      </c>
      <c r="AN691">
        <v>0</v>
      </c>
      <c r="AO691">
        <v>0</v>
      </c>
      <c r="AP691">
        <v>0</v>
      </c>
      <c r="AQ691">
        <v>0</v>
      </c>
      <c r="AR691">
        <v>0</v>
      </c>
      <c r="AS691">
        <v>0</v>
      </c>
      <c r="AV691">
        <v>13.7</v>
      </c>
      <c r="AW691" t="s">
        <v>59</v>
      </c>
      <c r="AX691">
        <v>7</v>
      </c>
    </row>
    <row r="692" spans="1:50">
      <c r="A692" t="s">
        <v>1396</v>
      </c>
      <c r="B692" t="s">
        <v>1397</v>
      </c>
      <c r="C692" t="s">
        <v>187</v>
      </c>
      <c r="D692">
        <v>6800</v>
      </c>
      <c r="E692" t="s">
        <v>53</v>
      </c>
      <c r="F692">
        <v>42</v>
      </c>
      <c r="G692" t="s">
        <v>64</v>
      </c>
      <c r="H692">
        <v>245.72</v>
      </c>
      <c r="I692" t="s">
        <v>55</v>
      </c>
      <c r="J692" t="s">
        <v>71</v>
      </c>
      <c r="K692" t="s">
        <v>215</v>
      </c>
      <c r="L692" t="s">
        <v>58</v>
      </c>
      <c r="M692">
        <v>0</v>
      </c>
      <c r="N692">
        <v>0</v>
      </c>
      <c r="O692">
        <v>0</v>
      </c>
      <c r="P692">
        <v>0</v>
      </c>
      <c r="Q692" t="s">
        <v>59</v>
      </c>
      <c r="R692" t="s">
        <v>59</v>
      </c>
      <c r="S692" t="s">
        <v>59</v>
      </c>
      <c r="T692" t="s">
        <v>59</v>
      </c>
      <c r="U692" t="s">
        <v>59</v>
      </c>
      <c r="W692">
        <v>0</v>
      </c>
      <c r="X692">
        <v>0</v>
      </c>
      <c r="Y692" t="s">
        <v>59</v>
      </c>
      <c r="Z692" t="s">
        <v>59</v>
      </c>
      <c r="AA692" t="s">
        <v>59</v>
      </c>
      <c r="AB692" t="s">
        <v>59</v>
      </c>
      <c r="AC692" t="s">
        <v>59</v>
      </c>
      <c r="AD692" t="s">
        <v>59</v>
      </c>
      <c r="AE692" t="s">
        <v>59</v>
      </c>
      <c r="AF692" t="s">
        <v>59</v>
      </c>
      <c r="AG692" t="s">
        <v>59</v>
      </c>
      <c r="AH692" t="s">
        <v>59</v>
      </c>
      <c r="AI692" t="s">
        <v>59</v>
      </c>
      <c r="AJ692" t="s">
        <v>59</v>
      </c>
      <c r="AV692">
        <v>14.1</v>
      </c>
      <c r="AW692" t="s">
        <v>59</v>
      </c>
      <c r="AX692">
        <v>7</v>
      </c>
    </row>
    <row r="693" spans="1:50">
      <c r="A693" t="s">
        <v>1398</v>
      </c>
      <c r="B693" t="s">
        <v>448</v>
      </c>
      <c r="C693" t="s">
        <v>134</v>
      </c>
      <c r="D693">
        <v>1840</v>
      </c>
      <c r="E693" t="s">
        <v>63</v>
      </c>
      <c r="F693">
        <v>62</v>
      </c>
      <c r="G693" t="s">
        <v>64</v>
      </c>
      <c r="H693">
        <v>350.33</v>
      </c>
      <c r="I693" t="s">
        <v>55</v>
      </c>
      <c r="J693" t="s">
        <v>55</v>
      </c>
      <c r="K693" t="s">
        <v>116</v>
      </c>
      <c r="L693" t="s">
        <v>66</v>
      </c>
      <c r="M693">
        <v>1</v>
      </c>
      <c r="N693">
        <v>2</v>
      </c>
      <c r="O693">
        <v>2</v>
      </c>
      <c r="P693">
        <v>0</v>
      </c>
      <c r="Q693" t="s">
        <v>59</v>
      </c>
      <c r="R693" t="s">
        <v>59</v>
      </c>
      <c r="S693" t="s">
        <v>59</v>
      </c>
      <c r="T693" t="s">
        <v>59</v>
      </c>
      <c r="U693" t="s">
        <v>59</v>
      </c>
      <c r="V693">
        <v>0</v>
      </c>
      <c r="W693">
        <v>1</v>
      </c>
      <c r="X693">
        <v>1</v>
      </c>
      <c r="Y693" t="s">
        <v>59</v>
      </c>
      <c r="Z693" t="s">
        <v>59</v>
      </c>
      <c r="AA693" t="s">
        <v>59</v>
      </c>
      <c r="AB693" t="s">
        <v>59</v>
      </c>
      <c r="AC693" t="s">
        <v>59</v>
      </c>
      <c r="AD693" t="s">
        <v>59</v>
      </c>
      <c r="AE693" t="s">
        <v>59</v>
      </c>
      <c r="AF693" t="s">
        <v>59</v>
      </c>
      <c r="AG693" t="s">
        <v>59</v>
      </c>
      <c r="AH693" t="s">
        <v>59</v>
      </c>
      <c r="AI693" t="s">
        <v>59</v>
      </c>
      <c r="AJ693" t="s">
        <v>59</v>
      </c>
      <c r="AV693">
        <v>15.2</v>
      </c>
      <c r="AW693" t="s">
        <v>59</v>
      </c>
      <c r="AX693">
        <v>1</v>
      </c>
    </row>
    <row r="694" spans="1:50">
      <c r="A694" t="s">
        <v>1399</v>
      </c>
      <c r="B694" t="s">
        <v>1400</v>
      </c>
      <c r="C694" t="s">
        <v>122</v>
      </c>
      <c r="D694">
        <v>5790</v>
      </c>
      <c r="E694" t="s">
        <v>63</v>
      </c>
      <c r="F694">
        <v>66</v>
      </c>
      <c r="G694" t="s">
        <v>64</v>
      </c>
      <c r="H694">
        <v>208.88</v>
      </c>
      <c r="I694" t="s">
        <v>105</v>
      </c>
      <c r="J694" t="s">
        <v>71</v>
      </c>
      <c r="K694" t="s">
        <v>131</v>
      </c>
      <c r="L694" t="s">
        <v>58</v>
      </c>
      <c r="M694">
        <v>0</v>
      </c>
      <c r="N694">
        <v>2</v>
      </c>
      <c r="O694">
        <v>2</v>
      </c>
      <c r="P694">
        <v>0</v>
      </c>
      <c r="Q694" t="s">
        <v>59</v>
      </c>
      <c r="R694" t="s">
        <v>59</v>
      </c>
      <c r="S694" t="s">
        <v>59</v>
      </c>
      <c r="T694" t="s">
        <v>66</v>
      </c>
      <c r="U694" t="s">
        <v>59</v>
      </c>
      <c r="V694">
        <v>0</v>
      </c>
      <c r="W694">
        <v>1</v>
      </c>
      <c r="X694">
        <v>0</v>
      </c>
      <c r="Y694" t="s">
        <v>66</v>
      </c>
      <c r="Z694" t="s">
        <v>58</v>
      </c>
      <c r="AA694" t="s">
        <v>58</v>
      </c>
      <c r="AB694" t="s">
        <v>58</v>
      </c>
      <c r="AC694" t="s">
        <v>58</v>
      </c>
      <c r="AD694" t="s">
        <v>58</v>
      </c>
      <c r="AE694" t="s">
        <v>58</v>
      </c>
      <c r="AF694" t="s">
        <v>58</v>
      </c>
      <c r="AG694" t="s">
        <v>58</v>
      </c>
      <c r="AH694" t="s">
        <v>58</v>
      </c>
      <c r="AI694" t="s">
        <v>58</v>
      </c>
      <c r="AJ694" t="s">
        <v>58</v>
      </c>
      <c r="AK694">
        <v>0</v>
      </c>
      <c r="AL694">
        <v>1</v>
      </c>
      <c r="AM694">
        <v>1</v>
      </c>
      <c r="AN694">
        <v>1</v>
      </c>
      <c r="AO694">
        <v>1</v>
      </c>
      <c r="AP694">
        <v>0</v>
      </c>
      <c r="AQ694">
        <v>0</v>
      </c>
      <c r="AR694">
        <v>0</v>
      </c>
      <c r="AS694">
        <v>1</v>
      </c>
      <c r="AV694">
        <v>11.7</v>
      </c>
      <c r="AW694" t="s">
        <v>59</v>
      </c>
      <c r="AX694">
        <v>7</v>
      </c>
    </row>
    <row r="695" spans="1:50">
      <c r="A695" t="s">
        <v>1401</v>
      </c>
      <c r="B695" t="s">
        <v>1402</v>
      </c>
      <c r="C695" t="s">
        <v>122</v>
      </c>
      <c r="D695">
        <v>8960</v>
      </c>
      <c r="E695" t="s">
        <v>63</v>
      </c>
      <c r="F695">
        <v>56</v>
      </c>
      <c r="G695" t="s">
        <v>127</v>
      </c>
      <c r="H695">
        <v>383.88</v>
      </c>
      <c r="I695" t="s">
        <v>100</v>
      </c>
      <c r="J695" t="s">
        <v>71</v>
      </c>
      <c r="K695" t="s">
        <v>116</v>
      </c>
      <c r="L695" t="s">
        <v>58</v>
      </c>
      <c r="M695">
        <v>0</v>
      </c>
      <c r="N695">
        <v>2</v>
      </c>
      <c r="O695">
        <v>2</v>
      </c>
      <c r="P695">
        <v>0</v>
      </c>
      <c r="Q695" t="s">
        <v>59</v>
      </c>
      <c r="R695" t="s">
        <v>59</v>
      </c>
      <c r="S695" t="s">
        <v>59</v>
      </c>
      <c r="T695" t="s">
        <v>59</v>
      </c>
      <c r="U695" t="s">
        <v>59</v>
      </c>
      <c r="V695">
        <v>4</v>
      </c>
      <c r="W695">
        <v>1</v>
      </c>
      <c r="X695">
        <v>1</v>
      </c>
      <c r="Y695" t="s">
        <v>66</v>
      </c>
      <c r="Z695" t="s">
        <v>66</v>
      </c>
      <c r="AA695" t="s">
        <v>66</v>
      </c>
      <c r="AB695" t="s">
        <v>66</v>
      </c>
      <c r="AC695" t="s">
        <v>58</v>
      </c>
      <c r="AD695" t="s">
        <v>66</v>
      </c>
      <c r="AE695" t="s">
        <v>58</v>
      </c>
      <c r="AF695" t="s">
        <v>58</v>
      </c>
      <c r="AG695" t="s">
        <v>58</v>
      </c>
      <c r="AH695" t="s">
        <v>58</v>
      </c>
      <c r="AI695" t="s">
        <v>58</v>
      </c>
      <c r="AJ695" t="s">
        <v>58</v>
      </c>
      <c r="AK695">
        <v>0</v>
      </c>
      <c r="AL695">
        <v>1</v>
      </c>
      <c r="AM695">
        <v>0</v>
      </c>
      <c r="AN695">
        <v>0</v>
      </c>
      <c r="AO695">
        <v>1</v>
      </c>
      <c r="AP695">
        <v>0</v>
      </c>
      <c r="AQ695">
        <v>0</v>
      </c>
      <c r="AR695">
        <v>1</v>
      </c>
      <c r="AS695">
        <v>0</v>
      </c>
      <c r="AV695">
        <v>14</v>
      </c>
      <c r="AW695" t="s">
        <v>59</v>
      </c>
      <c r="AX695">
        <v>7</v>
      </c>
    </row>
    <row r="696" spans="1:50">
      <c r="A696" t="s">
        <v>1403</v>
      </c>
      <c r="B696" t="s">
        <v>1404</v>
      </c>
      <c r="C696" t="s">
        <v>199</v>
      </c>
      <c r="D696">
        <v>6280</v>
      </c>
      <c r="E696" t="s">
        <v>53</v>
      </c>
      <c r="F696">
        <v>40</v>
      </c>
      <c r="G696" t="s">
        <v>163</v>
      </c>
      <c r="H696">
        <v>357.24</v>
      </c>
      <c r="I696" t="s">
        <v>105</v>
      </c>
      <c r="J696" t="s">
        <v>71</v>
      </c>
      <c r="K696" t="s">
        <v>131</v>
      </c>
      <c r="L696" t="s">
        <v>58</v>
      </c>
      <c r="M696">
        <v>0</v>
      </c>
      <c r="N696">
        <v>1</v>
      </c>
      <c r="O696">
        <v>1</v>
      </c>
      <c r="P696">
        <v>0</v>
      </c>
      <c r="Q696" t="s">
        <v>59</v>
      </c>
      <c r="R696" t="s">
        <v>59</v>
      </c>
      <c r="S696" t="s">
        <v>59</v>
      </c>
      <c r="T696" t="s">
        <v>59</v>
      </c>
      <c r="U696" t="s">
        <v>59</v>
      </c>
      <c r="W696">
        <v>0</v>
      </c>
      <c r="X696">
        <v>0</v>
      </c>
      <c r="Y696" t="s">
        <v>66</v>
      </c>
      <c r="Z696" t="s">
        <v>58</v>
      </c>
      <c r="AA696" t="s">
        <v>58</v>
      </c>
      <c r="AB696" t="s">
        <v>58</v>
      </c>
      <c r="AC696" t="s">
        <v>58</v>
      </c>
      <c r="AD696" t="s">
        <v>58</v>
      </c>
      <c r="AE696" t="s">
        <v>58</v>
      </c>
      <c r="AF696" t="s">
        <v>58</v>
      </c>
      <c r="AG696" t="s">
        <v>58</v>
      </c>
      <c r="AH696" t="s">
        <v>58</v>
      </c>
      <c r="AI696" t="s">
        <v>58</v>
      </c>
      <c r="AJ696" t="s">
        <v>58</v>
      </c>
      <c r="AK696">
        <v>0</v>
      </c>
      <c r="AL696">
        <v>1</v>
      </c>
      <c r="AM696">
        <v>1</v>
      </c>
      <c r="AN696">
        <v>0</v>
      </c>
      <c r="AO696">
        <v>1</v>
      </c>
      <c r="AP696">
        <v>0</v>
      </c>
      <c r="AQ696">
        <v>0</v>
      </c>
      <c r="AR696">
        <v>0</v>
      </c>
      <c r="AS696">
        <v>0</v>
      </c>
      <c r="AV696">
        <v>15</v>
      </c>
      <c r="AW696" t="s">
        <v>59</v>
      </c>
      <c r="AX696">
        <v>3</v>
      </c>
    </row>
    <row r="697" spans="1:50">
      <c r="A697" t="s">
        <v>1405</v>
      </c>
      <c r="B697" t="s">
        <v>1406</v>
      </c>
      <c r="C697" t="s">
        <v>119</v>
      </c>
      <c r="E697" t="s">
        <v>63</v>
      </c>
      <c r="F697">
        <v>34</v>
      </c>
      <c r="G697" t="s">
        <v>54</v>
      </c>
      <c r="H697">
        <v>110.2</v>
      </c>
      <c r="I697" t="s">
        <v>55</v>
      </c>
      <c r="J697" t="s">
        <v>55</v>
      </c>
      <c r="K697" t="s">
        <v>57</v>
      </c>
      <c r="L697" t="s">
        <v>58</v>
      </c>
      <c r="M697">
        <v>0</v>
      </c>
      <c r="N697">
        <v>1</v>
      </c>
      <c r="O697">
        <v>1</v>
      </c>
      <c r="P697">
        <v>0</v>
      </c>
      <c r="Q697" t="s">
        <v>59</v>
      </c>
      <c r="R697" t="s">
        <v>59</v>
      </c>
      <c r="S697" t="s">
        <v>59</v>
      </c>
      <c r="T697" t="s">
        <v>59</v>
      </c>
      <c r="U697" t="s">
        <v>59</v>
      </c>
      <c r="W697">
        <v>0</v>
      </c>
      <c r="X697">
        <v>0</v>
      </c>
      <c r="Y697" t="s">
        <v>59</v>
      </c>
      <c r="Z697" t="s">
        <v>59</v>
      </c>
      <c r="AA697" t="s">
        <v>59</v>
      </c>
      <c r="AB697" t="s">
        <v>59</v>
      </c>
      <c r="AC697" t="s">
        <v>59</v>
      </c>
      <c r="AD697" t="s">
        <v>59</v>
      </c>
      <c r="AE697" t="s">
        <v>59</v>
      </c>
      <c r="AF697" t="s">
        <v>59</v>
      </c>
      <c r="AG697" t="s">
        <v>59</v>
      </c>
      <c r="AH697" t="s">
        <v>59</v>
      </c>
      <c r="AI697" t="s">
        <v>59</v>
      </c>
      <c r="AJ697" t="s">
        <v>59</v>
      </c>
      <c r="AV697">
        <v>10.6</v>
      </c>
      <c r="AW697" t="s">
        <v>59</v>
      </c>
      <c r="AX697">
        <v>7</v>
      </c>
    </row>
    <row r="698" spans="1:50">
      <c r="A698" t="s">
        <v>1407</v>
      </c>
      <c r="B698" t="s">
        <v>1408</v>
      </c>
      <c r="C698" t="s">
        <v>122</v>
      </c>
      <c r="D698">
        <v>2020</v>
      </c>
      <c r="E698" t="s">
        <v>53</v>
      </c>
      <c r="F698">
        <v>62</v>
      </c>
      <c r="G698" t="s">
        <v>84</v>
      </c>
      <c r="H698">
        <v>251.97</v>
      </c>
      <c r="I698" t="s">
        <v>105</v>
      </c>
      <c r="J698" t="s">
        <v>71</v>
      </c>
      <c r="K698" t="s">
        <v>57</v>
      </c>
      <c r="L698" t="s">
        <v>58</v>
      </c>
      <c r="M698">
        <v>0</v>
      </c>
      <c r="N698">
        <v>1</v>
      </c>
      <c r="O698">
        <v>1</v>
      </c>
      <c r="P698">
        <v>0</v>
      </c>
      <c r="Q698" t="s">
        <v>59</v>
      </c>
      <c r="R698" t="s">
        <v>59</v>
      </c>
      <c r="S698" t="s">
        <v>59</v>
      </c>
      <c r="T698" t="s">
        <v>59</v>
      </c>
      <c r="U698" t="s">
        <v>59</v>
      </c>
      <c r="V698">
        <v>1</v>
      </c>
      <c r="W698">
        <v>0</v>
      </c>
      <c r="X698">
        <v>0</v>
      </c>
      <c r="Y698" t="s">
        <v>59</v>
      </c>
      <c r="Z698" t="s">
        <v>59</v>
      </c>
      <c r="AA698" t="s">
        <v>59</v>
      </c>
      <c r="AB698" t="s">
        <v>59</v>
      </c>
      <c r="AC698" t="s">
        <v>59</v>
      </c>
      <c r="AD698" t="s">
        <v>59</v>
      </c>
      <c r="AE698" t="s">
        <v>59</v>
      </c>
      <c r="AF698" t="s">
        <v>59</v>
      </c>
      <c r="AG698" t="s">
        <v>59</v>
      </c>
      <c r="AH698" t="s">
        <v>59</v>
      </c>
      <c r="AI698" t="s">
        <v>59</v>
      </c>
      <c r="AJ698" t="s">
        <v>59</v>
      </c>
      <c r="AV698">
        <v>13.5</v>
      </c>
      <c r="AW698" t="s">
        <v>59</v>
      </c>
      <c r="AX698">
        <v>7</v>
      </c>
    </row>
    <row r="699" spans="1:50">
      <c r="A699" t="s">
        <v>1409</v>
      </c>
      <c r="B699" t="s">
        <v>319</v>
      </c>
      <c r="C699" t="s">
        <v>199</v>
      </c>
      <c r="D699">
        <v>6280</v>
      </c>
      <c r="E699" t="s">
        <v>53</v>
      </c>
      <c r="F699">
        <v>42</v>
      </c>
      <c r="G699" t="s">
        <v>84</v>
      </c>
      <c r="H699">
        <v>216.45</v>
      </c>
      <c r="I699" t="s">
        <v>55</v>
      </c>
      <c r="J699" t="s">
        <v>71</v>
      </c>
      <c r="K699" t="s">
        <v>156</v>
      </c>
      <c r="L699" t="s">
        <v>58</v>
      </c>
      <c r="M699">
        <v>0</v>
      </c>
      <c r="N699">
        <v>2</v>
      </c>
      <c r="O699">
        <v>2</v>
      </c>
      <c r="P699">
        <v>0</v>
      </c>
      <c r="Q699" t="s">
        <v>59</v>
      </c>
      <c r="R699" t="s">
        <v>59</v>
      </c>
      <c r="S699" t="s">
        <v>59</v>
      </c>
      <c r="T699" t="s">
        <v>59</v>
      </c>
      <c r="U699" t="s">
        <v>59</v>
      </c>
      <c r="W699">
        <v>0</v>
      </c>
      <c r="X699">
        <v>0</v>
      </c>
      <c r="Y699" t="s">
        <v>66</v>
      </c>
      <c r="Z699" t="s">
        <v>58</v>
      </c>
      <c r="AA699" t="s">
        <v>58</v>
      </c>
      <c r="AB699" t="s">
        <v>66</v>
      </c>
      <c r="AC699" t="s">
        <v>58</v>
      </c>
      <c r="AD699" t="s">
        <v>58</v>
      </c>
      <c r="AE699" t="s">
        <v>58</v>
      </c>
      <c r="AF699" t="s">
        <v>58</v>
      </c>
      <c r="AG699" t="s">
        <v>58</v>
      </c>
      <c r="AH699" t="s">
        <v>58</v>
      </c>
      <c r="AI699" t="s">
        <v>58</v>
      </c>
      <c r="AJ699" t="s">
        <v>58</v>
      </c>
      <c r="AK699">
        <v>0</v>
      </c>
      <c r="AL699">
        <v>1</v>
      </c>
      <c r="AM699">
        <v>1</v>
      </c>
      <c r="AN699">
        <v>0</v>
      </c>
      <c r="AO699">
        <v>1</v>
      </c>
      <c r="AP699">
        <v>1</v>
      </c>
      <c r="AQ699">
        <v>0</v>
      </c>
      <c r="AR699">
        <v>0</v>
      </c>
      <c r="AS699">
        <v>0</v>
      </c>
      <c r="AV699">
        <v>12.5</v>
      </c>
      <c r="AW699" t="s">
        <v>59</v>
      </c>
      <c r="AX699">
        <v>3</v>
      </c>
    </row>
    <row r="700" spans="1:50">
      <c r="A700" t="s">
        <v>1410</v>
      </c>
      <c r="B700" t="s">
        <v>1411</v>
      </c>
      <c r="C700" t="s">
        <v>122</v>
      </c>
      <c r="D700">
        <v>5790</v>
      </c>
      <c r="E700" t="s">
        <v>53</v>
      </c>
      <c r="F700">
        <v>34</v>
      </c>
      <c r="G700" t="s">
        <v>54</v>
      </c>
      <c r="H700">
        <v>142.11000000000001</v>
      </c>
      <c r="I700" t="s">
        <v>55</v>
      </c>
      <c r="J700" t="s">
        <v>55</v>
      </c>
      <c r="K700" t="s">
        <v>131</v>
      </c>
      <c r="L700" t="s">
        <v>66</v>
      </c>
      <c r="M700">
        <v>2</v>
      </c>
      <c r="N700">
        <v>0</v>
      </c>
      <c r="O700">
        <v>0</v>
      </c>
      <c r="P700">
        <v>0</v>
      </c>
      <c r="Q700" t="s">
        <v>59</v>
      </c>
      <c r="R700" t="s">
        <v>59</v>
      </c>
      <c r="S700" t="s">
        <v>59</v>
      </c>
      <c r="T700" t="s">
        <v>59</v>
      </c>
      <c r="U700" t="s">
        <v>59</v>
      </c>
      <c r="V700">
        <v>0</v>
      </c>
      <c r="W700">
        <v>1</v>
      </c>
      <c r="X700">
        <v>0</v>
      </c>
      <c r="Y700" t="s">
        <v>59</v>
      </c>
      <c r="Z700" t="s">
        <v>59</v>
      </c>
      <c r="AA700" t="s">
        <v>59</v>
      </c>
      <c r="AB700" t="s">
        <v>59</v>
      </c>
      <c r="AC700" t="s">
        <v>59</v>
      </c>
      <c r="AD700" t="s">
        <v>59</v>
      </c>
      <c r="AE700" t="s">
        <v>59</v>
      </c>
      <c r="AF700" t="s">
        <v>59</v>
      </c>
      <c r="AG700" t="s">
        <v>59</v>
      </c>
      <c r="AH700" t="s">
        <v>59</v>
      </c>
      <c r="AI700" t="s">
        <v>59</v>
      </c>
      <c r="AJ700" t="s">
        <v>59</v>
      </c>
      <c r="AV700">
        <v>11.7</v>
      </c>
      <c r="AW700" t="s">
        <v>59</v>
      </c>
      <c r="AX700">
        <v>7</v>
      </c>
    </row>
    <row r="701" spans="1:50">
      <c r="A701" t="s">
        <v>1412</v>
      </c>
      <c r="B701" t="s">
        <v>1413</v>
      </c>
      <c r="C701" t="s">
        <v>171</v>
      </c>
      <c r="D701">
        <v>5600</v>
      </c>
      <c r="E701" t="s">
        <v>63</v>
      </c>
      <c r="F701">
        <v>28</v>
      </c>
      <c r="G701" t="s">
        <v>104</v>
      </c>
      <c r="H701">
        <v>241.12</v>
      </c>
      <c r="I701" t="s">
        <v>55</v>
      </c>
      <c r="J701" t="s">
        <v>55</v>
      </c>
      <c r="K701" t="s">
        <v>123</v>
      </c>
      <c r="L701" t="s">
        <v>58</v>
      </c>
      <c r="M701">
        <v>0</v>
      </c>
      <c r="N701">
        <v>0</v>
      </c>
      <c r="O701">
        <v>0</v>
      </c>
      <c r="P701">
        <v>0</v>
      </c>
      <c r="Q701" t="s">
        <v>59</v>
      </c>
      <c r="R701" t="s">
        <v>59</v>
      </c>
      <c r="S701" t="s">
        <v>59</v>
      </c>
      <c r="T701" t="s">
        <v>59</v>
      </c>
      <c r="U701" t="s">
        <v>59</v>
      </c>
      <c r="W701">
        <v>0</v>
      </c>
      <c r="X701">
        <v>0</v>
      </c>
      <c r="Y701" t="s">
        <v>59</v>
      </c>
      <c r="Z701" t="s">
        <v>59</v>
      </c>
      <c r="AA701" t="s">
        <v>59</v>
      </c>
      <c r="AB701" t="s">
        <v>59</v>
      </c>
      <c r="AC701" t="s">
        <v>59</v>
      </c>
      <c r="AD701" t="s">
        <v>59</v>
      </c>
      <c r="AE701" t="s">
        <v>59</v>
      </c>
      <c r="AF701" t="s">
        <v>59</v>
      </c>
      <c r="AG701" t="s">
        <v>59</v>
      </c>
      <c r="AH701" t="s">
        <v>59</v>
      </c>
      <c r="AI701" t="s">
        <v>59</v>
      </c>
      <c r="AJ701" t="s">
        <v>59</v>
      </c>
      <c r="AV701">
        <v>12.2</v>
      </c>
      <c r="AW701" t="s">
        <v>59</v>
      </c>
      <c r="AX701">
        <v>3</v>
      </c>
    </row>
    <row r="702" spans="1:50">
      <c r="A702" t="s">
        <v>1414</v>
      </c>
      <c r="B702" t="s">
        <v>1415</v>
      </c>
      <c r="C702" t="s">
        <v>134</v>
      </c>
      <c r="E702" t="s">
        <v>53</v>
      </c>
      <c r="F702">
        <v>26</v>
      </c>
      <c r="G702" t="s">
        <v>64</v>
      </c>
      <c r="H702">
        <v>184.54</v>
      </c>
      <c r="I702" t="s">
        <v>55</v>
      </c>
      <c r="J702" t="s">
        <v>55</v>
      </c>
      <c r="K702" t="s">
        <v>128</v>
      </c>
      <c r="L702" t="s">
        <v>58</v>
      </c>
      <c r="M702">
        <v>0</v>
      </c>
      <c r="N702">
        <v>0</v>
      </c>
      <c r="O702">
        <v>0</v>
      </c>
      <c r="P702">
        <v>0</v>
      </c>
      <c r="Q702" t="s">
        <v>59</v>
      </c>
      <c r="R702" t="s">
        <v>59</v>
      </c>
      <c r="S702" t="s">
        <v>59</v>
      </c>
      <c r="T702" t="s">
        <v>59</v>
      </c>
      <c r="U702" t="s">
        <v>59</v>
      </c>
      <c r="V702">
        <v>0</v>
      </c>
      <c r="W702">
        <v>0</v>
      </c>
      <c r="X702">
        <v>0</v>
      </c>
      <c r="Y702" t="s">
        <v>59</v>
      </c>
      <c r="Z702" t="s">
        <v>59</v>
      </c>
      <c r="AA702" t="s">
        <v>59</v>
      </c>
      <c r="AB702" t="s">
        <v>59</v>
      </c>
      <c r="AC702" t="s">
        <v>59</v>
      </c>
      <c r="AD702" t="s">
        <v>59</v>
      </c>
      <c r="AE702" t="s">
        <v>59</v>
      </c>
      <c r="AF702" t="s">
        <v>59</v>
      </c>
      <c r="AG702" t="s">
        <v>59</v>
      </c>
      <c r="AH702" t="s">
        <v>59</v>
      </c>
      <c r="AI702" t="s">
        <v>59</v>
      </c>
      <c r="AJ702" t="s">
        <v>59</v>
      </c>
      <c r="AV702">
        <v>12</v>
      </c>
      <c r="AW702" t="s">
        <v>59</v>
      </c>
      <c r="AX702">
        <v>1</v>
      </c>
    </row>
    <row r="703" spans="1:50">
      <c r="A703" t="s">
        <v>1416</v>
      </c>
      <c r="B703" t="s">
        <v>1417</v>
      </c>
      <c r="C703" t="s">
        <v>103</v>
      </c>
      <c r="D703">
        <v>8780</v>
      </c>
      <c r="E703" t="s">
        <v>63</v>
      </c>
      <c r="F703">
        <v>48</v>
      </c>
      <c r="G703" t="s">
        <v>163</v>
      </c>
      <c r="H703">
        <v>399.34</v>
      </c>
      <c r="I703" t="s">
        <v>55</v>
      </c>
      <c r="J703" t="s">
        <v>55</v>
      </c>
      <c r="K703" t="s">
        <v>256</v>
      </c>
      <c r="L703" t="s">
        <v>58</v>
      </c>
      <c r="M703">
        <v>0</v>
      </c>
      <c r="N703">
        <v>1</v>
      </c>
      <c r="O703">
        <v>1</v>
      </c>
      <c r="P703">
        <v>0</v>
      </c>
      <c r="Q703" t="s">
        <v>59</v>
      </c>
      <c r="R703" t="s">
        <v>59</v>
      </c>
      <c r="S703" t="s">
        <v>59</v>
      </c>
      <c r="T703" t="s">
        <v>59</v>
      </c>
      <c r="U703" t="s">
        <v>59</v>
      </c>
      <c r="W703">
        <v>0</v>
      </c>
      <c r="X703">
        <v>0</v>
      </c>
      <c r="Y703" t="s">
        <v>66</v>
      </c>
      <c r="Z703" t="s">
        <v>66</v>
      </c>
      <c r="AA703" t="s">
        <v>66</v>
      </c>
      <c r="AB703" t="s">
        <v>66</v>
      </c>
      <c r="AC703" t="s">
        <v>58</v>
      </c>
      <c r="AD703" t="s">
        <v>58</v>
      </c>
      <c r="AE703" t="s">
        <v>58</v>
      </c>
      <c r="AF703" t="s">
        <v>58</v>
      </c>
      <c r="AG703" t="s">
        <v>58</v>
      </c>
      <c r="AH703" t="s">
        <v>66</v>
      </c>
      <c r="AI703" t="s">
        <v>58</v>
      </c>
      <c r="AJ703" t="s">
        <v>58</v>
      </c>
      <c r="AK703">
        <v>0</v>
      </c>
      <c r="AL703">
        <v>1</v>
      </c>
      <c r="AM703">
        <v>1</v>
      </c>
      <c r="AN703">
        <v>1</v>
      </c>
      <c r="AO703">
        <v>0</v>
      </c>
      <c r="AP703">
        <v>1</v>
      </c>
      <c r="AQ703">
        <v>0</v>
      </c>
      <c r="AR703">
        <v>0</v>
      </c>
      <c r="AS703">
        <v>1</v>
      </c>
      <c r="AV703">
        <v>13.6</v>
      </c>
      <c r="AW703" t="s">
        <v>59</v>
      </c>
      <c r="AX703">
        <v>6</v>
      </c>
    </row>
    <row r="704" spans="1:50">
      <c r="A704" t="s">
        <v>1418</v>
      </c>
      <c r="B704" t="s">
        <v>1419</v>
      </c>
      <c r="C704" t="s">
        <v>83</v>
      </c>
      <c r="D704">
        <v>4920</v>
      </c>
      <c r="E704" t="s">
        <v>53</v>
      </c>
      <c r="F704">
        <v>0</v>
      </c>
      <c r="G704" t="s">
        <v>115</v>
      </c>
      <c r="H704">
        <v>138.82</v>
      </c>
      <c r="I704" t="s">
        <v>55</v>
      </c>
      <c r="J704" t="s">
        <v>55</v>
      </c>
      <c r="K704" t="s">
        <v>57</v>
      </c>
      <c r="L704" t="s">
        <v>66</v>
      </c>
      <c r="M704">
        <v>4</v>
      </c>
      <c r="N704">
        <v>2</v>
      </c>
      <c r="O704">
        <v>2</v>
      </c>
      <c r="P704">
        <v>1</v>
      </c>
      <c r="Q704" t="s">
        <v>59</v>
      </c>
      <c r="R704" t="s">
        <v>59</v>
      </c>
      <c r="S704" t="s">
        <v>59</v>
      </c>
      <c r="T704" t="s">
        <v>59</v>
      </c>
      <c r="U704" t="s">
        <v>59</v>
      </c>
      <c r="Y704" t="s">
        <v>58</v>
      </c>
      <c r="Z704" t="s">
        <v>58</v>
      </c>
      <c r="AA704" t="s">
        <v>58</v>
      </c>
      <c r="AB704" t="s">
        <v>58</v>
      </c>
      <c r="AC704" t="s">
        <v>58</v>
      </c>
      <c r="AD704" t="s">
        <v>58</v>
      </c>
      <c r="AE704" t="s">
        <v>58</v>
      </c>
      <c r="AF704" t="s">
        <v>58</v>
      </c>
      <c r="AG704" t="s">
        <v>58</v>
      </c>
      <c r="AH704" t="s">
        <v>58</v>
      </c>
      <c r="AI704" t="s">
        <v>58</v>
      </c>
      <c r="AJ704" t="s">
        <v>58</v>
      </c>
      <c r="AK704">
        <v>0</v>
      </c>
      <c r="AL704">
        <v>0</v>
      </c>
      <c r="AM704">
        <v>1</v>
      </c>
      <c r="AN704">
        <v>0</v>
      </c>
      <c r="AO704">
        <v>1</v>
      </c>
      <c r="AP704">
        <v>0</v>
      </c>
      <c r="AQ704">
        <v>0</v>
      </c>
      <c r="AR704">
        <v>0</v>
      </c>
      <c r="AS704">
        <v>0</v>
      </c>
      <c r="AW704" t="s">
        <v>66</v>
      </c>
      <c r="AX704">
        <v>2</v>
      </c>
    </row>
    <row r="705" spans="1:50">
      <c r="A705" t="s">
        <v>1420</v>
      </c>
      <c r="B705" t="s">
        <v>1421</v>
      </c>
      <c r="C705" t="s">
        <v>122</v>
      </c>
      <c r="D705">
        <v>2680</v>
      </c>
      <c r="E705" t="s">
        <v>63</v>
      </c>
      <c r="F705">
        <v>58</v>
      </c>
      <c r="G705" t="s">
        <v>127</v>
      </c>
      <c r="H705">
        <v>420.39</v>
      </c>
      <c r="I705" t="s">
        <v>241</v>
      </c>
      <c r="J705" t="s">
        <v>71</v>
      </c>
      <c r="K705" t="s">
        <v>85</v>
      </c>
      <c r="L705" t="s">
        <v>58</v>
      </c>
      <c r="M705">
        <v>0</v>
      </c>
      <c r="N705">
        <v>0</v>
      </c>
      <c r="O705">
        <v>0</v>
      </c>
      <c r="P705">
        <v>0</v>
      </c>
      <c r="Q705" t="s">
        <v>59</v>
      </c>
      <c r="R705" t="s">
        <v>59</v>
      </c>
      <c r="S705" t="s">
        <v>59</v>
      </c>
      <c r="T705" t="s">
        <v>59</v>
      </c>
      <c r="U705" t="s">
        <v>59</v>
      </c>
      <c r="V705">
        <v>0</v>
      </c>
      <c r="W705">
        <v>1</v>
      </c>
      <c r="X705">
        <v>1</v>
      </c>
      <c r="Y705" t="s">
        <v>66</v>
      </c>
      <c r="Z705" t="s">
        <v>66</v>
      </c>
      <c r="AA705" t="s">
        <v>58</v>
      </c>
      <c r="AB705" t="s">
        <v>66</v>
      </c>
      <c r="AC705" t="s">
        <v>58</v>
      </c>
      <c r="AD705" t="s">
        <v>58</v>
      </c>
      <c r="AE705" t="s">
        <v>66</v>
      </c>
      <c r="AF705" t="s">
        <v>58</v>
      </c>
      <c r="AG705" t="s">
        <v>58</v>
      </c>
      <c r="AH705" t="s">
        <v>58</v>
      </c>
      <c r="AI705" t="s">
        <v>58</v>
      </c>
      <c r="AJ705" t="s">
        <v>58</v>
      </c>
      <c r="AK705">
        <v>0</v>
      </c>
      <c r="AL705">
        <v>0</v>
      </c>
      <c r="AM705">
        <v>1</v>
      </c>
      <c r="AN705">
        <v>0</v>
      </c>
      <c r="AO705">
        <v>0</v>
      </c>
      <c r="AP705">
        <v>0</v>
      </c>
      <c r="AQ705">
        <v>0</v>
      </c>
      <c r="AR705">
        <v>0</v>
      </c>
      <c r="AS705">
        <v>0</v>
      </c>
      <c r="AV705">
        <v>14.5</v>
      </c>
      <c r="AW705" t="s">
        <v>59</v>
      </c>
      <c r="AX705">
        <v>7</v>
      </c>
    </row>
    <row r="706" spans="1:50">
      <c r="A706" t="s">
        <v>1422</v>
      </c>
      <c r="B706" t="s">
        <v>1179</v>
      </c>
      <c r="C706" t="s">
        <v>108</v>
      </c>
      <c r="D706">
        <v>3360</v>
      </c>
      <c r="E706" t="s">
        <v>63</v>
      </c>
      <c r="F706">
        <v>82</v>
      </c>
      <c r="G706" t="s">
        <v>84</v>
      </c>
      <c r="H706">
        <v>201.97</v>
      </c>
      <c r="I706" t="s">
        <v>105</v>
      </c>
      <c r="J706" t="s">
        <v>56</v>
      </c>
      <c r="K706" t="s">
        <v>57</v>
      </c>
      <c r="L706" t="s">
        <v>58</v>
      </c>
      <c r="M706">
        <v>0</v>
      </c>
      <c r="N706">
        <v>1</v>
      </c>
      <c r="O706">
        <v>1</v>
      </c>
      <c r="P706">
        <v>0</v>
      </c>
      <c r="Q706" t="s">
        <v>59</v>
      </c>
      <c r="R706" t="s">
        <v>59</v>
      </c>
      <c r="S706" t="s">
        <v>66</v>
      </c>
      <c r="T706" t="s">
        <v>59</v>
      </c>
      <c r="U706" t="s">
        <v>59</v>
      </c>
      <c r="V706">
        <v>0</v>
      </c>
      <c r="W706">
        <v>1</v>
      </c>
      <c r="X706">
        <v>1</v>
      </c>
      <c r="Y706" t="s">
        <v>66</v>
      </c>
      <c r="Z706" t="s">
        <v>66</v>
      </c>
      <c r="AA706" t="s">
        <v>58</v>
      </c>
      <c r="AB706" t="s">
        <v>58</v>
      </c>
      <c r="AC706" t="s">
        <v>58</v>
      </c>
      <c r="AD706" t="s">
        <v>58</v>
      </c>
      <c r="AE706" t="s">
        <v>58</v>
      </c>
      <c r="AF706" t="s">
        <v>58</v>
      </c>
      <c r="AG706" t="s">
        <v>58</v>
      </c>
      <c r="AH706" t="s">
        <v>58</v>
      </c>
      <c r="AI706" t="s">
        <v>58</v>
      </c>
      <c r="AJ706" t="s">
        <v>58</v>
      </c>
      <c r="AK706">
        <v>0</v>
      </c>
      <c r="AL706">
        <v>1</v>
      </c>
      <c r="AM706">
        <v>1</v>
      </c>
      <c r="AN706">
        <v>1</v>
      </c>
      <c r="AO706">
        <v>1</v>
      </c>
      <c r="AP706">
        <v>0</v>
      </c>
      <c r="AQ706">
        <v>0</v>
      </c>
      <c r="AR706">
        <v>1</v>
      </c>
      <c r="AS706">
        <v>1</v>
      </c>
      <c r="AV706">
        <v>13</v>
      </c>
      <c r="AW706" t="s">
        <v>59</v>
      </c>
      <c r="AX706">
        <v>9</v>
      </c>
    </row>
    <row r="707" spans="1:50">
      <c r="A707" t="s">
        <v>1423</v>
      </c>
      <c r="B707" t="s">
        <v>1424</v>
      </c>
      <c r="C707" t="s">
        <v>148</v>
      </c>
      <c r="D707">
        <v>5190</v>
      </c>
      <c r="E707" t="s">
        <v>63</v>
      </c>
      <c r="F707">
        <v>50</v>
      </c>
      <c r="G707" t="s">
        <v>163</v>
      </c>
      <c r="H707">
        <v>322.37</v>
      </c>
      <c r="I707" t="s">
        <v>105</v>
      </c>
      <c r="J707" t="s">
        <v>55</v>
      </c>
      <c r="K707" t="s">
        <v>72</v>
      </c>
      <c r="L707" t="s">
        <v>66</v>
      </c>
      <c r="M707">
        <v>1</v>
      </c>
      <c r="N707">
        <v>2</v>
      </c>
      <c r="O707">
        <v>2</v>
      </c>
      <c r="P707">
        <v>0</v>
      </c>
      <c r="Q707" t="s">
        <v>66</v>
      </c>
      <c r="R707" t="s">
        <v>66</v>
      </c>
      <c r="S707" t="s">
        <v>66</v>
      </c>
      <c r="T707" t="s">
        <v>66</v>
      </c>
      <c r="U707" t="s">
        <v>66</v>
      </c>
      <c r="W707">
        <v>0</v>
      </c>
      <c r="X707">
        <v>0</v>
      </c>
      <c r="Y707" t="s">
        <v>66</v>
      </c>
      <c r="Z707" t="s">
        <v>66</v>
      </c>
      <c r="AA707" t="s">
        <v>58</v>
      </c>
      <c r="AB707" t="s">
        <v>66</v>
      </c>
      <c r="AC707" t="s">
        <v>58</v>
      </c>
      <c r="AD707" t="s">
        <v>58</v>
      </c>
      <c r="AE707" t="s">
        <v>58</v>
      </c>
      <c r="AF707" t="s">
        <v>58</v>
      </c>
      <c r="AG707" t="s">
        <v>66</v>
      </c>
      <c r="AH707" t="s">
        <v>58</v>
      </c>
      <c r="AI707" t="s">
        <v>58</v>
      </c>
      <c r="AJ707" t="s">
        <v>58</v>
      </c>
      <c r="AK707">
        <v>0</v>
      </c>
      <c r="AL707">
        <v>0</v>
      </c>
      <c r="AM707">
        <v>0</v>
      </c>
      <c r="AN707">
        <v>0</v>
      </c>
      <c r="AO707">
        <v>0</v>
      </c>
      <c r="AP707">
        <v>0</v>
      </c>
      <c r="AQ707">
        <v>0</v>
      </c>
      <c r="AR707">
        <v>0</v>
      </c>
      <c r="AS707">
        <v>0</v>
      </c>
      <c r="AV707">
        <v>12.2</v>
      </c>
      <c r="AW707" t="s">
        <v>66</v>
      </c>
      <c r="AX707">
        <v>3</v>
      </c>
    </row>
    <row r="708" spans="1:50">
      <c r="A708" t="s">
        <v>1425</v>
      </c>
      <c r="B708" t="s">
        <v>671</v>
      </c>
      <c r="C708" t="s">
        <v>199</v>
      </c>
      <c r="D708">
        <v>6160</v>
      </c>
      <c r="E708" t="s">
        <v>63</v>
      </c>
      <c r="F708">
        <v>28</v>
      </c>
      <c r="G708" t="s">
        <v>84</v>
      </c>
      <c r="H708">
        <v>266.45</v>
      </c>
      <c r="I708" t="s">
        <v>55</v>
      </c>
      <c r="J708" t="s">
        <v>56</v>
      </c>
      <c r="K708" t="s">
        <v>256</v>
      </c>
      <c r="L708" t="s">
        <v>58</v>
      </c>
      <c r="M708">
        <v>0</v>
      </c>
      <c r="N708">
        <v>0</v>
      </c>
      <c r="O708">
        <v>0</v>
      </c>
      <c r="P708">
        <v>0</v>
      </c>
      <c r="Q708" t="s">
        <v>59</v>
      </c>
      <c r="R708" t="s">
        <v>59</v>
      </c>
      <c r="S708" t="s">
        <v>59</v>
      </c>
      <c r="T708" t="s">
        <v>59</v>
      </c>
      <c r="U708" t="s">
        <v>59</v>
      </c>
      <c r="W708">
        <v>0</v>
      </c>
      <c r="X708">
        <v>0</v>
      </c>
      <c r="Y708" t="s">
        <v>66</v>
      </c>
      <c r="Z708" t="s">
        <v>58</v>
      </c>
      <c r="AA708" t="s">
        <v>58</v>
      </c>
      <c r="AB708" t="s">
        <v>58</v>
      </c>
      <c r="AC708" t="s">
        <v>58</v>
      </c>
      <c r="AD708" t="s">
        <v>58</v>
      </c>
      <c r="AE708" t="s">
        <v>58</v>
      </c>
      <c r="AF708" t="s">
        <v>58</v>
      </c>
      <c r="AG708" t="s">
        <v>58</v>
      </c>
      <c r="AH708" t="s">
        <v>58</v>
      </c>
      <c r="AI708" t="s">
        <v>58</v>
      </c>
      <c r="AJ708" t="s">
        <v>58</v>
      </c>
      <c r="AK708">
        <v>0</v>
      </c>
      <c r="AL708">
        <v>0</v>
      </c>
      <c r="AM708">
        <v>0</v>
      </c>
      <c r="AN708">
        <v>0</v>
      </c>
      <c r="AO708">
        <v>0</v>
      </c>
      <c r="AP708">
        <v>0</v>
      </c>
      <c r="AQ708">
        <v>0</v>
      </c>
      <c r="AR708">
        <v>0</v>
      </c>
      <c r="AS708">
        <v>0</v>
      </c>
      <c r="AV708">
        <v>12.4</v>
      </c>
      <c r="AW708" t="s">
        <v>59</v>
      </c>
      <c r="AX708">
        <v>3</v>
      </c>
    </row>
    <row r="709" spans="1:50">
      <c r="A709" t="s">
        <v>1426</v>
      </c>
      <c r="B709" t="s">
        <v>1427</v>
      </c>
      <c r="C709" t="s">
        <v>366</v>
      </c>
      <c r="D709">
        <v>7160</v>
      </c>
      <c r="E709" t="s">
        <v>63</v>
      </c>
      <c r="F709">
        <v>34</v>
      </c>
      <c r="G709" t="s">
        <v>64</v>
      </c>
      <c r="H709">
        <v>403.62</v>
      </c>
      <c r="I709" t="s">
        <v>55</v>
      </c>
      <c r="J709" t="s">
        <v>71</v>
      </c>
      <c r="K709" t="s">
        <v>153</v>
      </c>
      <c r="L709" t="s">
        <v>66</v>
      </c>
      <c r="M709">
        <v>2</v>
      </c>
      <c r="N709">
        <v>1</v>
      </c>
      <c r="O709">
        <v>1</v>
      </c>
      <c r="P709">
        <v>0</v>
      </c>
      <c r="Q709" t="s">
        <v>59</v>
      </c>
      <c r="R709" t="s">
        <v>59</v>
      </c>
      <c r="S709" t="s">
        <v>59</v>
      </c>
      <c r="T709" t="s">
        <v>59</v>
      </c>
      <c r="U709" t="s">
        <v>59</v>
      </c>
      <c r="V709">
        <v>0</v>
      </c>
      <c r="W709">
        <v>0</v>
      </c>
      <c r="X709">
        <v>0</v>
      </c>
      <c r="Y709" t="s">
        <v>58</v>
      </c>
      <c r="Z709" t="s">
        <v>66</v>
      </c>
      <c r="AA709" t="s">
        <v>58</v>
      </c>
      <c r="AB709" t="s">
        <v>66</v>
      </c>
      <c r="AC709" t="s">
        <v>58</v>
      </c>
      <c r="AD709" t="s">
        <v>58</v>
      </c>
      <c r="AE709" t="s">
        <v>66</v>
      </c>
      <c r="AF709" t="s">
        <v>58</v>
      </c>
      <c r="AG709" t="s">
        <v>58</v>
      </c>
      <c r="AH709" t="s">
        <v>58</v>
      </c>
      <c r="AI709" t="s">
        <v>58</v>
      </c>
      <c r="AJ709" t="s">
        <v>58</v>
      </c>
      <c r="AK709">
        <v>1</v>
      </c>
      <c r="AL709">
        <v>0</v>
      </c>
      <c r="AM709">
        <v>1</v>
      </c>
      <c r="AN709">
        <v>0</v>
      </c>
      <c r="AO709">
        <v>0</v>
      </c>
      <c r="AP709">
        <v>0</v>
      </c>
      <c r="AQ709">
        <v>0</v>
      </c>
      <c r="AR709">
        <v>0</v>
      </c>
      <c r="AS709">
        <v>1</v>
      </c>
      <c r="AV709">
        <v>14.6</v>
      </c>
      <c r="AW709" t="s">
        <v>59</v>
      </c>
      <c r="AX709">
        <v>4</v>
      </c>
    </row>
    <row r="710" spans="1:50">
      <c r="A710" t="s">
        <v>1428</v>
      </c>
      <c r="B710" t="s">
        <v>1429</v>
      </c>
      <c r="C710" t="s">
        <v>212</v>
      </c>
      <c r="D710">
        <v>6640</v>
      </c>
      <c r="E710" t="s">
        <v>63</v>
      </c>
      <c r="F710">
        <v>48</v>
      </c>
      <c r="G710" t="s">
        <v>163</v>
      </c>
      <c r="H710">
        <v>417.76</v>
      </c>
      <c r="I710" t="s">
        <v>105</v>
      </c>
      <c r="J710" t="s">
        <v>71</v>
      </c>
      <c r="K710" t="s">
        <v>131</v>
      </c>
      <c r="L710" t="s">
        <v>66</v>
      </c>
      <c r="M710">
        <v>1</v>
      </c>
      <c r="N710">
        <v>2</v>
      </c>
      <c r="O710">
        <v>2</v>
      </c>
      <c r="P710">
        <v>0</v>
      </c>
      <c r="Q710" t="s">
        <v>59</v>
      </c>
      <c r="R710" t="s">
        <v>66</v>
      </c>
      <c r="S710" t="s">
        <v>66</v>
      </c>
      <c r="T710" t="s">
        <v>66</v>
      </c>
      <c r="U710" t="s">
        <v>66</v>
      </c>
      <c r="W710">
        <v>0</v>
      </c>
      <c r="X710">
        <v>0</v>
      </c>
      <c r="Y710" t="s">
        <v>58</v>
      </c>
      <c r="Z710" t="s">
        <v>58</v>
      </c>
      <c r="AA710" t="s">
        <v>58</v>
      </c>
      <c r="AB710" t="s">
        <v>58</v>
      </c>
      <c r="AC710" t="s">
        <v>58</v>
      </c>
      <c r="AD710" t="s">
        <v>58</v>
      </c>
      <c r="AE710" t="s">
        <v>58</v>
      </c>
      <c r="AF710" t="s">
        <v>58</v>
      </c>
      <c r="AG710" t="s">
        <v>58</v>
      </c>
      <c r="AH710" t="s">
        <v>58</v>
      </c>
      <c r="AI710" t="s">
        <v>58</v>
      </c>
      <c r="AJ710" t="s">
        <v>58</v>
      </c>
      <c r="AK710">
        <v>1</v>
      </c>
      <c r="AL710">
        <v>1</v>
      </c>
      <c r="AM710">
        <v>1</v>
      </c>
      <c r="AN710">
        <v>1</v>
      </c>
      <c r="AO710">
        <v>1</v>
      </c>
      <c r="AP710">
        <v>0</v>
      </c>
      <c r="AQ710">
        <v>0</v>
      </c>
      <c r="AR710">
        <v>0</v>
      </c>
      <c r="AS710">
        <v>0</v>
      </c>
      <c r="AV710">
        <v>15.8</v>
      </c>
      <c r="AW710" t="s">
        <v>59</v>
      </c>
      <c r="AX710">
        <v>7</v>
      </c>
    </row>
    <row r="711" spans="1:50">
      <c r="A711" t="s">
        <v>1430</v>
      </c>
      <c r="B711" t="s">
        <v>1040</v>
      </c>
      <c r="C711" t="s">
        <v>271</v>
      </c>
      <c r="D711">
        <v>5080</v>
      </c>
      <c r="E711" t="s">
        <v>53</v>
      </c>
      <c r="F711">
        <v>52</v>
      </c>
      <c r="G711" t="s">
        <v>64</v>
      </c>
      <c r="H711">
        <v>245.07</v>
      </c>
      <c r="I711" t="s">
        <v>55</v>
      </c>
      <c r="J711" t="s">
        <v>56</v>
      </c>
      <c r="K711" t="s">
        <v>80</v>
      </c>
      <c r="L711" t="s">
        <v>58</v>
      </c>
      <c r="M711">
        <v>0</v>
      </c>
      <c r="N711">
        <v>1</v>
      </c>
      <c r="O711">
        <v>1</v>
      </c>
      <c r="P711">
        <v>0</v>
      </c>
      <c r="Q711" t="s">
        <v>59</v>
      </c>
      <c r="R711" t="s">
        <v>59</v>
      </c>
      <c r="S711" t="s">
        <v>59</v>
      </c>
      <c r="T711" t="s">
        <v>59</v>
      </c>
      <c r="U711" t="s">
        <v>59</v>
      </c>
      <c r="V711">
        <v>0</v>
      </c>
      <c r="W711">
        <v>1</v>
      </c>
      <c r="X711">
        <v>0</v>
      </c>
      <c r="Y711" t="s">
        <v>66</v>
      </c>
      <c r="Z711" t="s">
        <v>58</v>
      </c>
      <c r="AA711" t="s">
        <v>58</v>
      </c>
      <c r="AB711" t="s">
        <v>58</v>
      </c>
      <c r="AC711" t="s">
        <v>58</v>
      </c>
      <c r="AD711" t="s">
        <v>58</v>
      </c>
      <c r="AE711" t="s">
        <v>58</v>
      </c>
      <c r="AF711" t="s">
        <v>58</v>
      </c>
      <c r="AG711" t="s">
        <v>58</v>
      </c>
      <c r="AH711" t="s">
        <v>58</v>
      </c>
      <c r="AI711" t="s">
        <v>58</v>
      </c>
      <c r="AJ711" t="s">
        <v>58</v>
      </c>
      <c r="AK711">
        <v>1</v>
      </c>
      <c r="AL711">
        <v>0</v>
      </c>
      <c r="AM711">
        <v>1</v>
      </c>
      <c r="AN711">
        <v>0</v>
      </c>
      <c r="AO711">
        <v>0</v>
      </c>
      <c r="AP711">
        <v>0</v>
      </c>
      <c r="AQ711">
        <v>0</v>
      </c>
      <c r="AR711">
        <v>0</v>
      </c>
      <c r="AS711">
        <v>0</v>
      </c>
      <c r="AV711">
        <v>12.9</v>
      </c>
      <c r="AW711" t="s">
        <v>59</v>
      </c>
      <c r="AX711">
        <v>1</v>
      </c>
    </row>
    <row r="712" spans="1:50">
      <c r="A712" t="s">
        <v>1431</v>
      </c>
      <c r="B712" t="s">
        <v>1432</v>
      </c>
      <c r="C712" t="s">
        <v>171</v>
      </c>
      <c r="D712">
        <v>160</v>
      </c>
      <c r="E712" t="s">
        <v>53</v>
      </c>
      <c r="F712">
        <v>0</v>
      </c>
      <c r="G712" t="s">
        <v>226</v>
      </c>
      <c r="H712">
        <v>217.11</v>
      </c>
      <c r="I712" t="s">
        <v>55</v>
      </c>
      <c r="J712" t="s">
        <v>55</v>
      </c>
      <c r="K712" t="s">
        <v>131</v>
      </c>
      <c r="L712" t="s">
        <v>58</v>
      </c>
      <c r="M712">
        <v>0</v>
      </c>
      <c r="N712">
        <v>1</v>
      </c>
      <c r="O712">
        <v>1</v>
      </c>
      <c r="P712">
        <v>0</v>
      </c>
      <c r="Q712" t="s">
        <v>59</v>
      </c>
      <c r="R712" t="s">
        <v>59</v>
      </c>
      <c r="S712" t="s">
        <v>59</v>
      </c>
      <c r="T712" t="s">
        <v>59</v>
      </c>
      <c r="U712" t="s">
        <v>59</v>
      </c>
      <c r="W712">
        <v>0</v>
      </c>
      <c r="X712">
        <v>0</v>
      </c>
      <c r="Y712" t="s">
        <v>58</v>
      </c>
      <c r="Z712" t="s">
        <v>58</v>
      </c>
      <c r="AA712" t="s">
        <v>58</v>
      </c>
      <c r="AB712" t="s">
        <v>58</v>
      </c>
      <c r="AC712" t="s">
        <v>58</v>
      </c>
      <c r="AD712" t="s">
        <v>58</v>
      </c>
      <c r="AE712" t="s">
        <v>58</v>
      </c>
      <c r="AF712" t="s">
        <v>58</v>
      </c>
      <c r="AG712" t="s">
        <v>58</v>
      </c>
      <c r="AH712" t="s">
        <v>58</v>
      </c>
      <c r="AI712" t="s">
        <v>58</v>
      </c>
      <c r="AJ712" t="s">
        <v>58</v>
      </c>
      <c r="AK712">
        <v>1</v>
      </c>
      <c r="AL712">
        <v>0</v>
      </c>
      <c r="AM712">
        <v>1</v>
      </c>
      <c r="AN712">
        <v>0</v>
      </c>
      <c r="AO712">
        <v>0</v>
      </c>
      <c r="AP712">
        <v>0</v>
      </c>
      <c r="AQ712">
        <v>0</v>
      </c>
      <c r="AR712">
        <v>0</v>
      </c>
      <c r="AS712">
        <v>0</v>
      </c>
      <c r="AV712">
        <v>11.4</v>
      </c>
      <c r="AW712" t="s">
        <v>59</v>
      </c>
      <c r="AX712">
        <v>3</v>
      </c>
    </row>
    <row r="713" spans="1:50">
      <c r="A713" t="s">
        <v>1433</v>
      </c>
      <c r="B713" t="s">
        <v>1434</v>
      </c>
      <c r="C713" t="s">
        <v>134</v>
      </c>
      <c r="D713">
        <v>1680</v>
      </c>
      <c r="E713" t="s">
        <v>53</v>
      </c>
      <c r="F713">
        <v>90</v>
      </c>
      <c r="G713" t="s">
        <v>54</v>
      </c>
      <c r="H713">
        <v>209.21</v>
      </c>
      <c r="I713" t="s">
        <v>76</v>
      </c>
      <c r="J713" t="s">
        <v>71</v>
      </c>
      <c r="K713" t="s">
        <v>72</v>
      </c>
      <c r="L713" t="s">
        <v>58</v>
      </c>
      <c r="M713">
        <v>0</v>
      </c>
      <c r="N713">
        <v>2</v>
      </c>
      <c r="O713">
        <v>2</v>
      </c>
      <c r="P713">
        <v>0</v>
      </c>
      <c r="Q713" t="s">
        <v>59</v>
      </c>
      <c r="R713" t="s">
        <v>59</v>
      </c>
      <c r="S713" t="s">
        <v>59</v>
      </c>
      <c r="T713" t="s">
        <v>59</v>
      </c>
      <c r="U713" t="s">
        <v>59</v>
      </c>
      <c r="V713">
        <v>0</v>
      </c>
      <c r="W713">
        <v>0</v>
      </c>
      <c r="X713">
        <v>0</v>
      </c>
      <c r="Y713" t="s">
        <v>58</v>
      </c>
      <c r="Z713" t="s">
        <v>58</v>
      </c>
      <c r="AA713" t="s">
        <v>58</v>
      </c>
      <c r="AB713" t="s">
        <v>58</v>
      </c>
      <c r="AC713" t="s">
        <v>58</v>
      </c>
      <c r="AD713" t="s">
        <v>58</v>
      </c>
      <c r="AE713" t="s">
        <v>58</v>
      </c>
      <c r="AF713" t="s">
        <v>58</v>
      </c>
      <c r="AG713" t="s">
        <v>58</v>
      </c>
      <c r="AH713" t="s">
        <v>58</v>
      </c>
      <c r="AI713" t="s">
        <v>58</v>
      </c>
      <c r="AJ713" t="s">
        <v>58</v>
      </c>
      <c r="AK713">
        <v>0</v>
      </c>
      <c r="AL713">
        <v>0</v>
      </c>
      <c r="AM713">
        <v>1</v>
      </c>
      <c r="AN713">
        <v>1</v>
      </c>
      <c r="AO713">
        <v>0</v>
      </c>
      <c r="AP713">
        <v>0</v>
      </c>
      <c r="AQ713">
        <v>0</v>
      </c>
      <c r="AR713">
        <v>0</v>
      </c>
      <c r="AS713">
        <v>0</v>
      </c>
      <c r="AV713">
        <v>11.6</v>
      </c>
      <c r="AW713" t="s">
        <v>59</v>
      </c>
      <c r="AX713">
        <v>1</v>
      </c>
    </row>
    <row r="714" spans="1:50">
      <c r="A714" t="s">
        <v>1435</v>
      </c>
      <c r="B714" t="s">
        <v>1436</v>
      </c>
      <c r="C714" t="s">
        <v>75</v>
      </c>
      <c r="D714">
        <v>2160</v>
      </c>
      <c r="E714" t="s">
        <v>53</v>
      </c>
      <c r="F714">
        <v>40</v>
      </c>
      <c r="G714" t="s">
        <v>64</v>
      </c>
      <c r="H714">
        <v>274.67</v>
      </c>
      <c r="I714" t="s">
        <v>55</v>
      </c>
      <c r="J714" t="s">
        <v>56</v>
      </c>
      <c r="K714" t="s">
        <v>256</v>
      </c>
      <c r="L714" t="s">
        <v>58</v>
      </c>
      <c r="M714">
        <v>0</v>
      </c>
      <c r="N714">
        <v>1</v>
      </c>
      <c r="O714">
        <v>1</v>
      </c>
      <c r="P714">
        <v>0</v>
      </c>
      <c r="Q714" t="s">
        <v>59</v>
      </c>
      <c r="R714" t="s">
        <v>59</v>
      </c>
      <c r="S714" t="s">
        <v>59</v>
      </c>
      <c r="T714" t="s">
        <v>59</v>
      </c>
      <c r="U714" t="s">
        <v>59</v>
      </c>
      <c r="V714">
        <v>1</v>
      </c>
      <c r="W714">
        <v>0</v>
      </c>
      <c r="X714">
        <v>1</v>
      </c>
      <c r="Y714" t="s">
        <v>58</v>
      </c>
      <c r="Z714" t="s">
        <v>58</v>
      </c>
      <c r="AA714" t="s">
        <v>58</v>
      </c>
      <c r="AB714" t="s">
        <v>58</v>
      </c>
      <c r="AC714" t="s">
        <v>58</v>
      </c>
      <c r="AD714" t="s">
        <v>58</v>
      </c>
      <c r="AE714" t="s">
        <v>58</v>
      </c>
      <c r="AF714" t="s">
        <v>58</v>
      </c>
      <c r="AG714" t="s">
        <v>58</v>
      </c>
      <c r="AH714" t="s">
        <v>58</v>
      </c>
      <c r="AI714" t="s">
        <v>58</v>
      </c>
      <c r="AJ714" t="s">
        <v>58</v>
      </c>
      <c r="AK714">
        <v>1</v>
      </c>
      <c r="AL714">
        <v>1</v>
      </c>
      <c r="AM714">
        <v>1</v>
      </c>
      <c r="AN714">
        <v>0</v>
      </c>
      <c r="AO714">
        <v>0</v>
      </c>
      <c r="AP714">
        <v>0</v>
      </c>
      <c r="AQ714">
        <v>0</v>
      </c>
      <c r="AR714">
        <v>1</v>
      </c>
      <c r="AS714">
        <v>1</v>
      </c>
      <c r="AV714">
        <v>12.7</v>
      </c>
      <c r="AW714" t="s">
        <v>59</v>
      </c>
      <c r="AX714">
        <v>1</v>
      </c>
    </row>
    <row r="715" spans="1:50">
      <c r="A715" t="s">
        <v>1437</v>
      </c>
      <c r="B715" t="s">
        <v>1438</v>
      </c>
      <c r="C715" t="s">
        <v>103</v>
      </c>
      <c r="D715">
        <v>8735</v>
      </c>
      <c r="E715" t="s">
        <v>53</v>
      </c>
      <c r="F715">
        <v>46</v>
      </c>
      <c r="G715" t="s">
        <v>64</v>
      </c>
      <c r="H715">
        <v>242.11</v>
      </c>
      <c r="I715" t="s">
        <v>55</v>
      </c>
      <c r="J715" t="s">
        <v>55</v>
      </c>
      <c r="K715" t="s">
        <v>85</v>
      </c>
      <c r="L715" t="s">
        <v>66</v>
      </c>
      <c r="M715">
        <v>3</v>
      </c>
      <c r="N715">
        <v>1</v>
      </c>
      <c r="O715">
        <v>1</v>
      </c>
      <c r="P715">
        <v>0</v>
      </c>
      <c r="Q715" t="s">
        <v>59</v>
      </c>
      <c r="R715" t="s">
        <v>59</v>
      </c>
      <c r="S715" t="s">
        <v>59</v>
      </c>
      <c r="T715" t="s">
        <v>59</v>
      </c>
      <c r="U715" t="s">
        <v>59</v>
      </c>
      <c r="W715">
        <v>0</v>
      </c>
      <c r="X715">
        <v>0</v>
      </c>
      <c r="Y715" t="s">
        <v>58</v>
      </c>
      <c r="Z715" t="s">
        <v>58</v>
      </c>
      <c r="AA715" t="s">
        <v>58</v>
      </c>
      <c r="AB715" t="s">
        <v>58</v>
      </c>
      <c r="AC715" t="s">
        <v>58</v>
      </c>
      <c r="AD715" t="s">
        <v>58</v>
      </c>
      <c r="AE715" t="s">
        <v>58</v>
      </c>
      <c r="AF715" t="s">
        <v>58</v>
      </c>
      <c r="AG715" t="s">
        <v>58</v>
      </c>
      <c r="AH715" t="s">
        <v>58</v>
      </c>
      <c r="AI715" t="s">
        <v>58</v>
      </c>
      <c r="AJ715" t="s">
        <v>58</v>
      </c>
      <c r="AK715">
        <v>0</v>
      </c>
      <c r="AL715">
        <v>0</v>
      </c>
      <c r="AM715">
        <v>0</v>
      </c>
      <c r="AN715">
        <v>0</v>
      </c>
      <c r="AO715">
        <v>0</v>
      </c>
      <c r="AP715">
        <v>0</v>
      </c>
      <c r="AQ715">
        <v>0</v>
      </c>
      <c r="AR715">
        <v>0</v>
      </c>
      <c r="AS715">
        <v>0</v>
      </c>
      <c r="AV715">
        <v>12.6</v>
      </c>
      <c r="AW715" t="s">
        <v>59</v>
      </c>
      <c r="AX715">
        <v>6</v>
      </c>
    </row>
    <row r="716" spans="1:50">
      <c r="A716" t="s">
        <v>1439</v>
      </c>
      <c r="B716" t="s">
        <v>1440</v>
      </c>
      <c r="C716" t="s">
        <v>103</v>
      </c>
      <c r="D716">
        <v>4480</v>
      </c>
      <c r="E716" t="s">
        <v>53</v>
      </c>
      <c r="F716">
        <v>64</v>
      </c>
      <c r="G716" t="s">
        <v>84</v>
      </c>
      <c r="H716">
        <v>422.04</v>
      </c>
      <c r="I716" t="s">
        <v>105</v>
      </c>
      <c r="J716" t="s">
        <v>55</v>
      </c>
      <c r="K716" t="s">
        <v>72</v>
      </c>
      <c r="L716" t="s">
        <v>58</v>
      </c>
      <c r="M716">
        <v>0</v>
      </c>
      <c r="N716">
        <v>2</v>
      </c>
      <c r="O716">
        <v>2</v>
      </c>
      <c r="P716">
        <v>0</v>
      </c>
      <c r="Q716" t="s">
        <v>59</v>
      </c>
      <c r="R716" t="s">
        <v>59</v>
      </c>
      <c r="S716" t="s">
        <v>59</v>
      </c>
      <c r="T716" t="s">
        <v>59</v>
      </c>
      <c r="U716" t="s">
        <v>59</v>
      </c>
      <c r="W716">
        <v>0</v>
      </c>
      <c r="X716">
        <v>0</v>
      </c>
      <c r="Y716" t="s">
        <v>58</v>
      </c>
      <c r="Z716" t="s">
        <v>58</v>
      </c>
      <c r="AA716" t="s">
        <v>58</v>
      </c>
      <c r="AB716" t="s">
        <v>66</v>
      </c>
      <c r="AC716" t="s">
        <v>58</v>
      </c>
      <c r="AD716" t="s">
        <v>58</v>
      </c>
      <c r="AE716" t="s">
        <v>58</v>
      </c>
      <c r="AF716" t="s">
        <v>58</v>
      </c>
      <c r="AG716" t="s">
        <v>58</v>
      </c>
      <c r="AH716" t="s">
        <v>58</v>
      </c>
      <c r="AI716" t="s">
        <v>58</v>
      </c>
      <c r="AJ716" t="s">
        <v>58</v>
      </c>
      <c r="AK716">
        <v>1</v>
      </c>
      <c r="AL716">
        <v>1</v>
      </c>
      <c r="AM716">
        <v>0</v>
      </c>
      <c r="AN716">
        <v>0</v>
      </c>
      <c r="AO716">
        <v>1</v>
      </c>
      <c r="AP716">
        <v>0</v>
      </c>
      <c r="AQ716">
        <v>0</v>
      </c>
      <c r="AR716">
        <v>0</v>
      </c>
      <c r="AS716">
        <v>0</v>
      </c>
      <c r="AV716">
        <v>13.3</v>
      </c>
      <c r="AW716" t="s">
        <v>59</v>
      </c>
      <c r="AX716">
        <v>6</v>
      </c>
    </row>
    <row r="717" spans="1:50">
      <c r="A717" t="s">
        <v>1441</v>
      </c>
      <c r="B717" t="s">
        <v>1442</v>
      </c>
      <c r="C717" t="s">
        <v>199</v>
      </c>
      <c r="D717">
        <v>6280</v>
      </c>
      <c r="E717" t="s">
        <v>63</v>
      </c>
      <c r="F717">
        <v>44</v>
      </c>
      <c r="G717" t="s">
        <v>54</v>
      </c>
      <c r="H717">
        <v>160.86000000000001</v>
      </c>
      <c r="I717" t="s">
        <v>55</v>
      </c>
      <c r="J717" t="s">
        <v>56</v>
      </c>
      <c r="K717" t="s">
        <v>153</v>
      </c>
      <c r="L717" t="s">
        <v>58</v>
      </c>
      <c r="M717">
        <v>0</v>
      </c>
      <c r="N717">
        <v>2</v>
      </c>
      <c r="O717">
        <v>2</v>
      </c>
      <c r="P717">
        <v>0</v>
      </c>
      <c r="Q717" t="s">
        <v>59</v>
      </c>
      <c r="R717" t="s">
        <v>59</v>
      </c>
      <c r="S717" t="s">
        <v>59</v>
      </c>
      <c r="T717" t="s">
        <v>59</v>
      </c>
      <c r="U717" t="s">
        <v>59</v>
      </c>
      <c r="W717">
        <v>0</v>
      </c>
      <c r="X717">
        <v>0</v>
      </c>
      <c r="Y717" t="s">
        <v>58</v>
      </c>
      <c r="Z717" t="s">
        <v>58</v>
      </c>
      <c r="AA717" t="s">
        <v>58</v>
      </c>
      <c r="AB717" t="s">
        <v>58</v>
      </c>
      <c r="AC717" t="s">
        <v>58</v>
      </c>
      <c r="AD717" t="s">
        <v>58</v>
      </c>
      <c r="AE717" t="s">
        <v>58</v>
      </c>
      <c r="AF717" t="s">
        <v>58</v>
      </c>
      <c r="AG717" t="s">
        <v>58</v>
      </c>
      <c r="AH717" t="s">
        <v>58</v>
      </c>
      <c r="AI717" t="s">
        <v>58</v>
      </c>
      <c r="AJ717" t="s">
        <v>58</v>
      </c>
      <c r="AK717">
        <v>0</v>
      </c>
      <c r="AL717">
        <v>1</v>
      </c>
      <c r="AM717">
        <v>1</v>
      </c>
      <c r="AN717">
        <v>1</v>
      </c>
      <c r="AO717">
        <v>1</v>
      </c>
      <c r="AP717">
        <v>0</v>
      </c>
      <c r="AQ717">
        <v>0</v>
      </c>
      <c r="AR717">
        <v>0</v>
      </c>
      <c r="AS717">
        <v>0</v>
      </c>
      <c r="AV717">
        <v>11.5</v>
      </c>
      <c r="AW717" t="s">
        <v>59</v>
      </c>
      <c r="AX717">
        <v>3</v>
      </c>
    </row>
    <row r="718" spans="1:50">
      <c r="A718" t="s">
        <v>1443</v>
      </c>
      <c r="B718" t="s">
        <v>1444</v>
      </c>
      <c r="C718" t="s">
        <v>199</v>
      </c>
      <c r="D718">
        <v>6280</v>
      </c>
      <c r="E718" t="s">
        <v>53</v>
      </c>
      <c r="F718">
        <v>54</v>
      </c>
      <c r="G718" t="s">
        <v>115</v>
      </c>
      <c r="H718">
        <v>167.76</v>
      </c>
      <c r="I718" t="s">
        <v>55</v>
      </c>
      <c r="J718" t="s">
        <v>55</v>
      </c>
      <c r="K718" t="s">
        <v>123</v>
      </c>
      <c r="L718" t="s">
        <v>58</v>
      </c>
      <c r="M718">
        <v>0</v>
      </c>
      <c r="N718">
        <v>0</v>
      </c>
      <c r="O718">
        <v>0</v>
      </c>
      <c r="P718">
        <v>0</v>
      </c>
      <c r="Q718" t="s">
        <v>59</v>
      </c>
      <c r="R718" t="s">
        <v>59</v>
      </c>
      <c r="S718" t="s">
        <v>59</v>
      </c>
      <c r="T718" t="s">
        <v>59</v>
      </c>
      <c r="U718" t="s">
        <v>59</v>
      </c>
      <c r="W718">
        <v>0</v>
      </c>
      <c r="X718">
        <v>0</v>
      </c>
      <c r="Y718" t="s">
        <v>58</v>
      </c>
      <c r="Z718" t="s">
        <v>58</v>
      </c>
      <c r="AA718" t="s">
        <v>58</v>
      </c>
      <c r="AB718" t="s">
        <v>58</v>
      </c>
      <c r="AC718" t="s">
        <v>58</v>
      </c>
      <c r="AD718" t="s">
        <v>58</v>
      </c>
      <c r="AE718" t="s">
        <v>58</v>
      </c>
      <c r="AF718" t="s">
        <v>58</v>
      </c>
      <c r="AG718" t="s">
        <v>58</v>
      </c>
      <c r="AH718" t="s">
        <v>58</v>
      </c>
      <c r="AI718" t="s">
        <v>58</v>
      </c>
      <c r="AJ718" t="s">
        <v>58</v>
      </c>
      <c r="AK718">
        <v>1</v>
      </c>
      <c r="AL718">
        <v>1</v>
      </c>
      <c r="AM718">
        <v>1</v>
      </c>
      <c r="AN718">
        <v>1</v>
      </c>
      <c r="AO718">
        <v>0</v>
      </c>
      <c r="AP718">
        <v>0</v>
      </c>
      <c r="AQ718">
        <v>0</v>
      </c>
      <c r="AR718">
        <v>1</v>
      </c>
      <c r="AS718">
        <v>0</v>
      </c>
      <c r="AV718">
        <v>11.8</v>
      </c>
      <c r="AW718" t="s">
        <v>59</v>
      </c>
      <c r="AX718">
        <v>3</v>
      </c>
    </row>
    <row r="719" spans="1:50">
      <c r="A719" t="s">
        <v>1445</v>
      </c>
      <c r="B719" t="s">
        <v>284</v>
      </c>
      <c r="C719" t="s">
        <v>212</v>
      </c>
      <c r="D719">
        <v>3605</v>
      </c>
      <c r="E719" t="s">
        <v>63</v>
      </c>
      <c r="F719">
        <v>54</v>
      </c>
      <c r="G719" t="s">
        <v>104</v>
      </c>
      <c r="H719">
        <v>206.91</v>
      </c>
      <c r="I719" t="s">
        <v>55</v>
      </c>
      <c r="J719" t="s">
        <v>55</v>
      </c>
      <c r="K719" t="s">
        <v>72</v>
      </c>
      <c r="L719" t="s">
        <v>58</v>
      </c>
      <c r="M719">
        <v>0</v>
      </c>
      <c r="N719">
        <v>2</v>
      </c>
      <c r="O719">
        <v>2</v>
      </c>
      <c r="P719">
        <v>0</v>
      </c>
      <c r="Q719" t="s">
        <v>59</v>
      </c>
      <c r="R719" t="s">
        <v>59</v>
      </c>
      <c r="S719" t="s">
        <v>59</v>
      </c>
      <c r="T719" t="s">
        <v>59</v>
      </c>
      <c r="U719" t="s">
        <v>59</v>
      </c>
      <c r="W719">
        <v>0</v>
      </c>
      <c r="X719">
        <v>0</v>
      </c>
      <c r="Y719" t="s">
        <v>58</v>
      </c>
      <c r="Z719" t="s">
        <v>58</v>
      </c>
      <c r="AA719" t="s">
        <v>58</v>
      </c>
      <c r="AB719" t="s">
        <v>58</v>
      </c>
      <c r="AC719" t="s">
        <v>58</v>
      </c>
      <c r="AD719" t="s">
        <v>58</v>
      </c>
      <c r="AE719" t="s">
        <v>58</v>
      </c>
      <c r="AF719" t="s">
        <v>58</v>
      </c>
      <c r="AG719" t="s">
        <v>58</v>
      </c>
      <c r="AH719" t="s">
        <v>58</v>
      </c>
      <c r="AI719" t="s">
        <v>58</v>
      </c>
      <c r="AJ719" t="s">
        <v>58</v>
      </c>
      <c r="AK719">
        <v>0</v>
      </c>
      <c r="AL719">
        <v>1</v>
      </c>
      <c r="AM719">
        <v>1</v>
      </c>
      <c r="AN719">
        <v>0</v>
      </c>
      <c r="AO719">
        <v>0</v>
      </c>
      <c r="AP719">
        <v>0</v>
      </c>
      <c r="AQ719">
        <v>0</v>
      </c>
      <c r="AR719">
        <v>0</v>
      </c>
      <c r="AS719">
        <v>0</v>
      </c>
      <c r="AV719">
        <v>11.6</v>
      </c>
      <c r="AW719" t="s">
        <v>59</v>
      </c>
      <c r="AX719">
        <v>7</v>
      </c>
    </row>
    <row r="720" spans="1:50">
      <c r="A720" t="s">
        <v>1446</v>
      </c>
      <c r="B720" t="s">
        <v>1447</v>
      </c>
      <c r="C720" t="s">
        <v>185</v>
      </c>
      <c r="D720">
        <v>1600</v>
      </c>
      <c r="E720" t="s">
        <v>63</v>
      </c>
      <c r="F720">
        <v>80</v>
      </c>
      <c r="G720" t="s">
        <v>226</v>
      </c>
      <c r="H720">
        <v>329.28</v>
      </c>
      <c r="I720" t="s">
        <v>105</v>
      </c>
      <c r="J720" t="s">
        <v>71</v>
      </c>
      <c r="K720" t="s">
        <v>72</v>
      </c>
      <c r="L720" t="s">
        <v>58</v>
      </c>
      <c r="M720">
        <v>0</v>
      </c>
      <c r="N720">
        <v>2</v>
      </c>
      <c r="O720">
        <v>2</v>
      </c>
      <c r="P720">
        <v>1</v>
      </c>
      <c r="Q720" t="s">
        <v>59</v>
      </c>
      <c r="R720" t="s">
        <v>59</v>
      </c>
      <c r="S720" t="s">
        <v>59</v>
      </c>
      <c r="T720" t="s">
        <v>59</v>
      </c>
      <c r="U720" t="s">
        <v>59</v>
      </c>
      <c r="W720">
        <v>0</v>
      </c>
      <c r="X720">
        <v>0</v>
      </c>
      <c r="Y720" t="s">
        <v>58</v>
      </c>
      <c r="Z720" t="s">
        <v>66</v>
      </c>
      <c r="AA720" t="s">
        <v>58</v>
      </c>
      <c r="AB720" t="s">
        <v>66</v>
      </c>
      <c r="AC720" t="s">
        <v>58</v>
      </c>
      <c r="AD720" t="s">
        <v>58</v>
      </c>
      <c r="AE720" t="s">
        <v>66</v>
      </c>
      <c r="AF720" t="s">
        <v>58</v>
      </c>
      <c r="AG720" t="s">
        <v>58</v>
      </c>
      <c r="AH720" t="s">
        <v>58</v>
      </c>
      <c r="AI720" t="s">
        <v>58</v>
      </c>
      <c r="AJ720" t="s">
        <v>58</v>
      </c>
      <c r="AK720">
        <v>0</v>
      </c>
      <c r="AL720">
        <v>0</v>
      </c>
      <c r="AM720">
        <v>0</v>
      </c>
      <c r="AN720">
        <v>1</v>
      </c>
      <c r="AO720">
        <v>0</v>
      </c>
      <c r="AP720">
        <v>0</v>
      </c>
      <c r="AQ720">
        <v>0</v>
      </c>
      <c r="AR720">
        <v>0</v>
      </c>
      <c r="AS720">
        <v>0</v>
      </c>
      <c r="AV720">
        <v>14.2</v>
      </c>
      <c r="AW720" t="s">
        <v>59</v>
      </c>
      <c r="AX720">
        <v>1</v>
      </c>
    </row>
    <row r="721" spans="1:50">
      <c r="A721" t="s">
        <v>1448</v>
      </c>
      <c r="B721" t="s">
        <v>141</v>
      </c>
      <c r="C721" t="s">
        <v>142</v>
      </c>
      <c r="E721" t="s">
        <v>63</v>
      </c>
      <c r="F721">
        <v>36</v>
      </c>
      <c r="G721" t="s">
        <v>64</v>
      </c>
      <c r="H721">
        <v>256.58</v>
      </c>
      <c r="I721" t="s">
        <v>55</v>
      </c>
      <c r="J721" t="s">
        <v>55</v>
      </c>
      <c r="K721" t="s">
        <v>85</v>
      </c>
      <c r="L721" t="s">
        <v>58</v>
      </c>
      <c r="M721">
        <v>0</v>
      </c>
      <c r="N721">
        <v>1</v>
      </c>
      <c r="O721">
        <v>1</v>
      </c>
      <c r="P721">
        <v>0</v>
      </c>
      <c r="Q721" t="s">
        <v>59</v>
      </c>
      <c r="R721" t="s">
        <v>59</v>
      </c>
      <c r="S721" t="s">
        <v>59</v>
      </c>
      <c r="T721" t="s">
        <v>59</v>
      </c>
      <c r="U721" t="s">
        <v>59</v>
      </c>
      <c r="V721">
        <v>0</v>
      </c>
      <c r="W721">
        <v>1</v>
      </c>
      <c r="X721">
        <v>0</v>
      </c>
      <c r="Y721" t="s">
        <v>58</v>
      </c>
      <c r="Z721" t="s">
        <v>58</v>
      </c>
      <c r="AA721" t="s">
        <v>58</v>
      </c>
      <c r="AB721" t="s">
        <v>58</v>
      </c>
      <c r="AC721" t="s">
        <v>58</v>
      </c>
      <c r="AD721" t="s">
        <v>58</v>
      </c>
      <c r="AE721" t="s">
        <v>58</v>
      </c>
      <c r="AF721" t="s">
        <v>58</v>
      </c>
      <c r="AG721" t="s">
        <v>58</v>
      </c>
      <c r="AH721" t="s">
        <v>58</v>
      </c>
      <c r="AI721" t="s">
        <v>58</v>
      </c>
      <c r="AJ721" t="s">
        <v>58</v>
      </c>
      <c r="AK721">
        <v>0</v>
      </c>
      <c r="AL721">
        <v>0</v>
      </c>
      <c r="AM721">
        <v>1</v>
      </c>
      <c r="AN721">
        <v>0</v>
      </c>
      <c r="AO721">
        <v>1</v>
      </c>
      <c r="AP721">
        <v>0</v>
      </c>
      <c r="AQ721">
        <v>0</v>
      </c>
      <c r="AR721">
        <v>0</v>
      </c>
      <c r="AS721">
        <v>0</v>
      </c>
      <c r="AV721">
        <v>12.4</v>
      </c>
      <c r="AW721" t="s">
        <v>59</v>
      </c>
      <c r="AX721">
        <v>6</v>
      </c>
    </row>
    <row r="722" spans="1:50">
      <c r="A722" t="s">
        <v>1449</v>
      </c>
      <c r="B722" t="s">
        <v>1450</v>
      </c>
      <c r="C722" t="s">
        <v>93</v>
      </c>
      <c r="D722">
        <v>1120</v>
      </c>
      <c r="E722" t="s">
        <v>53</v>
      </c>
      <c r="F722">
        <v>46</v>
      </c>
      <c r="G722" t="s">
        <v>64</v>
      </c>
      <c r="H722">
        <v>314.47000000000003</v>
      </c>
      <c r="I722" t="s">
        <v>55</v>
      </c>
      <c r="J722" t="s">
        <v>55</v>
      </c>
      <c r="K722" t="s">
        <v>131</v>
      </c>
      <c r="L722" t="s">
        <v>58</v>
      </c>
      <c r="M722">
        <v>0</v>
      </c>
      <c r="N722">
        <v>0</v>
      </c>
      <c r="O722">
        <v>0</v>
      </c>
      <c r="P722">
        <v>0</v>
      </c>
      <c r="Q722" t="s">
        <v>59</v>
      </c>
      <c r="R722" t="s">
        <v>59</v>
      </c>
      <c r="S722" t="s">
        <v>59</v>
      </c>
      <c r="T722" t="s">
        <v>59</v>
      </c>
      <c r="U722" t="s">
        <v>59</v>
      </c>
      <c r="W722">
        <v>0</v>
      </c>
      <c r="X722">
        <v>0</v>
      </c>
      <c r="Y722" t="s">
        <v>59</v>
      </c>
      <c r="Z722" t="s">
        <v>59</v>
      </c>
      <c r="AA722" t="s">
        <v>59</v>
      </c>
      <c r="AB722" t="s">
        <v>59</v>
      </c>
      <c r="AC722" t="s">
        <v>59</v>
      </c>
      <c r="AD722" t="s">
        <v>59</v>
      </c>
      <c r="AE722" t="s">
        <v>59</v>
      </c>
      <c r="AF722" t="s">
        <v>59</v>
      </c>
      <c r="AG722" t="s">
        <v>59</v>
      </c>
      <c r="AH722" t="s">
        <v>59</v>
      </c>
      <c r="AI722" t="s">
        <v>59</v>
      </c>
      <c r="AJ722" t="s">
        <v>59</v>
      </c>
      <c r="AV722">
        <v>15.9</v>
      </c>
      <c r="AW722" t="s">
        <v>59</v>
      </c>
      <c r="AX722">
        <v>5</v>
      </c>
    </row>
    <row r="723" spans="1:50">
      <c r="A723" t="s">
        <v>1451</v>
      </c>
      <c r="B723" t="s">
        <v>1452</v>
      </c>
      <c r="C723" t="s">
        <v>212</v>
      </c>
      <c r="D723">
        <v>1520</v>
      </c>
      <c r="E723" t="s">
        <v>53</v>
      </c>
      <c r="F723">
        <v>54</v>
      </c>
      <c r="G723" t="s">
        <v>64</v>
      </c>
      <c r="H723">
        <v>275.99</v>
      </c>
      <c r="I723" t="s">
        <v>261</v>
      </c>
      <c r="J723" t="s">
        <v>71</v>
      </c>
      <c r="K723" t="s">
        <v>57</v>
      </c>
      <c r="L723" t="s">
        <v>58</v>
      </c>
      <c r="M723">
        <v>0</v>
      </c>
      <c r="N723">
        <v>2</v>
      </c>
      <c r="O723">
        <v>2</v>
      </c>
      <c r="P723">
        <v>0</v>
      </c>
      <c r="Q723" t="s">
        <v>59</v>
      </c>
      <c r="R723" t="s">
        <v>59</v>
      </c>
      <c r="S723" t="s">
        <v>59</v>
      </c>
      <c r="T723" t="s">
        <v>66</v>
      </c>
      <c r="U723" t="s">
        <v>66</v>
      </c>
      <c r="W723">
        <v>0</v>
      </c>
      <c r="X723">
        <v>0</v>
      </c>
      <c r="Y723" t="s">
        <v>66</v>
      </c>
      <c r="Z723" t="s">
        <v>58</v>
      </c>
      <c r="AA723" t="s">
        <v>58</v>
      </c>
      <c r="AB723" t="s">
        <v>58</v>
      </c>
      <c r="AC723" t="s">
        <v>58</v>
      </c>
      <c r="AD723" t="s">
        <v>58</v>
      </c>
      <c r="AE723" t="s">
        <v>58</v>
      </c>
      <c r="AF723" t="s">
        <v>58</v>
      </c>
      <c r="AG723" t="s">
        <v>58</v>
      </c>
      <c r="AH723" t="s">
        <v>58</v>
      </c>
      <c r="AI723" t="s">
        <v>58</v>
      </c>
      <c r="AJ723" t="s">
        <v>58</v>
      </c>
      <c r="AK723">
        <v>1</v>
      </c>
      <c r="AL723">
        <v>0</v>
      </c>
      <c r="AM723">
        <v>1</v>
      </c>
      <c r="AN723">
        <v>0</v>
      </c>
      <c r="AO723">
        <v>0</v>
      </c>
      <c r="AP723">
        <v>0</v>
      </c>
      <c r="AQ723">
        <v>0</v>
      </c>
      <c r="AR723">
        <v>0</v>
      </c>
      <c r="AS723">
        <v>1</v>
      </c>
      <c r="AV723">
        <v>13.7</v>
      </c>
      <c r="AW723" t="s">
        <v>59</v>
      </c>
      <c r="AX723">
        <v>7</v>
      </c>
    </row>
    <row r="724" spans="1:50">
      <c r="A724" t="s">
        <v>1453</v>
      </c>
      <c r="B724" t="s">
        <v>1454</v>
      </c>
      <c r="C724" t="s">
        <v>212</v>
      </c>
      <c r="D724">
        <v>3120</v>
      </c>
      <c r="E724" t="s">
        <v>53</v>
      </c>
      <c r="F724">
        <v>50</v>
      </c>
      <c r="G724" t="s">
        <v>70</v>
      </c>
      <c r="H724">
        <v>267.76</v>
      </c>
      <c r="I724" t="s">
        <v>55</v>
      </c>
      <c r="J724" t="s">
        <v>56</v>
      </c>
      <c r="K724" t="s">
        <v>215</v>
      </c>
      <c r="L724" t="s">
        <v>58</v>
      </c>
      <c r="M724">
        <v>0</v>
      </c>
      <c r="N724">
        <v>2</v>
      </c>
      <c r="O724">
        <v>2</v>
      </c>
      <c r="P724">
        <v>0</v>
      </c>
      <c r="Q724" t="s">
        <v>59</v>
      </c>
      <c r="R724" t="s">
        <v>59</v>
      </c>
      <c r="S724" t="s">
        <v>59</v>
      </c>
      <c r="T724" t="s">
        <v>59</v>
      </c>
      <c r="U724" t="s">
        <v>59</v>
      </c>
      <c r="W724">
        <v>0</v>
      </c>
      <c r="X724">
        <v>0</v>
      </c>
      <c r="Y724" t="s">
        <v>58</v>
      </c>
      <c r="Z724" t="s">
        <v>58</v>
      </c>
      <c r="AA724" t="s">
        <v>58</v>
      </c>
      <c r="AB724" t="s">
        <v>58</v>
      </c>
      <c r="AC724" t="s">
        <v>58</v>
      </c>
      <c r="AD724" t="s">
        <v>58</v>
      </c>
      <c r="AE724" t="s">
        <v>58</v>
      </c>
      <c r="AF724" t="s">
        <v>58</v>
      </c>
      <c r="AG724" t="s">
        <v>58</v>
      </c>
      <c r="AH724" t="s">
        <v>58</v>
      </c>
      <c r="AI724" t="s">
        <v>58</v>
      </c>
      <c r="AJ724" t="s">
        <v>58</v>
      </c>
      <c r="AK724">
        <v>0</v>
      </c>
      <c r="AL724">
        <v>0</v>
      </c>
      <c r="AM724">
        <v>0</v>
      </c>
      <c r="AN724">
        <v>0</v>
      </c>
      <c r="AO724">
        <v>0</v>
      </c>
      <c r="AP724">
        <v>0</v>
      </c>
      <c r="AQ724">
        <v>0</v>
      </c>
      <c r="AR724">
        <v>0</v>
      </c>
      <c r="AS724">
        <v>0</v>
      </c>
      <c r="AV724">
        <v>15.2</v>
      </c>
      <c r="AW724" t="s">
        <v>59</v>
      </c>
      <c r="AX724">
        <v>7</v>
      </c>
    </row>
    <row r="725" spans="1:50">
      <c r="A725" t="s">
        <v>1455</v>
      </c>
      <c r="B725" t="s">
        <v>51</v>
      </c>
      <c r="C725" t="s">
        <v>148</v>
      </c>
      <c r="D725">
        <v>5190</v>
      </c>
      <c r="E725" t="s">
        <v>63</v>
      </c>
      <c r="F725">
        <v>46</v>
      </c>
      <c r="G725" t="s">
        <v>64</v>
      </c>
      <c r="H725">
        <v>305.58999999999997</v>
      </c>
      <c r="I725" t="s">
        <v>55</v>
      </c>
      <c r="J725" t="s">
        <v>71</v>
      </c>
      <c r="K725" t="s">
        <v>90</v>
      </c>
      <c r="L725" t="s">
        <v>66</v>
      </c>
      <c r="M725">
        <v>1</v>
      </c>
      <c r="N725">
        <v>2</v>
      </c>
      <c r="O725">
        <v>2</v>
      </c>
      <c r="P725">
        <v>0</v>
      </c>
      <c r="Q725" t="s">
        <v>59</v>
      </c>
      <c r="R725" t="s">
        <v>59</v>
      </c>
      <c r="S725" t="s">
        <v>66</v>
      </c>
      <c r="T725" t="s">
        <v>66</v>
      </c>
      <c r="U725" t="s">
        <v>59</v>
      </c>
      <c r="W725">
        <v>0</v>
      </c>
      <c r="X725">
        <v>0</v>
      </c>
      <c r="Y725" t="s">
        <v>58</v>
      </c>
      <c r="Z725" t="s">
        <v>66</v>
      </c>
      <c r="AA725" t="s">
        <v>58</v>
      </c>
      <c r="AB725" t="s">
        <v>66</v>
      </c>
      <c r="AC725" t="s">
        <v>58</v>
      </c>
      <c r="AD725" t="s">
        <v>58</v>
      </c>
      <c r="AE725" t="s">
        <v>58</v>
      </c>
      <c r="AF725" t="s">
        <v>58</v>
      </c>
      <c r="AG725" t="s">
        <v>58</v>
      </c>
      <c r="AH725" t="s">
        <v>58</v>
      </c>
      <c r="AI725" t="s">
        <v>58</v>
      </c>
      <c r="AJ725" t="s">
        <v>58</v>
      </c>
      <c r="AK725">
        <v>0</v>
      </c>
      <c r="AL725">
        <v>0</v>
      </c>
      <c r="AM725">
        <v>1</v>
      </c>
      <c r="AN725">
        <v>0</v>
      </c>
      <c r="AO725">
        <v>1</v>
      </c>
      <c r="AP725">
        <v>0</v>
      </c>
      <c r="AQ725">
        <v>0</v>
      </c>
      <c r="AR725">
        <v>0</v>
      </c>
      <c r="AS725">
        <v>0</v>
      </c>
      <c r="AV725">
        <v>11.9</v>
      </c>
      <c r="AW725" t="s">
        <v>66</v>
      </c>
      <c r="AX725">
        <v>3</v>
      </c>
    </row>
    <row r="726" spans="1:50">
      <c r="A726" t="s">
        <v>1456</v>
      </c>
      <c r="B726" t="s">
        <v>1457</v>
      </c>
      <c r="C726" t="s">
        <v>75</v>
      </c>
      <c r="D726">
        <v>2160</v>
      </c>
      <c r="E726" t="s">
        <v>53</v>
      </c>
      <c r="F726">
        <v>46</v>
      </c>
      <c r="G726" t="s">
        <v>84</v>
      </c>
      <c r="H726">
        <v>274.01</v>
      </c>
      <c r="I726" t="s">
        <v>55</v>
      </c>
      <c r="J726" t="s">
        <v>56</v>
      </c>
      <c r="K726" t="s">
        <v>215</v>
      </c>
      <c r="L726" t="s">
        <v>66</v>
      </c>
      <c r="M726">
        <v>1</v>
      </c>
      <c r="N726">
        <v>0</v>
      </c>
      <c r="O726">
        <v>0</v>
      </c>
      <c r="P726">
        <v>0</v>
      </c>
      <c r="Q726" t="s">
        <v>59</v>
      </c>
      <c r="R726" t="s">
        <v>59</v>
      </c>
      <c r="S726" t="s">
        <v>59</v>
      </c>
      <c r="T726" t="s">
        <v>59</v>
      </c>
      <c r="U726" t="s">
        <v>59</v>
      </c>
      <c r="V726">
        <v>0</v>
      </c>
      <c r="W726">
        <v>1</v>
      </c>
      <c r="X726">
        <v>1</v>
      </c>
      <c r="Y726" t="s">
        <v>59</v>
      </c>
      <c r="Z726" t="s">
        <v>59</v>
      </c>
      <c r="AA726" t="s">
        <v>59</v>
      </c>
      <c r="AB726" t="s">
        <v>59</v>
      </c>
      <c r="AC726" t="s">
        <v>59</v>
      </c>
      <c r="AD726" t="s">
        <v>59</v>
      </c>
      <c r="AE726" t="s">
        <v>59</v>
      </c>
      <c r="AF726" t="s">
        <v>59</v>
      </c>
      <c r="AG726" t="s">
        <v>59</v>
      </c>
      <c r="AH726" t="s">
        <v>59</v>
      </c>
      <c r="AI726" t="s">
        <v>59</v>
      </c>
      <c r="AJ726" t="s">
        <v>59</v>
      </c>
      <c r="AV726">
        <v>13.2</v>
      </c>
      <c r="AW726" t="s">
        <v>59</v>
      </c>
      <c r="AX726">
        <v>1</v>
      </c>
    </row>
    <row r="727" spans="1:50">
      <c r="A727" t="s">
        <v>1458</v>
      </c>
      <c r="B727" t="s">
        <v>1459</v>
      </c>
      <c r="C727" t="s">
        <v>212</v>
      </c>
      <c r="E727" t="s">
        <v>53</v>
      </c>
      <c r="F727">
        <v>58</v>
      </c>
      <c r="G727" t="s">
        <v>54</v>
      </c>
      <c r="H727">
        <v>179.93</v>
      </c>
      <c r="I727" t="s">
        <v>55</v>
      </c>
      <c r="J727" t="s">
        <v>55</v>
      </c>
      <c r="K727" t="s">
        <v>145</v>
      </c>
      <c r="L727" t="s">
        <v>58</v>
      </c>
      <c r="M727">
        <v>0</v>
      </c>
      <c r="N727">
        <v>1</v>
      </c>
      <c r="O727">
        <v>1</v>
      </c>
      <c r="P727">
        <v>0</v>
      </c>
      <c r="Q727" t="s">
        <v>59</v>
      </c>
      <c r="R727" t="s">
        <v>59</v>
      </c>
      <c r="S727" t="s">
        <v>59</v>
      </c>
      <c r="T727" t="s">
        <v>59</v>
      </c>
      <c r="U727" t="s">
        <v>59</v>
      </c>
      <c r="W727">
        <v>0</v>
      </c>
      <c r="X727">
        <v>0</v>
      </c>
      <c r="Y727" t="s">
        <v>66</v>
      </c>
      <c r="Z727" t="s">
        <v>66</v>
      </c>
      <c r="AA727" t="s">
        <v>58</v>
      </c>
      <c r="AB727" t="s">
        <v>66</v>
      </c>
      <c r="AC727" t="s">
        <v>58</v>
      </c>
      <c r="AD727" t="s">
        <v>58</v>
      </c>
      <c r="AE727" t="s">
        <v>58</v>
      </c>
      <c r="AF727" t="s">
        <v>58</v>
      </c>
      <c r="AG727" t="s">
        <v>58</v>
      </c>
      <c r="AH727" t="s">
        <v>58</v>
      </c>
      <c r="AI727" t="s">
        <v>58</v>
      </c>
      <c r="AJ727" t="s">
        <v>58</v>
      </c>
      <c r="AK727">
        <v>0</v>
      </c>
      <c r="AL727">
        <v>1</v>
      </c>
      <c r="AM727">
        <v>1</v>
      </c>
      <c r="AN727">
        <v>0</v>
      </c>
      <c r="AO727">
        <v>1</v>
      </c>
      <c r="AP727">
        <v>0</v>
      </c>
      <c r="AQ727">
        <v>0</v>
      </c>
      <c r="AR727">
        <v>0</v>
      </c>
      <c r="AS727">
        <v>1</v>
      </c>
      <c r="AV727">
        <v>11.1</v>
      </c>
      <c r="AW727" t="s">
        <v>59</v>
      </c>
      <c r="AX727">
        <v>7</v>
      </c>
    </row>
    <row r="728" spans="1:50">
      <c r="A728" t="s">
        <v>1460</v>
      </c>
      <c r="B728" t="s">
        <v>319</v>
      </c>
      <c r="C728" t="s">
        <v>199</v>
      </c>
      <c r="D728">
        <v>6280</v>
      </c>
      <c r="E728" t="s">
        <v>53</v>
      </c>
      <c r="F728">
        <v>42</v>
      </c>
      <c r="G728" t="s">
        <v>70</v>
      </c>
      <c r="H728">
        <v>241.12</v>
      </c>
      <c r="I728" t="s">
        <v>55</v>
      </c>
      <c r="J728" t="s">
        <v>55</v>
      </c>
      <c r="K728" t="s">
        <v>256</v>
      </c>
      <c r="L728" t="s">
        <v>58</v>
      </c>
      <c r="M728">
        <v>0</v>
      </c>
      <c r="N728">
        <v>0</v>
      </c>
      <c r="O728">
        <v>0</v>
      </c>
      <c r="P728">
        <v>0</v>
      </c>
      <c r="Q728" t="s">
        <v>59</v>
      </c>
      <c r="R728" t="s">
        <v>66</v>
      </c>
      <c r="S728" t="s">
        <v>66</v>
      </c>
      <c r="T728" t="s">
        <v>59</v>
      </c>
      <c r="U728" t="s">
        <v>59</v>
      </c>
      <c r="W728">
        <v>0</v>
      </c>
      <c r="X728">
        <v>0</v>
      </c>
      <c r="Y728" t="s">
        <v>58</v>
      </c>
      <c r="Z728" t="s">
        <v>58</v>
      </c>
      <c r="AA728" t="s">
        <v>58</v>
      </c>
      <c r="AB728" t="s">
        <v>58</v>
      </c>
      <c r="AC728" t="s">
        <v>58</v>
      </c>
      <c r="AD728" t="s">
        <v>58</v>
      </c>
      <c r="AE728" t="s">
        <v>58</v>
      </c>
      <c r="AF728" t="s">
        <v>58</v>
      </c>
      <c r="AG728" t="s">
        <v>58</v>
      </c>
      <c r="AH728" t="s">
        <v>58</v>
      </c>
      <c r="AI728" t="s">
        <v>58</v>
      </c>
      <c r="AJ728" t="s">
        <v>58</v>
      </c>
      <c r="AK728">
        <v>0</v>
      </c>
      <c r="AL728">
        <v>1</v>
      </c>
      <c r="AM728">
        <v>1</v>
      </c>
      <c r="AN728">
        <v>0</v>
      </c>
      <c r="AO728">
        <v>0</v>
      </c>
      <c r="AP728">
        <v>0</v>
      </c>
      <c r="AQ728">
        <v>0</v>
      </c>
      <c r="AR728">
        <v>0</v>
      </c>
      <c r="AS728">
        <v>0</v>
      </c>
      <c r="AV728">
        <v>12.8</v>
      </c>
      <c r="AW728" t="s">
        <v>59</v>
      </c>
      <c r="AX728">
        <v>3</v>
      </c>
    </row>
    <row r="729" spans="1:50">
      <c r="A729" t="s">
        <v>1461</v>
      </c>
      <c r="B729" t="s">
        <v>554</v>
      </c>
      <c r="C729" t="s">
        <v>103</v>
      </c>
      <c r="D729">
        <v>7360</v>
      </c>
      <c r="E729" t="s">
        <v>53</v>
      </c>
      <c r="F729">
        <v>40</v>
      </c>
      <c r="G729" t="s">
        <v>226</v>
      </c>
      <c r="H729">
        <v>490.46</v>
      </c>
      <c r="I729" t="s">
        <v>55</v>
      </c>
      <c r="J729" t="s">
        <v>55</v>
      </c>
      <c r="K729" t="s">
        <v>256</v>
      </c>
      <c r="L729" t="s">
        <v>58</v>
      </c>
      <c r="M729">
        <v>0</v>
      </c>
      <c r="N729">
        <v>2</v>
      </c>
      <c r="O729">
        <v>2</v>
      </c>
      <c r="P729">
        <v>1</v>
      </c>
      <c r="Q729" t="s">
        <v>59</v>
      </c>
      <c r="R729" t="s">
        <v>59</v>
      </c>
      <c r="S729" t="s">
        <v>59</v>
      </c>
      <c r="T729" t="s">
        <v>59</v>
      </c>
      <c r="U729" t="s">
        <v>59</v>
      </c>
      <c r="Y729" t="s">
        <v>66</v>
      </c>
      <c r="Z729" t="s">
        <v>66</v>
      </c>
      <c r="AA729" t="s">
        <v>58</v>
      </c>
      <c r="AB729" t="s">
        <v>66</v>
      </c>
      <c r="AC729" t="s">
        <v>58</v>
      </c>
      <c r="AD729" t="s">
        <v>58</v>
      </c>
      <c r="AE729" t="s">
        <v>58</v>
      </c>
      <c r="AF729" t="s">
        <v>58</v>
      </c>
      <c r="AG729" t="s">
        <v>58</v>
      </c>
      <c r="AH729" t="s">
        <v>58</v>
      </c>
      <c r="AI729" t="s">
        <v>58</v>
      </c>
      <c r="AJ729" t="s">
        <v>58</v>
      </c>
      <c r="AK729">
        <v>1</v>
      </c>
      <c r="AL729">
        <v>0</v>
      </c>
      <c r="AM729">
        <v>1</v>
      </c>
      <c r="AN729">
        <v>0</v>
      </c>
      <c r="AO729">
        <v>1</v>
      </c>
      <c r="AP729">
        <v>0</v>
      </c>
      <c r="AQ729">
        <v>0</v>
      </c>
      <c r="AR729">
        <v>0</v>
      </c>
      <c r="AS729">
        <v>0</v>
      </c>
      <c r="AW729" t="s">
        <v>66</v>
      </c>
      <c r="AX729">
        <v>6</v>
      </c>
    </row>
    <row r="730" spans="1:50">
      <c r="A730" t="s">
        <v>1462</v>
      </c>
      <c r="B730" t="s">
        <v>1463</v>
      </c>
      <c r="C730" t="s">
        <v>75</v>
      </c>
      <c r="D730">
        <v>4040</v>
      </c>
      <c r="E730" t="s">
        <v>63</v>
      </c>
      <c r="F730">
        <v>40</v>
      </c>
      <c r="G730" t="s">
        <v>70</v>
      </c>
      <c r="H730">
        <v>351.32</v>
      </c>
      <c r="I730" t="s">
        <v>105</v>
      </c>
      <c r="J730" t="s">
        <v>71</v>
      </c>
      <c r="K730" t="s">
        <v>57</v>
      </c>
      <c r="L730" t="s">
        <v>66</v>
      </c>
      <c r="M730">
        <v>3</v>
      </c>
      <c r="N730">
        <v>0</v>
      </c>
      <c r="O730">
        <v>0</v>
      </c>
      <c r="P730">
        <v>0</v>
      </c>
      <c r="Q730" t="s">
        <v>59</v>
      </c>
      <c r="R730" t="s">
        <v>66</v>
      </c>
      <c r="S730" t="s">
        <v>66</v>
      </c>
      <c r="T730" t="s">
        <v>59</v>
      </c>
      <c r="U730" t="s">
        <v>59</v>
      </c>
      <c r="V730">
        <v>0</v>
      </c>
      <c r="W730">
        <v>1</v>
      </c>
      <c r="X730">
        <v>0</v>
      </c>
      <c r="Y730" t="s">
        <v>66</v>
      </c>
      <c r="Z730" t="s">
        <v>58</v>
      </c>
      <c r="AA730" t="s">
        <v>58</v>
      </c>
      <c r="AB730" t="s">
        <v>58</v>
      </c>
      <c r="AC730" t="s">
        <v>58</v>
      </c>
      <c r="AD730" t="s">
        <v>58</v>
      </c>
      <c r="AE730" t="s">
        <v>58</v>
      </c>
      <c r="AF730" t="s">
        <v>58</v>
      </c>
      <c r="AG730" t="s">
        <v>58</v>
      </c>
      <c r="AH730" t="s">
        <v>58</v>
      </c>
      <c r="AI730" t="s">
        <v>58</v>
      </c>
      <c r="AJ730" t="s">
        <v>58</v>
      </c>
      <c r="AK730">
        <v>1</v>
      </c>
      <c r="AL730">
        <v>1</v>
      </c>
      <c r="AM730">
        <v>0</v>
      </c>
      <c r="AN730">
        <v>0</v>
      </c>
      <c r="AO730">
        <v>1</v>
      </c>
      <c r="AP730">
        <v>0</v>
      </c>
      <c r="AQ730">
        <v>0</v>
      </c>
      <c r="AR730">
        <v>0</v>
      </c>
      <c r="AS730">
        <v>1</v>
      </c>
      <c r="AV730">
        <v>14</v>
      </c>
      <c r="AW730" t="s">
        <v>66</v>
      </c>
      <c r="AX730">
        <v>1</v>
      </c>
    </row>
    <row r="731" spans="1:50">
      <c r="A731" t="s">
        <v>1464</v>
      </c>
      <c r="B731" t="s">
        <v>1465</v>
      </c>
      <c r="C731" t="s">
        <v>79</v>
      </c>
      <c r="D731">
        <v>3710</v>
      </c>
      <c r="E731" t="s">
        <v>53</v>
      </c>
      <c r="F731">
        <v>32</v>
      </c>
      <c r="G731" t="s">
        <v>54</v>
      </c>
      <c r="H731">
        <v>128.29</v>
      </c>
      <c r="I731" t="s">
        <v>55</v>
      </c>
      <c r="J731" t="s">
        <v>55</v>
      </c>
      <c r="K731" t="s">
        <v>131</v>
      </c>
      <c r="L731" t="s">
        <v>58</v>
      </c>
      <c r="M731">
        <v>0</v>
      </c>
      <c r="N731">
        <v>0</v>
      </c>
      <c r="O731">
        <v>0</v>
      </c>
      <c r="P731">
        <v>0</v>
      </c>
      <c r="Q731" t="s">
        <v>59</v>
      </c>
      <c r="R731" t="s">
        <v>59</v>
      </c>
      <c r="S731" t="s">
        <v>59</v>
      </c>
      <c r="T731" t="s">
        <v>59</v>
      </c>
      <c r="U731" t="s">
        <v>59</v>
      </c>
      <c r="V731">
        <v>1</v>
      </c>
      <c r="W731">
        <v>0</v>
      </c>
      <c r="X731">
        <v>0</v>
      </c>
      <c r="Y731" t="s">
        <v>58</v>
      </c>
      <c r="Z731" t="s">
        <v>58</v>
      </c>
      <c r="AA731" t="s">
        <v>58</v>
      </c>
      <c r="AB731" t="s">
        <v>58</v>
      </c>
      <c r="AC731" t="s">
        <v>58</v>
      </c>
      <c r="AD731" t="s">
        <v>58</v>
      </c>
      <c r="AE731" t="s">
        <v>58</v>
      </c>
      <c r="AF731" t="s">
        <v>58</v>
      </c>
      <c r="AG731" t="s">
        <v>58</v>
      </c>
      <c r="AH731" t="s">
        <v>58</v>
      </c>
      <c r="AI731" t="s">
        <v>58</v>
      </c>
      <c r="AJ731" t="s">
        <v>58</v>
      </c>
      <c r="AK731">
        <v>1</v>
      </c>
      <c r="AL731">
        <v>1</v>
      </c>
      <c r="AM731">
        <v>1</v>
      </c>
      <c r="AN731">
        <v>0</v>
      </c>
      <c r="AO731">
        <v>1</v>
      </c>
      <c r="AP731">
        <v>0</v>
      </c>
      <c r="AQ731">
        <v>0</v>
      </c>
      <c r="AR731">
        <v>0</v>
      </c>
      <c r="AS731">
        <v>0</v>
      </c>
      <c r="AV731">
        <v>11.5</v>
      </c>
      <c r="AW731" t="s">
        <v>59</v>
      </c>
      <c r="AX731">
        <v>8</v>
      </c>
    </row>
    <row r="732" spans="1:50">
      <c r="A732" t="s">
        <v>1466</v>
      </c>
      <c r="B732" t="s">
        <v>783</v>
      </c>
      <c r="C732" t="s">
        <v>148</v>
      </c>
      <c r="D732">
        <v>3640</v>
      </c>
      <c r="E732" t="s">
        <v>63</v>
      </c>
      <c r="F732">
        <v>0</v>
      </c>
      <c r="G732" t="s">
        <v>64</v>
      </c>
      <c r="H732">
        <v>230.26</v>
      </c>
      <c r="I732" t="s">
        <v>55</v>
      </c>
      <c r="J732" t="s">
        <v>55</v>
      </c>
      <c r="K732" t="s">
        <v>57</v>
      </c>
      <c r="L732" t="s">
        <v>58</v>
      </c>
      <c r="M732">
        <v>0</v>
      </c>
      <c r="N732">
        <v>1</v>
      </c>
      <c r="O732">
        <v>1</v>
      </c>
      <c r="P732">
        <v>0</v>
      </c>
      <c r="Q732" t="s">
        <v>59</v>
      </c>
      <c r="R732" t="s">
        <v>59</v>
      </c>
      <c r="S732" t="s">
        <v>59</v>
      </c>
      <c r="T732" t="s">
        <v>59</v>
      </c>
      <c r="U732" t="s">
        <v>59</v>
      </c>
      <c r="W732">
        <v>0</v>
      </c>
      <c r="X732">
        <v>0</v>
      </c>
      <c r="Y732" t="s">
        <v>59</v>
      </c>
      <c r="Z732" t="s">
        <v>59</v>
      </c>
      <c r="AA732" t="s">
        <v>59</v>
      </c>
      <c r="AB732" t="s">
        <v>59</v>
      </c>
      <c r="AC732" t="s">
        <v>59</v>
      </c>
      <c r="AD732" t="s">
        <v>59</v>
      </c>
      <c r="AE732" t="s">
        <v>59</v>
      </c>
      <c r="AF732" t="s">
        <v>59</v>
      </c>
      <c r="AG732" t="s">
        <v>59</v>
      </c>
      <c r="AH732" t="s">
        <v>59</v>
      </c>
      <c r="AI732" t="s">
        <v>59</v>
      </c>
      <c r="AJ732" t="s">
        <v>59</v>
      </c>
      <c r="AV732">
        <v>11.9</v>
      </c>
      <c r="AW732" t="s">
        <v>59</v>
      </c>
      <c r="AX732">
        <v>3</v>
      </c>
    </row>
    <row r="733" spans="1:50">
      <c r="A733" t="s">
        <v>1467</v>
      </c>
      <c r="B733" t="s">
        <v>228</v>
      </c>
      <c r="C733" t="s">
        <v>108</v>
      </c>
      <c r="D733">
        <v>7240</v>
      </c>
      <c r="E733" t="s">
        <v>53</v>
      </c>
      <c r="F733">
        <v>40</v>
      </c>
      <c r="G733" t="s">
        <v>104</v>
      </c>
      <c r="H733">
        <v>209.54</v>
      </c>
      <c r="I733" t="s">
        <v>105</v>
      </c>
      <c r="J733" t="s">
        <v>56</v>
      </c>
      <c r="K733" t="s">
        <v>111</v>
      </c>
      <c r="L733" t="s">
        <v>58</v>
      </c>
      <c r="M733">
        <v>0</v>
      </c>
      <c r="N733">
        <v>0</v>
      </c>
      <c r="O733">
        <v>0</v>
      </c>
      <c r="P733">
        <v>0</v>
      </c>
      <c r="Q733" t="s">
        <v>59</v>
      </c>
      <c r="R733" t="s">
        <v>59</v>
      </c>
      <c r="S733" t="s">
        <v>66</v>
      </c>
      <c r="T733" t="s">
        <v>66</v>
      </c>
      <c r="U733" t="s">
        <v>59</v>
      </c>
      <c r="W733">
        <v>0</v>
      </c>
      <c r="X733">
        <v>0</v>
      </c>
      <c r="Y733" t="s">
        <v>58</v>
      </c>
      <c r="Z733" t="s">
        <v>66</v>
      </c>
      <c r="AA733" t="s">
        <v>58</v>
      </c>
      <c r="AB733" t="s">
        <v>58</v>
      </c>
      <c r="AC733" t="s">
        <v>58</v>
      </c>
      <c r="AD733" t="s">
        <v>58</v>
      </c>
      <c r="AE733" t="s">
        <v>66</v>
      </c>
      <c r="AF733" t="s">
        <v>58</v>
      </c>
      <c r="AG733" t="s">
        <v>58</v>
      </c>
      <c r="AH733" t="s">
        <v>58</v>
      </c>
      <c r="AI733" t="s">
        <v>58</v>
      </c>
      <c r="AJ733" t="s">
        <v>58</v>
      </c>
      <c r="AK733">
        <v>1</v>
      </c>
      <c r="AL733">
        <v>1</v>
      </c>
      <c r="AM733">
        <v>1</v>
      </c>
      <c r="AN733">
        <v>0</v>
      </c>
      <c r="AO733">
        <v>0</v>
      </c>
      <c r="AP733">
        <v>1</v>
      </c>
      <c r="AQ733">
        <v>0</v>
      </c>
      <c r="AR733">
        <v>0</v>
      </c>
      <c r="AS733">
        <v>0</v>
      </c>
      <c r="AV733">
        <v>13.9</v>
      </c>
      <c r="AW733" t="s">
        <v>59</v>
      </c>
      <c r="AX733">
        <v>9</v>
      </c>
    </row>
    <row r="734" spans="1:50">
      <c r="A734" t="s">
        <v>1468</v>
      </c>
      <c r="B734" t="s">
        <v>388</v>
      </c>
      <c r="C734" t="s">
        <v>79</v>
      </c>
      <c r="D734">
        <v>7040</v>
      </c>
      <c r="E734" t="s">
        <v>53</v>
      </c>
      <c r="F734">
        <v>66</v>
      </c>
      <c r="G734" t="s">
        <v>70</v>
      </c>
      <c r="H734">
        <v>382.24</v>
      </c>
      <c r="I734" t="s">
        <v>241</v>
      </c>
      <c r="J734" t="s">
        <v>71</v>
      </c>
      <c r="K734" t="s">
        <v>256</v>
      </c>
      <c r="L734" t="s">
        <v>58</v>
      </c>
      <c r="M734">
        <v>0</v>
      </c>
      <c r="N734">
        <v>2</v>
      </c>
      <c r="O734">
        <v>2</v>
      </c>
      <c r="P734">
        <v>1</v>
      </c>
      <c r="Q734" t="s">
        <v>59</v>
      </c>
      <c r="R734" t="s">
        <v>59</v>
      </c>
      <c r="S734" t="s">
        <v>59</v>
      </c>
      <c r="T734" t="s">
        <v>59</v>
      </c>
      <c r="U734" t="s">
        <v>59</v>
      </c>
      <c r="Y734" t="s">
        <v>66</v>
      </c>
      <c r="Z734" t="s">
        <v>58</v>
      </c>
      <c r="AA734" t="s">
        <v>58</v>
      </c>
      <c r="AB734" t="s">
        <v>66</v>
      </c>
      <c r="AC734" t="s">
        <v>58</v>
      </c>
      <c r="AD734" t="s">
        <v>58</v>
      </c>
      <c r="AE734" t="s">
        <v>58</v>
      </c>
      <c r="AF734" t="s">
        <v>58</v>
      </c>
      <c r="AG734" t="s">
        <v>58</v>
      </c>
      <c r="AH734" t="s">
        <v>58</v>
      </c>
      <c r="AI734" t="s">
        <v>58</v>
      </c>
      <c r="AJ734" t="s">
        <v>58</v>
      </c>
      <c r="AK734">
        <v>0</v>
      </c>
      <c r="AL734">
        <v>0</v>
      </c>
      <c r="AM734">
        <v>0</v>
      </c>
      <c r="AN734">
        <v>0</v>
      </c>
      <c r="AO734">
        <v>0</v>
      </c>
      <c r="AP734">
        <v>0</v>
      </c>
      <c r="AQ734">
        <v>0</v>
      </c>
      <c r="AR734">
        <v>0</v>
      </c>
      <c r="AS734">
        <v>0</v>
      </c>
      <c r="AW734" t="s">
        <v>59</v>
      </c>
      <c r="AX734">
        <v>8</v>
      </c>
    </row>
    <row r="735" spans="1:50">
      <c r="A735" t="s">
        <v>1469</v>
      </c>
      <c r="B735" t="s">
        <v>222</v>
      </c>
      <c r="C735" t="s">
        <v>223</v>
      </c>
      <c r="E735" t="s">
        <v>63</v>
      </c>
      <c r="F735">
        <v>48</v>
      </c>
      <c r="G735" t="s">
        <v>104</v>
      </c>
      <c r="H735">
        <v>205.92</v>
      </c>
      <c r="I735" t="s">
        <v>76</v>
      </c>
      <c r="J735" t="s">
        <v>71</v>
      </c>
      <c r="K735" t="s">
        <v>156</v>
      </c>
      <c r="L735" t="s">
        <v>66</v>
      </c>
      <c r="M735">
        <v>1</v>
      </c>
      <c r="N735">
        <v>2</v>
      </c>
      <c r="O735">
        <v>2</v>
      </c>
      <c r="P735">
        <v>0</v>
      </c>
      <c r="Q735" t="s">
        <v>59</v>
      </c>
      <c r="R735" t="s">
        <v>59</v>
      </c>
      <c r="S735" t="s">
        <v>59</v>
      </c>
      <c r="T735" t="s">
        <v>59</v>
      </c>
      <c r="U735" t="s">
        <v>59</v>
      </c>
      <c r="V735">
        <v>2</v>
      </c>
      <c r="W735">
        <v>1</v>
      </c>
      <c r="X735">
        <v>0</v>
      </c>
      <c r="Y735" t="s">
        <v>58</v>
      </c>
      <c r="Z735" t="s">
        <v>58</v>
      </c>
      <c r="AA735" t="s">
        <v>58</v>
      </c>
      <c r="AB735" t="s">
        <v>58</v>
      </c>
      <c r="AC735" t="s">
        <v>58</v>
      </c>
      <c r="AD735" t="s">
        <v>58</v>
      </c>
      <c r="AE735" t="s">
        <v>58</v>
      </c>
      <c r="AF735" t="s">
        <v>58</v>
      </c>
      <c r="AG735" t="s">
        <v>58</v>
      </c>
      <c r="AH735" t="s">
        <v>58</v>
      </c>
      <c r="AI735" t="s">
        <v>58</v>
      </c>
      <c r="AJ735" t="s">
        <v>58</v>
      </c>
      <c r="AK735">
        <v>1</v>
      </c>
      <c r="AL735">
        <v>1</v>
      </c>
      <c r="AM735">
        <v>1</v>
      </c>
      <c r="AN735">
        <v>0</v>
      </c>
      <c r="AO735">
        <v>1</v>
      </c>
      <c r="AP735">
        <v>0</v>
      </c>
      <c r="AQ735">
        <v>0</v>
      </c>
      <c r="AR735">
        <v>0</v>
      </c>
      <c r="AS735">
        <v>1</v>
      </c>
      <c r="AV735">
        <v>10.9</v>
      </c>
      <c r="AW735" t="s">
        <v>66</v>
      </c>
      <c r="AX735">
        <v>7</v>
      </c>
    </row>
    <row r="736" spans="1:50">
      <c r="A736" t="s">
        <v>1470</v>
      </c>
      <c r="B736" t="s">
        <v>1471</v>
      </c>
      <c r="C736" t="s">
        <v>171</v>
      </c>
      <c r="D736">
        <v>8160</v>
      </c>
      <c r="E736" t="s">
        <v>63</v>
      </c>
      <c r="F736">
        <v>50</v>
      </c>
      <c r="G736" t="s">
        <v>84</v>
      </c>
      <c r="H736">
        <v>224.01</v>
      </c>
      <c r="I736" t="s">
        <v>55</v>
      </c>
      <c r="J736" t="s">
        <v>71</v>
      </c>
      <c r="K736" t="s">
        <v>131</v>
      </c>
      <c r="L736" t="s">
        <v>58</v>
      </c>
      <c r="M736">
        <v>0</v>
      </c>
      <c r="N736">
        <v>2</v>
      </c>
      <c r="O736">
        <v>1</v>
      </c>
      <c r="P736">
        <v>1</v>
      </c>
      <c r="Q736" t="s">
        <v>59</v>
      </c>
      <c r="R736" t="s">
        <v>59</v>
      </c>
      <c r="S736" t="s">
        <v>59</v>
      </c>
      <c r="T736" t="s">
        <v>59</v>
      </c>
      <c r="U736" t="s">
        <v>59</v>
      </c>
      <c r="V736">
        <v>0</v>
      </c>
      <c r="W736">
        <v>1</v>
      </c>
      <c r="X736">
        <v>0</v>
      </c>
      <c r="Y736" t="s">
        <v>58</v>
      </c>
      <c r="Z736" t="s">
        <v>66</v>
      </c>
      <c r="AA736" t="s">
        <v>66</v>
      </c>
      <c r="AB736" t="s">
        <v>58</v>
      </c>
      <c r="AC736" t="s">
        <v>58</v>
      </c>
      <c r="AD736" t="s">
        <v>58</v>
      </c>
      <c r="AE736" t="s">
        <v>58</v>
      </c>
      <c r="AF736" t="s">
        <v>58</v>
      </c>
      <c r="AG736" t="s">
        <v>58</v>
      </c>
      <c r="AH736" t="s">
        <v>58</v>
      </c>
      <c r="AI736" t="s">
        <v>58</v>
      </c>
      <c r="AJ736" t="s">
        <v>58</v>
      </c>
      <c r="AK736">
        <v>0</v>
      </c>
      <c r="AL736">
        <v>0</v>
      </c>
      <c r="AM736">
        <v>0</v>
      </c>
      <c r="AN736">
        <v>0</v>
      </c>
      <c r="AO736">
        <v>0</v>
      </c>
      <c r="AP736">
        <v>0</v>
      </c>
      <c r="AQ736">
        <v>0</v>
      </c>
      <c r="AR736">
        <v>0</v>
      </c>
      <c r="AS736">
        <v>0</v>
      </c>
      <c r="AV736">
        <v>12.6</v>
      </c>
      <c r="AW736" t="s">
        <v>59</v>
      </c>
      <c r="AX736">
        <v>3</v>
      </c>
    </row>
    <row r="737" spans="1:50">
      <c r="A737" t="s">
        <v>1472</v>
      </c>
      <c r="B737" t="s">
        <v>1473</v>
      </c>
      <c r="C737" t="s">
        <v>134</v>
      </c>
      <c r="E737" t="s">
        <v>53</v>
      </c>
      <c r="F737">
        <v>30</v>
      </c>
      <c r="G737" t="s">
        <v>104</v>
      </c>
      <c r="H737">
        <v>130.59</v>
      </c>
      <c r="I737" t="s">
        <v>55</v>
      </c>
      <c r="J737" t="s">
        <v>55</v>
      </c>
      <c r="K737" t="s">
        <v>57</v>
      </c>
      <c r="L737" t="s">
        <v>58</v>
      </c>
      <c r="M737">
        <v>0</v>
      </c>
      <c r="N737">
        <v>2</v>
      </c>
      <c r="O737">
        <v>2</v>
      </c>
      <c r="P737">
        <v>0</v>
      </c>
      <c r="Q737" t="s">
        <v>59</v>
      </c>
      <c r="R737" t="s">
        <v>59</v>
      </c>
      <c r="S737" t="s">
        <v>59</v>
      </c>
      <c r="T737" t="s">
        <v>59</v>
      </c>
      <c r="U737" t="s">
        <v>59</v>
      </c>
      <c r="V737">
        <v>1</v>
      </c>
      <c r="W737">
        <v>1</v>
      </c>
      <c r="X737">
        <v>0</v>
      </c>
      <c r="Y737" t="s">
        <v>66</v>
      </c>
      <c r="Z737" t="s">
        <v>66</v>
      </c>
      <c r="AA737" t="s">
        <v>58</v>
      </c>
      <c r="AB737" t="s">
        <v>66</v>
      </c>
      <c r="AC737" t="s">
        <v>58</v>
      </c>
      <c r="AD737" t="s">
        <v>58</v>
      </c>
      <c r="AE737" t="s">
        <v>58</v>
      </c>
      <c r="AF737" t="s">
        <v>58</v>
      </c>
      <c r="AG737" t="s">
        <v>58</v>
      </c>
      <c r="AH737" t="s">
        <v>58</v>
      </c>
      <c r="AI737" t="s">
        <v>58</v>
      </c>
      <c r="AJ737" t="s">
        <v>58</v>
      </c>
      <c r="AK737">
        <v>0</v>
      </c>
      <c r="AL737">
        <v>1</v>
      </c>
      <c r="AM737">
        <v>1</v>
      </c>
      <c r="AN737">
        <v>0</v>
      </c>
      <c r="AO737">
        <v>0</v>
      </c>
      <c r="AP737">
        <v>0</v>
      </c>
      <c r="AQ737">
        <v>0</v>
      </c>
      <c r="AR737">
        <v>0</v>
      </c>
      <c r="AS737">
        <v>1</v>
      </c>
      <c r="AV737">
        <v>11.5</v>
      </c>
      <c r="AW737" t="s">
        <v>59</v>
      </c>
      <c r="AX737">
        <v>1</v>
      </c>
    </row>
    <row r="738" spans="1:50">
      <c r="A738" t="s">
        <v>1474</v>
      </c>
      <c r="B738" t="s">
        <v>1475</v>
      </c>
      <c r="C738" t="s">
        <v>171</v>
      </c>
      <c r="D738">
        <v>5380</v>
      </c>
      <c r="E738" t="s">
        <v>63</v>
      </c>
      <c r="F738">
        <v>36</v>
      </c>
      <c r="G738" t="s">
        <v>226</v>
      </c>
      <c r="H738">
        <v>386.84</v>
      </c>
      <c r="I738" t="s">
        <v>105</v>
      </c>
      <c r="J738" t="s">
        <v>71</v>
      </c>
      <c r="K738" t="s">
        <v>72</v>
      </c>
      <c r="L738" t="s">
        <v>58</v>
      </c>
      <c r="M738">
        <v>0</v>
      </c>
      <c r="N738">
        <v>1</v>
      </c>
      <c r="O738">
        <v>1</v>
      </c>
      <c r="P738">
        <v>0</v>
      </c>
      <c r="Q738" t="s">
        <v>59</v>
      </c>
      <c r="R738" t="s">
        <v>66</v>
      </c>
      <c r="S738" t="s">
        <v>66</v>
      </c>
      <c r="T738" t="s">
        <v>66</v>
      </c>
      <c r="U738" t="s">
        <v>66</v>
      </c>
      <c r="V738">
        <v>2</v>
      </c>
      <c r="W738">
        <v>1</v>
      </c>
      <c r="X738">
        <v>1</v>
      </c>
      <c r="Y738" t="s">
        <v>66</v>
      </c>
      <c r="Z738" t="s">
        <v>66</v>
      </c>
      <c r="AA738" t="s">
        <v>58</v>
      </c>
      <c r="AB738" t="s">
        <v>66</v>
      </c>
      <c r="AC738" t="s">
        <v>58</v>
      </c>
      <c r="AD738" t="s">
        <v>58</v>
      </c>
      <c r="AE738" t="s">
        <v>66</v>
      </c>
      <c r="AF738" t="s">
        <v>58</v>
      </c>
      <c r="AG738" t="s">
        <v>58</v>
      </c>
      <c r="AH738" t="s">
        <v>58</v>
      </c>
      <c r="AI738" t="s">
        <v>58</v>
      </c>
      <c r="AJ738" t="s">
        <v>58</v>
      </c>
      <c r="AK738">
        <v>0</v>
      </c>
      <c r="AL738">
        <v>0</v>
      </c>
      <c r="AM738">
        <v>1</v>
      </c>
      <c r="AN738">
        <v>1</v>
      </c>
      <c r="AO738">
        <v>0</v>
      </c>
      <c r="AP738">
        <v>0</v>
      </c>
      <c r="AQ738">
        <v>0</v>
      </c>
      <c r="AR738">
        <v>1</v>
      </c>
      <c r="AS738">
        <v>1</v>
      </c>
      <c r="AV738">
        <v>13</v>
      </c>
      <c r="AW738" t="s">
        <v>66</v>
      </c>
      <c r="AX738">
        <v>3</v>
      </c>
    </row>
    <row r="739" spans="1:50">
      <c r="A739" t="s">
        <v>1476</v>
      </c>
      <c r="B739" t="s">
        <v>1477</v>
      </c>
      <c r="C739" t="s">
        <v>187</v>
      </c>
      <c r="E739" t="s">
        <v>63</v>
      </c>
      <c r="F739">
        <v>62</v>
      </c>
      <c r="G739" t="s">
        <v>226</v>
      </c>
      <c r="H739">
        <v>320.39</v>
      </c>
      <c r="I739" t="s">
        <v>100</v>
      </c>
      <c r="J739" t="s">
        <v>71</v>
      </c>
      <c r="K739" t="s">
        <v>116</v>
      </c>
      <c r="L739" t="s">
        <v>66</v>
      </c>
      <c r="M739">
        <v>1</v>
      </c>
      <c r="N739">
        <v>2</v>
      </c>
      <c r="O739">
        <v>2</v>
      </c>
      <c r="P739">
        <v>0</v>
      </c>
      <c r="Q739" t="s">
        <v>59</v>
      </c>
      <c r="R739" t="s">
        <v>66</v>
      </c>
      <c r="S739" t="s">
        <v>59</v>
      </c>
      <c r="T739" t="s">
        <v>66</v>
      </c>
      <c r="U739" t="s">
        <v>66</v>
      </c>
      <c r="W739">
        <v>0</v>
      </c>
      <c r="X739">
        <v>0</v>
      </c>
      <c r="Y739" t="s">
        <v>66</v>
      </c>
      <c r="Z739" t="s">
        <v>66</v>
      </c>
      <c r="AA739" t="s">
        <v>58</v>
      </c>
      <c r="AB739" t="s">
        <v>58</v>
      </c>
      <c r="AC739" t="s">
        <v>58</v>
      </c>
      <c r="AD739" t="s">
        <v>58</v>
      </c>
      <c r="AE739" t="s">
        <v>58</v>
      </c>
      <c r="AF739" t="s">
        <v>58</v>
      </c>
      <c r="AG739" t="s">
        <v>58</v>
      </c>
      <c r="AH739" t="s">
        <v>58</v>
      </c>
      <c r="AI739" t="s">
        <v>58</v>
      </c>
      <c r="AJ739" t="s">
        <v>58</v>
      </c>
      <c r="AK739">
        <v>0</v>
      </c>
      <c r="AL739">
        <v>1</v>
      </c>
      <c r="AM739">
        <v>1</v>
      </c>
      <c r="AN739">
        <v>0</v>
      </c>
      <c r="AO739">
        <v>1</v>
      </c>
      <c r="AP739">
        <v>0</v>
      </c>
      <c r="AQ739">
        <v>0</v>
      </c>
      <c r="AR739">
        <v>0</v>
      </c>
      <c r="AS739">
        <v>0</v>
      </c>
      <c r="AV739">
        <v>12</v>
      </c>
      <c r="AW739" t="s">
        <v>59</v>
      </c>
      <c r="AX739">
        <v>7</v>
      </c>
    </row>
    <row r="740" spans="1:50">
      <c r="A740" t="s">
        <v>1478</v>
      </c>
      <c r="B740" t="s">
        <v>1479</v>
      </c>
      <c r="C740" t="s">
        <v>126</v>
      </c>
      <c r="D740">
        <v>2655</v>
      </c>
      <c r="E740" t="s">
        <v>53</v>
      </c>
      <c r="F740">
        <v>30</v>
      </c>
      <c r="G740" t="s">
        <v>54</v>
      </c>
      <c r="H740">
        <v>127.96</v>
      </c>
      <c r="I740" t="s">
        <v>55</v>
      </c>
      <c r="J740" t="s">
        <v>55</v>
      </c>
      <c r="K740" t="s">
        <v>123</v>
      </c>
      <c r="L740" t="s">
        <v>66</v>
      </c>
      <c r="M740">
        <v>1</v>
      </c>
      <c r="N740">
        <v>1</v>
      </c>
      <c r="O740">
        <v>1</v>
      </c>
      <c r="P740">
        <v>0</v>
      </c>
      <c r="Q740" t="s">
        <v>59</v>
      </c>
      <c r="R740" t="s">
        <v>59</v>
      </c>
      <c r="S740" t="s">
        <v>59</v>
      </c>
      <c r="T740" t="s">
        <v>59</v>
      </c>
      <c r="U740" t="s">
        <v>59</v>
      </c>
      <c r="W740">
        <v>0</v>
      </c>
      <c r="X740">
        <v>0</v>
      </c>
      <c r="Y740" t="s">
        <v>59</v>
      </c>
      <c r="Z740" t="s">
        <v>59</v>
      </c>
      <c r="AA740" t="s">
        <v>59</v>
      </c>
      <c r="AB740" t="s">
        <v>59</v>
      </c>
      <c r="AC740" t="s">
        <v>59</v>
      </c>
      <c r="AD740" t="s">
        <v>59</v>
      </c>
      <c r="AE740" t="s">
        <v>59</v>
      </c>
      <c r="AF740" t="s">
        <v>59</v>
      </c>
      <c r="AG740" t="s">
        <v>59</v>
      </c>
      <c r="AH740" t="s">
        <v>59</v>
      </c>
      <c r="AI740" t="s">
        <v>59</v>
      </c>
      <c r="AJ740" t="s">
        <v>59</v>
      </c>
      <c r="AV740">
        <v>11</v>
      </c>
      <c r="AW740" t="s">
        <v>59</v>
      </c>
      <c r="AX740">
        <v>7</v>
      </c>
    </row>
    <row r="741" spans="1:50">
      <c r="A741" t="s">
        <v>1480</v>
      </c>
      <c r="B741" t="s">
        <v>1481</v>
      </c>
      <c r="C741" t="s">
        <v>148</v>
      </c>
      <c r="D741">
        <v>6160</v>
      </c>
      <c r="E741" t="s">
        <v>53</v>
      </c>
      <c r="F741">
        <v>44</v>
      </c>
      <c r="G741" t="s">
        <v>104</v>
      </c>
      <c r="H741">
        <v>220.72</v>
      </c>
      <c r="I741" t="s">
        <v>55</v>
      </c>
      <c r="J741" t="s">
        <v>55</v>
      </c>
      <c r="K741" t="s">
        <v>116</v>
      </c>
      <c r="L741" t="s">
        <v>66</v>
      </c>
      <c r="M741">
        <v>1</v>
      </c>
      <c r="N741">
        <v>2</v>
      </c>
      <c r="O741">
        <v>2</v>
      </c>
      <c r="P741">
        <v>0</v>
      </c>
      <c r="Q741" t="s">
        <v>59</v>
      </c>
      <c r="R741" t="s">
        <v>59</v>
      </c>
      <c r="S741" t="s">
        <v>59</v>
      </c>
      <c r="T741" t="s">
        <v>59</v>
      </c>
      <c r="U741" t="s">
        <v>59</v>
      </c>
      <c r="W741">
        <v>0</v>
      </c>
      <c r="X741">
        <v>0</v>
      </c>
      <c r="Y741" t="s">
        <v>59</v>
      </c>
      <c r="Z741" t="s">
        <v>59</v>
      </c>
      <c r="AA741" t="s">
        <v>59</v>
      </c>
      <c r="AB741" t="s">
        <v>59</v>
      </c>
      <c r="AC741" t="s">
        <v>59</v>
      </c>
      <c r="AD741" t="s">
        <v>59</v>
      </c>
      <c r="AE741" t="s">
        <v>59</v>
      </c>
      <c r="AF741" t="s">
        <v>59</v>
      </c>
      <c r="AG741" t="s">
        <v>59</v>
      </c>
      <c r="AH741" t="s">
        <v>59</v>
      </c>
      <c r="AI741" t="s">
        <v>59</v>
      </c>
      <c r="AJ741" t="s">
        <v>59</v>
      </c>
      <c r="AV741">
        <v>11.6</v>
      </c>
      <c r="AW741" t="s">
        <v>59</v>
      </c>
      <c r="AX741">
        <v>3</v>
      </c>
    </row>
    <row r="742" spans="1:50">
      <c r="A742" t="s">
        <v>1482</v>
      </c>
      <c r="B742" t="s">
        <v>1483</v>
      </c>
      <c r="C742" t="s">
        <v>75</v>
      </c>
      <c r="D742">
        <v>3000</v>
      </c>
      <c r="E742" t="s">
        <v>63</v>
      </c>
      <c r="F742">
        <v>74</v>
      </c>
      <c r="G742" t="s">
        <v>70</v>
      </c>
      <c r="H742">
        <v>355.59</v>
      </c>
      <c r="I742" t="s">
        <v>105</v>
      </c>
      <c r="J742" t="s">
        <v>71</v>
      </c>
      <c r="K742" t="s">
        <v>72</v>
      </c>
      <c r="L742" t="s">
        <v>58</v>
      </c>
      <c r="M742">
        <v>0</v>
      </c>
      <c r="N742">
        <v>2</v>
      </c>
      <c r="O742">
        <v>2</v>
      </c>
      <c r="P742">
        <v>1</v>
      </c>
      <c r="Q742" t="s">
        <v>59</v>
      </c>
      <c r="R742" t="s">
        <v>66</v>
      </c>
      <c r="S742" t="s">
        <v>66</v>
      </c>
      <c r="T742" t="s">
        <v>66</v>
      </c>
      <c r="U742" t="s">
        <v>66</v>
      </c>
      <c r="V742">
        <v>1</v>
      </c>
      <c r="W742">
        <v>1</v>
      </c>
      <c r="X742">
        <v>1</v>
      </c>
      <c r="Y742" t="s">
        <v>58</v>
      </c>
      <c r="Z742" t="s">
        <v>66</v>
      </c>
      <c r="AA742" t="s">
        <v>58</v>
      </c>
      <c r="AB742" t="s">
        <v>58</v>
      </c>
      <c r="AC742" t="s">
        <v>58</v>
      </c>
      <c r="AD742" t="s">
        <v>58</v>
      </c>
      <c r="AE742" t="s">
        <v>58</v>
      </c>
      <c r="AF742" t="s">
        <v>58</v>
      </c>
      <c r="AG742" t="s">
        <v>58</v>
      </c>
      <c r="AH742" t="s">
        <v>58</v>
      </c>
      <c r="AI742" t="s">
        <v>58</v>
      </c>
      <c r="AJ742" t="s">
        <v>58</v>
      </c>
      <c r="AK742">
        <v>1</v>
      </c>
      <c r="AL742">
        <v>0</v>
      </c>
      <c r="AM742">
        <v>1</v>
      </c>
      <c r="AN742">
        <v>0</v>
      </c>
      <c r="AO742">
        <v>1</v>
      </c>
      <c r="AP742">
        <v>0</v>
      </c>
      <c r="AQ742">
        <v>1</v>
      </c>
      <c r="AR742">
        <v>1</v>
      </c>
      <c r="AS742">
        <v>1</v>
      </c>
      <c r="AV742">
        <v>14.5</v>
      </c>
      <c r="AW742" t="s">
        <v>59</v>
      </c>
      <c r="AX742">
        <v>1</v>
      </c>
    </row>
    <row r="743" spans="1:50">
      <c r="A743" t="s">
        <v>1484</v>
      </c>
      <c r="B743" t="s">
        <v>1485</v>
      </c>
      <c r="C743" t="s">
        <v>199</v>
      </c>
      <c r="D743">
        <v>6280</v>
      </c>
      <c r="E743" t="s">
        <v>63</v>
      </c>
      <c r="F743">
        <v>54</v>
      </c>
      <c r="G743" t="s">
        <v>70</v>
      </c>
      <c r="H743">
        <v>254.61</v>
      </c>
      <c r="I743" t="s">
        <v>55</v>
      </c>
      <c r="J743" t="s">
        <v>55</v>
      </c>
      <c r="K743" t="s">
        <v>128</v>
      </c>
      <c r="L743" t="s">
        <v>58</v>
      </c>
      <c r="M743">
        <v>0</v>
      </c>
      <c r="N743">
        <v>2</v>
      </c>
      <c r="O743">
        <v>2</v>
      </c>
      <c r="P743">
        <v>0</v>
      </c>
      <c r="Q743" t="s">
        <v>59</v>
      </c>
      <c r="R743" t="s">
        <v>59</v>
      </c>
      <c r="S743" t="s">
        <v>59</v>
      </c>
      <c r="T743" t="s">
        <v>59</v>
      </c>
      <c r="U743" t="s">
        <v>59</v>
      </c>
      <c r="W743">
        <v>0</v>
      </c>
      <c r="X743">
        <v>0</v>
      </c>
      <c r="Y743" t="s">
        <v>59</v>
      </c>
      <c r="Z743" t="s">
        <v>59</v>
      </c>
      <c r="AA743" t="s">
        <v>59</v>
      </c>
      <c r="AB743" t="s">
        <v>59</v>
      </c>
      <c r="AC743" t="s">
        <v>59</v>
      </c>
      <c r="AD743" t="s">
        <v>59</v>
      </c>
      <c r="AE743" t="s">
        <v>59</v>
      </c>
      <c r="AF743" t="s">
        <v>59</v>
      </c>
      <c r="AG743" t="s">
        <v>59</v>
      </c>
      <c r="AH743" t="s">
        <v>59</v>
      </c>
      <c r="AI743" t="s">
        <v>59</v>
      </c>
      <c r="AJ743" t="s">
        <v>59</v>
      </c>
      <c r="AV743">
        <v>12</v>
      </c>
      <c r="AW743" t="s">
        <v>59</v>
      </c>
      <c r="AX743">
        <v>3</v>
      </c>
    </row>
    <row r="744" spans="1:50">
      <c r="A744" t="s">
        <v>1486</v>
      </c>
      <c r="B744" t="s">
        <v>1487</v>
      </c>
      <c r="C744" t="s">
        <v>199</v>
      </c>
      <c r="E744" t="s">
        <v>53</v>
      </c>
      <c r="F744">
        <v>78</v>
      </c>
      <c r="G744" t="s">
        <v>84</v>
      </c>
      <c r="H744">
        <v>223.03</v>
      </c>
      <c r="I744" t="s">
        <v>105</v>
      </c>
      <c r="J744" t="s">
        <v>71</v>
      </c>
      <c r="K744" t="s">
        <v>72</v>
      </c>
      <c r="L744" t="s">
        <v>58</v>
      </c>
      <c r="M744">
        <v>0</v>
      </c>
      <c r="N744">
        <v>0</v>
      </c>
      <c r="O744">
        <v>0</v>
      </c>
      <c r="P744">
        <v>0</v>
      </c>
      <c r="Q744" t="s">
        <v>59</v>
      </c>
      <c r="R744" t="s">
        <v>59</v>
      </c>
      <c r="S744" t="s">
        <v>59</v>
      </c>
      <c r="T744" t="s">
        <v>59</v>
      </c>
      <c r="U744" t="s">
        <v>59</v>
      </c>
      <c r="W744">
        <v>0</v>
      </c>
      <c r="X744">
        <v>0</v>
      </c>
      <c r="Y744" t="s">
        <v>59</v>
      </c>
      <c r="Z744" t="s">
        <v>59</v>
      </c>
      <c r="AA744" t="s">
        <v>59</v>
      </c>
      <c r="AB744" t="s">
        <v>59</v>
      </c>
      <c r="AC744" t="s">
        <v>59</v>
      </c>
      <c r="AD744" t="s">
        <v>59</v>
      </c>
      <c r="AE744" t="s">
        <v>59</v>
      </c>
      <c r="AF744" t="s">
        <v>59</v>
      </c>
      <c r="AG744" t="s">
        <v>59</v>
      </c>
      <c r="AH744" t="s">
        <v>59</v>
      </c>
      <c r="AI744" t="s">
        <v>59</v>
      </c>
      <c r="AJ744" t="s">
        <v>59</v>
      </c>
      <c r="AV744">
        <v>13.4</v>
      </c>
      <c r="AW744" t="s">
        <v>59</v>
      </c>
      <c r="AX744">
        <v>3</v>
      </c>
    </row>
    <row r="745" spans="1:50">
      <c r="A745" t="s">
        <v>1488</v>
      </c>
      <c r="B745" t="s">
        <v>1489</v>
      </c>
      <c r="C745" t="s">
        <v>366</v>
      </c>
      <c r="E745" t="s">
        <v>53</v>
      </c>
      <c r="F745">
        <v>44</v>
      </c>
      <c r="G745" t="s">
        <v>246</v>
      </c>
      <c r="H745">
        <v>328.62</v>
      </c>
      <c r="I745" t="s">
        <v>55</v>
      </c>
      <c r="J745" t="s">
        <v>55</v>
      </c>
      <c r="K745" t="s">
        <v>131</v>
      </c>
      <c r="L745" t="s">
        <v>58</v>
      </c>
      <c r="M745">
        <v>0</v>
      </c>
      <c r="N745">
        <v>2</v>
      </c>
      <c r="O745">
        <v>2</v>
      </c>
      <c r="P745">
        <v>0</v>
      </c>
      <c r="Q745" t="s">
        <v>59</v>
      </c>
      <c r="R745" t="s">
        <v>59</v>
      </c>
      <c r="S745" t="s">
        <v>59</v>
      </c>
      <c r="T745" t="s">
        <v>59</v>
      </c>
      <c r="U745" t="s">
        <v>59</v>
      </c>
      <c r="V745">
        <v>0</v>
      </c>
      <c r="W745">
        <v>1</v>
      </c>
      <c r="X745">
        <v>1</v>
      </c>
      <c r="Y745" t="s">
        <v>66</v>
      </c>
      <c r="Z745" t="s">
        <v>58</v>
      </c>
      <c r="AA745" t="s">
        <v>66</v>
      </c>
      <c r="AB745" t="s">
        <v>66</v>
      </c>
      <c r="AC745" t="s">
        <v>58</v>
      </c>
      <c r="AD745" t="s">
        <v>58</v>
      </c>
      <c r="AE745" t="s">
        <v>58</v>
      </c>
      <c r="AF745" t="s">
        <v>58</v>
      </c>
      <c r="AG745" t="s">
        <v>58</v>
      </c>
      <c r="AH745" t="s">
        <v>66</v>
      </c>
      <c r="AI745" t="s">
        <v>58</v>
      </c>
      <c r="AJ745" t="s">
        <v>58</v>
      </c>
      <c r="AK745">
        <v>1</v>
      </c>
      <c r="AL745">
        <v>1</v>
      </c>
      <c r="AM745">
        <v>1</v>
      </c>
      <c r="AN745">
        <v>1</v>
      </c>
      <c r="AO745">
        <v>1</v>
      </c>
      <c r="AP745">
        <v>0</v>
      </c>
      <c r="AQ745">
        <v>1</v>
      </c>
      <c r="AR745">
        <v>0</v>
      </c>
      <c r="AS745">
        <v>0</v>
      </c>
      <c r="AV745">
        <v>14</v>
      </c>
      <c r="AW745" t="s">
        <v>59</v>
      </c>
      <c r="AX745">
        <v>4</v>
      </c>
    </row>
    <row r="746" spans="1:50">
      <c r="A746" t="s">
        <v>1490</v>
      </c>
      <c r="B746" t="s">
        <v>1491</v>
      </c>
      <c r="C746" t="s">
        <v>75</v>
      </c>
      <c r="D746">
        <v>2160</v>
      </c>
      <c r="E746" t="s">
        <v>63</v>
      </c>
      <c r="F746">
        <v>34</v>
      </c>
      <c r="G746" t="s">
        <v>64</v>
      </c>
      <c r="H746">
        <v>264.8</v>
      </c>
      <c r="I746" t="s">
        <v>55</v>
      </c>
      <c r="J746" t="s">
        <v>71</v>
      </c>
      <c r="K746" t="s">
        <v>123</v>
      </c>
      <c r="L746" t="s">
        <v>58</v>
      </c>
      <c r="M746">
        <v>0</v>
      </c>
      <c r="N746">
        <v>0</v>
      </c>
      <c r="O746">
        <v>0</v>
      </c>
      <c r="P746">
        <v>0</v>
      </c>
      <c r="Q746" t="s">
        <v>59</v>
      </c>
      <c r="R746" t="s">
        <v>59</v>
      </c>
      <c r="S746" t="s">
        <v>59</v>
      </c>
      <c r="T746" t="s">
        <v>59</v>
      </c>
      <c r="U746" t="s">
        <v>59</v>
      </c>
      <c r="V746">
        <v>0</v>
      </c>
      <c r="W746">
        <v>1</v>
      </c>
      <c r="X746">
        <v>1</v>
      </c>
      <c r="Y746" t="s">
        <v>58</v>
      </c>
      <c r="Z746" t="s">
        <v>58</v>
      </c>
      <c r="AA746" t="s">
        <v>58</v>
      </c>
      <c r="AB746" t="s">
        <v>58</v>
      </c>
      <c r="AC746" t="s">
        <v>58</v>
      </c>
      <c r="AD746" t="s">
        <v>58</v>
      </c>
      <c r="AE746" t="s">
        <v>58</v>
      </c>
      <c r="AF746" t="s">
        <v>58</v>
      </c>
      <c r="AG746" t="s">
        <v>58</v>
      </c>
      <c r="AH746" t="s">
        <v>58</v>
      </c>
      <c r="AI746" t="s">
        <v>58</v>
      </c>
      <c r="AJ746" t="s">
        <v>58</v>
      </c>
      <c r="AK746">
        <v>1</v>
      </c>
      <c r="AL746">
        <v>0</v>
      </c>
      <c r="AM746">
        <v>1</v>
      </c>
      <c r="AN746">
        <v>0</v>
      </c>
      <c r="AO746">
        <v>1</v>
      </c>
      <c r="AP746">
        <v>1</v>
      </c>
      <c r="AQ746">
        <v>0</v>
      </c>
      <c r="AR746">
        <v>0</v>
      </c>
      <c r="AS746">
        <v>1</v>
      </c>
      <c r="AV746">
        <v>12.1</v>
      </c>
      <c r="AW746" t="s">
        <v>59</v>
      </c>
      <c r="AX746">
        <v>1</v>
      </c>
    </row>
    <row r="747" spans="1:50">
      <c r="A747" t="s">
        <v>1492</v>
      </c>
      <c r="B747" t="s">
        <v>51</v>
      </c>
      <c r="C747" t="s">
        <v>148</v>
      </c>
      <c r="D747">
        <v>5190</v>
      </c>
      <c r="E747" t="s">
        <v>53</v>
      </c>
      <c r="F747">
        <v>72</v>
      </c>
      <c r="G747" t="s">
        <v>54</v>
      </c>
      <c r="H747">
        <v>228.95</v>
      </c>
      <c r="I747" t="s">
        <v>94</v>
      </c>
      <c r="J747" t="s">
        <v>56</v>
      </c>
      <c r="K747" t="s">
        <v>153</v>
      </c>
      <c r="L747" t="s">
        <v>58</v>
      </c>
      <c r="M747">
        <v>0</v>
      </c>
      <c r="N747">
        <v>2</v>
      </c>
      <c r="O747">
        <v>2</v>
      </c>
      <c r="P747">
        <v>0</v>
      </c>
      <c r="Q747" t="s">
        <v>59</v>
      </c>
      <c r="R747" t="s">
        <v>59</v>
      </c>
      <c r="S747" t="s">
        <v>59</v>
      </c>
      <c r="T747" t="s">
        <v>66</v>
      </c>
      <c r="U747" t="s">
        <v>66</v>
      </c>
      <c r="W747">
        <v>0</v>
      </c>
      <c r="X747">
        <v>0</v>
      </c>
      <c r="Y747" t="s">
        <v>66</v>
      </c>
      <c r="Z747" t="s">
        <v>66</v>
      </c>
      <c r="AA747" t="s">
        <v>58</v>
      </c>
      <c r="AB747" t="s">
        <v>58</v>
      </c>
      <c r="AC747" t="s">
        <v>58</v>
      </c>
      <c r="AD747" t="s">
        <v>58</v>
      </c>
      <c r="AE747" t="s">
        <v>58</v>
      </c>
      <c r="AF747" t="s">
        <v>58</v>
      </c>
      <c r="AG747" t="s">
        <v>58</v>
      </c>
      <c r="AH747" t="s">
        <v>58</v>
      </c>
      <c r="AI747" t="s">
        <v>58</v>
      </c>
      <c r="AJ747" t="s">
        <v>58</v>
      </c>
      <c r="AK747">
        <v>1</v>
      </c>
      <c r="AL747">
        <v>0</v>
      </c>
      <c r="AM747">
        <v>1</v>
      </c>
      <c r="AN747">
        <v>1</v>
      </c>
      <c r="AO747">
        <v>1</v>
      </c>
      <c r="AP747">
        <v>0</v>
      </c>
      <c r="AQ747">
        <v>0</v>
      </c>
      <c r="AR747">
        <v>0</v>
      </c>
      <c r="AS747">
        <v>1</v>
      </c>
      <c r="AV747">
        <v>11.8</v>
      </c>
      <c r="AW747" t="s">
        <v>66</v>
      </c>
      <c r="AX747">
        <v>3</v>
      </c>
    </row>
    <row r="748" spans="1:50">
      <c r="A748" t="s">
        <v>1493</v>
      </c>
      <c r="B748" t="s">
        <v>1494</v>
      </c>
      <c r="C748" t="s">
        <v>119</v>
      </c>
      <c r="D748">
        <v>7520</v>
      </c>
      <c r="E748" t="s">
        <v>63</v>
      </c>
      <c r="F748">
        <v>34</v>
      </c>
      <c r="G748" t="s">
        <v>70</v>
      </c>
      <c r="H748">
        <v>304.61</v>
      </c>
      <c r="I748" t="s">
        <v>100</v>
      </c>
      <c r="J748" t="s">
        <v>71</v>
      </c>
      <c r="K748" t="s">
        <v>256</v>
      </c>
      <c r="L748" t="s">
        <v>66</v>
      </c>
      <c r="M748">
        <v>3</v>
      </c>
      <c r="N748">
        <v>0</v>
      </c>
      <c r="O748">
        <v>0</v>
      </c>
      <c r="P748">
        <v>0</v>
      </c>
      <c r="Q748" t="s">
        <v>66</v>
      </c>
      <c r="R748" t="s">
        <v>66</v>
      </c>
      <c r="S748" t="s">
        <v>66</v>
      </c>
      <c r="T748" t="s">
        <v>66</v>
      </c>
      <c r="U748" t="s">
        <v>66</v>
      </c>
      <c r="W748">
        <v>0</v>
      </c>
      <c r="X748">
        <v>0</v>
      </c>
      <c r="Y748" t="s">
        <v>58</v>
      </c>
      <c r="Z748" t="s">
        <v>58</v>
      </c>
      <c r="AA748" t="s">
        <v>58</v>
      </c>
      <c r="AB748" t="s">
        <v>58</v>
      </c>
      <c r="AC748" t="s">
        <v>58</v>
      </c>
      <c r="AD748" t="s">
        <v>58</v>
      </c>
      <c r="AE748" t="s">
        <v>58</v>
      </c>
      <c r="AF748" t="s">
        <v>58</v>
      </c>
      <c r="AG748" t="s">
        <v>58</v>
      </c>
      <c r="AH748" t="s">
        <v>58</v>
      </c>
      <c r="AI748" t="s">
        <v>58</v>
      </c>
      <c r="AJ748" t="s">
        <v>58</v>
      </c>
      <c r="AK748">
        <v>0</v>
      </c>
      <c r="AL748">
        <v>0</v>
      </c>
      <c r="AM748">
        <v>1</v>
      </c>
      <c r="AN748">
        <v>0</v>
      </c>
      <c r="AO748">
        <v>1</v>
      </c>
      <c r="AP748">
        <v>0</v>
      </c>
      <c r="AQ748">
        <v>0</v>
      </c>
      <c r="AR748">
        <v>0</v>
      </c>
      <c r="AS748">
        <v>0</v>
      </c>
      <c r="AV748">
        <v>13.3</v>
      </c>
      <c r="AW748" t="s">
        <v>59</v>
      </c>
      <c r="AX748">
        <v>7</v>
      </c>
    </row>
    <row r="749" spans="1:50">
      <c r="A749" t="s">
        <v>1495</v>
      </c>
      <c r="B749" t="s">
        <v>1496</v>
      </c>
      <c r="C749" t="s">
        <v>218</v>
      </c>
      <c r="D749">
        <v>4400</v>
      </c>
      <c r="E749" t="s">
        <v>63</v>
      </c>
      <c r="F749">
        <v>58</v>
      </c>
      <c r="G749" t="s">
        <v>226</v>
      </c>
      <c r="H749">
        <v>305.58999999999997</v>
      </c>
      <c r="I749" t="s">
        <v>76</v>
      </c>
      <c r="J749" t="s">
        <v>55</v>
      </c>
      <c r="K749" t="s">
        <v>85</v>
      </c>
      <c r="L749" t="s">
        <v>66</v>
      </c>
      <c r="M749">
        <v>1</v>
      </c>
      <c r="N749">
        <v>2</v>
      </c>
      <c r="O749">
        <v>1</v>
      </c>
      <c r="P749">
        <v>0</v>
      </c>
      <c r="Q749" t="s">
        <v>59</v>
      </c>
      <c r="R749" t="s">
        <v>59</v>
      </c>
      <c r="S749" t="s">
        <v>66</v>
      </c>
      <c r="T749" t="s">
        <v>66</v>
      </c>
      <c r="U749" t="s">
        <v>59</v>
      </c>
      <c r="W749">
        <v>0</v>
      </c>
      <c r="X749">
        <v>0</v>
      </c>
      <c r="Y749" t="s">
        <v>66</v>
      </c>
      <c r="Z749" t="s">
        <v>66</v>
      </c>
      <c r="AA749" t="s">
        <v>58</v>
      </c>
      <c r="AB749" t="s">
        <v>66</v>
      </c>
      <c r="AC749" t="s">
        <v>58</v>
      </c>
      <c r="AD749" t="s">
        <v>58</v>
      </c>
      <c r="AE749" t="s">
        <v>66</v>
      </c>
      <c r="AF749" t="s">
        <v>58</v>
      </c>
      <c r="AG749" t="s">
        <v>58</v>
      </c>
      <c r="AH749" t="s">
        <v>58</v>
      </c>
      <c r="AI749" t="s">
        <v>58</v>
      </c>
      <c r="AJ749" t="s">
        <v>58</v>
      </c>
      <c r="AK749">
        <v>0</v>
      </c>
      <c r="AL749">
        <v>1</v>
      </c>
      <c r="AM749">
        <v>1</v>
      </c>
      <c r="AN749">
        <v>1</v>
      </c>
      <c r="AO749">
        <v>1</v>
      </c>
      <c r="AP749">
        <v>0</v>
      </c>
      <c r="AQ749">
        <v>0</v>
      </c>
      <c r="AR749">
        <v>0</v>
      </c>
      <c r="AS749">
        <v>1</v>
      </c>
      <c r="AV749">
        <v>13</v>
      </c>
      <c r="AW749" t="s">
        <v>59</v>
      </c>
      <c r="AX749">
        <v>9</v>
      </c>
    </row>
    <row r="750" spans="1:50">
      <c r="A750" t="s">
        <v>1497</v>
      </c>
      <c r="B750" t="s">
        <v>1498</v>
      </c>
      <c r="C750" t="s">
        <v>148</v>
      </c>
      <c r="D750">
        <v>5640</v>
      </c>
      <c r="E750" t="s">
        <v>63</v>
      </c>
      <c r="F750">
        <v>80</v>
      </c>
      <c r="G750" t="s">
        <v>64</v>
      </c>
      <c r="H750">
        <v>299.33999999999997</v>
      </c>
      <c r="I750" t="s">
        <v>94</v>
      </c>
      <c r="J750" t="s">
        <v>71</v>
      </c>
      <c r="K750" t="s">
        <v>131</v>
      </c>
      <c r="L750" t="s">
        <v>58</v>
      </c>
      <c r="M750">
        <v>0</v>
      </c>
      <c r="N750">
        <v>2</v>
      </c>
      <c r="O750">
        <v>2</v>
      </c>
      <c r="P750">
        <v>1</v>
      </c>
      <c r="Q750" t="s">
        <v>59</v>
      </c>
      <c r="R750" t="s">
        <v>59</v>
      </c>
      <c r="S750" t="s">
        <v>59</v>
      </c>
      <c r="T750" t="s">
        <v>59</v>
      </c>
      <c r="U750" t="s">
        <v>59</v>
      </c>
      <c r="Y750" t="s">
        <v>66</v>
      </c>
      <c r="Z750" t="s">
        <v>66</v>
      </c>
      <c r="AA750" t="s">
        <v>58</v>
      </c>
      <c r="AB750" t="s">
        <v>58</v>
      </c>
      <c r="AC750" t="s">
        <v>58</v>
      </c>
      <c r="AD750" t="s">
        <v>58</v>
      </c>
      <c r="AE750" t="s">
        <v>58</v>
      </c>
      <c r="AF750" t="s">
        <v>58</v>
      </c>
      <c r="AG750" t="s">
        <v>58</v>
      </c>
      <c r="AH750" t="s">
        <v>58</v>
      </c>
      <c r="AI750" t="s">
        <v>58</v>
      </c>
      <c r="AJ750" t="s">
        <v>58</v>
      </c>
      <c r="AK750">
        <v>1</v>
      </c>
      <c r="AL750">
        <v>0</v>
      </c>
      <c r="AM750">
        <v>1</v>
      </c>
      <c r="AN750">
        <v>0</v>
      </c>
      <c r="AO750">
        <v>1</v>
      </c>
      <c r="AP750">
        <v>0</v>
      </c>
      <c r="AQ750">
        <v>1</v>
      </c>
      <c r="AR750">
        <v>1</v>
      </c>
      <c r="AS750">
        <v>0</v>
      </c>
      <c r="AW750" t="s">
        <v>66</v>
      </c>
      <c r="AX750">
        <v>3</v>
      </c>
    </row>
    <row r="751" spans="1:50">
      <c r="A751" t="s">
        <v>1499</v>
      </c>
      <c r="B751" t="s">
        <v>1500</v>
      </c>
      <c r="C751" t="s">
        <v>199</v>
      </c>
      <c r="D751">
        <v>7560</v>
      </c>
      <c r="E751" t="s">
        <v>53</v>
      </c>
      <c r="F751">
        <v>30</v>
      </c>
      <c r="G751" t="s">
        <v>54</v>
      </c>
      <c r="H751">
        <v>159.21</v>
      </c>
      <c r="I751" t="s">
        <v>55</v>
      </c>
      <c r="J751" t="s">
        <v>55</v>
      </c>
      <c r="K751" t="s">
        <v>128</v>
      </c>
      <c r="L751" t="s">
        <v>66</v>
      </c>
      <c r="M751">
        <v>3</v>
      </c>
      <c r="N751">
        <v>2</v>
      </c>
      <c r="O751">
        <v>2</v>
      </c>
      <c r="P751">
        <v>0</v>
      </c>
      <c r="Q751" t="s">
        <v>59</v>
      </c>
      <c r="R751" t="s">
        <v>59</v>
      </c>
      <c r="S751" t="s">
        <v>59</v>
      </c>
      <c r="T751" t="s">
        <v>59</v>
      </c>
      <c r="U751" t="s">
        <v>59</v>
      </c>
      <c r="W751">
        <v>0</v>
      </c>
      <c r="X751">
        <v>0</v>
      </c>
      <c r="Y751" t="s">
        <v>59</v>
      </c>
      <c r="Z751" t="s">
        <v>59</v>
      </c>
      <c r="AA751" t="s">
        <v>59</v>
      </c>
      <c r="AB751" t="s">
        <v>59</v>
      </c>
      <c r="AC751" t="s">
        <v>59</v>
      </c>
      <c r="AD751" t="s">
        <v>59</v>
      </c>
      <c r="AE751" t="s">
        <v>59</v>
      </c>
      <c r="AF751" t="s">
        <v>59</v>
      </c>
      <c r="AG751" t="s">
        <v>59</v>
      </c>
      <c r="AH751" t="s">
        <v>59</v>
      </c>
      <c r="AI751" t="s">
        <v>59</v>
      </c>
      <c r="AJ751" t="s">
        <v>59</v>
      </c>
      <c r="AV751">
        <v>12.1</v>
      </c>
      <c r="AW751" t="s">
        <v>59</v>
      </c>
      <c r="AX751">
        <v>3</v>
      </c>
    </row>
    <row r="752" spans="1:50">
      <c r="A752" t="s">
        <v>1501</v>
      </c>
      <c r="B752" t="s">
        <v>649</v>
      </c>
      <c r="C752" t="s">
        <v>199</v>
      </c>
      <c r="E752" t="s">
        <v>53</v>
      </c>
      <c r="F752">
        <v>0</v>
      </c>
      <c r="G752" t="s">
        <v>84</v>
      </c>
      <c r="H752">
        <v>188.49</v>
      </c>
      <c r="I752" t="s">
        <v>65</v>
      </c>
      <c r="J752" t="s">
        <v>55</v>
      </c>
      <c r="K752" t="s">
        <v>85</v>
      </c>
      <c r="L752" t="s">
        <v>58</v>
      </c>
      <c r="M752">
        <v>0</v>
      </c>
      <c r="N752">
        <v>2</v>
      </c>
      <c r="O752">
        <v>2</v>
      </c>
      <c r="P752">
        <v>1</v>
      </c>
      <c r="Q752" t="s">
        <v>59</v>
      </c>
      <c r="R752" t="s">
        <v>59</v>
      </c>
      <c r="S752" t="s">
        <v>59</v>
      </c>
      <c r="T752" t="s">
        <v>59</v>
      </c>
      <c r="U752" t="s">
        <v>59</v>
      </c>
      <c r="W752">
        <v>0</v>
      </c>
      <c r="X752">
        <v>0</v>
      </c>
      <c r="Y752" t="s">
        <v>58</v>
      </c>
      <c r="Z752" t="s">
        <v>58</v>
      </c>
      <c r="AA752" t="s">
        <v>58</v>
      </c>
      <c r="AB752" t="s">
        <v>58</v>
      </c>
      <c r="AC752" t="s">
        <v>58</v>
      </c>
      <c r="AD752" t="s">
        <v>58</v>
      </c>
      <c r="AE752" t="s">
        <v>58</v>
      </c>
      <c r="AF752" t="s">
        <v>58</v>
      </c>
      <c r="AG752" t="s">
        <v>58</v>
      </c>
      <c r="AH752" t="s">
        <v>58</v>
      </c>
      <c r="AI752" t="s">
        <v>58</v>
      </c>
      <c r="AJ752" t="s">
        <v>58</v>
      </c>
      <c r="AK752">
        <v>1</v>
      </c>
      <c r="AL752">
        <v>1</v>
      </c>
      <c r="AM752">
        <v>1</v>
      </c>
      <c r="AN752">
        <v>1</v>
      </c>
      <c r="AO752">
        <v>1</v>
      </c>
      <c r="AP752">
        <v>1</v>
      </c>
      <c r="AQ752">
        <v>0</v>
      </c>
      <c r="AR752">
        <v>0</v>
      </c>
      <c r="AS752">
        <v>1</v>
      </c>
      <c r="AV752">
        <v>11.1</v>
      </c>
      <c r="AW752" t="s">
        <v>66</v>
      </c>
      <c r="AX752">
        <v>3</v>
      </c>
    </row>
    <row r="753" spans="1:50">
      <c r="A753" t="s">
        <v>1502</v>
      </c>
      <c r="B753" t="s">
        <v>1503</v>
      </c>
      <c r="C753" t="s">
        <v>266</v>
      </c>
      <c r="D753">
        <v>3960</v>
      </c>
      <c r="E753" t="s">
        <v>63</v>
      </c>
      <c r="F753">
        <v>26</v>
      </c>
      <c r="G753" t="s">
        <v>115</v>
      </c>
      <c r="H753">
        <v>192.43</v>
      </c>
      <c r="I753" t="s">
        <v>105</v>
      </c>
      <c r="J753" t="s">
        <v>71</v>
      </c>
      <c r="K753" t="s">
        <v>256</v>
      </c>
      <c r="L753" t="s">
        <v>66</v>
      </c>
      <c r="M753">
        <v>2</v>
      </c>
      <c r="N753">
        <v>0</v>
      </c>
      <c r="O753">
        <v>0</v>
      </c>
      <c r="P753">
        <v>0</v>
      </c>
      <c r="Q753" t="s">
        <v>59</v>
      </c>
      <c r="R753" t="s">
        <v>59</v>
      </c>
      <c r="S753" t="s">
        <v>59</v>
      </c>
      <c r="T753" t="s">
        <v>66</v>
      </c>
      <c r="U753" t="s">
        <v>59</v>
      </c>
      <c r="V753">
        <v>3</v>
      </c>
      <c r="W753">
        <v>0</v>
      </c>
      <c r="X753">
        <v>0</v>
      </c>
      <c r="Y753" t="s">
        <v>58</v>
      </c>
      <c r="Z753" t="s">
        <v>58</v>
      </c>
      <c r="AA753" t="s">
        <v>58</v>
      </c>
      <c r="AB753" t="s">
        <v>58</v>
      </c>
      <c r="AC753" t="s">
        <v>58</v>
      </c>
      <c r="AD753" t="s">
        <v>58</v>
      </c>
      <c r="AE753" t="s">
        <v>58</v>
      </c>
      <c r="AF753" t="s">
        <v>58</v>
      </c>
      <c r="AG753" t="s">
        <v>58</v>
      </c>
      <c r="AH753" t="s">
        <v>58</v>
      </c>
      <c r="AI753" t="s">
        <v>58</v>
      </c>
      <c r="AJ753" t="s">
        <v>58</v>
      </c>
      <c r="AK753">
        <v>0</v>
      </c>
      <c r="AL753">
        <v>0</v>
      </c>
      <c r="AM753">
        <v>1</v>
      </c>
      <c r="AN753">
        <v>0</v>
      </c>
      <c r="AO753">
        <v>1</v>
      </c>
      <c r="AP753">
        <v>1</v>
      </c>
      <c r="AQ753">
        <v>0</v>
      </c>
      <c r="AR753">
        <v>0</v>
      </c>
      <c r="AS753">
        <v>0</v>
      </c>
      <c r="AV753">
        <v>11.2</v>
      </c>
      <c r="AW753" t="s">
        <v>66</v>
      </c>
      <c r="AX753">
        <v>9</v>
      </c>
    </row>
    <row r="754" spans="1:50">
      <c r="A754" t="s">
        <v>1504</v>
      </c>
      <c r="B754" t="s">
        <v>1505</v>
      </c>
      <c r="C754" t="s">
        <v>266</v>
      </c>
      <c r="D754">
        <v>7680</v>
      </c>
      <c r="E754" t="s">
        <v>53</v>
      </c>
      <c r="F754">
        <v>26</v>
      </c>
      <c r="G754" t="s">
        <v>54</v>
      </c>
      <c r="H754">
        <v>125.99</v>
      </c>
      <c r="I754" t="s">
        <v>55</v>
      </c>
      <c r="J754" t="s">
        <v>55</v>
      </c>
      <c r="K754" t="s">
        <v>85</v>
      </c>
      <c r="L754" t="s">
        <v>58</v>
      </c>
      <c r="M754">
        <v>0</v>
      </c>
      <c r="N754">
        <v>0</v>
      </c>
      <c r="O754">
        <v>0</v>
      </c>
      <c r="P754">
        <v>0</v>
      </c>
      <c r="Q754" t="s">
        <v>59</v>
      </c>
      <c r="R754" t="s">
        <v>59</v>
      </c>
      <c r="S754" t="s">
        <v>59</v>
      </c>
      <c r="T754" t="s">
        <v>59</v>
      </c>
      <c r="U754" t="s">
        <v>59</v>
      </c>
      <c r="V754">
        <v>1</v>
      </c>
      <c r="W754">
        <v>0</v>
      </c>
      <c r="X754">
        <v>0</v>
      </c>
      <c r="Y754" t="s">
        <v>58</v>
      </c>
      <c r="Z754" t="s">
        <v>66</v>
      </c>
      <c r="AA754" t="s">
        <v>58</v>
      </c>
      <c r="AB754" t="s">
        <v>58</v>
      </c>
      <c r="AC754" t="s">
        <v>58</v>
      </c>
      <c r="AD754" t="s">
        <v>58</v>
      </c>
      <c r="AE754" t="s">
        <v>58</v>
      </c>
      <c r="AF754" t="s">
        <v>58</v>
      </c>
      <c r="AG754" t="s">
        <v>58</v>
      </c>
      <c r="AH754" t="s">
        <v>58</v>
      </c>
      <c r="AI754" t="s">
        <v>58</v>
      </c>
      <c r="AJ754" t="s">
        <v>58</v>
      </c>
      <c r="AK754">
        <v>0</v>
      </c>
      <c r="AL754">
        <v>0</v>
      </c>
      <c r="AM754">
        <v>0</v>
      </c>
      <c r="AN754">
        <v>0</v>
      </c>
      <c r="AO754">
        <v>0</v>
      </c>
      <c r="AP754">
        <v>0</v>
      </c>
      <c r="AQ754">
        <v>0</v>
      </c>
      <c r="AR754">
        <v>0</v>
      </c>
      <c r="AS754">
        <v>0</v>
      </c>
      <c r="AV754">
        <v>11.6</v>
      </c>
      <c r="AW754" t="s">
        <v>59</v>
      </c>
      <c r="AX754">
        <v>9</v>
      </c>
    </row>
    <row r="755" spans="1:50">
      <c r="A755" t="s">
        <v>1506</v>
      </c>
      <c r="B755" t="s">
        <v>871</v>
      </c>
      <c r="C755" t="s">
        <v>174</v>
      </c>
      <c r="D755">
        <v>880</v>
      </c>
      <c r="E755" t="s">
        <v>53</v>
      </c>
      <c r="F755">
        <v>60</v>
      </c>
      <c r="G755" t="s">
        <v>246</v>
      </c>
      <c r="H755">
        <v>353.62</v>
      </c>
      <c r="I755" t="s">
        <v>105</v>
      </c>
      <c r="J755" t="s">
        <v>71</v>
      </c>
      <c r="K755" t="s">
        <v>85</v>
      </c>
      <c r="L755" t="s">
        <v>58</v>
      </c>
      <c r="M755">
        <v>0</v>
      </c>
      <c r="N755">
        <v>2</v>
      </c>
      <c r="O755">
        <v>2</v>
      </c>
      <c r="P755">
        <v>0</v>
      </c>
      <c r="Q755" t="s">
        <v>59</v>
      </c>
      <c r="R755" t="s">
        <v>59</v>
      </c>
      <c r="S755" t="s">
        <v>59</v>
      </c>
      <c r="T755" t="s">
        <v>59</v>
      </c>
      <c r="U755" t="s">
        <v>59</v>
      </c>
      <c r="V755">
        <v>1</v>
      </c>
      <c r="W755">
        <v>1</v>
      </c>
      <c r="X755">
        <v>1</v>
      </c>
      <c r="Y755" t="s">
        <v>66</v>
      </c>
      <c r="Z755" t="s">
        <v>58</v>
      </c>
      <c r="AA755" t="s">
        <v>58</v>
      </c>
      <c r="AB755" t="s">
        <v>58</v>
      </c>
      <c r="AC755" t="s">
        <v>58</v>
      </c>
      <c r="AD755" t="s">
        <v>58</v>
      </c>
      <c r="AE755" t="s">
        <v>58</v>
      </c>
      <c r="AF755" t="s">
        <v>58</v>
      </c>
      <c r="AG755" t="s">
        <v>66</v>
      </c>
      <c r="AH755" t="s">
        <v>66</v>
      </c>
      <c r="AI755" t="s">
        <v>58</v>
      </c>
      <c r="AJ755" t="s">
        <v>58</v>
      </c>
      <c r="AK755">
        <v>0</v>
      </c>
      <c r="AL755">
        <v>1</v>
      </c>
      <c r="AM755">
        <v>1</v>
      </c>
      <c r="AN755">
        <v>0</v>
      </c>
      <c r="AO755">
        <v>1</v>
      </c>
      <c r="AP755">
        <v>0</v>
      </c>
      <c r="AQ755">
        <v>0</v>
      </c>
      <c r="AR755">
        <v>1</v>
      </c>
      <c r="AS755">
        <v>0</v>
      </c>
      <c r="AV755">
        <v>14.5</v>
      </c>
      <c r="AW755" t="s">
        <v>59</v>
      </c>
      <c r="AX755">
        <v>4</v>
      </c>
    </row>
    <row r="756" spans="1:50">
      <c r="A756" t="s">
        <v>1507</v>
      </c>
      <c r="B756" t="s">
        <v>1508</v>
      </c>
      <c r="C756" t="s">
        <v>417</v>
      </c>
      <c r="D756">
        <v>2080</v>
      </c>
      <c r="E756" t="s">
        <v>63</v>
      </c>
      <c r="F756">
        <v>48</v>
      </c>
      <c r="G756" t="s">
        <v>163</v>
      </c>
      <c r="H756">
        <v>395.07</v>
      </c>
      <c r="I756" t="s">
        <v>105</v>
      </c>
      <c r="J756" t="s">
        <v>71</v>
      </c>
      <c r="K756" t="s">
        <v>72</v>
      </c>
      <c r="L756" t="s">
        <v>58</v>
      </c>
      <c r="M756">
        <v>0</v>
      </c>
      <c r="N756">
        <v>2</v>
      </c>
      <c r="O756">
        <v>2</v>
      </c>
      <c r="P756">
        <v>0</v>
      </c>
      <c r="Q756" t="s">
        <v>59</v>
      </c>
      <c r="R756" t="s">
        <v>66</v>
      </c>
      <c r="S756" t="s">
        <v>59</v>
      </c>
      <c r="T756" t="s">
        <v>59</v>
      </c>
      <c r="U756" t="s">
        <v>59</v>
      </c>
      <c r="V756">
        <v>0</v>
      </c>
      <c r="W756">
        <v>1</v>
      </c>
      <c r="X756">
        <v>1</v>
      </c>
      <c r="Y756" t="s">
        <v>58</v>
      </c>
      <c r="Z756" t="s">
        <v>58</v>
      </c>
      <c r="AA756" t="s">
        <v>58</v>
      </c>
      <c r="AB756" t="s">
        <v>58</v>
      </c>
      <c r="AC756" t="s">
        <v>58</v>
      </c>
      <c r="AD756" t="s">
        <v>58</v>
      </c>
      <c r="AE756" t="s">
        <v>58</v>
      </c>
      <c r="AF756" t="s">
        <v>58</v>
      </c>
      <c r="AG756" t="s">
        <v>58</v>
      </c>
      <c r="AH756" t="s">
        <v>66</v>
      </c>
      <c r="AI756" t="s">
        <v>58</v>
      </c>
      <c r="AJ756" t="s">
        <v>58</v>
      </c>
      <c r="AK756">
        <v>1</v>
      </c>
      <c r="AL756">
        <v>1</v>
      </c>
      <c r="AM756">
        <v>1</v>
      </c>
      <c r="AN756">
        <v>0</v>
      </c>
      <c r="AO756">
        <v>1</v>
      </c>
      <c r="AP756">
        <v>1</v>
      </c>
      <c r="AQ756">
        <v>1</v>
      </c>
      <c r="AR756">
        <v>0</v>
      </c>
      <c r="AS756">
        <v>0</v>
      </c>
      <c r="AV756">
        <v>14.6</v>
      </c>
      <c r="AW756" t="s">
        <v>59</v>
      </c>
      <c r="AX756">
        <v>4</v>
      </c>
    </row>
    <row r="757" spans="1:50">
      <c r="A757" t="s">
        <v>1509</v>
      </c>
      <c r="B757" t="s">
        <v>1510</v>
      </c>
      <c r="C757" t="s">
        <v>108</v>
      </c>
      <c r="E757" t="s">
        <v>53</v>
      </c>
      <c r="F757">
        <v>40</v>
      </c>
      <c r="G757" t="s">
        <v>64</v>
      </c>
      <c r="H757">
        <v>286.51</v>
      </c>
      <c r="I757" t="s">
        <v>196</v>
      </c>
      <c r="J757" t="s">
        <v>55</v>
      </c>
      <c r="K757" t="s">
        <v>256</v>
      </c>
      <c r="L757" t="s">
        <v>66</v>
      </c>
      <c r="M757">
        <v>1</v>
      </c>
      <c r="N757">
        <v>2</v>
      </c>
      <c r="O757">
        <v>2</v>
      </c>
      <c r="P757">
        <v>1</v>
      </c>
      <c r="Q757" t="s">
        <v>59</v>
      </c>
      <c r="R757" t="s">
        <v>59</v>
      </c>
      <c r="S757" t="s">
        <v>59</v>
      </c>
      <c r="T757" t="s">
        <v>59</v>
      </c>
      <c r="U757" t="s">
        <v>59</v>
      </c>
      <c r="Y757" t="s">
        <v>66</v>
      </c>
      <c r="Z757" t="s">
        <v>58</v>
      </c>
      <c r="AA757" t="s">
        <v>58</v>
      </c>
      <c r="AB757" t="s">
        <v>58</v>
      </c>
      <c r="AC757" t="s">
        <v>58</v>
      </c>
      <c r="AD757" t="s">
        <v>58</v>
      </c>
      <c r="AE757" t="s">
        <v>58</v>
      </c>
      <c r="AF757" t="s">
        <v>58</v>
      </c>
      <c r="AG757" t="s">
        <v>58</v>
      </c>
      <c r="AH757" t="s">
        <v>58</v>
      </c>
      <c r="AI757" t="s">
        <v>58</v>
      </c>
      <c r="AJ757" t="s">
        <v>58</v>
      </c>
      <c r="AK757">
        <v>0</v>
      </c>
      <c r="AL757">
        <v>1</v>
      </c>
      <c r="AM757">
        <v>1</v>
      </c>
      <c r="AN757">
        <v>1</v>
      </c>
      <c r="AO757">
        <v>1</v>
      </c>
      <c r="AP757">
        <v>0</v>
      </c>
      <c r="AQ757">
        <v>0</v>
      </c>
      <c r="AR757">
        <v>0</v>
      </c>
      <c r="AS757">
        <v>0</v>
      </c>
      <c r="AW757" t="s">
        <v>66</v>
      </c>
      <c r="AX757">
        <v>9</v>
      </c>
    </row>
    <row r="758" spans="1:50">
      <c r="A758" t="s">
        <v>1511</v>
      </c>
      <c r="B758" t="s">
        <v>1512</v>
      </c>
      <c r="C758" t="s">
        <v>62</v>
      </c>
      <c r="D758">
        <v>1360</v>
      </c>
      <c r="E758" t="s">
        <v>63</v>
      </c>
      <c r="F758">
        <v>26</v>
      </c>
      <c r="G758" t="s">
        <v>84</v>
      </c>
      <c r="H758">
        <v>202.96</v>
      </c>
      <c r="I758" t="s">
        <v>55</v>
      </c>
      <c r="J758" t="s">
        <v>55</v>
      </c>
      <c r="K758" t="s">
        <v>131</v>
      </c>
      <c r="L758" t="s">
        <v>58</v>
      </c>
      <c r="M758">
        <v>0</v>
      </c>
      <c r="N758">
        <v>0</v>
      </c>
      <c r="O758">
        <v>0</v>
      </c>
      <c r="P758">
        <v>0</v>
      </c>
      <c r="Q758" t="s">
        <v>59</v>
      </c>
      <c r="R758" t="s">
        <v>59</v>
      </c>
      <c r="S758" t="s">
        <v>59</v>
      </c>
      <c r="T758" t="s">
        <v>59</v>
      </c>
      <c r="U758" t="s">
        <v>59</v>
      </c>
      <c r="Y758" t="s">
        <v>58</v>
      </c>
      <c r="Z758" t="s">
        <v>58</v>
      </c>
      <c r="AA758" t="s">
        <v>58</v>
      </c>
      <c r="AB758" t="s">
        <v>58</v>
      </c>
      <c r="AC758" t="s">
        <v>58</v>
      </c>
      <c r="AD758" t="s">
        <v>58</v>
      </c>
      <c r="AE758" t="s">
        <v>58</v>
      </c>
      <c r="AF758" t="s">
        <v>58</v>
      </c>
      <c r="AG758" t="s">
        <v>58</v>
      </c>
      <c r="AH758" t="s">
        <v>58</v>
      </c>
      <c r="AI758" t="s">
        <v>58</v>
      </c>
      <c r="AJ758" t="s">
        <v>58</v>
      </c>
      <c r="AK758">
        <v>0</v>
      </c>
      <c r="AL758">
        <v>0</v>
      </c>
      <c r="AM758">
        <v>0</v>
      </c>
      <c r="AN758">
        <v>0</v>
      </c>
      <c r="AO758">
        <v>0</v>
      </c>
      <c r="AP758">
        <v>0</v>
      </c>
      <c r="AQ758">
        <v>0</v>
      </c>
      <c r="AR758">
        <v>0</v>
      </c>
      <c r="AS758">
        <v>0</v>
      </c>
      <c r="AW758" t="s">
        <v>59</v>
      </c>
      <c r="AX758">
        <v>8</v>
      </c>
    </row>
    <row r="759" spans="1:50">
      <c r="A759" t="s">
        <v>1513</v>
      </c>
      <c r="B759" t="s">
        <v>1514</v>
      </c>
      <c r="C759" t="s">
        <v>75</v>
      </c>
      <c r="D759">
        <v>2160</v>
      </c>
      <c r="E759" t="s">
        <v>53</v>
      </c>
      <c r="F759">
        <v>72</v>
      </c>
      <c r="G759" t="s">
        <v>70</v>
      </c>
      <c r="H759">
        <v>275</v>
      </c>
      <c r="I759" t="s">
        <v>55</v>
      </c>
      <c r="J759" t="s">
        <v>55</v>
      </c>
      <c r="K759" t="s">
        <v>156</v>
      </c>
      <c r="L759" t="s">
        <v>58</v>
      </c>
      <c r="M759">
        <v>0</v>
      </c>
      <c r="N759">
        <v>2</v>
      </c>
      <c r="O759">
        <v>2</v>
      </c>
      <c r="P759">
        <v>1</v>
      </c>
      <c r="Q759" t="s">
        <v>59</v>
      </c>
      <c r="R759" t="s">
        <v>59</v>
      </c>
      <c r="S759" t="s">
        <v>59</v>
      </c>
      <c r="T759" t="s">
        <v>59</v>
      </c>
      <c r="U759" t="s">
        <v>59</v>
      </c>
      <c r="V759">
        <v>1</v>
      </c>
      <c r="W759">
        <v>0</v>
      </c>
      <c r="X759">
        <v>1</v>
      </c>
      <c r="Y759" t="s">
        <v>66</v>
      </c>
      <c r="Z759" t="s">
        <v>66</v>
      </c>
      <c r="AA759" t="s">
        <v>58</v>
      </c>
      <c r="AB759" t="s">
        <v>66</v>
      </c>
      <c r="AC759" t="s">
        <v>58</v>
      </c>
      <c r="AD759" t="s">
        <v>58</v>
      </c>
      <c r="AE759" t="s">
        <v>58</v>
      </c>
      <c r="AF759" t="s">
        <v>58</v>
      </c>
      <c r="AG759" t="s">
        <v>58</v>
      </c>
      <c r="AH759" t="s">
        <v>58</v>
      </c>
      <c r="AI759" t="s">
        <v>58</v>
      </c>
      <c r="AJ759" t="s">
        <v>58</v>
      </c>
      <c r="AK759">
        <v>0</v>
      </c>
      <c r="AL759">
        <v>0</v>
      </c>
      <c r="AM759">
        <v>1</v>
      </c>
      <c r="AN759">
        <v>0</v>
      </c>
      <c r="AO759">
        <v>0</v>
      </c>
      <c r="AP759">
        <v>0</v>
      </c>
      <c r="AQ759">
        <v>0</v>
      </c>
      <c r="AR759">
        <v>1</v>
      </c>
      <c r="AS759">
        <v>0</v>
      </c>
      <c r="AV759">
        <v>12.2</v>
      </c>
      <c r="AW759" t="s">
        <v>59</v>
      </c>
      <c r="AX759">
        <v>1</v>
      </c>
    </row>
    <row r="760" spans="1:50">
      <c r="A760" t="s">
        <v>1515</v>
      </c>
      <c r="B760" t="s">
        <v>1516</v>
      </c>
      <c r="C760" t="s">
        <v>103</v>
      </c>
      <c r="D760">
        <v>8735</v>
      </c>
      <c r="E760" t="s">
        <v>53</v>
      </c>
      <c r="F760">
        <v>0</v>
      </c>
      <c r="G760" t="s">
        <v>64</v>
      </c>
      <c r="H760">
        <v>357.24</v>
      </c>
      <c r="I760" t="s">
        <v>105</v>
      </c>
      <c r="J760" t="s">
        <v>71</v>
      </c>
      <c r="K760" t="s">
        <v>85</v>
      </c>
      <c r="L760" t="s">
        <v>66</v>
      </c>
      <c r="M760">
        <v>1</v>
      </c>
      <c r="N760">
        <v>1</v>
      </c>
      <c r="O760">
        <v>1</v>
      </c>
      <c r="P760">
        <v>0</v>
      </c>
      <c r="Q760" t="s">
        <v>59</v>
      </c>
      <c r="R760" t="s">
        <v>66</v>
      </c>
      <c r="S760" t="s">
        <v>59</v>
      </c>
      <c r="T760" t="s">
        <v>59</v>
      </c>
      <c r="U760" t="s">
        <v>59</v>
      </c>
      <c r="W760">
        <v>0</v>
      </c>
      <c r="X760">
        <v>0</v>
      </c>
      <c r="Y760" t="s">
        <v>59</v>
      </c>
      <c r="Z760" t="s">
        <v>59</v>
      </c>
      <c r="AA760" t="s">
        <v>59</v>
      </c>
      <c r="AB760" t="s">
        <v>59</v>
      </c>
      <c r="AC760" t="s">
        <v>59</v>
      </c>
      <c r="AD760" t="s">
        <v>59</v>
      </c>
      <c r="AE760" t="s">
        <v>59</v>
      </c>
      <c r="AF760" t="s">
        <v>59</v>
      </c>
      <c r="AG760" t="s">
        <v>59</v>
      </c>
      <c r="AH760" t="s">
        <v>59</v>
      </c>
      <c r="AI760" t="s">
        <v>59</v>
      </c>
      <c r="AJ760" t="s">
        <v>59</v>
      </c>
      <c r="AV760">
        <v>14.5</v>
      </c>
      <c r="AW760" t="s">
        <v>59</v>
      </c>
      <c r="AX760">
        <v>6</v>
      </c>
    </row>
    <row r="761" spans="1:50">
      <c r="A761" t="s">
        <v>1517</v>
      </c>
      <c r="B761" t="s">
        <v>1518</v>
      </c>
      <c r="C761" t="s">
        <v>185</v>
      </c>
      <c r="D761">
        <v>1600</v>
      </c>
      <c r="E761" t="s">
        <v>53</v>
      </c>
      <c r="F761">
        <v>68</v>
      </c>
      <c r="G761" t="s">
        <v>64</v>
      </c>
      <c r="H761">
        <v>249.67</v>
      </c>
      <c r="I761" t="s">
        <v>100</v>
      </c>
      <c r="J761" t="s">
        <v>71</v>
      </c>
      <c r="K761" t="s">
        <v>168</v>
      </c>
      <c r="L761" t="s">
        <v>58</v>
      </c>
      <c r="M761">
        <v>0</v>
      </c>
      <c r="N761">
        <v>2</v>
      </c>
      <c r="O761">
        <v>2</v>
      </c>
      <c r="P761">
        <v>0</v>
      </c>
      <c r="Q761" t="s">
        <v>59</v>
      </c>
      <c r="R761" t="s">
        <v>59</v>
      </c>
      <c r="S761" t="s">
        <v>66</v>
      </c>
      <c r="T761" t="s">
        <v>66</v>
      </c>
      <c r="U761" t="s">
        <v>59</v>
      </c>
      <c r="W761">
        <v>0</v>
      </c>
      <c r="X761">
        <v>0</v>
      </c>
      <c r="Y761" t="s">
        <v>66</v>
      </c>
      <c r="Z761" t="s">
        <v>66</v>
      </c>
      <c r="AA761" t="s">
        <v>58</v>
      </c>
      <c r="AB761" t="s">
        <v>58</v>
      </c>
      <c r="AC761" t="s">
        <v>58</v>
      </c>
      <c r="AD761" t="s">
        <v>58</v>
      </c>
      <c r="AE761" t="s">
        <v>66</v>
      </c>
      <c r="AF761" t="s">
        <v>58</v>
      </c>
      <c r="AG761" t="s">
        <v>58</v>
      </c>
      <c r="AH761" t="s">
        <v>58</v>
      </c>
      <c r="AI761" t="s">
        <v>58</v>
      </c>
      <c r="AJ761" t="s">
        <v>58</v>
      </c>
      <c r="AK761">
        <v>0</v>
      </c>
      <c r="AL761">
        <v>0</v>
      </c>
      <c r="AM761">
        <v>1</v>
      </c>
      <c r="AN761">
        <v>0</v>
      </c>
      <c r="AO761">
        <v>1</v>
      </c>
      <c r="AP761">
        <v>0</v>
      </c>
      <c r="AQ761">
        <v>0</v>
      </c>
      <c r="AR761">
        <v>0</v>
      </c>
      <c r="AS761">
        <v>0</v>
      </c>
      <c r="AV761">
        <v>12</v>
      </c>
      <c r="AW761" t="s">
        <v>66</v>
      </c>
      <c r="AX761">
        <v>1</v>
      </c>
    </row>
    <row r="762" spans="1:50">
      <c r="A762" t="s">
        <v>1519</v>
      </c>
      <c r="B762" t="s">
        <v>1520</v>
      </c>
      <c r="C762" t="s">
        <v>142</v>
      </c>
      <c r="D762">
        <v>4890</v>
      </c>
      <c r="E762" t="s">
        <v>53</v>
      </c>
      <c r="F762">
        <v>60</v>
      </c>
      <c r="G762" t="s">
        <v>64</v>
      </c>
      <c r="H762">
        <v>303.62</v>
      </c>
      <c r="I762" t="s">
        <v>55</v>
      </c>
      <c r="J762" t="s">
        <v>55</v>
      </c>
      <c r="K762" t="s">
        <v>145</v>
      </c>
      <c r="L762" t="s">
        <v>58</v>
      </c>
      <c r="M762">
        <v>0</v>
      </c>
      <c r="N762">
        <v>1</v>
      </c>
      <c r="O762">
        <v>1</v>
      </c>
      <c r="P762">
        <v>0</v>
      </c>
      <c r="Q762" t="s">
        <v>59</v>
      </c>
      <c r="R762" t="s">
        <v>59</v>
      </c>
      <c r="S762" t="s">
        <v>59</v>
      </c>
      <c r="T762" t="s">
        <v>59</v>
      </c>
      <c r="U762" t="s">
        <v>59</v>
      </c>
      <c r="V762">
        <v>1</v>
      </c>
      <c r="W762">
        <v>1</v>
      </c>
      <c r="X762">
        <v>0</v>
      </c>
      <c r="Y762" t="s">
        <v>66</v>
      </c>
      <c r="Z762" t="s">
        <v>66</v>
      </c>
      <c r="AA762" t="s">
        <v>58</v>
      </c>
      <c r="AB762" t="s">
        <v>66</v>
      </c>
      <c r="AC762" t="s">
        <v>58</v>
      </c>
      <c r="AD762" t="s">
        <v>58</v>
      </c>
      <c r="AE762" t="s">
        <v>58</v>
      </c>
      <c r="AF762" t="s">
        <v>58</v>
      </c>
      <c r="AG762" t="s">
        <v>58</v>
      </c>
      <c r="AH762" t="s">
        <v>58</v>
      </c>
      <c r="AI762" t="s">
        <v>58</v>
      </c>
      <c r="AJ762" t="s">
        <v>58</v>
      </c>
      <c r="AK762">
        <v>0</v>
      </c>
      <c r="AL762">
        <v>0</v>
      </c>
      <c r="AM762">
        <v>1</v>
      </c>
      <c r="AN762">
        <v>0</v>
      </c>
      <c r="AO762">
        <v>0</v>
      </c>
      <c r="AP762">
        <v>0</v>
      </c>
      <c r="AQ762">
        <v>1</v>
      </c>
      <c r="AR762">
        <v>0</v>
      </c>
      <c r="AS762">
        <v>0</v>
      </c>
      <c r="AV762">
        <v>12.2</v>
      </c>
      <c r="AW762" t="s">
        <v>59</v>
      </c>
      <c r="AX762">
        <v>6</v>
      </c>
    </row>
    <row r="763" spans="1:50">
      <c r="A763" t="s">
        <v>1521</v>
      </c>
      <c r="B763" t="s">
        <v>1522</v>
      </c>
      <c r="C763" t="s">
        <v>185</v>
      </c>
      <c r="D763">
        <v>1600</v>
      </c>
      <c r="E763" t="s">
        <v>63</v>
      </c>
      <c r="F763">
        <v>62</v>
      </c>
      <c r="G763" t="s">
        <v>70</v>
      </c>
      <c r="H763">
        <v>320.39</v>
      </c>
      <c r="I763" t="s">
        <v>55</v>
      </c>
      <c r="J763" t="s">
        <v>55</v>
      </c>
      <c r="K763" t="s">
        <v>72</v>
      </c>
      <c r="L763" t="s">
        <v>58</v>
      </c>
      <c r="M763">
        <v>0</v>
      </c>
      <c r="N763">
        <v>2</v>
      </c>
      <c r="O763">
        <v>2</v>
      </c>
      <c r="P763">
        <v>0</v>
      </c>
      <c r="Q763" t="s">
        <v>59</v>
      </c>
      <c r="R763" t="s">
        <v>59</v>
      </c>
      <c r="S763" t="s">
        <v>59</v>
      </c>
      <c r="T763" t="s">
        <v>59</v>
      </c>
      <c r="U763" t="s">
        <v>59</v>
      </c>
      <c r="W763">
        <v>0</v>
      </c>
      <c r="X763">
        <v>0</v>
      </c>
      <c r="Y763" t="s">
        <v>66</v>
      </c>
      <c r="Z763" t="s">
        <v>58</v>
      </c>
      <c r="AA763" t="s">
        <v>58</v>
      </c>
      <c r="AB763" t="s">
        <v>58</v>
      </c>
      <c r="AC763" t="s">
        <v>58</v>
      </c>
      <c r="AD763" t="s">
        <v>58</v>
      </c>
      <c r="AE763" t="s">
        <v>58</v>
      </c>
      <c r="AF763" t="s">
        <v>58</v>
      </c>
      <c r="AG763" t="s">
        <v>58</v>
      </c>
      <c r="AH763" t="s">
        <v>58</v>
      </c>
      <c r="AI763" t="s">
        <v>58</v>
      </c>
      <c r="AJ763" t="s">
        <v>58</v>
      </c>
      <c r="AK763">
        <v>0</v>
      </c>
      <c r="AL763">
        <v>1</v>
      </c>
      <c r="AM763">
        <v>1</v>
      </c>
      <c r="AN763">
        <v>1</v>
      </c>
      <c r="AO763">
        <v>0</v>
      </c>
      <c r="AP763">
        <v>0</v>
      </c>
      <c r="AQ763">
        <v>0</v>
      </c>
      <c r="AR763">
        <v>0</v>
      </c>
      <c r="AS763">
        <v>1</v>
      </c>
      <c r="AV763">
        <v>12</v>
      </c>
      <c r="AW763" t="s">
        <v>59</v>
      </c>
      <c r="AX763">
        <v>1</v>
      </c>
    </row>
    <row r="764" spans="1:50">
      <c r="A764" t="s">
        <v>1523</v>
      </c>
      <c r="B764" t="s">
        <v>1524</v>
      </c>
      <c r="C764" t="s">
        <v>62</v>
      </c>
      <c r="D764">
        <v>2120</v>
      </c>
      <c r="E764" t="s">
        <v>63</v>
      </c>
      <c r="F764">
        <v>0</v>
      </c>
      <c r="G764" t="s">
        <v>104</v>
      </c>
      <c r="H764">
        <v>126.97</v>
      </c>
      <c r="I764" t="s">
        <v>55</v>
      </c>
      <c r="J764" t="s">
        <v>55</v>
      </c>
      <c r="K764" t="s">
        <v>123</v>
      </c>
      <c r="L764" t="s">
        <v>58</v>
      </c>
      <c r="M764">
        <v>0</v>
      </c>
      <c r="N764">
        <v>2</v>
      </c>
      <c r="O764">
        <v>2</v>
      </c>
      <c r="P764">
        <v>0</v>
      </c>
      <c r="Q764" t="s">
        <v>59</v>
      </c>
      <c r="R764" t="s">
        <v>59</v>
      </c>
      <c r="S764" t="s">
        <v>59</v>
      </c>
      <c r="T764" t="s">
        <v>59</v>
      </c>
      <c r="U764" t="s">
        <v>59</v>
      </c>
      <c r="W764">
        <v>0</v>
      </c>
      <c r="X764">
        <v>0</v>
      </c>
      <c r="Y764" t="s">
        <v>59</v>
      </c>
      <c r="Z764" t="s">
        <v>59</v>
      </c>
      <c r="AA764" t="s">
        <v>59</v>
      </c>
      <c r="AB764" t="s">
        <v>59</v>
      </c>
      <c r="AC764" t="s">
        <v>59</v>
      </c>
      <c r="AD764" t="s">
        <v>59</v>
      </c>
      <c r="AE764" t="s">
        <v>59</v>
      </c>
      <c r="AF764" t="s">
        <v>59</v>
      </c>
      <c r="AG764" t="s">
        <v>59</v>
      </c>
      <c r="AH764" t="s">
        <v>59</v>
      </c>
      <c r="AI764" t="s">
        <v>59</v>
      </c>
      <c r="AJ764" t="s">
        <v>59</v>
      </c>
      <c r="AV764">
        <v>10.8</v>
      </c>
      <c r="AW764" t="s">
        <v>59</v>
      </c>
      <c r="AX764">
        <v>8</v>
      </c>
    </row>
    <row r="765" spans="1:50">
      <c r="A765" t="s">
        <v>1525</v>
      </c>
      <c r="B765" t="s">
        <v>458</v>
      </c>
      <c r="C765" t="s">
        <v>171</v>
      </c>
      <c r="D765">
        <v>6840</v>
      </c>
      <c r="E765" t="s">
        <v>53</v>
      </c>
      <c r="F765">
        <v>46</v>
      </c>
      <c r="G765" t="s">
        <v>226</v>
      </c>
      <c r="H765">
        <v>316.12</v>
      </c>
      <c r="I765" t="s">
        <v>55</v>
      </c>
      <c r="J765" t="s">
        <v>55</v>
      </c>
      <c r="K765" t="s">
        <v>80</v>
      </c>
      <c r="L765" t="s">
        <v>66</v>
      </c>
      <c r="M765">
        <v>1</v>
      </c>
      <c r="N765">
        <v>2</v>
      </c>
      <c r="O765">
        <v>2</v>
      </c>
      <c r="P765">
        <v>0</v>
      </c>
      <c r="Q765" t="s">
        <v>59</v>
      </c>
      <c r="R765" t="s">
        <v>59</v>
      </c>
      <c r="S765" t="s">
        <v>59</v>
      </c>
      <c r="T765" t="s">
        <v>59</v>
      </c>
      <c r="U765" t="s">
        <v>59</v>
      </c>
      <c r="V765">
        <v>1</v>
      </c>
      <c r="W765">
        <v>1</v>
      </c>
      <c r="X765">
        <v>0</v>
      </c>
      <c r="Y765" t="s">
        <v>66</v>
      </c>
      <c r="Z765" t="s">
        <v>66</v>
      </c>
      <c r="AA765" t="s">
        <v>58</v>
      </c>
      <c r="AB765" t="s">
        <v>58</v>
      </c>
      <c r="AC765" t="s">
        <v>58</v>
      </c>
      <c r="AD765" t="s">
        <v>58</v>
      </c>
      <c r="AE765" t="s">
        <v>58</v>
      </c>
      <c r="AF765" t="s">
        <v>58</v>
      </c>
      <c r="AG765" t="s">
        <v>58</v>
      </c>
      <c r="AH765" t="s">
        <v>58</v>
      </c>
      <c r="AI765" t="s">
        <v>58</v>
      </c>
      <c r="AJ765" t="s">
        <v>58</v>
      </c>
      <c r="AK765">
        <v>0</v>
      </c>
      <c r="AL765">
        <v>1</v>
      </c>
      <c r="AM765">
        <v>1</v>
      </c>
      <c r="AN765">
        <v>0</v>
      </c>
      <c r="AO765">
        <v>1</v>
      </c>
      <c r="AP765">
        <v>0</v>
      </c>
      <c r="AQ765">
        <v>0</v>
      </c>
      <c r="AR765">
        <v>0</v>
      </c>
      <c r="AS765">
        <v>0</v>
      </c>
      <c r="AV765">
        <v>13.1</v>
      </c>
      <c r="AW765" t="s">
        <v>59</v>
      </c>
      <c r="AX765">
        <v>3</v>
      </c>
    </row>
    <row r="766" spans="1:50">
      <c r="A766" t="s">
        <v>1526</v>
      </c>
      <c r="B766" t="s">
        <v>1527</v>
      </c>
      <c r="C766" t="s">
        <v>122</v>
      </c>
      <c r="E766" t="s">
        <v>63</v>
      </c>
      <c r="F766">
        <v>72</v>
      </c>
      <c r="G766" t="s">
        <v>84</v>
      </c>
      <c r="H766">
        <v>231.25</v>
      </c>
      <c r="I766" t="s">
        <v>105</v>
      </c>
      <c r="J766" t="s">
        <v>71</v>
      </c>
      <c r="K766" t="s">
        <v>116</v>
      </c>
      <c r="L766" t="s">
        <v>58</v>
      </c>
      <c r="M766">
        <v>0</v>
      </c>
      <c r="N766">
        <v>2</v>
      </c>
      <c r="O766">
        <v>2</v>
      </c>
      <c r="P766">
        <v>0</v>
      </c>
      <c r="Q766" t="s">
        <v>59</v>
      </c>
      <c r="R766" t="s">
        <v>59</v>
      </c>
      <c r="S766" t="s">
        <v>59</v>
      </c>
      <c r="T766" t="s">
        <v>59</v>
      </c>
      <c r="U766" t="s">
        <v>59</v>
      </c>
      <c r="V766">
        <v>1</v>
      </c>
      <c r="W766">
        <v>1</v>
      </c>
      <c r="X766">
        <v>1</v>
      </c>
      <c r="Y766" t="s">
        <v>58</v>
      </c>
      <c r="Z766" t="s">
        <v>58</v>
      </c>
      <c r="AA766" t="s">
        <v>58</v>
      </c>
      <c r="AB766" t="s">
        <v>66</v>
      </c>
      <c r="AC766" t="s">
        <v>58</v>
      </c>
      <c r="AD766" t="s">
        <v>58</v>
      </c>
      <c r="AE766" t="s">
        <v>66</v>
      </c>
      <c r="AF766" t="s">
        <v>58</v>
      </c>
      <c r="AG766" t="s">
        <v>58</v>
      </c>
      <c r="AH766" t="s">
        <v>58</v>
      </c>
      <c r="AI766" t="s">
        <v>58</v>
      </c>
      <c r="AJ766" t="s">
        <v>58</v>
      </c>
      <c r="AK766">
        <v>0</v>
      </c>
      <c r="AL766">
        <v>1</v>
      </c>
      <c r="AM766">
        <v>0</v>
      </c>
      <c r="AN766">
        <v>0</v>
      </c>
      <c r="AO766">
        <v>1</v>
      </c>
      <c r="AP766">
        <v>0</v>
      </c>
      <c r="AQ766">
        <v>0</v>
      </c>
      <c r="AR766">
        <v>0</v>
      </c>
      <c r="AS766">
        <v>0</v>
      </c>
      <c r="AV766">
        <v>11.6</v>
      </c>
      <c r="AW766" t="s">
        <v>59</v>
      </c>
      <c r="AX766">
        <v>7</v>
      </c>
    </row>
    <row r="767" spans="1:50">
      <c r="A767" t="s">
        <v>1528</v>
      </c>
      <c r="B767" t="s">
        <v>310</v>
      </c>
      <c r="C767" t="s">
        <v>212</v>
      </c>
      <c r="D767">
        <v>9200</v>
      </c>
      <c r="E767" t="s">
        <v>63</v>
      </c>
      <c r="F767">
        <v>66</v>
      </c>
      <c r="G767" t="s">
        <v>54</v>
      </c>
      <c r="H767">
        <v>238.82</v>
      </c>
      <c r="I767" t="s">
        <v>65</v>
      </c>
      <c r="J767" t="s">
        <v>71</v>
      </c>
      <c r="K767" t="s">
        <v>72</v>
      </c>
      <c r="L767" t="s">
        <v>58</v>
      </c>
      <c r="M767">
        <v>0</v>
      </c>
      <c r="N767">
        <v>1</v>
      </c>
      <c r="O767">
        <v>1</v>
      </c>
      <c r="P767">
        <v>0</v>
      </c>
      <c r="Q767" t="s">
        <v>59</v>
      </c>
      <c r="R767" t="s">
        <v>59</v>
      </c>
      <c r="S767" t="s">
        <v>59</v>
      </c>
      <c r="T767" t="s">
        <v>59</v>
      </c>
      <c r="U767" t="s">
        <v>59</v>
      </c>
      <c r="W767">
        <v>0</v>
      </c>
      <c r="X767">
        <v>0</v>
      </c>
      <c r="Y767" t="s">
        <v>66</v>
      </c>
      <c r="Z767" t="s">
        <v>66</v>
      </c>
      <c r="AA767" t="s">
        <v>58</v>
      </c>
      <c r="AB767" t="s">
        <v>58</v>
      </c>
      <c r="AC767" t="s">
        <v>58</v>
      </c>
      <c r="AD767" t="s">
        <v>58</v>
      </c>
      <c r="AE767" t="s">
        <v>58</v>
      </c>
      <c r="AF767" t="s">
        <v>58</v>
      </c>
      <c r="AG767" t="s">
        <v>58</v>
      </c>
      <c r="AH767" t="s">
        <v>58</v>
      </c>
      <c r="AI767" t="s">
        <v>58</v>
      </c>
      <c r="AJ767" t="s">
        <v>58</v>
      </c>
      <c r="AK767">
        <v>1</v>
      </c>
      <c r="AL767">
        <v>0</v>
      </c>
      <c r="AM767">
        <v>1</v>
      </c>
      <c r="AN767">
        <v>0</v>
      </c>
      <c r="AO767">
        <v>0</v>
      </c>
      <c r="AP767">
        <v>0</v>
      </c>
      <c r="AQ767">
        <v>0</v>
      </c>
      <c r="AR767">
        <v>0</v>
      </c>
      <c r="AS767">
        <v>0</v>
      </c>
      <c r="AV767">
        <v>13.2</v>
      </c>
      <c r="AW767" t="s">
        <v>59</v>
      </c>
      <c r="AX767">
        <v>7</v>
      </c>
    </row>
    <row r="768" spans="1:50">
      <c r="A768" t="s">
        <v>1529</v>
      </c>
      <c r="B768" t="s">
        <v>1246</v>
      </c>
      <c r="C768" t="s">
        <v>122</v>
      </c>
      <c r="D768">
        <v>5960</v>
      </c>
      <c r="E768" t="s">
        <v>53</v>
      </c>
      <c r="F768">
        <v>44</v>
      </c>
      <c r="G768" t="s">
        <v>115</v>
      </c>
      <c r="H768">
        <v>212.17</v>
      </c>
      <c r="I768" t="s">
        <v>105</v>
      </c>
      <c r="J768" t="s">
        <v>71</v>
      </c>
      <c r="K768" t="s">
        <v>156</v>
      </c>
      <c r="L768" t="s">
        <v>66</v>
      </c>
      <c r="M768">
        <v>1</v>
      </c>
      <c r="N768">
        <v>0</v>
      </c>
      <c r="O768">
        <v>0</v>
      </c>
      <c r="P768">
        <v>0</v>
      </c>
      <c r="Q768" t="s">
        <v>59</v>
      </c>
      <c r="R768" t="s">
        <v>66</v>
      </c>
      <c r="S768" t="s">
        <v>59</v>
      </c>
      <c r="T768" t="s">
        <v>59</v>
      </c>
      <c r="U768" t="s">
        <v>59</v>
      </c>
      <c r="V768">
        <v>1</v>
      </c>
      <c r="W768">
        <v>1</v>
      </c>
      <c r="X768">
        <v>0</v>
      </c>
      <c r="Y768" t="s">
        <v>59</v>
      </c>
      <c r="Z768" t="s">
        <v>59</v>
      </c>
      <c r="AA768" t="s">
        <v>59</v>
      </c>
      <c r="AB768" t="s">
        <v>59</v>
      </c>
      <c r="AC768" t="s">
        <v>59</v>
      </c>
      <c r="AD768" t="s">
        <v>59</v>
      </c>
      <c r="AE768" t="s">
        <v>59</v>
      </c>
      <c r="AF768" t="s">
        <v>59</v>
      </c>
      <c r="AG768" t="s">
        <v>59</v>
      </c>
      <c r="AH768" t="s">
        <v>59</v>
      </c>
      <c r="AI768" t="s">
        <v>59</v>
      </c>
      <c r="AJ768" t="s">
        <v>59</v>
      </c>
      <c r="AV768">
        <v>12</v>
      </c>
      <c r="AW768" t="s">
        <v>59</v>
      </c>
      <c r="AX768">
        <v>7</v>
      </c>
    </row>
    <row r="769" spans="1:50">
      <c r="A769" t="s">
        <v>1530</v>
      </c>
      <c r="B769" t="s">
        <v>1531</v>
      </c>
      <c r="C769" t="s">
        <v>205</v>
      </c>
      <c r="D769">
        <v>3480</v>
      </c>
      <c r="E769" t="s">
        <v>53</v>
      </c>
      <c r="F769">
        <v>90</v>
      </c>
      <c r="G769" t="s">
        <v>64</v>
      </c>
      <c r="H769">
        <v>358.88</v>
      </c>
      <c r="I769" t="s">
        <v>105</v>
      </c>
      <c r="J769" t="s">
        <v>55</v>
      </c>
      <c r="K769" t="s">
        <v>168</v>
      </c>
      <c r="L769" t="s">
        <v>58</v>
      </c>
      <c r="M769">
        <v>0</v>
      </c>
      <c r="N769">
        <v>2</v>
      </c>
      <c r="O769">
        <v>1</v>
      </c>
      <c r="P769">
        <v>1</v>
      </c>
      <c r="Q769" t="s">
        <v>59</v>
      </c>
      <c r="R769" t="s">
        <v>59</v>
      </c>
      <c r="S769" t="s">
        <v>59</v>
      </c>
      <c r="T769" t="s">
        <v>59</v>
      </c>
      <c r="U769" t="s">
        <v>59</v>
      </c>
      <c r="W769">
        <v>0</v>
      </c>
      <c r="X769">
        <v>0</v>
      </c>
      <c r="Y769" t="s">
        <v>66</v>
      </c>
      <c r="Z769" t="s">
        <v>66</v>
      </c>
      <c r="AA769" t="s">
        <v>58</v>
      </c>
      <c r="AB769" t="s">
        <v>58</v>
      </c>
      <c r="AC769" t="s">
        <v>58</v>
      </c>
      <c r="AD769" t="s">
        <v>58</v>
      </c>
      <c r="AE769" t="s">
        <v>58</v>
      </c>
      <c r="AF769" t="s">
        <v>58</v>
      </c>
      <c r="AG769" t="s">
        <v>58</v>
      </c>
      <c r="AH769" t="s">
        <v>58</v>
      </c>
      <c r="AI769" t="s">
        <v>58</v>
      </c>
      <c r="AJ769" t="s">
        <v>58</v>
      </c>
      <c r="AK769">
        <v>0</v>
      </c>
      <c r="AL769">
        <v>0</v>
      </c>
      <c r="AM769">
        <v>1</v>
      </c>
      <c r="AN769">
        <v>0</v>
      </c>
      <c r="AO769">
        <v>0</v>
      </c>
      <c r="AP769">
        <v>0</v>
      </c>
      <c r="AQ769">
        <v>0</v>
      </c>
      <c r="AR769">
        <v>0</v>
      </c>
      <c r="AS769">
        <v>0</v>
      </c>
      <c r="AV769">
        <v>14.9</v>
      </c>
      <c r="AW769" t="s">
        <v>59</v>
      </c>
      <c r="AX769">
        <v>1</v>
      </c>
    </row>
    <row r="770" spans="1:50">
      <c r="A770" t="s">
        <v>1532</v>
      </c>
      <c r="B770" t="s">
        <v>1048</v>
      </c>
      <c r="C770" t="s">
        <v>103</v>
      </c>
      <c r="D770">
        <v>5170</v>
      </c>
      <c r="E770" t="s">
        <v>53</v>
      </c>
      <c r="F770">
        <v>70</v>
      </c>
      <c r="G770" t="s">
        <v>226</v>
      </c>
      <c r="H770">
        <v>323.68</v>
      </c>
      <c r="I770" t="s">
        <v>55</v>
      </c>
      <c r="J770" t="s">
        <v>55</v>
      </c>
      <c r="K770" t="s">
        <v>131</v>
      </c>
      <c r="L770" t="s">
        <v>58</v>
      </c>
      <c r="M770">
        <v>0</v>
      </c>
      <c r="N770">
        <v>2</v>
      </c>
      <c r="O770">
        <v>2</v>
      </c>
      <c r="P770">
        <v>0</v>
      </c>
      <c r="Q770" t="s">
        <v>59</v>
      </c>
      <c r="R770" t="s">
        <v>59</v>
      </c>
      <c r="S770" t="s">
        <v>59</v>
      </c>
      <c r="T770" t="s">
        <v>59</v>
      </c>
      <c r="U770" t="s">
        <v>59</v>
      </c>
      <c r="W770">
        <v>0</v>
      </c>
      <c r="X770">
        <v>0</v>
      </c>
      <c r="Y770" t="s">
        <v>66</v>
      </c>
      <c r="Z770" t="s">
        <v>58</v>
      </c>
      <c r="AA770" t="s">
        <v>58</v>
      </c>
      <c r="AB770" t="s">
        <v>66</v>
      </c>
      <c r="AC770" t="s">
        <v>58</v>
      </c>
      <c r="AD770" t="s">
        <v>58</v>
      </c>
      <c r="AE770" t="s">
        <v>58</v>
      </c>
      <c r="AF770" t="s">
        <v>58</v>
      </c>
      <c r="AG770" t="s">
        <v>58</v>
      </c>
      <c r="AH770" t="s">
        <v>58</v>
      </c>
      <c r="AI770" t="s">
        <v>58</v>
      </c>
      <c r="AJ770" t="s">
        <v>58</v>
      </c>
      <c r="AK770">
        <v>0</v>
      </c>
      <c r="AL770">
        <v>0</v>
      </c>
      <c r="AM770">
        <v>1</v>
      </c>
      <c r="AN770">
        <v>1</v>
      </c>
      <c r="AO770">
        <v>1</v>
      </c>
      <c r="AP770">
        <v>0</v>
      </c>
      <c r="AQ770">
        <v>0</v>
      </c>
      <c r="AR770">
        <v>0</v>
      </c>
      <c r="AS770">
        <v>1</v>
      </c>
      <c r="AV770">
        <v>13</v>
      </c>
      <c r="AW770" t="s">
        <v>59</v>
      </c>
      <c r="AX770">
        <v>6</v>
      </c>
    </row>
    <row r="771" spans="1:50">
      <c r="A771" t="s">
        <v>1533</v>
      </c>
      <c r="B771" t="s">
        <v>338</v>
      </c>
      <c r="C771" t="s">
        <v>83</v>
      </c>
      <c r="D771">
        <v>5360</v>
      </c>
      <c r="E771" t="s">
        <v>53</v>
      </c>
      <c r="F771">
        <v>58</v>
      </c>
      <c r="G771" t="s">
        <v>226</v>
      </c>
      <c r="H771">
        <v>284.87</v>
      </c>
      <c r="I771" t="s">
        <v>55</v>
      </c>
      <c r="J771" t="s">
        <v>55</v>
      </c>
      <c r="K771" t="s">
        <v>57</v>
      </c>
      <c r="L771" t="s">
        <v>58</v>
      </c>
      <c r="M771">
        <v>0</v>
      </c>
      <c r="N771">
        <v>0</v>
      </c>
      <c r="O771">
        <v>0</v>
      </c>
      <c r="P771">
        <v>0</v>
      </c>
      <c r="Q771" t="s">
        <v>59</v>
      </c>
      <c r="R771" t="s">
        <v>59</v>
      </c>
      <c r="S771" t="s">
        <v>59</v>
      </c>
      <c r="T771" t="s">
        <v>59</v>
      </c>
      <c r="U771" t="s">
        <v>59</v>
      </c>
      <c r="V771">
        <v>1</v>
      </c>
      <c r="W771">
        <v>0</v>
      </c>
      <c r="X771">
        <v>1</v>
      </c>
      <c r="Y771" t="s">
        <v>58</v>
      </c>
      <c r="Z771" t="s">
        <v>58</v>
      </c>
      <c r="AA771" t="s">
        <v>58</v>
      </c>
      <c r="AB771" t="s">
        <v>58</v>
      </c>
      <c r="AC771" t="s">
        <v>58</v>
      </c>
      <c r="AD771" t="s">
        <v>58</v>
      </c>
      <c r="AE771" t="s">
        <v>58</v>
      </c>
      <c r="AF771" t="s">
        <v>58</v>
      </c>
      <c r="AG771" t="s">
        <v>58</v>
      </c>
      <c r="AH771" t="s">
        <v>58</v>
      </c>
      <c r="AI771" t="s">
        <v>58</v>
      </c>
      <c r="AJ771" t="s">
        <v>58</v>
      </c>
      <c r="AK771">
        <v>1</v>
      </c>
      <c r="AL771">
        <v>1</v>
      </c>
      <c r="AM771">
        <v>1</v>
      </c>
      <c r="AN771">
        <v>1</v>
      </c>
      <c r="AO771">
        <v>1</v>
      </c>
      <c r="AP771">
        <v>0</v>
      </c>
      <c r="AQ771">
        <v>0</v>
      </c>
      <c r="AR771">
        <v>0</v>
      </c>
      <c r="AS771">
        <v>1</v>
      </c>
      <c r="AV771">
        <v>14.6</v>
      </c>
      <c r="AW771" t="s">
        <v>59</v>
      </c>
      <c r="AX771">
        <v>2</v>
      </c>
    </row>
    <row r="772" spans="1:50">
      <c r="A772" t="s">
        <v>1534</v>
      </c>
      <c r="B772" t="s">
        <v>1535</v>
      </c>
      <c r="C772" t="s">
        <v>103</v>
      </c>
      <c r="D772">
        <v>7360</v>
      </c>
      <c r="E772" t="s">
        <v>53</v>
      </c>
      <c r="F772">
        <v>40</v>
      </c>
      <c r="G772" t="s">
        <v>70</v>
      </c>
      <c r="H772">
        <v>387.83</v>
      </c>
      <c r="I772" t="s">
        <v>55</v>
      </c>
      <c r="J772" t="s">
        <v>55</v>
      </c>
      <c r="K772" t="s">
        <v>131</v>
      </c>
      <c r="L772" t="s">
        <v>66</v>
      </c>
      <c r="M772">
        <v>1</v>
      </c>
      <c r="N772">
        <v>2</v>
      </c>
      <c r="O772">
        <v>2</v>
      </c>
      <c r="P772">
        <v>0</v>
      </c>
      <c r="Q772" t="s">
        <v>59</v>
      </c>
      <c r="R772" t="s">
        <v>59</v>
      </c>
      <c r="S772" t="s">
        <v>59</v>
      </c>
      <c r="T772" t="s">
        <v>59</v>
      </c>
      <c r="U772" t="s">
        <v>59</v>
      </c>
      <c r="W772">
        <v>0</v>
      </c>
      <c r="X772">
        <v>0</v>
      </c>
      <c r="Y772" t="s">
        <v>58</v>
      </c>
      <c r="Z772" t="s">
        <v>66</v>
      </c>
      <c r="AA772" t="s">
        <v>58</v>
      </c>
      <c r="AB772" t="s">
        <v>66</v>
      </c>
      <c r="AC772" t="s">
        <v>58</v>
      </c>
      <c r="AD772" t="s">
        <v>66</v>
      </c>
      <c r="AE772" t="s">
        <v>58</v>
      </c>
      <c r="AF772" t="s">
        <v>58</v>
      </c>
      <c r="AG772" t="s">
        <v>58</v>
      </c>
      <c r="AH772" t="s">
        <v>58</v>
      </c>
      <c r="AI772" t="s">
        <v>58</v>
      </c>
      <c r="AJ772" t="s">
        <v>58</v>
      </c>
      <c r="AK772">
        <v>0</v>
      </c>
      <c r="AL772">
        <v>0</v>
      </c>
      <c r="AM772">
        <v>0</v>
      </c>
      <c r="AN772">
        <v>0</v>
      </c>
      <c r="AO772">
        <v>0</v>
      </c>
      <c r="AP772">
        <v>0</v>
      </c>
      <c r="AQ772">
        <v>0</v>
      </c>
      <c r="AR772">
        <v>0</v>
      </c>
      <c r="AS772">
        <v>0</v>
      </c>
      <c r="AV772">
        <v>10.3</v>
      </c>
      <c r="AW772" t="s">
        <v>59</v>
      </c>
      <c r="AX772">
        <v>6</v>
      </c>
    </row>
    <row r="773" spans="1:50">
      <c r="A773" t="s">
        <v>1536</v>
      </c>
      <c r="B773" t="s">
        <v>1429</v>
      </c>
      <c r="C773" t="s">
        <v>212</v>
      </c>
      <c r="D773">
        <v>6640</v>
      </c>
      <c r="E773" t="s">
        <v>63</v>
      </c>
      <c r="F773">
        <v>68</v>
      </c>
      <c r="G773" t="s">
        <v>115</v>
      </c>
      <c r="H773">
        <v>235.2</v>
      </c>
      <c r="I773" t="s">
        <v>55</v>
      </c>
      <c r="J773" t="s">
        <v>55</v>
      </c>
      <c r="K773" t="s">
        <v>131</v>
      </c>
      <c r="L773" t="s">
        <v>58</v>
      </c>
      <c r="M773">
        <v>0</v>
      </c>
      <c r="N773">
        <v>1</v>
      </c>
      <c r="O773">
        <v>1</v>
      </c>
      <c r="P773">
        <v>0</v>
      </c>
      <c r="Q773" t="s">
        <v>59</v>
      </c>
      <c r="R773" t="s">
        <v>59</v>
      </c>
      <c r="S773" t="s">
        <v>59</v>
      </c>
      <c r="T773" t="s">
        <v>59</v>
      </c>
      <c r="U773" t="s">
        <v>59</v>
      </c>
      <c r="W773">
        <v>0</v>
      </c>
      <c r="X773">
        <v>0</v>
      </c>
      <c r="Y773" t="s">
        <v>58</v>
      </c>
      <c r="Z773" t="s">
        <v>58</v>
      </c>
      <c r="AA773" t="s">
        <v>58</v>
      </c>
      <c r="AB773" t="s">
        <v>58</v>
      </c>
      <c r="AC773" t="s">
        <v>58</v>
      </c>
      <c r="AD773" t="s">
        <v>58</v>
      </c>
      <c r="AE773" t="s">
        <v>58</v>
      </c>
      <c r="AF773" t="s">
        <v>58</v>
      </c>
      <c r="AG773" t="s">
        <v>58</v>
      </c>
      <c r="AH773" t="s">
        <v>58</v>
      </c>
      <c r="AI773" t="s">
        <v>58</v>
      </c>
      <c r="AJ773" t="s">
        <v>58</v>
      </c>
      <c r="AK773">
        <v>0</v>
      </c>
      <c r="AL773">
        <v>0</v>
      </c>
      <c r="AM773">
        <v>0</v>
      </c>
      <c r="AN773">
        <v>0</v>
      </c>
      <c r="AO773">
        <v>0</v>
      </c>
      <c r="AP773">
        <v>0</v>
      </c>
      <c r="AQ773">
        <v>0</v>
      </c>
      <c r="AR773">
        <v>0</v>
      </c>
      <c r="AS773">
        <v>0</v>
      </c>
      <c r="AV773">
        <v>14.1</v>
      </c>
      <c r="AW773" t="s">
        <v>59</v>
      </c>
      <c r="AX773">
        <v>7</v>
      </c>
    </row>
    <row r="774" spans="1:50">
      <c r="A774" t="s">
        <v>1537</v>
      </c>
      <c r="B774" t="s">
        <v>1538</v>
      </c>
      <c r="C774" t="s">
        <v>142</v>
      </c>
      <c r="D774">
        <v>6440</v>
      </c>
      <c r="E774" t="s">
        <v>53</v>
      </c>
      <c r="F774">
        <v>70</v>
      </c>
      <c r="G774" t="s">
        <v>54</v>
      </c>
      <c r="H774">
        <v>273.02999999999997</v>
      </c>
      <c r="I774" t="s">
        <v>55</v>
      </c>
      <c r="J774" t="s">
        <v>56</v>
      </c>
      <c r="K774" t="s">
        <v>90</v>
      </c>
      <c r="L774" t="s">
        <v>58</v>
      </c>
      <c r="M774">
        <v>0</v>
      </c>
      <c r="N774">
        <v>2</v>
      </c>
      <c r="O774">
        <v>2</v>
      </c>
      <c r="P774">
        <v>0</v>
      </c>
      <c r="Q774" t="s">
        <v>59</v>
      </c>
      <c r="R774" t="s">
        <v>59</v>
      </c>
      <c r="S774" t="s">
        <v>59</v>
      </c>
      <c r="T774" t="s">
        <v>59</v>
      </c>
      <c r="U774" t="s">
        <v>59</v>
      </c>
      <c r="V774">
        <v>0</v>
      </c>
      <c r="W774">
        <v>1</v>
      </c>
      <c r="X774">
        <v>0</v>
      </c>
      <c r="Y774" t="s">
        <v>66</v>
      </c>
      <c r="Z774" t="s">
        <v>66</v>
      </c>
      <c r="AA774" t="s">
        <v>58</v>
      </c>
      <c r="AB774" t="s">
        <v>66</v>
      </c>
      <c r="AC774" t="s">
        <v>58</v>
      </c>
      <c r="AD774" t="s">
        <v>58</v>
      </c>
      <c r="AE774" t="s">
        <v>58</v>
      </c>
      <c r="AF774" t="s">
        <v>58</v>
      </c>
      <c r="AG774" t="s">
        <v>58</v>
      </c>
      <c r="AH774" t="s">
        <v>58</v>
      </c>
      <c r="AI774" t="s">
        <v>58</v>
      </c>
      <c r="AJ774" t="s">
        <v>58</v>
      </c>
      <c r="AK774">
        <v>0</v>
      </c>
      <c r="AL774">
        <v>0</v>
      </c>
      <c r="AM774">
        <v>1</v>
      </c>
      <c r="AN774">
        <v>0</v>
      </c>
      <c r="AO774">
        <v>1</v>
      </c>
      <c r="AP774">
        <v>0</v>
      </c>
      <c r="AQ774">
        <v>0</v>
      </c>
      <c r="AR774">
        <v>0</v>
      </c>
      <c r="AS774">
        <v>1</v>
      </c>
      <c r="AV774">
        <v>12.2</v>
      </c>
      <c r="AW774" t="s">
        <v>59</v>
      </c>
      <c r="AX774">
        <v>6</v>
      </c>
    </row>
    <row r="775" spans="1:50">
      <c r="A775" t="s">
        <v>1539</v>
      </c>
      <c r="B775" t="s">
        <v>1540</v>
      </c>
      <c r="C775" t="s">
        <v>171</v>
      </c>
      <c r="D775">
        <v>5380</v>
      </c>
      <c r="E775" t="s">
        <v>63</v>
      </c>
      <c r="F775">
        <v>60</v>
      </c>
      <c r="G775" t="s">
        <v>70</v>
      </c>
      <c r="H775">
        <v>488.16</v>
      </c>
      <c r="I775" t="s">
        <v>105</v>
      </c>
      <c r="J775" t="s">
        <v>71</v>
      </c>
      <c r="K775" t="s">
        <v>215</v>
      </c>
      <c r="L775" t="s">
        <v>58</v>
      </c>
      <c r="M775">
        <v>0</v>
      </c>
      <c r="N775">
        <v>2</v>
      </c>
      <c r="O775">
        <v>2</v>
      </c>
      <c r="P775">
        <v>0</v>
      </c>
      <c r="Q775" t="s">
        <v>59</v>
      </c>
      <c r="R775" t="s">
        <v>59</v>
      </c>
      <c r="S775" t="s">
        <v>59</v>
      </c>
      <c r="T775" t="s">
        <v>66</v>
      </c>
      <c r="U775" t="s">
        <v>66</v>
      </c>
      <c r="V775">
        <v>3</v>
      </c>
      <c r="W775">
        <v>0</v>
      </c>
      <c r="X775">
        <v>1</v>
      </c>
      <c r="Y775" t="s">
        <v>58</v>
      </c>
      <c r="Z775" t="s">
        <v>58</v>
      </c>
      <c r="AA775" t="s">
        <v>58</v>
      </c>
      <c r="AB775" t="s">
        <v>66</v>
      </c>
      <c r="AC775" t="s">
        <v>58</v>
      </c>
      <c r="AD775" t="s">
        <v>58</v>
      </c>
      <c r="AE775" t="s">
        <v>58</v>
      </c>
      <c r="AF775" t="s">
        <v>58</v>
      </c>
      <c r="AG775" t="s">
        <v>58</v>
      </c>
      <c r="AH775" t="s">
        <v>58</v>
      </c>
      <c r="AI775" t="s">
        <v>58</v>
      </c>
      <c r="AJ775" t="s">
        <v>58</v>
      </c>
      <c r="AK775">
        <v>0</v>
      </c>
      <c r="AL775">
        <v>1</v>
      </c>
      <c r="AM775">
        <v>1</v>
      </c>
      <c r="AN775">
        <v>0</v>
      </c>
      <c r="AO775">
        <v>1</v>
      </c>
      <c r="AP775">
        <v>0</v>
      </c>
      <c r="AQ775">
        <v>0</v>
      </c>
      <c r="AR775">
        <v>0</v>
      </c>
      <c r="AS775">
        <v>1</v>
      </c>
      <c r="AV775">
        <v>14.3</v>
      </c>
      <c r="AW775" t="s">
        <v>59</v>
      </c>
      <c r="AX775">
        <v>3</v>
      </c>
    </row>
    <row r="776" spans="1:50">
      <c r="A776" t="s">
        <v>1541</v>
      </c>
      <c r="B776" t="s">
        <v>1542</v>
      </c>
      <c r="C776" t="s">
        <v>93</v>
      </c>
      <c r="D776">
        <v>6320</v>
      </c>
      <c r="E776" t="s">
        <v>63</v>
      </c>
      <c r="F776">
        <v>62</v>
      </c>
      <c r="G776" t="s">
        <v>89</v>
      </c>
      <c r="H776">
        <v>405.92</v>
      </c>
      <c r="I776" t="s">
        <v>55</v>
      </c>
      <c r="J776" t="s">
        <v>71</v>
      </c>
      <c r="K776" t="s">
        <v>72</v>
      </c>
      <c r="L776" t="s">
        <v>58</v>
      </c>
      <c r="M776">
        <v>0</v>
      </c>
      <c r="N776">
        <v>1</v>
      </c>
      <c r="O776">
        <v>1</v>
      </c>
      <c r="P776">
        <v>0</v>
      </c>
      <c r="Q776" t="s">
        <v>59</v>
      </c>
      <c r="R776" t="s">
        <v>59</v>
      </c>
      <c r="S776" t="s">
        <v>59</v>
      </c>
      <c r="T776" t="s">
        <v>59</v>
      </c>
      <c r="U776" t="s">
        <v>59</v>
      </c>
      <c r="W776">
        <v>0</v>
      </c>
      <c r="X776">
        <v>0</v>
      </c>
      <c r="Y776" t="s">
        <v>66</v>
      </c>
      <c r="Z776" t="s">
        <v>66</v>
      </c>
      <c r="AA776" t="s">
        <v>66</v>
      </c>
      <c r="AB776" t="s">
        <v>66</v>
      </c>
      <c r="AC776" t="s">
        <v>58</v>
      </c>
      <c r="AD776" t="s">
        <v>66</v>
      </c>
      <c r="AE776" t="s">
        <v>58</v>
      </c>
      <c r="AF776" t="s">
        <v>58</v>
      </c>
      <c r="AG776" t="s">
        <v>58</v>
      </c>
      <c r="AH776" t="s">
        <v>66</v>
      </c>
      <c r="AI776" t="s">
        <v>58</v>
      </c>
      <c r="AJ776" t="s">
        <v>58</v>
      </c>
      <c r="AK776">
        <v>1</v>
      </c>
      <c r="AL776">
        <v>0</v>
      </c>
      <c r="AM776">
        <v>0</v>
      </c>
      <c r="AN776">
        <v>0</v>
      </c>
      <c r="AO776">
        <v>1</v>
      </c>
      <c r="AP776">
        <v>0</v>
      </c>
      <c r="AQ776">
        <v>0</v>
      </c>
      <c r="AR776">
        <v>0</v>
      </c>
      <c r="AS776">
        <v>1</v>
      </c>
      <c r="AV776">
        <v>15.2</v>
      </c>
      <c r="AW776" t="s">
        <v>59</v>
      </c>
      <c r="AX776">
        <v>5</v>
      </c>
    </row>
    <row r="777" spans="1:50">
      <c r="A777" t="s">
        <v>1543</v>
      </c>
      <c r="B777" t="s">
        <v>679</v>
      </c>
      <c r="C777" t="s">
        <v>103</v>
      </c>
      <c r="D777">
        <v>2840</v>
      </c>
      <c r="E777" t="s">
        <v>58</v>
      </c>
      <c r="F777">
        <v>0</v>
      </c>
      <c r="G777" t="s">
        <v>70</v>
      </c>
      <c r="H777">
        <v>299.33999999999997</v>
      </c>
      <c r="I777" t="s">
        <v>55</v>
      </c>
      <c r="J777" t="s">
        <v>55</v>
      </c>
      <c r="K777" t="s">
        <v>153</v>
      </c>
      <c r="L777" t="s">
        <v>66</v>
      </c>
      <c r="M777">
        <v>1</v>
      </c>
      <c r="N777">
        <v>0</v>
      </c>
      <c r="O777">
        <v>0</v>
      </c>
      <c r="P777">
        <v>0</v>
      </c>
      <c r="Q777" t="s">
        <v>59</v>
      </c>
      <c r="R777" t="s">
        <v>59</v>
      </c>
      <c r="S777" t="s">
        <v>59</v>
      </c>
      <c r="T777" t="s">
        <v>59</v>
      </c>
      <c r="U777" t="s">
        <v>59</v>
      </c>
      <c r="W777">
        <v>0</v>
      </c>
      <c r="X777">
        <v>0</v>
      </c>
      <c r="Y777" t="s">
        <v>58</v>
      </c>
      <c r="Z777" t="s">
        <v>66</v>
      </c>
      <c r="AA777" t="s">
        <v>58</v>
      </c>
      <c r="AB777" t="s">
        <v>58</v>
      </c>
      <c r="AC777" t="s">
        <v>58</v>
      </c>
      <c r="AD777" t="s">
        <v>58</v>
      </c>
      <c r="AE777" t="s">
        <v>66</v>
      </c>
      <c r="AF777" t="s">
        <v>58</v>
      </c>
      <c r="AG777" t="s">
        <v>58</v>
      </c>
      <c r="AH777" t="s">
        <v>58</v>
      </c>
      <c r="AI777" t="s">
        <v>58</v>
      </c>
      <c r="AJ777" t="s">
        <v>58</v>
      </c>
      <c r="AK777">
        <v>0</v>
      </c>
      <c r="AL777">
        <v>0</v>
      </c>
      <c r="AM777">
        <v>1</v>
      </c>
      <c r="AN777">
        <v>0</v>
      </c>
      <c r="AO777">
        <v>1</v>
      </c>
      <c r="AP777">
        <v>0</v>
      </c>
      <c r="AQ777">
        <v>0</v>
      </c>
      <c r="AR777">
        <v>1</v>
      </c>
      <c r="AS777">
        <v>0</v>
      </c>
      <c r="AV777">
        <v>13.9</v>
      </c>
      <c r="AW777" t="s">
        <v>59</v>
      </c>
      <c r="AX777">
        <v>6</v>
      </c>
    </row>
    <row r="778" spans="1:50">
      <c r="A778" t="s">
        <v>1544</v>
      </c>
      <c r="B778" t="s">
        <v>1211</v>
      </c>
      <c r="C778" t="s">
        <v>119</v>
      </c>
      <c r="D778">
        <v>520</v>
      </c>
      <c r="E778" t="s">
        <v>53</v>
      </c>
      <c r="F778">
        <v>40</v>
      </c>
      <c r="G778" t="s">
        <v>54</v>
      </c>
      <c r="H778">
        <v>185.86</v>
      </c>
      <c r="I778" t="s">
        <v>55</v>
      </c>
      <c r="J778" t="s">
        <v>71</v>
      </c>
      <c r="K778" t="s">
        <v>90</v>
      </c>
      <c r="L778" t="s">
        <v>58</v>
      </c>
      <c r="M778">
        <v>0</v>
      </c>
      <c r="N778">
        <v>0</v>
      </c>
      <c r="O778">
        <v>0</v>
      </c>
      <c r="P778">
        <v>0</v>
      </c>
      <c r="Q778" t="s">
        <v>59</v>
      </c>
      <c r="R778" t="s">
        <v>59</v>
      </c>
      <c r="S778" t="s">
        <v>59</v>
      </c>
      <c r="T778" t="s">
        <v>59</v>
      </c>
      <c r="U778" t="s">
        <v>59</v>
      </c>
      <c r="W778">
        <v>0</v>
      </c>
      <c r="X778">
        <v>0</v>
      </c>
      <c r="Y778" t="s">
        <v>58</v>
      </c>
      <c r="Z778" t="s">
        <v>66</v>
      </c>
      <c r="AA778" t="s">
        <v>58</v>
      </c>
      <c r="AB778" t="s">
        <v>66</v>
      </c>
      <c r="AC778" t="s">
        <v>58</v>
      </c>
      <c r="AD778" t="s">
        <v>58</v>
      </c>
      <c r="AE778" t="s">
        <v>58</v>
      </c>
      <c r="AF778" t="s">
        <v>58</v>
      </c>
      <c r="AG778" t="s">
        <v>58</v>
      </c>
      <c r="AH778" t="s">
        <v>58</v>
      </c>
      <c r="AI778" t="s">
        <v>58</v>
      </c>
      <c r="AJ778" t="s">
        <v>58</v>
      </c>
      <c r="AK778">
        <v>0</v>
      </c>
      <c r="AL778">
        <v>0</v>
      </c>
      <c r="AM778">
        <v>0</v>
      </c>
      <c r="AN778">
        <v>1</v>
      </c>
      <c r="AO778">
        <v>0</v>
      </c>
      <c r="AP778">
        <v>0</v>
      </c>
      <c r="AQ778">
        <v>0</v>
      </c>
      <c r="AR778">
        <v>0</v>
      </c>
      <c r="AS778">
        <v>0</v>
      </c>
      <c r="AV778">
        <v>11.7</v>
      </c>
      <c r="AW778" t="s">
        <v>59</v>
      </c>
      <c r="AX778">
        <v>7</v>
      </c>
    </row>
    <row r="779" spans="1:50">
      <c r="A779" t="s">
        <v>1545</v>
      </c>
      <c r="B779" t="s">
        <v>1546</v>
      </c>
      <c r="C779" t="s">
        <v>182</v>
      </c>
      <c r="D779">
        <v>720</v>
      </c>
      <c r="E779" t="s">
        <v>63</v>
      </c>
      <c r="F779">
        <v>44</v>
      </c>
      <c r="G779" t="s">
        <v>70</v>
      </c>
      <c r="H779">
        <v>400.66</v>
      </c>
      <c r="I779" t="s">
        <v>105</v>
      </c>
      <c r="J779" t="s">
        <v>71</v>
      </c>
      <c r="K779" t="s">
        <v>256</v>
      </c>
      <c r="L779" t="s">
        <v>66</v>
      </c>
      <c r="M779">
        <v>2</v>
      </c>
      <c r="N779">
        <v>1</v>
      </c>
      <c r="O779">
        <v>1</v>
      </c>
      <c r="P779">
        <v>0</v>
      </c>
      <c r="Q779" t="s">
        <v>59</v>
      </c>
      <c r="R779" t="s">
        <v>59</v>
      </c>
      <c r="S779" t="s">
        <v>59</v>
      </c>
      <c r="T779" t="s">
        <v>59</v>
      </c>
      <c r="U779" t="s">
        <v>59</v>
      </c>
      <c r="V779">
        <v>0</v>
      </c>
      <c r="W779">
        <v>1</v>
      </c>
      <c r="X779">
        <v>1</v>
      </c>
      <c r="Y779" t="s">
        <v>66</v>
      </c>
      <c r="Z779" t="s">
        <v>66</v>
      </c>
      <c r="AA779" t="s">
        <v>58</v>
      </c>
      <c r="AB779" t="s">
        <v>58</v>
      </c>
      <c r="AC779" t="s">
        <v>58</v>
      </c>
      <c r="AD779" t="s">
        <v>58</v>
      </c>
      <c r="AE779" t="s">
        <v>58</v>
      </c>
      <c r="AF779" t="s">
        <v>58</v>
      </c>
      <c r="AG779" t="s">
        <v>58</v>
      </c>
      <c r="AH779" t="s">
        <v>58</v>
      </c>
      <c r="AI779" t="s">
        <v>58</v>
      </c>
      <c r="AJ779" t="s">
        <v>58</v>
      </c>
      <c r="AK779">
        <v>0</v>
      </c>
      <c r="AL779">
        <v>0</v>
      </c>
      <c r="AM779">
        <v>1</v>
      </c>
      <c r="AN779">
        <v>0</v>
      </c>
      <c r="AO779">
        <v>1</v>
      </c>
      <c r="AP779">
        <v>0</v>
      </c>
      <c r="AQ779">
        <v>0</v>
      </c>
      <c r="AR779">
        <v>1</v>
      </c>
      <c r="AS779">
        <v>0</v>
      </c>
      <c r="AV779">
        <v>13.8</v>
      </c>
      <c r="AW779" t="s">
        <v>59</v>
      </c>
      <c r="AX779">
        <v>7</v>
      </c>
    </row>
    <row r="780" spans="1:50">
      <c r="A780" t="s">
        <v>1547</v>
      </c>
      <c r="B780" t="s">
        <v>1388</v>
      </c>
      <c r="C780" t="s">
        <v>420</v>
      </c>
      <c r="D780">
        <v>4520</v>
      </c>
      <c r="E780" t="s">
        <v>63</v>
      </c>
      <c r="F780">
        <v>52</v>
      </c>
      <c r="G780" t="s">
        <v>115</v>
      </c>
      <c r="H780">
        <v>225.66</v>
      </c>
      <c r="I780" t="s">
        <v>105</v>
      </c>
      <c r="J780" t="s">
        <v>71</v>
      </c>
      <c r="K780" t="s">
        <v>145</v>
      </c>
      <c r="L780" t="s">
        <v>58</v>
      </c>
      <c r="M780">
        <v>0</v>
      </c>
      <c r="N780">
        <v>1</v>
      </c>
      <c r="O780">
        <v>1</v>
      </c>
      <c r="P780">
        <v>0</v>
      </c>
      <c r="Q780" t="s">
        <v>59</v>
      </c>
      <c r="R780" t="s">
        <v>59</v>
      </c>
      <c r="S780" t="s">
        <v>59</v>
      </c>
      <c r="T780" t="s">
        <v>59</v>
      </c>
      <c r="U780" t="s">
        <v>59</v>
      </c>
      <c r="V780">
        <v>1</v>
      </c>
      <c r="W780">
        <v>1</v>
      </c>
      <c r="X780">
        <v>0</v>
      </c>
      <c r="Y780" t="s">
        <v>58</v>
      </c>
      <c r="Z780" t="s">
        <v>58</v>
      </c>
      <c r="AA780" t="s">
        <v>58</v>
      </c>
      <c r="AB780" t="s">
        <v>58</v>
      </c>
      <c r="AC780" t="s">
        <v>58</v>
      </c>
      <c r="AD780" t="s">
        <v>58</v>
      </c>
      <c r="AE780" t="s">
        <v>58</v>
      </c>
      <c r="AF780" t="s">
        <v>58</v>
      </c>
      <c r="AG780" t="s">
        <v>66</v>
      </c>
      <c r="AH780" t="s">
        <v>58</v>
      </c>
      <c r="AI780" t="s">
        <v>58</v>
      </c>
      <c r="AJ780" t="s">
        <v>58</v>
      </c>
      <c r="AK780">
        <v>0</v>
      </c>
      <c r="AL780">
        <v>1</v>
      </c>
      <c r="AM780">
        <v>0</v>
      </c>
      <c r="AN780">
        <v>1</v>
      </c>
      <c r="AO780">
        <v>1</v>
      </c>
      <c r="AP780">
        <v>0</v>
      </c>
      <c r="AQ780">
        <v>0</v>
      </c>
      <c r="AR780">
        <v>1</v>
      </c>
      <c r="AS780">
        <v>1</v>
      </c>
      <c r="AV780">
        <v>11.3</v>
      </c>
      <c r="AW780" t="s">
        <v>59</v>
      </c>
      <c r="AX780">
        <v>2</v>
      </c>
    </row>
    <row r="781" spans="1:50">
      <c r="A781" t="s">
        <v>1548</v>
      </c>
      <c r="B781" t="s">
        <v>133</v>
      </c>
      <c r="C781" t="s">
        <v>134</v>
      </c>
      <c r="D781">
        <v>80</v>
      </c>
      <c r="E781" t="s">
        <v>53</v>
      </c>
      <c r="F781">
        <v>86</v>
      </c>
      <c r="G781" t="s">
        <v>54</v>
      </c>
      <c r="H781">
        <v>284.87</v>
      </c>
      <c r="I781" t="s">
        <v>94</v>
      </c>
      <c r="J781" t="s">
        <v>71</v>
      </c>
      <c r="K781" t="s">
        <v>131</v>
      </c>
      <c r="L781" t="s">
        <v>58</v>
      </c>
      <c r="M781">
        <v>0</v>
      </c>
      <c r="N781">
        <v>1</v>
      </c>
      <c r="O781">
        <v>1</v>
      </c>
      <c r="P781">
        <v>0</v>
      </c>
      <c r="Q781" t="s">
        <v>59</v>
      </c>
      <c r="R781" t="s">
        <v>66</v>
      </c>
      <c r="S781" t="s">
        <v>66</v>
      </c>
      <c r="T781" t="s">
        <v>66</v>
      </c>
      <c r="U781" t="s">
        <v>66</v>
      </c>
      <c r="V781">
        <v>0</v>
      </c>
      <c r="W781">
        <v>0</v>
      </c>
      <c r="X781">
        <v>0</v>
      </c>
      <c r="Y781" t="s">
        <v>66</v>
      </c>
      <c r="Z781" t="s">
        <v>58</v>
      </c>
      <c r="AA781" t="s">
        <v>58</v>
      </c>
      <c r="AB781" t="s">
        <v>58</v>
      </c>
      <c r="AC781" t="s">
        <v>58</v>
      </c>
      <c r="AD781" t="s">
        <v>58</v>
      </c>
      <c r="AE781" t="s">
        <v>58</v>
      </c>
      <c r="AF781" t="s">
        <v>58</v>
      </c>
      <c r="AG781" t="s">
        <v>58</v>
      </c>
      <c r="AH781" t="s">
        <v>58</v>
      </c>
      <c r="AI781" t="s">
        <v>58</v>
      </c>
      <c r="AJ781" t="s">
        <v>58</v>
      </c>
      <c r="AK781">
        <v>0</v>
      </c>
      <c r="AL781">
        <v>1</v>
      </c>
      <c r="AM781">
        <v>1</v>
      </c>
      <c r="AN781">
        <v>1</v>
      </c>
      <c r="AO781">
        <v>1</v>
      </c>
      <c r="AP781">
        <v>0</v>
      </c>
      <c r="AQ781">
        <v>0</v>
      </c>
      <c r="AR781">
        <v>1</v>
      </c>
      <c r="AS781">
        <v>1</v>
      </c>
      <c r="AV781">
        <v>12.4</v>
      </c>
      <c r="AW781" t="s">
        <v>59</v>
      </c>
      <c r="AX781">
        <v>1</v>
      </c>
    </row>
    <row r="782" spans="1:50">
      <c r="A782" t="s">
        <v>1549</v>
      </c>
      <c r="B782" t="s">
        <v>1550</v>
      </c>
      <c r="C782" t="s">
        <v>93</v>
      </c>
      <c r="D782">
        <v>1120</v>
      </c>
      <c r="E782" t="s">
        <v>53</v>
      </c>
      <c r="F782">
        <v>84</v>
      </c>
      <c r="G782" t="s">
        <v>84</v>
      </c>
      <c r="H782">
        <v>366.78</v>
      </c>
      <c r="I782" t="s">
        <v>55</v>
      </c>
      <c r="J782" t="s">
        <v>55</v>
      </c>
      <c r="K782" t="s">
        <v>145</v>
      </c>
      <c r="L782" t="s">
        <v>58</v>
      </c>
      <c r="M782">
        <v>0</v>
      </c>
      <c r="N782">
        <v>2</v>
      </c>
      <c r="O782">
        <v>1</v>
      </c>
      <c r="P782">
        <v>0</v>
      </c>
      <c r="Q782" t="s">
        <v>59</v>
      </c>
      <c r="R782" t="s">
        <v>59</v>
      </c>
      <c r="S782" t="s">
        <v>59</v>
      </c>
      <c r="T782" t="s">
        <v>59</v>
      </c>
      <c r="U782" t="s">
        <v>59</v>
      </c>
      <c r="W782">
        <v>0</v>
      </c>
      <c r="X782">
        <v>0</v>
      </c>
      <c r="Y782" t="s">
        <v>66</v>
      </c>
      <c r="Z782" t="s">
        <v>66</v>
      </c>
      <c r="AA782" t="s">
        <v>58</v>
      </c>
      <c r="AB782" t="s">
        <v>66</v>
      </c>
      <c r="AC782" t="s">
        <v>58</v>
      </c>
      <c r="AD782" t="s">
        <v>58</v>
      </c>
      <c r="AE782" t="s">
        <v>66</v>
      </c>
      <c r="AF782" t="s">
        <v>58</v>
      </c>
      <c r="AG782" t="s">
        <v>58</v>
      </c>
      <c r="AH782" t="s">
        <v>58</v>
      </c>
      <c r="AI782" t="s">
        <v>58</v>
      </c>
      <c r="AJ782" t="s">
        <v>58</v>
      </c>
      <c r="AK782">
        <v>0</v>
      </c>
      <c r="AL782">
        <v>0</v>
      </c>
      <c r="AM782">
        <v>1</v>
      </c>
      <c r="AN782">
        <v>0</v>
      </c>
      <c r="AO782">
        <v>1</v>
      </c>
      <c r="AP782">
        <v>0</v>
      </c>
      <c r="AQ782">
        <v>0</v>
      </c>
      <c r="AR782">
        <v>0</v>
      </c>
      <c r="AS782">
        <v>1</v>
      </c>
      <c r="AV782">
        <v>13.6</v>
      </c>
      <c r="AW782" t="s">
        <v>59</v>
      </c>
      <c r="AX782">
        <v>5</v>
      </c>
    </row>
    <row r="783" spans="1:50">
      <c r="A783" t="s">
        <v>1551</v>
      </c>
      <c r="B783" t="s">
        <v>1552</v>
      </c>
      <c r="C783" t="s">
        <v>108</v>
      </c>
      <c r="D783">
        <v>1920</v>
      </c>
      <c r="E783" t="s">
        <v>53</v>
      </c>
      <c r="F783">
        <v>0</v>
      </c>
      <c r="G783" t="s">
        <v>54</v>
      </c>
      <c r="H783">
        <v>147.04</v>
      </c>
      <c r="I783" t="s">
        <v>55</v>
      </c>
      <c r="J783" t="s">
        <v>55</v>
      </c>
      <c r="K783" t="s">
        <v>128</v>
      </c>
      <c r="L783" t="s">
        <v>66</v>
      </c>
      <c r="M783">
        <v>1</v>
      </c>
      <c r="N783">
        <v>1</v>
      </c>
      <c r="O783">
        <v>1</v>
      </c>
      <c r="P783">
        <v>0</v>
      </c>
      <c r="Q783" t="s">
        <v>59</v>
      </c>
      <c r="R783" t="s">
        <v>59</v>
      </c>
      <c r="S783" t="s">
        <v>59</v>
      </c>
      <c r="T783" t="s">
        <v>59</v>
      </c>
      <c r="U783" t="s">
        <v>59</v>
      </c>
      <c r="V783">
        <v>0</v>
      </c>
      <c r="W783">
        <v>0</v>
      </c>
      <c r="X783">
        <v>0</v>
      </c>
      <c r="Y783" t="s">
        <v>59</v>
      </c>
      <c r="Z783" t="s">
        <v>59</v>
      </c>
      <c r="AA783" t="s">
        <v>59</v>
      </c>
      <c r="AB783" t="s">
        <v>59</v>
      </c>
      <c r="AC783" t="s">
        <v>59</v>
      </c>
      <c r="AD783" t="s">
        <v>59</v>
      </c>
      <c r="AE783" t="s">
        <v>59</v>
      </c>
      <c r="AF783" t="s">
        <v>59</v>
      </c>
      <c r="AG783" t="s">
        <v>59</v>
      </c>
      <c r="AH783" t="s">
        <v>59</v>
      </c>
      <c r="AI783" t="s">
        <v>59</v>
      </c>
      <c r="AJ783" t="s">
        <v>59</v>
      </c>
      <c r="AV783">
        <v>12.9</v>
      </c>
      <c r="AW783" t="s">
        <v>59</v>
      </c>
      <c r="AX783">
        <v>9</v>
      </c>
    </row>
    <row r="784" spans="1:50">
      <c r="A784" t="s">
        <v>1553</v>
      </c>
      <c r="B784" t="s">
        <v>1429</v>
      </c>
      <c r="C784" t="s">
        <v>212</v>
      </c>
      <c r="D784">
        <v>6640</v>
      </c>
      <c r="E784" t="s">
        <v>53</v>
      </c>
      <c r="F784">
        <v>52</v>
      </c>
      <c r="G784" t="s">
        <v>64</v>
      </c>
      <c r="H784">
        <v>378.95</v>
      </c>
      <c r="I784" t="s">
        <v>105</v>
      </c>
      <c r="J784" t="s">
        <v>55</v>
      </c>
      <c r="K784" t="s">
        <v>116</v>
      </c>
      <c r="L784" t="s">
        <v>66</v>
      </c>
      <c r="M784">
        <v>1</v>
      </c>
      <c r="N784">
        <v>2</v>
      </c>
      <c r="O784">
        <v>2</v>
      </c>
      <c r="P784">
        <v>0</v>
      </c>
      <c r="Q784" t="s">
        <v>59</v>
      </c>
      <c r="R784" t="s">
        <v>59</v>
      </c>
      <c r="S784" t="s">
        <v>59</v>
      </c>
      <c r="T784" t="s">
        <v>59</v>
      </c>
      <c r="U784" t="s">
        <v>59</v>
      </c>
      <c r="W784">
        <v>0</v>
      </c>
      <c r="X784">
        <v>0</v>
      </c>
      <c r="Y784" t="s">
        <v>66</v>
      </c>
      <c r="Z784" t="s">
        <v>58</v>
      </c>
      <c r="AA784" t="s">
        <v>58</v>
      </c>
      <c r="AB784" t="s">
        <v>58</v>
      </c>
      <c r="AC784" t="s">
        <v>58</v>
      </c>
      <c r="AD784" t="s">
        <v>66</v>
      </c>
      <c r="AE784" t="s">
        <v>58</v>
      </c>
      <c r="AF784" t="s">
        <v>58</v>
      </c>
      <c r="AG784" t="s">
        <v>58</v>
      </c>
      <c r="AH784" t="s">
        <v>58</v>
      </c>
      <c r="AI784" t="s">
        <v>58</v>
      </c>
      <c r="AJ784" t="s">
        <v>58</v>
      </c>
      <c r="AK784">
        <v>0</v>
      </c>
      <c r="AL784">
        <v>0</v>
      </c>
      <c r="AM784">
        <v>1</v>
      </c>
      <c r="AN784">
        <v>0</v>
      </c>
      <c r="AO784">
        <v>0</v>
      </c>
      <c r="AP784">
        <v>0</v>
      </c>
      <c r="AQ784">
        <v>0</v>
      </c>
      <c r="AR784">
        <v>0</v>
      </c>
      <c r="AS784">
        <v>0</v>
      </c>
      <c r="AV784">
        <v>15.5</v>
      </c>
      <c r="AW784" t="s">
        <v>59</v>
      </c>
      <c r="AX784">
        <v>7</v>
      </c>
    </row>
    <row r="785" spans="1:50">
      <c r="A785" t="s">
        <v>1554</v>
      </c>
      <c r="B785" t="s">
        <v>770</v>
      </c>
      <c r="C785" t="s">
        <v>171</v>
      </c>
      <c r="D785">
        <v>5660</v>
      </c>
      <c r="E785" t="s">
        <v>63</v>
      </c>
      <c r="F785">
        <v>44</v>
      </c>
      <c r="G785" t="s">
        <v>89</v>
      </c>
      <c r="H785">
        <v>399.67</v>
      </c>
      <c r="I785" t="s">
        <v>196</v>
      </c>
      <c r="J785" t="s">
        <v>71</v>
      </c>
      <c r="K785" t="s">
        <v>153</v>
      </c>
      <c r="L785" t="s">
        <v>58</v>
      </c>
      <c r="M785">
        <v>0</v>
      </c>
      <c r="N785">
        <v>2</v>
      </c>
      <c r="O785">
        <v>2</v>
      </c>
      <c r="P785">
        <v>0</v>
      </c>
      <c r="Q785" t="s">
        <v>59</v>
      </c>
      <c r="R785" t="s">
        <v>59</v>
      </c>
      <c r="S785" t="s">
        <v>59</v>
      </c>
      <c r="T785" t="s">
        <v>59</v>
      </c>
      <c r="U785" t="s">
        <v>59</v>
      </c>
      <c r="V785">
        <v>1</v>
      </c>
      <c r="W785">
        <v>1</v>
      </c>
      <c r="X785">
        <v>1</v>
      </c>
      <c r="Y785" t="s">
        <v>58</v>
      </c>
      <c r="Z785" t="s">
        <v>66</v>
      </c>
      <c r="AA785" t="s">
        <v>58</v>
      </c>
      <c r="AB785" t="s">
        <v>66</v>
      </c>
      <c r="AC785" t="s">
        <v>58</v>
      </c>
      <c r="AD785" t="s">
        <v>58</v>
      </c>
      <c r="AE785" t="s">
        <v>66</v>
      </c>
      <c r="AF785" t="s">
        <v>58</v>
      </c>
      <c r="AG785" t="s">
        <v>58</v>
      </c>
      <c r="AH785" t="s">
        <v>58</v>
      </c>
      <c r="AI785" t="s">
        <v>58</v>
      </c>
      <c r="AJ785" t="s">
        <v>58</v>
      </c>
      <c r="AK785">
        <v>0</v>
      </c>
      <c r="AL785">
        <v>0</v>
      </c>
      <c r="AM785">
        <v>1</v>
      </c>
      <c r="AN785">
        <v>0</v>
      </c>
      <c r="AO785">
        <v>0</v>
      </c>
      <c r="AP785">
        <v>0</v>
      </c>
      <c r="AQ785">
        <v>0</v>
      </c>
      <c r="AR785">
        <v>1</v>
      </c>
      <c r="AS785">
        <v>0</v>
      </c>
      <c r="AV785">
        <v>14</v>
      </c>
      <c r="AW785" t="s">
        <v>59</v>
      </c>
      <c r="AX785">
        <v>3</v>
      </c>
    </row>
    <row r="786" spans="1:50">
      <c r="A786" t="s">
        <v>1555</v>
      </c>
      <c r="B786" t="s">
        <v>1556</v>
      </c>
      <c r="C786" t="s">
        <v>75</v>
      </c>
      <c r="E786" t="s">
        <v>63</v>
      </c>
      <c r="F786">
        <v>44</v>
      </c>
      <c r="G786" t="s">
        <v>64</v>
      </c>
      <c r="H786">
        <v>205.92</v>
      </c>
      <c r="I786" t="s">
        <v>55</v>
      </c>
      <c r="J786" t="s">
        <v>71</v>
      </c>
      <c r="K786" t="s">
        <v>215</v>
      </c>
      <c r="L786" t="s">
        <v>58</v>
      </c>
      <c r="M786">
        <v>0</v>
      </c>
      <c r="N786">
        <v>0</v>
      </c>
      <c r="O786">
        <v>0</v>
      </c>
      <c r="P786">
        <v>0</v>
      </c>
      <c r="Q786" t="s">
        <v>59</v>
      </c>
      <c r="R786" t="s">
        <v>59</v>
      </c>
      <c r="S786" t="s">
        <v>59</v>
      </c>
      <c r="T786" t="s">
        <v>59</v>
      </c>
      <c r="U786" t="s">
        <v>59</v>
      </c>
      <c r="V786">
        <v>1</v>
      </c>
      <c r="W786">
        <v>1</v>
      </c>
      <c r="X786">
        <v>1</v>
      </c>
      <c r="Y786" t="s">
        <v>66</v>
      </c>
      <c r="Z786" t="s">
        <v>58</v>
      </c>
      <c r="AA786" t="s">
        <v>58</v>
      </c>
      <c r="AB786" t="s">
        <v>58</v>
      </c>
      <c r="AC786" t="s">
        <v>58</v>
      </c>
      <c r="AD786" t="s">
        <v>58</v>
      </c>
      <c r="AE786" t="s">
        <v>58</v>
      </c>
      <c r="AF786" t="s">
        <v>58</v>
      </c>
      <c r="AG786" t="s">
        <v>58</v>
      </c>
      <c r="AH786" t="s">
        <v>58</v>
      </c>
      <c r="AI786" t="s">
        <v>58</v>
      </c>
      <c r="AJ786" t="s">
        <v>58</v>
      </c>
      <c r="AK786">
        <v>0</v>
      </c>
      <c r="AL786">
        <v>1</v>
      </c>
      <c r="AM786">
        <v>1</v>
      </c>
      <c r="AN786">
        <v>0</v>
      </c>
      <c r="AO786">
        <v>1</v>
      </c>
      <c r="AP786">
        <v>1</v>
      </c>
      <c r="AQ786">
        <v>1</v>
      </c>
      <c r="AR786">
        <v>0</v>
      </c>
      <c r="AS786">
        <v>0</v>
      </c>
      <c r="AV786">
        <v>11.1</v>
      </c>
      <c r="AW786" t="s">
        <v>59</v>
      </c>
      <c r="AX786">
        <v>1</v>
      </c>
    </row>
    <row r="787" spans="1:50">
      <c r="A787" t="s">
        <v>1557</v>
      </c>
      <c r="B787" t="s">
        <v>1558</v>
      </c>
      <c r="C787" t="s">
        <v>126</v>
      </c>
      <c r="D787">
        <v>1440</v>
      </c>
      <c r="E787" t="s">
        <v>53</v>
      </c>
      <c r="F787">
        <v>0</v>
      </c>
      <c r="G787" t="s">
        <v>70</v>
      </c>
      <c r="H787">
        <v>212.83</v>
      </c>
      <c r="I787" t="s">
        <v>55</v>
      </c>
      <c r="J787" t="s">
        <v>55</v>
      </c>
      <c r="K787" t="s">
        <v>131</v>
      </c>
      <c r="L787" t="s">
        <v>58</v>
      </c>
      <c r="M787">
        <v>0</v>
      </c>
      <c r="N787">
        <v>0</v>
      </c>
      <c r="O787">
        <v>0</v>
      </c>
      <c r="P787">
        <v>0</v>
      </c>
      <c r="Q787" t="s">
        <v>59</v>
      </c>
      <c r="R787" t="s">
        <v>59</v>
      </c>
      <c r="S787" t="s">
        <v>59</v>
      </c>
      <c r="T787" t="s">
        <v>59</v>
      </c>
      <c r="U787" t="s">
        <v>59</v>
      </c>
      <c r="W787">
        <v>0</v>
      </c>
      <c r="X787">
        <v>0</v>
      </c>
      <c r="Y787" t="s">
        <v>59</v>
      </c>
      <c r="Z787" t="s">
        <v>59</v>
      </c>
      <c r="AA787" t="s">
        <v>59</v>
      </c>
      <c r="AB787" t="s">
        <v>59</v>
      </c>
      <c r="AC787" t="s">
        <v>59</v>
      </c>
      <c r="AD787" t="s">
        <v>59</v>
      </c>
      <c r="AE787" t="s">
        <v>59</v>
      </c>
      <c r="AF787" t="s">
        <v>59</v>
      </c>
      <c r="AG787" t="s">
        <v>59</v>
      </c>
      <c r="AH787" t="s">
        <v>59</v>
      </c>
      <c r="AI787" t="s">
        <v>59</v>
      </c>
      <c r="AJ787" t="s">
        <v>59</v>
      </c>
      <c r="AV787">
        <v>12.2</v>
      </c>
      <c r="AW787" t="s">
        <v>59</v>
      </c>
      <c r="AX787">
        <v>7</v>
      </c>
    </row>
    <row r="788" spans="1:50">
      <c r="A788" t="s">
        <v>1559</v>
      </c>
      <c r="B788" t="s">
        <v>1560</v>
      </c>
      <c r="C788" t="s">
        <v>148</v>
      </c>
      <c r="D788">
        <v>6160</v>
      </c>
      <c r="E788" t="s">
        <v>53</v>
      </c>
      <c r="F788">
        <v>0</v>
      </c>
      <c r="G788" t="s">
        <v>64</v>
      </c>
      <c r="H788">
        <v>291.12</v>
      </c>
      <c r="I788" t="s">
        <v>55</v>
      </c>
      <c r="J788" t="s">
        <v>55</v>
      </c>
      <c r="K788" t="s">
        <v>131</v>
      </c>
      <c r="L788" t="s">
        <v>66</v>
      </c>
      <c r="M788">
        <v>1</v>
      </c>
      <c r="N788">
        <v>2</v>
      </c>
      <c r="O788">
        <v>2</v>
      </c>
      <c r="P788">
        <v>0</v>
      </c>
      <c r="Q788" t="s">
        <v>59</v>
      </c>
      <c r="R788" t="s">
        <v>59</v>
      </c>
      <c r="S788" t="s">
        <v>59</v>
      </c>
      <c r="T788" t="s">
        <v>59</v>
      </c>
      <c r="U788" t="s">
        <v>59</v>
      </c>
      <c r="W788">
        <v>0</v>
      </c>
      <c r="X788">
        <v>0</v>
      </c>
      <c r="Y788" t="s">
        <v>59</v>
      </c>
      <c r="Z788" t="s">
        <v>59</v>
      </c>
      <c r="AA788" t="s">
        <v>59</v>
      </c>
      <c r="AB788" t="s">
        <v>59</v>
      </c>
      <c r="AC788" t="s">
        <v>59</v>
      </c>
      <c r="AD788" t="s">
        <v>59</v>
      </c>
      <c r="AE788" t="s">
        <v>59</v>
      </c>
      <c r="AF788" t="s">
        <v>59</v>
      </c>
      <c r="AG788" t="s">
        <v>59</v>
      </c>
      <c r="AH788" t="s">
        <v>59</v>
      </c>
      <c r="AI788" t="s">
        <v>59</v>
      </c>
      <c r="AJ788" t="s">
        <v>59</v>
      </c>
      <c r="AV788">
        <v>14.5</v>
      </c>
      <c r="AW788" t="s">
        <v>59</v>
      </c>
      <c r="AX788">
        <v>3</v>
      </c>
    </row>
    <row r="789" spans="1:50">
      <c r="A789" t="s">
        <v>1561</v>
      </c>
      <c r="B789" t="s">
        <v>113</v>
      </c>
      <c r="C789" t="s">
        <v>114</v>
      </c>
      <c r="D789">
        <v>4120</v>
      </c>
      <c r="E789" t="s">
        <v>53</v>
      </c>
      <c r="F789">
        <v>50</v>
      </c>
      <c r="G789" t="s">
        <v>226</v>
      </c>
      <c r="H789">
        <v>396.38</v>
      </c>
      <c r="I789" t="s">
        <v>105</v>
      </c>
      <c r="J789" t="s">
        <v>71</v>
      </c>
      <c r="K789" t="s">
        <v>145</v>
      </c>
      <c r="L789" t="s">
        <v>58</v>
      </c>
      <c r="M789">
        <v>0</v>
      </c>
      <c r="N789">
        <v>2</v>
      </c>
      <c r="O789">
        <v>2</v>
      </c>
      <c r="P789">
        <v>0</v>
      </c>
      <c r="Q789" t="s">
        <v>59</v>
      </c>
      <c r="R789" t="s">
        <v>66</v>
      </c>
      <c r="S789" t="s">
        <v>66</v>
      </c>
      <c r="T789" t="s">
        <v>66</v>
      </c>
      <c r="U789" t="s">
        <v>66</v>
      </c>
      <c r="W789">
        <v>0</v>
      </c>
      <c r="X789">
        <v>0</v>
      </c>
      <c r="Y789" t="s">
        <v>66</v>
      </c>
      <c r="Z789" t="s">
        <v>58</v>
      </c>
      <c r="AA789" t="s">
        <v>58</v>
      </c>
      <c r="AB789" t="s">
        <v>66</v>
      </c>
      <c r="AC789" t="s">
        <v>58</v>
      </c>
      <c r="AD789" t="s">
        <v>58</v>
      </c>
      <c r="AE789" t="s">
        <v>66</v>
      </c>
      <c r="AF789" t="s">
        <v>58</v>
      </c>
      <c r="AG789" t="s">
        <v>58</v>
      </c>
      <c r="AH789" t="s">
        <v>58</v>
      </c>
      <c r="AI789" t="s">
        <v>58</v>
      </c>
      <c r="AJ789" t="s">
        <v>58</v>
      </c>
      <c r="AK789">
        <v>0</v>
      </c>
      <c r="AL789">
        <v>1</v>
      </c>
      <c r="AM789">
        <v>1</v>
      </c>
      <c r="AN789">
        <v>1</v>
      </c>
      <c r="AO789">
        <v>1</v>
      </c>
      <c r="AP789">
        <v>0</v>
      </c>
      <c r="AQ789">
        <v>0</v>
      </c>
      <c r="AR789">
        <v>1</v>
      </c>
      <c r="AS789">
        <v>1</v>
      </c>
      <c r="AV789">
        <v>14.2</v>
      </c>
      <c r="AW789" t="s">
        <v>59</v>
      </c>
      <c r="AX789">
        <v>4</v>
      </c>
    </row>
    <row r="790" spans="1:50">
      <c r="A790" t="s">
        <v>1562</v>
      </c>
      <c r="B790" t="s">
        <v>428</v>
      </c>
      <c r="C790" t="s">
        <v>199</v>
      </c>
      <c r="D790">
        <v>3240</v>
      </c>
      <c r="E790" t="s">
        <v>63</v>
      </c>
      <c r="F790">
        <v>26</v>
      </c>
      <c r="G790" t="s">
        <v>64</v>
      </c>
      <c r="H790">
        <v>242.76</v>
      </c>
      <c r="I790" t="s">
        <v>55</v>
      </c>
      <c r="J790" t="s">
        <v>55</v>
      </c>
      <c r="K790" t="s">
        <v>128</v>
      </c>
      <c r="L790" t="s">
        <v>66</v>
      </c>
      <c r="M790">
        <v>1</v>
      </c>
      <c r="N790">
        <v>1</v>
      </c>
      <c r="O790">
        <v>1</v>
      </c>
      <c r="P790">
        <v>0</v>
      </c>
      <c r="Q790" t="s">
        <v>59</v>
      </c>
      <c r="R790" t="s">
        <v>59</v>
      </c>
      <c r="S790" t="s">
        <v>59</v>
      </c>
      <c r="T790" t="s">
        <v>59</v>
      </c>
      <c r="U790" t="s">
        <v>59</v>
      </c>
      <c r="W790">
        <v>0</v>
      </c>
      <c r="X790">
        <v>0</v>
      </c>
      <c r="Y790" t="s">
        <v>59</v>
      </c>
      <c r="Z790" t="s">
        <v>59</v>
      </c>
      <c r="AA790" t="s">
        <v>59</v>
      </c>
      <c r="AB790" t="s">
        <v>59</v>
      </c>
      <c r="AC790" t="s">
        <v>59</v>
      </c>
      <c r="AD790" t="s">
        <v>59</v>
      </c>
      <c r="AE790" t="s">
        <v>59</v>
      </c>
      <c r="AF790" t="s">
        <v>59</v>
      </c>
      <c r="AG790" t="s">
        <v>59</v>
      </c>
      <c r="AH790" t="s">
        <v>59</v>
      </c>
      <c r="AI790" t="s">
        <v>59</v>
      </c>
      <c r="AJ790" t="s">
        <v>59</v>
      </c>
      <c r="AV790">
        <v>11.8</v>
      </c>
      <c r="AW790" t="s">
        <v>59</v>
      </c>
      <c r="AX790">
        <v>3</v>
      </c>
    </row>
    <row r="791" spans="1:50">
      <c r="A791" t="s">
        <v>1563</v>
      </c>
      <c r="B791" t="s">
        <v>1564</v>
      </c>
      <c r="C791" t="s">
        <v>88</v>
      </c>
      <c r="E791" t="s">
        <v>53</v>
      </c>
      <c r="F791">
        <v>44</v>
      </c>
      <c r="G791" t="s">
        <v>226</v>
      </c>
      <c r="H791">
        <v>308.22000000000003</v>
      </c>
      <c r="I791" t="s">
        <v>55</v>
      </c>
      <c r="J791" t="s">
        <v>56</v>
      </c>
      <c r="K791" t="s">
        <v>116</v>
      </c>
      <c r="L791" t="s">
        <v>58</v>
      </c>
      <c r="M791">
        <v>0</v>
      </c>
      <c r="N791">
        <v>2</v>
      </c>
      <c r="O791">
        <v>2</v>
      </c>
      <c r="P791">
        <v>0</v>
      </c>
      <c r="Q791" t="s">
        <v>59</v>
      </c>
      <c r="R791" t="s">
        <v>59</v>
      </c>
      <c r="S791" t="s">
        <v>59</v>
      </c>
      <c r="T791" t="s">
        <v>59</v>
      </c>
      <c r="U791" t="s">
        <v>59</v>
      </c>
      <c r="V791">
        <v>1</v>
      </c>
      <c r="W791">
        <v>0</v>
      </c>
      <c r="X791">
        <v>0</v>
      </c>
      <c r="Y791" t="s">
        <v>58</v>
      </c>
      <c r="Z791" t="s">
        <v>58</v>
      </c>
      <c r="AA791" t="s">
        <v>58</v>
      </c>
      <c r="AB791" t="s">
        <v>58</v>
      </c>
      <c r="AC791" t="s">
        <v>58</v>
      </c>
      <c r="AD791" t="s">
        <v>58</v>
      </c>
      <c r="AE791" t="s">
        <v>58</v>
      </c>
      <c r="AF791" t="s">
        <v>58</v>
      </c>
      <c r="AG791" t="s">
        <v>58</v>
      </c>
      <c r="AH791" t="s">
        <v>58</v>
      </c>
      <c r="AI791" t="s">
        <v>58</v>
      </c>
      <c r="AJ791" t="s">
        <v>66</v>
      </c>
      <c r="AK791">
        <v>0</v>
      </c>
      <c r="AL791">
        <v>0</v>
      </c>
      <c r="AM791">
        <v>1</v>
      </c>
      <c r="AN791">
        <v>0</v>
      </c>
      <c r="AO791">
        <v>0</v>
      </c>
      <c r="AP791">
        <v>0</v>
      </c>
      <c r="AQ791">
        <v>0</v>
      </c>
      <c r="AR791">
        <v>0</v>
      </c>
      <c r="AS791">
        <v>0</v>
      </c>
      <c r="AV791">
        <v>13.3</v>
      </c>
      <c r="AW791" t="s">
        <v>59</v>
      </c>
      <c r="AX791">
        <v>8</v>
      </c>
    </row>
    <row r="792" spans="1:50">
      <c r="A792" t="s">
        <v>1565</v>
      </c>
      <c r="B792" t="s">
        <v>1566</v>
      </c>
      <c r="C792" t="s">
        <v>199</v>
      </c>
      <c r="E792" t="s">
        <v>63</v>
      </c>
      <c r="F792">
        <v>70</v>
      </c>
      <c r="G792" t="s">
        <v>115</v>
      </c>
      <c r="H792">
        <v>224.01</v>
      </c>
      <c r="I792" t="s">
        <v>105</v>
      </c>
      <c r="J792" t="s">
        <v>71</v>
      </c>
      <c r="K792" t="s">
        <v>256</v>
      </c>
      <c r="L792" t="s">
        <v>58</v>
      </c>
      <c r="M792">
        <v>0</v>
      </c>
      <c r="N792">
        <v>2</v>
      </c>
      <c r="O792">
        <v>2</v>
      </c>
      <c r="P792">
        <v>0</v>
      </c>
      <c r="Q792" t="s">
        <v>59</v>
      </c>
      <c r="R792" t="s">
        <v>59</v>
      </c>
      <c r="S792" t="s">
        <v>66</v>
      </c>
      <c r="T792" t="s">
        <v>59</v>
      </c>
      <c r="U792" t="s">
        <v>59</v>
      </c>
      <c r="W792">
        <v>0</v>
      </c>
      <c r="X792">
        <v>0</v>
      </c>
      <c r="Y792" t="s">
        <v>66</v>
      </c>
      <c r="Z792" t="s">
        <v>66</v>
      </c>
      <c r="AA792" t="s">
        <v>58</v>
      </c>
      <c r="AB792" t="s">
        <v>66</v>
      </c>
      <c r="AC792" t="s">
        <v>58</v>
      </c>
      <c r="AD792" t="s">
        <v>58</v>
      </c>
      <c r="AE792" t="s">
        <v>58</v>
      </c>
      <c r="AF792" t="s">
        <v>58</v>
      </c>
      <c r="AG792" t="s">
        <v>58</v>
      </c>
      <c r="AH792" t="s">
        <v>58</v>
      </c>
      <c r="AI792" t="s">
        <v>58</v>
      </c>
      <c r="AJ792" t="s">
        <v>58</v>
      </c>
      <c r="AK792">
        <v>0</v>
      </c>
      <c r="AL792">
        <v>0</v>
      </c>
      <c r="AM792">
        <v>1</v>
      </c>
      <c r="AN792">
        <v>0</v>
      </c>
      <c r="AO792">
        <v>0</v>
      </c>
      <c r="AP792">
        <v>0</v>
      </c>
      <c r="AQ792">
        <v>0</v>
      </c>
      <c r="AR792">
        <v>0</v>
      </c>
      <c r="AS792">
        <v>0</v>
      </c>
      <c r="AV792">
        <v>12.8</v>
      </c>
      <c r="AW792" t="s">
        <v>59</v>
      </c>
      <c r="AX792">
        <v>3</v>
      </c>
    </row>
    <row r="793" spans="1:50">
      <c r="A793" t="s">
        <v>1567</v>
      </c>
      <c r="B793" t="s">
        <v>1568</v>
      </c>
      <c r="C793" t="s">
        <v>271</v>
      </c>
      <c r="D793">
        <v>4720</v>
      </c>
      <c r="E793" t="s">
        <v>53</v>
      </c>
      <c r="F793">
        <v>60</v>
      </c>
      <c r="G793" t="s">
        <v>64</v>
      </c>
      <c r="H793">
        <v>262.17</v>
      </c>
      <c r="I793" t="s">
        <v>55</v>
      </c>
      <c r="J793" t="s">
        <v>55</v>
      </c>
      <c r="K793" t="s">
        <v>131</v>
      </c>
      <c r="L793" t="s">
        <v>58</v>
      </c>
      <c r="M793">
        <v>0</v>
      </c>
      <c r="N793">
        <v>1</v>
      </c>
      <c r="O793">
        <v>1</v>
      </c>
      <c r="P793">
        <v>0</v>
      </c>
      <c r="Q793" t="s">
        <v>59</v>
      </c>
      <c r="R793" t="s">
        <v>59</v>
      </c>
      <c r="S793" t="s">
        <v>59</v>
      </c>
      <c r="T793" t="s">
        <v>59</v>
      </c>
      <c r="U793" t="s">
        <v>59</v>
      </c>
      <c r="V793">
        <v>1</v>
      </c>
      <c r="W793">
        <v>0</v>
      </c>
      <c r="X793">
        <v>0</v>
      </c>
      <c r="Y793" t="s">
        <v>58</v>
      </c>
      <c r="Z793" t="s">
        <v>58</v>
      </c>
      <c r="AA793" t="s">
        <v>58</v>
      </c>
      <c r="AB793" t="s">
        <v>58</v>
      </c>
      <c r="AC793" t="s">
        <v>58</v>
      </c>
      <c r="AD793" t="s">
        <v>58</v>
      </c>
      <c r="AE793" t="s">
        <v>58</v>
      </c>
      <c r="AF793" t="s">
        <v>58</v>
      </c>
      <c r="AG793" t="s">
        <v>58</v>
      </c>
      <c r="AH793" t="s">
        <v>58</v>
      </c>
      <c r="AI793" t="s">
        <v>58</v>
      </c>
      <c r="AJ793" t="s">
        <v>58</v>
      </c>
      <c r="AK793">
        <v>0</v>
      </c>
      <c r="AL793">
        <v>0</v>
      </c>
      <c r="AM793">
        <v>1</v>
      </c>
      <c r="AN793">
        <v>0</v>
      </c>
      <c r="AO793">
        <v>0</v>
      </c>
      <c r="AP793">
        <v>0</v>
      </c>
      <c r="AQ793">
        <v>0</v>
      </c>
      <c r="AR793">
        <v>0</v>
      </c>
      <c r="AS793">
        <v>1</v>
      </c>
      <c r="AV793">
        <v>13.1</v>
      </c>
      <c r="AW793" t="s">
        <v>59</v>
      </c>
      <c r="AX793">
        <v>1</v>
      </c>
    </row>
    <row r="794" spans="1:50">
      <c r="A794" t="s">
        <v>1569</v>
      </c>
      <c r="B794" t="s">
        <v>1491</v>
      </c>
      <c r="C794" t="s">
        <v>75</v>
      </c>
      <c r="D794">
        <v>2160</v>
      </c>
      <c r="E794" t="s">
        <v>53</v>
      </c>
      <c r="F794">
        <v>44</v>
      </c>
      <c r="G794" t="s">
        <v>89</v>
      </c>
      <c r="H794">
        <v>298.02999999999997</v>
      </c>
      <c r="I794" t="s">
        <v>100</v>
      </c>
      <c r="J794" t="s">
        <v>56</v>
      </c>
      <c r="K794" t="s">
        <v>128</v>
      </c>
      <c r="L794" t="s">
        <v>58</v>
      </c>
      <c r="M794">
        <v>0</v>
      </c>
      <c r="N794">
        <v>1</v>
      </c>
      <c r="O794">
        <v>1</v>
      </c>
      <c r="P794">
        <v>0</v>
      </c>
      <c r="Q794" t="s">
        <v>59</v>
      </c>
      <c r="R794" t="s">
        <v>59</v>
      </c>
      <c r="S794" t="s">
        <v>59</v>
      </c>
      <c r="T794" t="s">
        <v>59</v>
      </c>
      <c r="U794" t="s">
        <v>59</v>
      </c>
      <c r="V794">
        <v>2</v>
      </c>
      <c r="W794">
        <v>0</v>
      </c>
      <c r="X794">
        <v>1</v>
      </c>
      <c r="Y794" t="s">
        <v>58</v>
      </c>
      <c r="Z794" t="s">
        <v>66</v>
      </c>
      <c r="AA794" t="s">
        <v>58</v>
      </c>
      <c r="AB794" t="s">
        <v>58</v>
      </c>
      <c r="AC794" t="s">
        <v>58</v>
      </c>
      <c r="AD794" t="s">
        <v>58</v>
      </c>
      <c r="AE794" t="s">
        <v>58</v>
      </c>
      <c r="AF794" t="s">
        <v>58</v>
      </c>
      <c r="AG794" t="s">
        <v>58</v>
      </c>
      <c r="AH794" t="s">
        <v>58</v>
      </c>
      <c r="AI794" t="s">
        <v>58</v>
      </c>
      <c r="AJ794" t="s">
        <v>58</v>
      </c>
      <c r="AK794">
        <v>1</v>
      </c>
      <c r="AL794">
        <v>1</v>
      </c>
      <c r="AM794">
        <v>1</v>
      </c>
      <c r="AN794">
        <v>0</v>
      </c>
      <c r="AO794">
        <v>1</v>
      </c>
      <c r="AP794">
        <v>0</v>
      </c>
      <c r="AQ794">
        <v>1</v>
      </c>
      <c r="AR794">
        <v>0</v>
      </c>
      <c r="AS794">
        <v>1</v>
      </c>
      <c r="AV794">
        <v>12.8</v>
      </c>
      <c r="AW794" t="s">
        <v>59</v>
      </c>
      <c r="AX794">
        <v>1</v>
      </c>
    </row>
    <row r="795" spans="1:50">
      <c r="A795" t="s">
        <v>1570</v>
      </c>
      <c r="B795" t="s">
        <v>1571</v>
      </c>
      <c r="C795" t="s">
        <v>185</v>
      </c>
      <c r="D795">
        <v>1400</v>
      </c>
      <c r="E795" t="s">
        <v>63</v>
      </c>
      <c r="F795">
        <v>36</v>
      </c>
      <c r="G795" t="s">
        <v>64</v>
      </c>
      <c r="H795">
        <v>217.11</v>
      </c>
      <c r="I795" t="s">
        <v>55</v>
      </c>
      <c r="J795" t="s">
        <v>71</v>
      </c>
      <c r="K795" t="s">
        <v>215</v>
      </c>
      <c r="L795" t="s">
        <v>58</v>
      </c>
      <c r="M795">
        <v>0</v>
      </c>
      <c r="N795">
        <v>2</v>
      </c>
      <c r="O795">
        <v>2</v>
      </c>
      <c r="P795">
        <v>0</v>
      </c>
      <c r="Q795" t="s">
        <v>59</v>
      </c>
      <c r="R795" t="s">
        <v>59</v>
      </c>
      <c r="S795" t="s">
        <v>59</v>
      </c>
      <c r="T795" t="s">
        <v>59</v>
      </c>
      <c r="U795" t="s">
        <v>59</v>
      </c>
      <c r="W795">
        <v>0</v>
      </c>
      <c r="X795">
        <v>0</v>
      </c>
      <c r="Y795" t="s">
        <v>59</v>
      </c>
      <c r="Z795" t="s">
        <v>59</v>
      </c>
      <c r="AA795" t="s">
        <v>59</v>
      </c>
      <c r="AB795" t="s">
        <v>59</v>
      </c>
      <c r="AC795" t="s">
        <v>59</v>
      </c>
      <c r="AD795" t="s">
        <v>59</v>
      </c>
      <c r="AE795" t="s">
        <v>59</v>
      </c>
      <c r="AF795" t="s">
        <v>59</v>
      </c>
      <c r="AG795" t="s">
        <v>59</v>
      </c>
      <c r="AH795" t="s">
        <v>59</v>
      </c>
      <c r="AI795" t="s">
        <v>59</v>
      </c>
      <c r="AJ795" t="s">
        <v>59</v>
      </c>
      <c r="AV795">
        <v>13.5</v>
      </c>
      <c r="AW795" t="s">
        <v>59</v>
      </c>
      <c r="AX795">
        <v>1</v>
      </c>
    </row>
    <row r="796" spans="1:50">
      <c r="A796" t="s">
        <v>1572</v>
      </c>
      <c r="B796" t="s">
        <v>1573</v>
      </c>
      <c r="C796" t="s">
        <v>199</v>
      </c>
      <c r="D796">
        <v>6280</v>
      </c>
      <c r="E796" t="s">
        <v>53</v>
      </c>
      <c r="F796">
        <v>64</v>
      </c>
      <c r="G796" t="s">
        <v>226</v>
      </c>
      <c r="H796">
        <v>324.01</v>
      </c>
      <c r="I796" t="s">
        <v>55</v>
      </c>
      <c r="J796" t="s">
        <v>55</v>
      </c>
      <c r="K796" t="s">
        <v>215</v>
      </c>
      <c r="L796" t="s">
        <v>58</v>
      </c>
      <c r="M796">
        <v>0</v>
      </c>
      <c r="N796">
        <v>2</v>
      </c>
      <c r="O796">
        <v>2</v>
      </c>
      <c r="P796">
        <v>1</v>
      </c>
      <c r="Q796" t="s">
        <v>59</v>
      </c>
      <c r="R796" t="s">
        <v>66</v>
      </c>
      <c r="S796" t="s">
        <v>66</v>
      </c>
      <c r="T796" t="s">
        <v>59</v>
      </c>
      <c r="U796" t="s">
        <v>59</v>
      </c>
      <c r="W796">
        <v>0</v>
      </c>
      <c r="X796">
        <v>0</v>
      </c>
      <c r="Y796" t="s">
        <v>58</v>
      </c>
      <c r="Z796" t="s">
        <v>66</v>
      </c>
      <c r="AA796" t="s">
        <v>58</v>
      </c>
      <c r="AB796" t="s">
        <v>66</v>
      </c>
      <c r="AC796" t="s">
        <v>58</v>
      </c>
      <c r="AD796" t="s">
        <v>58</v>
      </c>
      <c r="AE796" t="s">
        <v>58</v>
      </c>
      <c r="AF796" t="s">
        <v>58</v>
      </c>
      <c r="AG796" t="s">
        <v>58</v>
      </c>
      <c r="AH796" t="s">
        <v>58</v>
      </c>
      <c r="AI796" t="s">
        <v>58</v>
      </c>
      <c r="AJ796" t="s">
        <v>58</v>
      </c>
      <c r="AK796">
        <v>0</v>
      </c>
      <c r="AL796">
        <v>0</v>
      </c>
      <c r="AM796">
        <v>1</v>
      </c>
      <c r="AN796">
        <v>0</v>
      </c>
      <c r="AO796">
        <v>1</v>
      </c>
      <c r="AP796">
        <v>0</v>
      </c>
      <c r="AQ796">
        <v>0</v>
      </c>
      <c r="AR796">
        <v>0</v>
      </c>
      <c r="AS796">
        <v>0</v>
      </c>
      <c r="AV796">
        <v>15</v>
      </c>
      <c r="AW796" t="s">
        <v>59</v>
      </c>
      <c r="AX796">
        <v>3</v>
      </c>
    </row>
    <row r="797" spans="1:50">
      <c r="A797" t="s">
        <v>1574</v>
      </c>
      <c r="B797" t="s">
        <v>1575</v>
      </c>
      <c r="C797" t="s">
        <v>271</v>
      </c>
      <c r="D797">
        <v>460</v>
      </c>
      <c r="E797" t="s">
        <v>63</v>
      </c>
      <c r="F797">
        <v>30</v>
      </c>
      <c r="G797" t="s">
        <v>64</v>
      </c>
      <c r="H797">
        <v>230.92</v>
      </c>
      <c r="I797" t="s">
        <v>65</v>
      </c>
      <c r="J797" t="s">
        <v>55</v>
      </c>
      <c r="K797" t="s">
        <v>131</v>
      </c>
      <c r="L797" t="s">
        <v>58</v>
      </c>
      <c r="M797">
        <v>0</v>
      </c>
      <c r="N797">
        <v>2</v>
      </c>
      <c r="O797">
        <v>2</v>
      </c>
      <c r="P797">
        <v>1</v>
      </c>
      <c r="Q797" t="s">
        <v>59</v>
      </c>
      <c r="R797" t="s">
        <v>59</v>
      </c>
      <c r="S797" t="s">
        <v>59</v>
      </c>
      <c r="T797" t="s">
        <v>59</v>
      </c>
      <c r="U797" t="s">
        <v>59</v>
      </c>
      <c r="Y797" t="s">
        <v>58</v>
      </c>
      <c r="Z797" t="s">
        <v>58</v>
      </c>
      <c r="AA797" t="s">
        <v>58</v>
      </c>
      <c r="AB797" t="s">
        <v>58</v>
      </c>
      <c r="AC797" t="s">
        <v>58</v>
      </c>
      <c r="AD797" t="s">
        <v>58</v>
      </c>
      <c r="AE797" t="s">
        <v>58</v>
      </c>
      <c r="AF797" t="s">
        <v>58</v>
      </c>
      <c r="AG797" t="s">
        <v>58</v>
      </c>
      <c r="AH797" t="s">
        <v>58</v>
      </c>
      <c r="AI797" t="s">
        <v>58</v>
      </c>
      <c r="AJ797" t="s">
        <v>58</v>
      </c>
      <c r="AK797">
        <v>0</v>
      </c>
      <c r="AL797">
        <v>1</v>
      </c>
      <c r="AM797">
        <v>1</v>
      </c>
      <c r="AN797">
        <v>0</v>
      </c>
      <c r="AO797">
        <v>1</v>
      </c>
      <c r="AP797">
        <v>0</v>
      </c>
      <c r="AQ797">
        <v>1</v>
      </c>
      <c r="AR797">
        <v>0</v>
      </c>
      <c r="AS797">
        <v>1</v>
      </c>
      <c r="AW797" t="s">
        <v>59</v>
      </c>
      <c r="AX797">
        <v>1</v>
      </c>
    </row>
    <row r="798" spans="1:50">
      <c r="A798" t="s">
        <v>1576</v>
      </c>
      <c r="B798" t="s">
        <v>1577</v>
      </c>
      <c r="C798" t="s">
        <v>354</v>
      </c>
      <c r="E798" t="s">
        <v>63</v>
      </c>
      <c r="F798">
        <v>32</v>
      </c>
      <c r="G798" t="s">
        <v>84</v>
      </c>
      <c r="H798">
        <v>225.66</v>
      </c>
      <c r="I798" t="s">
        <v>241</v>
      </c>
      <c r="J798" t="s">
        <v>55</v>
      </c>
      <c r="K798" t="s">
        <v>72</v>
      </c>
      <c r="L798" t="s">
        <v>58</v>
      </c>
      <c r="M798">
        <v>0</v>
      </c>
      <c r="N798">
        <v>2</v>
      </c>
      <c r="O798">
        <v>2</v>
      </c>
      <c r="P798">
        <v>1</v>
      </c>
      <c r="Q798" t="s">
        <v>59</v>
      </c>
      <c r="R798" t="s">
        <v>59</v>
      </c>
      <c r="S798" t="s">
        <v>59</v>
      </c>
      <c r="T798" t="s">
        <v>59</v>
      </c>
      <c r="U798" t="s">
        <v>59</v>
      </c>
      <c r="Y798" t="s">
        <v>58</v>
      </c>
      <c r="Z798" t="s">
        <v>58</v>
      </c>
      <c r="AA798" t="s">
        <v>58</v>
      </c>
      <c r="AB798" t="s">
        <v>58</v>
      </c>
      <c r="AC798" t="s">
        <v>58</v>
      </c>
      <c r="AD798" t="s">
        <v>58</v>
      </c>
      <c r="AE798" t="s">
        <v>58</v>
      </c>
      <c r="AF798" t="s">
        <v>58</v>
      </c>
      <c r="AG798" t="s">
        <v>58</v>
      </c>
      <c r="AH798" t="s">
        <v>58</v>
      </c>
      <c r="AI798" t="s">
        <v>58</v>
      </c>
      <c r="AJ798" t="s">
        <v>58</v>
      </c>
      <c r="AK798">
        <v>1</v>
      </c>
      <c r="AL798">
        <v>1</v>
      </c>
      <c r="AM798">
        <v>0</v>
      </c>
      <c r="AN798">
        <v>0</v>
      </c>
      <c r="AO798">
        <v>0</v>
      </c>
      <c r="AP798">
        <v>1</v>
      </c>
      <c r="AQ798">
        <v>1</v>
      </c>
      <c r="AR798">
        <v>0</v>
      </c>
      <c r="AS798">
        <v>0</v>
      </c>
      <c r="AW798" t="s">
        <v>66</v>
      </c>
      <c r="AX798">
        <v>8</v>
      </c>
    </row>
    <row r="799" spans="1:50">
      <c r="A799" t="s">
        <v>1578</v>
      </c>
      <c r="B799" t="s">
        <v>1579</v>
      </c>
      <c r="C799" t="s">
        <v>134</v>
      </c>
      <c r="D799">
        <v>1320</v>
      </c>
      <c r="E799" t="s">
        <v>63</v>
      </c>
      <c r="F799">
        <v>44</v>
      </c>
      <c r="G799" t="s">
        <v>64</v>
      </c>
      <c r="H799">
        <v>293.08999999999997</v>
      </c>
      <c r="I799" t="s">
        <v>105</v>
      </c>
      <c r="J799" t="s">
        <v>71</v>
      </c>
      <c r="K799" t="s">
        <v>131</v>
      </c>
      <c r="L799" t="s">
        <v>66</v>
      </c>
      <c r="M799">
        <v>1</v>
      </c>
      <c r="N799">
        <v>2</v>
      </c>
      <c r="O799">
        <v>2</v>
      </c>
      <c r="P799">
        <v>0</v>
      </c>
      <c r="Q799" t="s">
        <v>59</v>
      </c>
      <c r="R799" t="s">
        <v>59</v>
      </c>
      <c r="S799" t="s">
        <v>59</v>
      </c>
      <c r="T799" t="s">
        <v>66</v>
      </c>
      <c r="U799" t="s">
        <v>59</v>
      </c>
      <c r="V799">
        <v>1</v>
      </c>
      <c r="W799">
        <v>1</v>
      </c>
      <c r="X799">
        <v>1</v>
      </c>
      <c r="Y799" t="s">
        <v>58</v>
      </c>
      <c r="Z799" t="s">
        <v>66</v>
      </c>
      <c r="AA799" t="s">
        <v>58</v>
      </c>
      <c r="AB799" t="s">
        <v>58</v>
      </c>
      <c r="AC799" t="s">
        <v>58</v>
      </c>
      <c r="AD799" t="s">
        <v>58</v>
      </c>
      <c r="AE799" t="s">
        <v>58</v>
      </c>
      <c r="AF799" t="s">
        <v>58</v>
      </c>
      <c r="AG799" t="s">
        <v>58</v>
      </c>
      <c r="AH799" t="s">
        <v>58</v>
      </c>
      <c r="AI799" t="s">
        <v>58</v>
      </c>
      <c r="AJ799" t="s">
        <v>58</v>
      </c>
      <c r="AK799">
        <v>1</v>
      </c>
      <c r="AL799">
        <v>0</v>
      </c>
      <c r="AM799">
        <v>1</v>
      </c>
      <c r="AN799">
        <v>1</v>
      </c>
      <c r="AO799">
        <v>1</v>
      </c>
      <c r="AP799">
        <v>0</v>
      </c>
      <c r="AQ799">
        <v>0</v>
      </c>
      <c r="AR799">
        <v>0</v>
      </c>
      <c r="AS799">
        <v>1</v>
      </c>
      <c r="AV799">
        <v>13.6</v>
      </c>
      <c r="AW799" t="s">
        <v>66</v>
      </c>
      <c r="AX799">
        <v>1</v>
      </c>
    </row>
    <row r="800" spans="1:50">
      <c r="A800" t="s">
        <v>1580</v>
      </c>
      <c r="B800" t="s">
        <v>1383</v>
      </c>
      <c r="C800" t="s">
        <v>103</v>
      </c>
      <c r="D800">
        <v>6920</v>
      </c>
      <c r="E800" t="s">
        <v>53</v>
      </c>
      <c r="F800">
        <v>60</v>
      </c>
      <c r="G800" t="s">
        <v>70</v>
      </c>
      <c r="H800">
        <v>354.61</v>
      </c>
      <c r="I800" t="s">
        <v>105</v>
      </c>
      <c r="J800" t="s">
        <v>56</v>
      </c>
      <c r="K800" t="s">
        <v>57</v>
      </c>
      <c r="L800" t="s">
        <v>58</v>
      </c>
      <c r="M800">
        <v>0</v>
      </c>
      <c r="N800">
        <v>2</v>
      </c>
      <c r="O800">
        <v>2</v>
      </c>
      <c r="P800">
        <v>0</v>
      </c>
      <c r="Q800" t="s">
        <v>59</v>
      </c>
      <c r="R800" t="s">
        <v>59</v>
      </c>
      <c r="S800" t="s">
        <v>59</v>
      </c>
      <c r="T800" t="s">
        <v>59</v>
      </c>
      <c r="U800" t="s">
        <v>59</v>
      </c>
      <c r="W800">
        <v>0</v>
      </c>
      <c r="X800">
        <v>0</v>
      </c>
      <c r="Y800" t="s">
        <v>58</v>
      </c>
      <c r="Z800" t="s">
        <v>58</v>
      </c>
      <c r="AA800" t="s">
        <v>58</v>
      </c>
      <c r="AB800" t="s">
        <v>58</v>
      </c>
      <c r="AC800" t="s">
        <v>58</v>
      </c>
      <c r="AD800" t="s">
        <v>58</v>
      </c>
      <c r="AE800" t="s">
        <v>58</v>
      </c>
      <c r="AF800" t="s">
        <v>58</v>
      </c>
      <c r="AG800" t="s">
        <v>58</v>
      </c>
      <c r="AH800" t="s">
        <v>58</v>
      </c>
      <c r="AI800" t="s">
        <v>58</v>
      </c>
      <c r="AJ800" t="s">
        <v>58</v>
      </c>
      <c r="AK800">
        <v>0</v>
      </c>
      <c r="AL800">
        <v>0</v>
      </c>
      <c r="AM800">
        <v>1</v>
      </c>
      <c r="AN800">
        <v>0</v>
      </c>
      <c r="AO800">
        <v>1</v>
      </c>
      <c r="AP800">
        <v>0</v>
      </c>
      <c r="AQ800">
        <v>1</v>
      </c>
      <c r="AR800">
        <v>0</v>
      </c>
      <c r="AS800">
        <v>1</v>
      </c>
      <c r="AV800">
        <v>13.7</v>
      </c>
      <c r="AW800" t="s">
        <v>59</v>
      </c>
      <c r="AX800">
        <v>6</v>
      </c>
    </row>
    <row r="801" spans="1:50">
      <c r="A801" t="s">
        <v>1581</v>
      </c>
      <c r="B801" t="s">
        <v>554</v>
      </c>
      <c r="C801" t="s">
        <v>103</v>
      </c>
      <c r="D801">
        <v>7360</v>
      </c>
      <c r="E801" t="s">
        <v>53</v>
      </c>
      <c r="F801">
        <v>36</v>
      </c>
      <c r="G801" t="s">
        <v>70</v>
      </c>
      <c r="H801">
        <v>438.49</v>
      </c>
      <c r="I801" t="s">
        <v>100</v>
      </c>
      <c r="J801" t="s">
        <v>71</v>
      </c>
      <c r="K801" t="s">
        <v>85</v>
      </c>
      <c r="L801" t="s">
        <v>66</v>
      </c>
      <c r="M801">
        <v>1</v>
      </c>
      <c r="N801">
        <v>1</v>
      </c>
      <c r="O801">
        <v>1</v>
      </c>
      <c r="P801">
        <v>0</v>
      </c>
      <c r="Q801" t="s">
        <v>59</v>
      </c>
      <c r="R801" t="s">
        <v>59</v>
      </c>
      <c r="S801" t="s">
        <v>59</v>
      </c>
      <c r="T801" t="s">
        <v>59</v>
      </c>
      <c r="U801" t="s">
        <v>59</v>
      </c>
      <c r="W801">
        <v>0</v>
      </c>
      <c r="X801">
        <v>0</v>
      </c>
      <c r="Y801" t="s">
        <v>66</v>
      </c>
      <c r="Z801" t="s">
        <v>58</v>
      </c>
      <c r="AA801" t="s">
        <v>58</v>
      </c>
      <c r="AB801" t="s">
        <v>58</v>
      </c>
      <c r="AC801" t="s">
        <v>58</v>
      </c>
      <c r="AD801" t="s">
        <v>58</v>
      </c>
      <c r="AE801" t="s">
        <v>58</v>
      </c>
      <c r="AF801" t="s">
        <v>58</v>
      </c>
      <c r="AG801" t="s">
        <v>58</v>
      </c>
      <c r="AH801" t="s">
        <v>58</v>
      </c>
      <c r="AI801" t="s">
        <v>58</v>
      </c>
      <c r="AJ801" t="s">
        <v>58</v>
      </c>
      <c r="AK801">
        <v>1</v>
      </c>
      <c r="AL801">
        <v>0</v>
      </c>
      <c r="AM801">
        <v>0</v>
      </c>
      <c r="AN801">
        <v>0</v>
      </c>
      <c r="AO801">
        <v>1</v>
      </c>
      <c r="AP801">
        <v>0</v>
      </c>
      <c r="AQ801">
        <v>0</v>
      </c>
      <c r="AR801">
        <v>0</v>
      </c>
      <c r="AS801">
        <v>1</v>
      </c>
      <c r="AV801">
        <v>11.5</v>
      </c>
      <c r="AW801" t="s">
        <v>59</v>
      </c>
      <c r="AX801">
        <v>6</v>
      </c>
    </row>
    <row r="802" spans="1:50">
      <c r="A802" t="s">
        <v>1582</v>
      </c>
      <c r="B802" t="s">
        <v>770</v>
      </c>
      <c r="C802" t="s">
        <v>119</v>
      </c>
      <c r="D802">
        <v>520</v>
      </c>
      <c r="E802" t="s">
        <v>53</v>
      </c>
      <c r="F802">
        <v>78</v>
      </c>
      <c r="G802" t="s">
        <v>226</v>
      </c>
      <c r="H802">
        <v>274.67</v>
      </c>
      <c r="I802" t="s">
        <v>55</v>
      </c>
      <c r="J802" t="s">
        <v>55</v>
      </c>
      <c r="K802" t="s">
        <v>215</v>
      </c>
      <c r="L802" t="s">
        <v>58</v>
      </c>
      <c r="M802">
        <v>0</v>
      </c>
      <c r="N802">
        <v>2</v>
      </c>
      <c r="O802">
        <v>2</v>
      </c>
      <c r="P802">
        <v>0</v>
      </c>
      <c r="Q802" t="s">
        <v>59</v>
      </c>
      <c r="R802" t="s">
        <v>59</v>
      </c>
      <c r="S802" t="s">
        <v>59</v>
      </c>
      <c r="T802" t="s">
        <v>66</v>
      </c>
      <c r="U802" t="s">
        <v>59</v>
      </c>
      <c r="W802">
        <v>0</v>
      </c>
      <c r="X802">
        <v>0</v>
      </c>
      <c r="Y802" t="s">
        <v>66</v>
      </c>
      <c r="Z802" t="s">
        <v>58</v>
      </c>
      <c r="AA802" t="s">
        <v>58</v>
      </c>
      <c r="AB802" t="s">
        <v>58</v>
      </c>
      <c r="AC802" t="s">
        <v>58</v>
      </c>
      <c r="AD802" t="s">
        <v>58</v>
      </c>
      <c r="AE802" t="s">
        <v>58</v>
      </c>
      <c r="AF802" t="s">
        <v>58</v>
      </c>
      <c r="AG802" t="s">
        <v>66</v>
      </c>
      <c r="AH802" t="s">
        <v>58</v>
      </c>
      <c r="AI802" t="s">
        <v>58</v>
      </c>
      <c r="AJ802" t="s">
        <v>58</v>
      </c>
      <c r="AK802">
        <v>0</v>
      </c>
      <c r="AL802">
        <v>0</v>
      </c>
      <c r="AM802">
        <v>1</v>
      </c>
      <c r="AN802">
        <v>0</v>
      </c>
      <c r="AO802">
        <v>1</v>
      </c>
      <c r="AP802">
        <v>0</v>
      </c>
      <c r="AQ802">
        <v>0</v>
      </c>
      <c r="AR802">
        <v>0</v>
      </c>
      <c r="AS802">
        <v>1</v>
      </c>
      <c r="AV802">
        <v>12.2</v>
      </c>
      <c r="AW802" t="s">
        <v>59</v>
      </c>
      <c r="AX802">
        <v>7</v>
      </c>
    </row>
    <row r="803" spans="1:50">
      <c r="A803" t="s">
        <v>1583</v>
      </c>
      <c r="B803" t="s">
        <v>1584</v>
      </c>
      <c r="C803" t="s">
        <v>199</v>
      </c>
      <c r="D803">
        <v>9280</v>
      </c>
      <c r="E803" t="s">
        <v>63</v>
      </c>
      <c r="F803">
        <v>58</v>
      </c>
      <c r="G803" t="s">
        <v>70</v>
      </c>
      <c r="H803">
        <v>261.18</v>
      </c>
      <c r="I803" t="s">
        <v>100</v>
      </c>
      <c r="J803" t="s">
        <v>71</v>
      </c>
      <c r="K803" t="s">
        <v>72</v>
      </c>
      <c r="L803" t="s">
        <v>58</v>
      </c>
      <c r="M803">
        <v>0</v>
      </c>
      <c r="N803">
        <v>0</v>
      </c>
      <c r="O803">
        <v>0</v>
      </c>
      <c r="P803">
        <v>0</v>
      </c>
      <c r="Q803" t="s">
        <v>59</v>
      </c>
      <c r="R803" t="s">
        <v>59</v>
      </c>
      <c r="S803" t="s">
        <v>59</v>
      </c>
      <c r="T803" t="s">
        <v>59</v>
      </c>
      <c r="U803" t="s">
        <v>59</v>
      </c>
      <c r="W803">
        <v>0</v>
      </c>
      <c r="X803">
        <v>0</v>
      </c>
      <c r="Y803" t="s">
        <v>66</v>
      </c>
      <c r="Z803" t="s">
        <v>66</v>
      </c>
      <c r="AA803" t="s">
        <v>58</v>
      </c>
      <c r="AB803" t="s">
        <v>58</v>
      </c>
      <c r="AC803" t="s">
        <v>58</v>
      </c>
      <c r="AD803" t="s">
        <v>58</v>
      </c>
      <c r="AE803" t="s">
        <v>66</v>
      </c>
      <c r="AF803" t="s">
        <v>58</v>
      </c>
      <c r="AG803" t="s">
        <v>58</v>
      </c>
      <c r="AH803" t="s">
        <v>58</v>
      </c>
      <c r="AI803" t="s">
        <v>58</v>
      </c>
      <c r="AJ803" t="s">
        <v>58</v>
      </c>
      <c r="AK803">
        <v>0</v>
      </c>
      <c r="AL803">
        <v>1</v>
      </c>
      <c r="AM803">
        <v>1</v>
      </c>
      <c r="AN803">
        <v>0</v>
      </c>
      <c r="AO803">
        <v>1</v>
      </c>
      <c r="AP803">
        <v>0</v>
      </c>
      <c r="AQ803">
        <v>1</v>
      </c>
      <c r="AR803">
        <v>0</v>
      </c>
      <c r="AS803">
        <v>0</v>
      </c>
      <c r="AV803">
        <v>11.5</v>
      </c>
      <c r="AW803" t="s">
        <v>59</v>
      </c>
      <c r="AX803">
        <v>3</v>
      </c>
    </row>
    <row r="804" spans="1:50">
      <c r="A804" t="s">
        <v>1585</v>
      </c>
      <c r="B804" t="s">
        <v>466</v>
      </c>
      <c r="C804" t="s">
        <v>137</v>
      </c>
      <c r="D804">
        <v>6480</v>
      </c>
      <c r="E804" t="s">
        <v>53</v>
      </c>
      <c r="F804">
        <v>52</v>
      </c>
      <c r="G804" t="s">
        <v>64</v>
      </c>
      <c r="H804">
        <v>294.74</v>
      </c>
      <c r="I804" t="s">
        <v>100</v>
      </c>
      <c r="J804" t="s">
        <v>71</v>
      </c>
      <c r="K804" t="s">
        <v>72</v>
      </c>
      <c r="L804" t="s">
        <v>58</v>
      </c>
      <c r="M804">
        <v>0</v>
      </c>
      <c r="N804">
        <v>1</v>
      </c>
      <c r="O804">
        <v>1</v>
      </c>
      <c r="P804">
        <v>0</v>
      </c>
      <c r="Q804" t="s">
        <v>59</v>
      </c>
      <c r="R804" t="s">
        <v>59</v>
      </c>
      <c r="S804" t="s">
        <v>59</v>
      </c>
      <c r="T804" t="s">
        <v>59</v>
      </c>
      <c r="U804" t="s">
        <v>59</v>
      </c>
      <c r="W804">
        <v>0</v>
      </c>
      <c r="X804">
        <v>0</v>
      </c>
      <c r="Y804" t="s">
        <v>66</v>
      </c>
      <c r="Z804" t="s">
        <v>66</v>
      </c>
      <c r="AA804" t="s">
        <v>58</v>
      </c>
      <c r="AB804" t="s">
        <v>66</v>
      </c>
      <c r="AC804" t="s">
        <v>58</v>
      </c>
      <c r="AD804" t="s">
        <v>58</v>
      </c>
      <c r="AE804" t="s">
        <v>58</v>
      </c>
      <c r="AF804" t="s">
        <v>58</v>
      </c>
      <c r="AG804" t="s">
        <v>58</v>
      </c>
      <c r="AH804" t="s">
        <v>58</v>
      </c>
      <c r="AI804" t="s">
        <v>58</v>
      </c>
      <c r="AJ804" t="s">
        <v>66</v>
      </c>
      <c r="AK804">
        <v>0</v>
      </c>
      <c r="AL804">
        <v>0</v>
      </c>
      <c r="AM804">
        <v>1</v>
      </c>
      <c r="AN804">
        <v>0</v>
      </c>
      <c r="AO804">
        <v>1</v>
      </c>
      <c r="AP804">
        <v>0</v>
      </c>
      <c r="AQ804">
        <v>1</v>
      </c>
      <c r="AR804">
        <v>0</v>
      </c>
      <c r="AS804">
        <v>0</v>
      </c>
      <c r="AV804">
        <v>12.1</v>
      </c>
      <c r="AW804" t="s">
        <v>59</v>
      </c>
      <c r="AX804">
        <v>5</v>
      </c>
    </row>
    <row r="805" spans="1:50">
      <c r="A805" t="s">
        <v>1586</v>
      </c>
      <c r="B805" t="s">
        <v>306</v>
      </c>
      <c r="C805" t="s">
        <v>79</v>
      </c>
      <c r="D805">
        <v>3760</v>
      </c>
      <c r="E805" t="s">
        <v>63</v>
      </c>
      <c r="F805">
        <v>36</v>
      </c>
      <c r="G805" t="s">
        <v>70</v>
      </c>
      <c r="H805">
        <v>344.08</v>
      </c>
      <c r="I805" t="s">
        <v>55</v>
      </c>
      <c r="J805" t="s">
        <v>56</v>
      </c>
      <c r="K805" t="s">
        <v>72</v>
      </c>
      <c r="L805" t="s">
        <v>66</v>
      </c>
      <c r="M805">
        <v>2</v>
      </c>
      <c r="N805">
        <v>0</v>
      </c>
      <c r="O805">
        <v>0</v>
      </c>
      <c r="P805">
        <v>0</v>
      </c>
      <c r="Q805" t="s">
        <v>59</v>
      </c>
      <c r="R805" t="s">
        <v>59</v>
      </c>
      <c r="S805" t="s">
        <v>59</v>
      </c>
      <c r="T805" t="s">
        <v>59</v>
      </c>
      <c r="U805" t="s">
        <v>59</v>
      </c>
      <c r="V805">
        <v>0</v>
      </c>
      <c r="W805">
        <v>1</v>
      </c>
      <c r="X805">
        <v>1</v>
      </c>
      <c r="Y805" t="s">
        <v>66</v>
      </c>
      <c r="Z805" t="s">
        <v>66</v>
      </c>
      <c r="AA805" t="s">
        <v>58</v>
      </c>
      <c r="AB805" t="s">
        <v>66</v>
      </c>
      <c r="AC805" t="s">
        <v>58</v>
      </c>
      <c r="AD805" t="s">
        <v>58</v>
      </c>
      <c r="AE805" t="s">
        <v>66</v>
      </c>
      <c r="AF805" t="s">
        <v>58</v>
      </c>
      <c r="AG805" t="s">
        <v>58</v>
      </c>
      <c r="AH805" t="s">
        <v>58</v>
      </c>
      <c r="AI805" t="s">
        <v>58</v>
      </c>
      <c r="AJ805" t="s">
        <v>58</v>
      </c>
      <c r="AK805">
        <v>0</v>
      </c>
      <c r="AL805">
        <v>0</v>
      </c>
      <c r="AM805">
        <v>1</v>
      </c>
      <c r="AN805">
        <v>0</v>
      </c>
      <c r="AO805">
        <v>1</v>
      </c>
      <c r="AP805">
        <v>0</v>
      </c>
      <c r="AQ805">
        <v>0</v>
      </c>
      <c r="AR805">
        <v>0</v>
      </c>
      <c r="AS805">
        <v>0</v>
      </c>
      <c r="AV805">
        <v>14.4</v>
      </c>
      <c r="AW805" t="s">
        <v>59</v>
      </c>
      <c r="AX805">
        <v>8</v>
      </c>
    </row>
    <row r="806" spans="1:50">
      <c r="A806" t="s">
        <v>1587</v>
      </c>
      <c r="B806" t="s">
        <v>481</v>
      </c>
      <c r="C806" t="s">
        <v>97</v>
      </c>
      <c r="D806">
        <v>6450</v>
      </c>
      <c r="E806" t="s">
        <v>53</v>
      </c>
      <c r="F806">
        <v>64</v>
      </c>
      <c r="G806" t="s">
        <v>70</v>
      </c>
      <c r="H806">
        <v>407.24</v>
      </c>
      <c r="I806" t="s">
        <v>55</v>
      </c>
      <c r="J806" t="s">
        <v>56</v>
      </c>
      <c r="K806" t="s">
        <v>116</v>
      </c>
      <c r="L806" t="s">
        <v>58</v>
      </c>
      <c r="M806">
        <v>0</v>
      </c>
      <c r="N806">
        <v>2</v>
      </c>
      <c r="O806">
        <v>2</v>
      </c>
      <c r="P806">
        <v>1</v>
      </c>
      <c r="Q806" t="s">
        <v>59</v>
      </c>
      <c r="R806" t="s">
        <v>59</v>
      </c>
      <c r="S806" t="s">
        <v>59</v>
      </c>
      <c r="T806" t="s">
        <v>59</v>
      </c>
      <c r="U806" t="s">
        <v>59</v>
      </c>
      <c r="V806">
        <v>0</v>
      </c>
      <c r="W806">
        <v>0</v>
      </c>
      <c r="X806">
        <v>0</v>
      </c>
      <c r="Y806" t="s">
        <v>66</v>
      </c>
      <c r="Z806" t="s">
        <v>58</v>
      </c>
      <c r="AA806" t="s">
        <v>58</v>
      </c>
      <c r="AB806" t="s">
        <v>58</v>
      </c>
      <c r="AC806" t="s">
        <v>58</v>
      </c>
      <c r="AD806" t="s">
        <v>66</v>
      </c>
      <c r="AE806" t="s">
        <v>58</v>
      </c>
      <c r="AF806" t="s">
        <v>58</v>
      </c>
      <c r="AG806" t="s">
        <v>58</v>
      </c>
      <c r="AH806" t="s">
        <v>58</v>
      </c>
      <c r="AI806" t="s">
        <v>58</v>
      </c>
      <c r="AJ806" t="s">
        <v>58</v>
      </c>
      <c r="AK806">
        <v>0</v>
      </c>
      <c r="AL806">
        <v>1</v>
      </c>
      <c r="AM806">
        <v>1</v>
      </c>
      <c r="AN806">
        <v>1</v>
      </c>
      <c r="AO806">
        <v>0</v>
      </c>
      <c r="AP806">
        <v>0</v>
      </c>
      <c r="AQ806">
        <v>0</v>
      </c>
      <c r="AR806">
        <v>0</v>
      </c>
      <c r="AS806">
        <v>1</v>
      </c>
      <c r="AV806">
        <v>13</v>
      </c>
      <c r="AW806" t="s">
        <v>59</v>
      </c>
      <c r="AX806">
        <v>5</v>
      </c>
    </row>
    <row r="807" spans="1:50">
      <c r="A807" t="s">
        <v>1588</v>
      </c>
      <c r="B807" t="s">
        <v>1589</v>
      </c>
      <c r="C807" t="s">
        <v>781</v>
      </c>
      <c r="D807">
        <v>7490</v>
      </c>
      <c r="E807" t="s">
        <v>63</v>
      </c>
      <c r="F807">
        <v>70</v>
      </c>
      <c r="G807" t="s">
        <v>70</v>
      </c>
      <c r="H807">
        <v>379.61</v>
      </c>
      <c r="I807" t="s">
        <v>65</v>
      </c>
      <c r="J807" t="s">
        <v>55</v>
      </c>
      <c r="K807" t="s">
        <v>131</v>
      </c>
      <c r="L807" t="s">
        <v>58</v>
      </c>
      <c r="M807">
        <v>0</v>
      </c>
      <c r="N807">
        <v>2</v>
      </c>
      <c r="O807">
        <v>2</v>
      </c>
      <c r="P807">
        <v>1</v>
      </c>
      <c r="Q807" t="s">
        <v>59</v>
      </c>
      <c r="R807" t="s">
        <v>59</v>
      </c>
      <c r="S807" t="s">
        <v>59</v>
      </c>
      <c r="T807" t="s">
        <v>59</v>
      </c>
      <c r="U807" t="s">
        <v>59</v>
      </c>
      <c r="Y807" t="s">
        <v>58</v>
      </c>
      <c r="Z807" t="s">
        <v>58</v>
      </c>
      <c r="AA807" t="s">
        <v>58</v>
      </c>
      <c r="AB807" t="s">
        <v>66</v>
      </c>
      <c r="AC807" t="s">
        <v>58</v>
      </c>
      <c r="AD807" t="s">
        <v>58</v>
      </c>
      <c r="AE807" t="s">
        <v>58</v>
      </c>
      <c r="AF807" t="s">
        <v>58</v>
      </c>
      <c r="AG807" t="s">
        <v>58</v>
      </c>
      <c r="AH807" t="s">
        <v>58</v>
      </c>
      <c r="AI807" t="s">
        <v>58</v>
      </c>
      <c r="AJ807" t="s">
        <v>58</v>
      </c>
      <c r="AK807">
        <v>1</v>
      </c>
      <c r="AL807">
        <v>0</v>
      </c>
      <c r="AM807">
        <v>1</v>
      </c>
      <c r="AN807">
        <v>0</v>
      </c>
      <c r="AO807">
        <v>1</v>
      </c>
      <c r="AP807">
        <v>0</v>
      </c>
      <c r="AQ807">
        <v>0</v>
      </c>
      <c r="AR807">
        <v>0</v>
      </c>
      <c r="AS807">
        <v>0</v>
      </c>
      <c r="AW807" t="s">
        <v>59</v>
      </c>
      <c r="AX807">
        <v>4</v>
      </c>
    </row>
    <row r="808" spans="1:50">
      <c r="A808" t="s">
        <v>1590</v>
      </c>
      <c r="B808" t="s">
        <v>1591</v>
      </c>
      <c r="C808" t="s">
        <v>108</v>
      </c>
      <c r="D808">
        <v>1920</v>
      </c>
      <c r="E808" t="s">
        <v>63</v>
      </c>
      <c r="F808">
        <v>0</v>
      </c>
      <c r="G808" t="s">
        <v>70</v>
      </c>
      <c r="H808">
        <v>315.45999999999998</v>
      </c>
      <c r="I808" t="s">
        <v>313</v>
      </c>
      <c r="J808" t="s">
        <v>55</v>
      </c>
      <c r="K808" t="s">
        <v>131</v>
      </c>
      <c r="L808" t="s">
        <v>58</v>
      </c>
      <c r="M808">
        <v>0</v>
      </c>
      <c r="N808">
        <v>0</v>
      </c>
      <c r="O808">
        <v>0</v>
      </c>
      <c r="P808">
        <v>1</v>
      </c>
      <c r="Q808" t="s">
        <v>59</v>
      </c>
      <c r="R808" t="s">
        <v>59</v>
      </c>
      <c r="S808" t="s">
        <v>59</v>
      </c>
      <c r="T808" t="s">
        <v>59</v>
      </c>
      <c r="U808" t="s">
        <v>59</v>
      </c>
      <c r="V808">
        <v>0</v>
      </c>
      <c r="W808">
        <v>1</v>
      </c>
      <c r="X808">
        <v>1</v>
      </c>
      <c r="Y808" t="s">
        <v>58</v>
      </c>
      <c r="Z808" t="s">
        <v>58</v>
      </c>
      <c r="AA808" t="s">
        <v>58</v>
      </c>
      <c r="AB808" t="s">
        <v>58</v>
      </c>
      <c r="AC808" t="s">
        <v>58</v>
      </c>
      <c r="AD808" t="s">
        <v>58</v>
      </c>
      <c r="AE808" t="s">
        <v>58</v>
      </c>
      <c r="AF808" t="s">
        <v>58</v>
      </c>
      <c r="AG808" t="s">
        <v>58</v>
      </c>
      <c r="AH808" t="s">
        <v>58</v>
      </c>
      <c r="AI808" t="s">
        <v>58</v>
      </c>
      <c r="AJ808" t="s">
        <v>58</v>
      </c>
      <c r="AK808">
        <v>0</v>
      </c>
      <c r="AL808">
        <v>0</v>
      </c>
      <c r="AM808">
        <v>1</v>
      </c>
      <c r="AN808">
        <v>0</v>
      </c>
      <c r="AO808">
        <v>1</v>
      </c>
      <c r="AP808">
        <v>0</v>
      </c>
      <c r="AQ808">
        <v>0</v>
      </c>
      <c r="AR808">
        <v>0</v>
      </c>
      <c r="AS808">
        <v>0</v>
      </c>
      <c r="AV808">
        <v>15.6</v>
      </c>
      <c r="AW808" t="s">
        <v>59</v>
      </c>
      <c r="AX808">
        <v>9</v>
      </c>
    </row>
    <row r="809" spans="1:50">
      <c r="A809" t="s">
        <v>1592</v>
      </c>
      <c r="B809" t="s">
        <v>1593</v>
      </c>
      <c r="C809" t="s">
        <v>103</v>
      </c>
      <c r="D809">
        <v>680</v>
      </c>
      <c r="E809" t="s">
        <v>53</v>
      </c>
      <c r="F809">
        <v>60</v>
      </c>
      <c r="G809" t="s">
        <v>64</v>
      </c>
      <c r="H809">
        <v>326.64</v>
      </c>
      <c r="I809" t="s">
        <v>55</v>
      </c>
      <c r="J809" t="s">
        <v>55</v>
      </c>
      <c r="K809" t="s">
        <v>153</v>
      </c>
      <c r="L809" t="s">
        <v>58</v>
      </c>
      <c r="M809">
        <v>0</v>
      </c>
      <c r="N809">
        <v>0</v>
      </c>
      <c r="O809">
        <v>0</v>
      </c>
      <c r="P809">
        <v>0</v>
      </c>
      <c r="Q809" t="s">
        <v>59</v>
      </c>
      <c r="R809" t="s">
        <v>59</v>
      </c>
      <c r="S809" t="s">
        <v>59</v>
      </c>
      <c r="T809" t="s">
        <v>59</v>
      </c>
      <c r="U809" t="s">
        <v>59</v>
      </c>
      <c r="W809">
        <v>0</v>
      </c>
      <c r="X809">
        <v>0</v>
      </c>
      <c r="Y809" t="s">
        <v>66</v>
      </c>
      <c r="Z809" t="s">
        <v>66</v>
      </c>
      <c r="AA809" t="s">
        <v>58</v>
      </c>
      <c r="AB809" t="s">
        <v>66</v>
      </c>
      <c r="AC809" t="s">
        <v>58</v>
      </c>
      <c r="AD809" t="s">
        <v>58</v>
      </c>
      <c r="AE809" t="s">
        <v>66</v>
      </c>
      <c r="AF809" t="s">
        <v>58</v>
      </c>
      <c r="AG809" t="s">
        <v>58</v>
      </c>
      <c r="AH809" t="s">
        <v>58</v>
      </c>
      <c r="AI809" t="s">
        <v>58</v>
      </c>
      <c r="AJ809" t="s">
        <v>58</v>
      </c>
      <c r="AK809">
        <v>0</v>
      </c>
      <c r="AL809">
        <v>0</v>
      </c>
      <c r="AM809">
        <v>1</v>
      </c>
      <c r="AN809">
        <v>0</v>
      </c>
      <c r="AO809">
        <v>1</v>
      </c>
      <c r="AP809">
        <v>0</v>
      </c>
      <c r="AQ809">
        <v>1</v>
      </c>
      <c r="AR809">
        <v>0</v>
      </c>
      <c r="AS809">
        <v>1</v>
      </c>
      <c r="AV809">
        <v>12.9</v>
      </c>
      <c r="AW809" t="s">
        <v>59</v>
      </c>
      <c r="AX809">
        <v>6</v>
      </c>
    </row>
    <row r="810" spans="1:50">
      <c r="A810" t="s">
        <v>1594</v>
      </c>
      <c r="B810" t="s">
        <v>1419</v>
      </c>
      <c r="C810" t="s">
        <v>83</v>
      </c>
      <c r="D810">
        <v>4920</v>
      </c>
      <c r="E810" t="s">
        <v>63</v>
      </c>
      <c r="F810">
        <v>48</v>
      </c>
      <c r="G810" t="s">
        <v>70</v>
      </c>
      <c r="H810">
        <v>263.49</v>
      </c>
      <c r="I810" t="s">
        <v>241</v>
      </c>
      <c r="J810" t="s">
        <v>55</v>
      </c>
      <c r="K810" t="s">
        <v>111</v>
      </c>
      <c r="L810" t="s">
        <v>66</v>
      </c>
      <c r="M810">
        <v>1</v>
      </c>
      <c r="N810">
        <v>1</v>
      </c>
      <c r="O810">
        <v>1</v>
      </c>
      <c r="P810">
        <v>0</v>
      </c>
      <c r="Q810" t="s">
        <v>59</v>
      </c>
      <c r="R810" t="s">
        <v>59</v>
      </c>
      <c r="S810" t="s">
        <v>59</v>
      </c>
      <c r="T810" t="s">
        <v>66</v>
      </c>
      <c r="U810" t="s">
        <v>66</v>
      </c>
      <c r="V810">
        <v>1</v>
      </c>
      <c r="W810">
        <v>1</v>
      </c>
      <c r="X810">
        <v>0</v>
      </c>
      <c r="Y810" t="s">
        <v>58</v>
      </c>
      <c r="Z810" t="s">
        <v>58</v>
      </c>
      <c r="AA810" t="s">
        <v>58</v>
      </c>
      <c r="AB810" t="s">
        <v>58</v>
      </c>
      <c r="AC810" t="s">
        <v>58</v>
      </c>
      <c r="AD810" t="s">
        <v>58</v>
      </c>
      <c r="AE810" t="s">
        <v>66</v>
      </c>
      <c r="AF810" t="s">
        <v>58</v>
      </c>
      <c r="AG810" t="s">
        <v>58</v>
      </c>
      <c r="AH810" t="s">
        <v>58</v>
      </c>
      <c r="AI810" t="s">
        <v>58</v>
      </c>
      <c r="AJ810" t="s">
        <v>58</v>
      </c>
      <c r="AK810">
        <v>1</v>
      </c>
      <c r="AL810">
        <v>1</v>
      </c>
      <c r="AM810">
        <v>0</v>
      </c>
      <c r="AN810">
        <v>0</v>
      </c>
      <c r="AO810">
        <v>1</v>
      </c>
      <c r="AP810">
        <v>1</v>
      </c>
      <c r="AQ810">
        <v>0</v>
      </c>
      <c r="AR810">
        <v>0</v>
      </c>
      <c r="AS810">
        <v>1</v>
      </c>
      <c r="AV810">
        <v>12</v>
      </c>
      <c r="AW810" t="s">
        <v>59</v>
      </c>
      <c r="AX810">
        <v>2</v>
      </c>
    </row>
    <row r="811" spans="1:50">
      <c r="A811" t="s">
        <v>1595</v>
      </c>
      <c r="B811" t="s">
        <v>1062</v>
      </c>
      <c r="C811" t="s">
        <v>236</v>
      </c>
      <c r="D811">
        <v>8520</v>
      </c>
      <c r="E811" t="s">
        <v>53</v>
      </c>
      <c r="F811">
        <v>28</v>
      </c>
      <c r="G811" t="s">
        <v>70</v>
      </c>
      <c r="H811">
        <v>312.17</v>
      </c>
      <c r="I811" t="s">
        <v>55</v>
      </c>
      <c r="J811" t="s">
        <v>55</v>
      </c>
      <c r="K811" t="s">
        <v>131</v>
      </c>
      <c r="L811" t="s">
        <v>58</v>
      </c>
      <c r="M811">
        <v>0</v>
      </c>
      <c r="N811">
        <v>2</v>
      </c>
      <c r="O811">
        <v>1</v>
      </c>
      <c r="P811">
        <v>0</v>
      </c>
      <c r="Q811" t="s">
        <v>59</v>
      </c>
      <c r="R811" t="s">
        <v>59</v>
      </c>
      <c r="S811" t="s">
        <v>59</v>
      </c>
      <c r="T811" t="s">
        <v>59</v>
      </c>
      <c r="U811" t="s">
        <v>59</v>
      </c>
      <c r="Y811" t="s">
        <v>66</v>
      </c>
      <c r="Z811" t="s">
        <v>66</v>
      </c>
      <c r="AA811" t="s">
        <v>58</v>
      </c>
      <c r="AB811" t="s">
        <v>58</v>
      </c>
      <c r="AC811" t="s">
        <v>58</v>
      </c>
      <c r="AD811" t="s">
        <v>58</v>
      </c>
      <c r="AE811" t="s">
        <v>58</v>
      </c>
      <c r="AF811" t="s">
        <v>58</v>
      </c>
      <c r="AG811" t="s">
        <v>58</v>
      </c>
      <c r="AH811" t="s">
        <v>58</v>
      </c>
      <c r="AI811" t="s">
        <v>58</v>
      </c>
      <c r="AJ811" t="s">
        <v>58</v>
      </c>
      <c r="AK811">
        <v>0</v>
      </c>
      <c r="AL811">
        <v>0</v>
      </c>
      <c r="AM811">
        <v>1</v>
      </c>
      <c r="AN811">
        <v>0</v>
      </c>
      <c r="AO811">
        <v>0</v>
      </c>
      <c r="AP811">
        <v>0</v>
      </c>
      <c r="AQ811">
        <v>0</v>
      </c>
      <c r="AR811">
        <v>0</v>
      </c>
      <c r="AS811">
        <v>0</v>
      </c>
      <c r="AW811" t="s">
        <v>59</v>
      </c>
      <c r="AX811">
        <v>4</v>
      </c>
    </row>
    <row r="812" spans="1:50">
      <c r="A812" t="s">
        <v>1596</v>
      </c>
      <c r="B812" t="s">
        <v>1062</v>
      </c>
      <c r="C812" t="s">
        <v>236</v>
      </c>
      <c r="D812">
        <v>8520</v>
      </c>
      <c r="E812" t="s">
        <v>53</v>
      </c>
      <c r="F812">
        <v>80</v>
      </c>
      <c r="G812" t="s">
        <v>54</v>
      </c>
      <c r="H812">
        <v>158.22</v>
      </c>
      <c r="I812" t="s">
        <v>94</v>
      </c>
      <c r="J812" t="s">
        <v>56</v>
      </c>
      <c r="K812" t="s">
        <v>90</v>
      </c>
      <c r="L812" t="s">
        <v>58</v>
      </c>
      <c r="M812">
        <v>0</v>
      </c>
      <c r="N812">
        <v>0</v>
      </c>
      <c r="O812">
        <v>0</v>
      </c>
      <c r="P812">
        <v>0</v>
      </c>
      <c r="Q812" t="s">
        <v>59</v>
      </c>
      <c r="R812" t="s">
        <v>59</v>
      </c>
      <c r="S812" t="s">
        <v>59</v>
      </c>
      <c r="T812" t="s">
        <v>59</v>
      </c>
      <c r="U812" t="s">
        <v>59</v>
      </c>
      <c r="V812">
        <v>0</v>
      </c>
      <c r="W812">
        <v>1</v>
      </c>
      <c r="X812">
        <v>0</v>
      </c>
      <c r="Y812" t="s">
        <v>58</v>
      </c>
      <c r="Z812" t="s">
        <v>58</v>
      </c>
      <c r="AA812" t="s">
        <v>58</v>
      </c>
      <c r="AB812" t="s">
        <v>58</v>
      </c>
      <c r="AC812" t="s">
        <v>58</v>
      </c>
      <c r="AD812" t="s">
        <v>58</v>
      </c>
      <c r="AE812" t="s">
        <v>58</v>
      </c>
      <c r="AF812" t="s">
        <v>58</v>
      </c>
      <c r="AG812" t="s">
        <v>58</v>
      </c>
      <c r="AH812" t="s">
        <v>58</v>
      </c>
      <c r="AI812" t="s">
        <v>58</v>
      </c>
      <c r="AJ812" t="s">
        <v>58</v>
      </c>
      <c r="AK812">
        <v>1</v>
      </c>
      <c r="AL812">
        <v>0</v>
      </c>
      <c r="AM812">
        <v>1</v>
      </c>
      <c r="AN812">
        <v>0</v>
      </c>
      <c r="AO812">
        <v>0</v>
      </c>
      <c r="AP812">
        <v>0</v>
      </c>
      <c r="AQ812">
        <v>0</v>
      </c>
      <c r="AR812">
        <v>0</v>
      </c>
      <c r="AS812">
        <v>0</v>
      </c>
      <c r="AV812">
        <v>12.4</v>
      </c>
      <c r="AW812" t="s">
        <v>59</v>
      </c>
      <c r="AX812">
        <v>4</v>
      </c>
    </row>
    <row r="813" spans="1:50">
      <c r="A813" t="s">
        <v>1597</v>
      </c>
      <c r="B813" t="s">
        <v>456</v>
      </c>
      <c r="C813" t="s">
        <v>88</v>
      </c>
      <c r="D813">
        <v>5120</v>
      </c>
      <c r="E813" t="s">
        <v>53</v>
      </c>
      <c r="F813">
        <v>0</v>
      </c>
      <c r="G813" t="s">
        <v>64</v>
      </c>
      <c r="H813">
        <v>198.68</v>
      </c>
      <c r="I813" t="s">
        <v>55</v>
      </c>
      <c r="J813" t="s">
        <v>55</v>
      </c>
      <c r="K813" t="s">
        <v>57</v>
      </c>
      <c r="L813" t="s">
        <v>58</v>
      </c>
      <c r="M813">
        <v>0</v>
      </c>
      <c r="N813">
        <v>0</v>
      </c>
      <c r="O813">
        <v>0</v>
      </c>
      <c r="P813">
        <v>0</v>
      </c>
      <c r="Q813" t="s">
        <v>59</v>
      </c>
      <c r="R813" t="s">
        <v>59</v>
      </c>
      <c r="S813" t="s">
        <v>59</v>
      </c>
      <c r="T813" t="s">
        <v>59</v>
      </c>
      <c r="U813" t="s">
        <v>59</v>
      </c>
      <c r="W813">
        <v>0</v>
      </c>
      <c r="X813">
        <v>0</v>
      </c>
      <c r="Y813" t="s">
        <v>59</v>
      </c>
      <c r="Z813" t="s">
        <v>59</v>
      </c>
      <c r="AA813" t="s">
        <v>59</v>
      </c>
      <c r="AB813" t="s">
        <v>59</v>
      </c>
      <c r="AC813" t="s">
        <v>59</v>
      </c>
      <c r="AD813" t="s">
        <v>59</v>
      </c>
      <c r="AE813" t="s">
        <v>59</v>
      </c>
      <c r="AF813" t="s">
        <v>59</v>
      </c>
      <c r="AG813" t="s">
        <v>59</v>
      </c>
      <c r="AH813" t="s">
        <v>59</v>
      </c>
      <c r="AI813" t="s">
        <v>59</v>
      </c>
      <c r="AJ813" t="s">
        <v>59</v>
      </c>
      <c r="AV813">
        <v>12.3</v>
      </c>
      <c r="AW813" t="s">
        <v>59</v>
      </c>
      <c r="AX813">
        <v>8</v>
      </c>
    </row>
    <row r="814" spans="1:50">
      <c r="A814" t="s">
        <v>1598</v>
      </c>
      <c r="B814" t="s">
        <v>1599</v>
      </c>
      <c r="C814" t="s">
        <v>108</v>
      </c>
      <c r="D814">
        <v>1920</v>
      </c>
      <c r="E814" t="s">
        <v>63</v>
      </c>
      <c r="F814">
        <v>74</v>
      </c>
      <c r="G814" t="s">
        <v>84</v>
      </c>
      <c r="H814">
        <v>202.3</v>
      </c>
      <c r="I814" t="s">
        <v>65</v>
      </c>
      <c r="J814" t="s">
        <v>71</v>
      </c>
      <c r="K814" t="s">
        <v>131</v>
      </c>
      <c r="L814" t="s">
        <v>66</v>
      </c>
      <c r="M814">
        <v>4</v>
      </c>
      <c r="N814">
        <v>2</v>
      </c>
      <c r="O814">
        <v>2</v>
      </c>
      <c r="P814">
        <v>0</v>
      </c>
      <c r="Q814" t="s">
        <v>59</v>
      </c>
      <c r="R814" t="s">
        <v>59</v>
      </c>
      <c r="S814" t="s">
        <v>59</v>
      </c>
      <c r="T814" t="s">
        <v>59</v>
      </c>
      <c r="U814" t="s">
        <v>59</v>
      </c>
      <c r="V814">
        <v>1</v>
      </c>
      <c r="W814">
        <v>1</v>
      </c>
      <c r="X814">
        <v>0</v>
      </c>
      <c r="Y814" t="s">
        <v>66</v>
      </c>
      <c r="Z814" t="s">
        <v>58</v>
      </c>
      <c r="AA814" t="s">
        <v>58</v>
      </c>
      <c r="AB814" t="s">
        <v>58</v>
      </c>
      <c r="AC814" t="s">
        <v>58</v>
      </c>
      <c r="AD814" t="s">
        <v>58</v>
      </c>
      <c r="AE814" t="s">
        <v>58</v>
      </c>
      <c r="AF814" t="s">
        <v>58</v>
      </c>
      <c r="AG814" t="s">
        <v>58</v>
      </c>
      <c r="AH814" t="s">
        <v>58</v>
      </c>
      <c r="AI814" t="s">
        <v>58</v>
      </c>
      <c r="AJ814" t="s">
        <v>58</v>
      </c>
      <c r="AK814">
        <v>0</v>
      </c>
      <c r="AL814">
        <v>0</v>
      </c>
      <c r="AM814">
        <v>1</v>
      </c>
      <c r="AN814">
        <v>0</v>
      </c>
      <c r="AO814">
        <v>0</v>
      </c>
      <c r="AP814">
        <v>0</v>
      </c>
      <c r="AQ814">
        <v>0</v>
      </c>
      <c r="AR814">
        <v>0</v>
      </c>
      <c r="AS814">
        <v>0</v>
      </c>
      <c r="AV814">
        <v>12.4</v>
      </c>
      <c r="AW814" t="s">
        <v>59</v>
      </c>
      <c r="AX814">
        <v>9</v>
      </c>
    </row>
    <row r="815" spans="1:50">
      <c r="A815" t="s">
        <v>1600</v>
      </c>
      <c r="B815" t="s">
        <v>1601</v>
      </c>
      <c r="C815" t="s">
        <v>75</v>
      </c>
      <c r="D815">
        <v>2160</v>
      </c>
      <c r="E815" t="s">
        <v>63</v>
      </c>
      <c r="F815">
        <v>64</v>
      </c>
      <c r="G815" t="s">
        <v>70</v>
      </c>
      <c r="H815">
        <v>356.58</v>
      </c>
      <c r="I815" t="s">
        <v>55</v>
      </c>
      <c r="J815" t="s">
        <v>71</v>
      </c>
      <c r="K815" t="s">
        <v>72</v>
      </c>
      <c r="L815" t="s">
        <v>58</v>
      </c>
      <c r="M815">
        <v>0</v>
      </c>
      <c r="N815">
        <v>2</v>
      </c>
      <c r="O815">
        <v>2</v>
      </c>
      <c r="P815">
        <v>0</v>
      </c>
      <c r="Q815" t="s">
        <v>59</v>
      </c>
      <c r="R815" t="s">
        <v>59</v>
      </c>
      <c r="S815" t="s">
        <v>59</v>
      </c>
      <c r="T815" t="s">
        <v>59</v>
      </c>
      <c r="U815" t="s">
        <v>59</v>
      </c>
      <c r="V815">
        <v>2</v>
      </c>
      <c r="W815">
        <v>1</v>
      </c>
      <c r="X815">
        <v>1</v>
      </c>
      <c r="Y815" t="s">
        <v>66</v>
      </c>
      <c r="Z815" t="s">
        <v>66</v>
      </c>
      <c r="AA815" t="s">
        <v>58</v>
      </c>
      <c r="AB815" t="s">
        <v>66</v>
      </c>
      <c r="AC815" t="s">
        <v>58</v>
      </c>
      <c r="AD815" t="s">
        <v>58</v>
      </c>
      <c r="AE815" t="s">
        <v>66</v>
      </c>
      <c r="AF815" t="s">
        <v>58</v>
      </c>
      <c r="AG815" t="s">
        <v>58</v>
      </c>
      <c r="AH815" t="s">
        <v>58</v>
      </c>
      <c r="AI815" t="s">
        <v>58</v>
      </c>
      <c r="AJ815" t="s">
        <v>58</v>
      </c>
      <c r="AK815">
        <v>1</v>
      </c>
      <c r="AL815">
        <v>0</v>
      </c>
      <c r="AM815">
        <v>1</v>
      </c>
      <c r="AN815">
        <v>0</v>
      </c>
      <c r="AO815">
        <v>1</v>
      </c>
      <c r="AP815">
        <v>1</v>
      </c>
      <c r="AQ815">
        <v>1</v>
      </c>
      <c r="AR815">
        <v>0</v>
      </c>
      <c r="AS815">
        <v>0</v>
      </c>
      <c r="AV815">
        <v>13.4</v>
      </c>
      <c r="AW815" t="s">
        <v>59</v>
      </c>
      <c r="AX815">
        <v>1</v>
      </c>
    </row>
    <row r="816" spans="1:50">
      <c r="A816" t="s">
        <v>1602</v>
      </c>
      <c r="B816" t="s">
        <v>1603</v>
      </c>
      <c r="C816" t="s">
        <v>271</v>
      </c>
      <c r="E816" t="s">
        <v>63</v>
      </c>
      <c r="F816">
        <v>56</v>
      </c>
      <c r="G816" t="s">
        <v>64</v>
      </c>
      <c r="H816">
        <v>306.25</v>
      </c>
      <c r="I816" t="s">
        <v>55</v>
      </c>
      <c r="J816" t="s">
        <v>55</v>
      </c>
      <c r="K816" t="s">
        <v>72</v>
      </c>
      <c r="L816" t="s">
        <v>66</v>
      </c>
      <c r="M816">
        <v>2</v>
      </c>
      <c r="N816">
        <v>2</v>
      </c>
      <c r="O816">
        <v>2</v>
      </c>
      <c r="P816">
        <v>0</v>
      </c>
      <c r="Q816" t="s">
        <v>59</v>
      </c>
      <c r="R816" t="s">
        <v>59</v>
      </c>
      <c r="S816" t="s">
        <v>59</v>
      </c>
      <c r="T816" t="s">
        <v>66</v>
      </c>
      <c r="U816" t="s">
        <v>66</v>
      </c>
      <c r="V816">
        <v>1</v>
      </c>
      <c r="W816">
        <v>0</v>
      </c>
      <c r="X816">
        <v>0</v>
      </c>
      <c r="Y816" t="s">
        <v>58</v>
      </c>
      <c r="Z816" t="s">
        <v>66</v>
      </c>
      <c r="AA816" t="s">
        <v>58</v>
      </c>
      <c r="AB816" t="s">
        <v>58</v>
      </c>
      <c r="AC816" t="s">
        <v>58</v>
      </c>
      <c r="AD816" t="s">
        <v>58</v>
      </c>
      <c r="AE816" t="s">
        <v>58</v>
      </c>
      <c r="AF816" t="s">
        <v>58</v>
      </c>
      <c r="AG816" t="s">
        <v>58</v>
      </c>
      <c r="AH816" t="s">
        <v>58</v>
      </c>
      <c r="AI816" t="s">
        <v>58</v>
      </c>
      <c r="AJ816" t="s">
        <v>58</v>
      </c>
      <c r="AK816">
        <v>0</v>
      </c>
      <c r="AL816">
        <v>1</v>
      </c>
      <c r="AM816">
        <v>1</v>
      </c>
      <c r="AN816">
        <v>0</v>
      </c>
      <c r="AO816">
        <v>0</v>
      </c>
      <c r="AP816">
        <v>0</v>
      </c>
      <c r="AQ816">
        <v>0</v>
      </c>
      <c r="AR816">
        <v>0</v>
      </c>
      <c r="AS816">
        <v>0</v>
      </c>
      <c r="AV816">
        <v>11.7</v>
      </c>
      <c r="AW816" t="s">
        <v>59</v>
      </c>
      <c r="AX816">
        <v>1</v>
      </c>
    </row>
    <row r="817" spans="1:50">
      <c r="A817" t="s">
        <v>1604</v>
      </c>
      <c r="B817" t="s">
        <v>1222</v>
      </c>
      <c r="C817" t="s">
        <v>202</v>
      </c>
      <c r="D817">
        <v>5240</v>
      </c>
      <c r="E817" t="s">
        <v>53</v>
      </c>
      <c r="F817">
        <v>40</v>
      </c>
      <c r="G817" t="s">
        <v>84</v>
      </c>
      <c r="H817">
        <v>187.5</v>
      </c>
      <c r="I817" t="s">
        <v>55</v>
      </c>
      <c r="J817" t="s">
        <v>55</v>
      </c>
      <c r="K817" t="s">
        <v>85</v>
      </c>
      <c r="L817" t="s">
        <v>58</v>
      </c>
      <c r="M817">
        <v>0</v>
      </c>
      <c r="N817">
        <v>1</v>
      </c>
      <c r="O817">
        <v>1</v>
      </c>
      <c r="P817">
        <v>0</v>
      </c>
      <c r="Q817" t="s">
        <v>59</v>
      </c>
      <c r="R817" t="s">
        <v>59</v>
      </c>
      <c r="S817" t="s">
        <v>59</v>
      </c>
      <c r="T817" t="s">
        <v>59</v>
      </c>
      <c r="U817" t="s">
        <v>59</v>
      </c>
      <c r="V817">
        <v>1</v>
      </c>
      <c r="W817">
        <v>1</v>
      </c>
      <c r="X817">
        <v>1</v>
      </c>
      <c r="Y817" t="s">
        <v>59</v>
      </c>
      <c r="Z817" t="s">
        <v>59</v>
      </c>
      <c r="AA817" t="s">
        <v>59</v>
      </c>
      <c r="AB817" t="s">
        <v>59</v>
      </c>
      <c r="AC817" t="s">
        <v>59</v>
      </c>
      <c r="AD817" t="s">
        <v>59</v>
      </c>
      <c r="AE817" t="s">
        <v>59</v>
      </c>
      <c r="AF817" t="s">
        <v>59</v>
      </c>
      <c r="AG817" t="s">
        <v>59</v>
      </c>
      <c r="AH817" t="s">
        <v>59</v>
      </c>
      <c r="AI817" t="s">
        <v>59</v>
      </c>
      <c r="AJ817" t="s">
        <v>59</v>
      </c>
      <c r="AV817">
        <v>13</v>
      </c>
      <c r="AW817" t="s">
        <v>59</v>
      </c>
      <c r="AX817">
        <v>2</v>
      </c>
    </row>
    <row r="818" spans="1:50">
      <c r="A818" t="s">
        <v>1605</v>
      </c>
      <c r="B818" t="s">
        <v>1606</v>
      </c>
      <c r="C818" t="s">
        <v>417</v>
      </c>
      <c r="D818">
        <v>2080</v>
      </c>
      <c r="E818" t="s">
        <v>53</v>
      </c>
      <c r="F818">
        <v>64</v>
      </c>
      <c r="G818" t="s">
        <v>54</v>
      </c>
      <c r="H818">
        <v>336.51</v>
      </c>
      <c r="I818" t="s">
        <v>241</v>
      </c>
      <c r="J818" t="s">
        <v>71</v>
      </c>
      <c r="K818" t="s">
        <v>72</v>
      </c>
      <c r="L818" t="s">
        <v>58</v>
      </c>
      <c r="M818">
        <v>0</v>
      </c>
      <c r="N818">
        <v>2</v>
      </c>
      <c r="O818">
        <v>2</v>
      </c>
      <c r="P818">
        <v>1</v>
      </c>
      <c r="Q818" t="s">
        <v>59</v>
      </c>
      <c r="R818" t="s">
        <v>59</v>
      </c>
      <c r="S818" t="s">
        <v>66</v>
      </c>
      <c r="T818" t="s">
        <v>59</v>
      </c>
      <c r="U818" t="s">
        <v>59</v>
      </c>
      <c r="V818">
        <v>1</v>
      </c>
      <c r="W818">
        <v>1</v>
      </c>
      <c r="X818">
        <v>0</v>
      </c>
      <c r="Y818" t="s">
        <v>58</v>
      </c>
      <c r="Z818" t="s">
        <v>66</v>
      </c>
      <c r="AA818" t="s">
        <v>58</v>
      </c>
      <c r="AB818" t="s">
        <v>58</v>
      </c>
      <c r="AC818" t="s">
        <v>58</v>
      </c>
      <c r="AD818" t="s">
        <v>58</v>
      </c>
      <c r="AE818" t="s">
        <v>58</v>
      </c>
      <c r="AF818" t="s">
        <v>58</v>
      </c>
      <c r="AG818" t="s">
        <v>58</v>
      </c>
      <c r="AH818" t="s">
        <v>58</v>
      </c>
      <c r="AI818" t="s">
        <v>58</v>
      </c>
      <c r="AJ818" t="s">
        <v>58</v>
      </c>
      <c r="AK818">
        <v>1</v>
      </c>
      <c r="AL818">
        <v>0</v>
      </c>
      <c r="AM818">
        <v>1</v>
      </c>
      <c r="AN818">
        <v>0</v>
      </c>
      <c r="AO818">
        <v>0</v>
      </c>
      <c r="AP818">
        <v>0</v>
      </c>
      <c r="AQ818">
        <v>0</v>
      </c>
      <c r="AR818">
        <v>0</v>
      </c>
      <c r="AS818">
        <v>0</v>
      </c>
      <c r="AV818">
        <v>13.2</v>
      </c>
      <c r="AW818" t="s">
        <v>59</v>
      </c>
      <c r="AX818">
        <v>4</v>
      </c>
    </row>
    <row r="819" spans="1:50">
      <c r="A819" t="s">
        <v>1607</v>
      </c>
      <c r="B819" t="s">
        <v>1608</v>
      </c>
      <c r="C819" t="s">
        <v>75</v>
      </c>
      <c r="D819">
        <v>2160</v>
      </c>
      <c r="E819" t="s">
        <v>63</v>
      </c>
      <c r="F819">
        <v>52</v>
      </c>
      <c r="G819" t="s">
        <v>64</v>
      </c>
      <c r="H819">
        <v>281.25</v>
      </c>
      <c r="I819" t="s">
        <v>105</v>
      </c>
      <c r="J819" t="s">
        <v>71</v>
      </c>
      <c r="K819" t="s">
        <v>72</v>
      </c>
      <c r="L819" t="s">
        <v>58</v>
      </c>
      <c r="M819">
        <v>0</v>
      </c>
      <c r="N819">
        <v>2</v>
      </c>
      <c r="O819">
        <v>2</v>
      </c>
      <c r="P819">
        <v>0</v>
      </c>
      <c r="Q819" t="s">
        <v>59</v>
      </c>
      <c r="R819" t="s">
        <v>66</v>
      </c>
      <c r="S819" t="s">
        <v>66</v>
      </c>
      <c r="T819" t="s">
        <v>66</v>
      </c>
      <c r="U819" t="s">
        <v>66</v>
      </c>
      <c r="V819">
        <v>2</v>
      </c>
      <c r="W819">
        <v>1</v>
      </c>
      <c r="X819">
        <v>1</v>
      </c>
      <c r="Y819" t="s">
        <v>66</v>
      </c>
      <c r="Z819" t="s">
        <v>66</v>
      </c>
      <c r="AA819" t="s">
        <v>58</v>
      </c>
      <c r="AB819" t="s">
        <v>66</v>
      </c>
      <c r="AC819" t="s">
        <v>58</v>
      </c>
      <c r="AD819" t="s">
        <v>58</v>
      </c>
      <c r="AE819" t="s">
        <v>66</v>
      </c>
      <c r="AF819" t="s">
        <v>58</v>
      </c>
      <c r="AG819" t="s">
        <v>58</v>
      </c>
      <c r="AH819" t="s">
        <v>58</v>
      </c>
      <c r="AI819" t="s">
        <v>58</v>
      </c>
      <c r="AJ819" t="s">
        <v>58</v>
      </c>
      <c r="AK819">
        <v>0</v>
      </c>
      <c r="AL819">
        <v>1</v>
      </c>
      <c r="AM819">
        <v>1</v>
      </c>
      <c r="AN819">
        <v>1</v>
      </c>
      <c r="AO819">
        <v>1</v>
      </c>
      <c r="AP819">
        <v>0</v>
      </c>
      <c r="AQ819">
        <v>0</v>
      </c>
      <c r="AR819">
        <v>1</v>
      </c>
      <c r="AS819">
        <v>1</v>
      </c>
      <c r="AV819">
        <v>11.6</v>
      </c>
      <c r="AW819" t="s">
        <v>66</v>
      </c>
      <c r="AX819">
        <v>1</v>
      </c>
    </row>
    <row r="820" spans="1:50">
      <c r="A820" t="s">
        <v>1609</v>
      </c>
      <c r="B820" t="s">
        <v>1610</v>
      </c>
      <c r="C820" t="s">
        <v>83</v>
      </c>
      <c r="D820">
        <v>3840</v>
      </c>
      <c r="E820" t="s">
        <v>53</v>
      </c>
      <c r="F820">
        <v>32</v>
      </c>
      <c r="G820" t="s">
        <v>104</v>
      </c>
      <c r="H820">
        <v>135.86000000000001</v>
      </c>
      <c r="I820" t="s">
        <v>105</v>
      </c>
      <c r="J820" t="s">
        <v>56</v>
      </c>
      <c r="K820" t="s">
        <v>153</v>
      </c>
      <c r="L820" t="s">
        <v>58</v>
      </c>
      <c r="M820">
        <v>0</v>
      </c>
      <c r="N820">
        <v>1</v>
      </c>
      <c r="O820">
        <v>1</v>
      </c>
      <c r="P820">
        <v>0</v>
      </c>
      <c r="Q820" t="s">
        <v>59</v>
      </c>
      <c r="R820" t="s">
        <v>59</v>
      </c>
      <c r="S820" t="s">
        <v>59</v>
      </c>
      <c r="T820" t="s">
        <v>59</v>
      </c>
      <c r="U820" t="s">
        <v>59</v>
      </c>
      <c r="V820">
        <v>0</v>
      </c>
      <c r="W820">
        <v>1</v>
      </c>
      <c r="X820">
        <v>1</v>
      </c>
      <c r="Y820" t="s">
        <v>58</v>
      </c>
      <c r="Z820" t="s">
        <v>66</v>
      </c>
      <c r="AA820" t="s">
        <v>58</v>
      </c>
      <c r="AB820" t="s">
        <v>58</v>
      </c>
      <c r="AC820" t="s">
        <v>58</v>
      </c>
      <c r="AD820" t="s">
        <v>58</v>
      </c>
      <c r="AE820" t="s">
        <v>66</v>
      </c>
      <c r="AF820" t="s">
        <v>58</v>
      </c>
      <c r="AG820" t="s">
        <v>58</v>
      </c>
      <c r="AH820" t="s">
        <v>58</v>
      </c>
      <c r="AI820" t="s">
        <v>58</v>
      </c>
      <c r="AJ820" t="s">
        <v>58</v>
      </c>
      <c r="AK820">
        <v>0</v>
      </c>
      <c r="AL820">
        <v>1</v>
      </c>
      <c r="AM820">
        <v>1</v>
      </c>
      <c r="AN820">
        <v>0</v>
      </c>
      <c r="AO820">
        <v>1</v>
      </c>
      <c r="AP820">
        <v>0</v>
      </c>
      <c r="AQ820">
        <v>0</v>
      </c>
      <c r="AR820">
        <v>0</v>
      </c>
      <c r="AS820">
        <v>0</v>
      </c>
      <c r="AV820">
        <v>10.199999999999999</v>
      </c>
      <c r="AW820" t="s">
        <v>59</v>
      </c>
      <c r="AX820">
        <v>2</v>
      </c>
    </row>
    <row r="821" spans="1:50">
      <c r="A821" t="s">
        <v>1611</v>
      </c>
      <c r="B821" t="s">
        <v>1612</v>
      </c>
      <c r="C821" t="s">
        <v>69</v>
      </c>
      <c r="D821">
        <v>6740</v>
      </c>
      <c r="E821" t="s">
        <v>63</v>
      </c>
      <c r="F821">
        <v>72</v>
      </c>
      <c r="G821" t="s">
        <v>64</v>
      </c>
      <c r="H821">
        <v>267.43</v>
      </c>
      <c r="I821" t="s">
        <v>94</v>
      </c>
      <c r="J821" t="s">
        <v>71</v>
      </c>
      <c r="K821" t="s">
        <v>256</v>
      </c>
      <c r="L821" t="s">
        <v>58</v>
      </c>
      <c r="M821">
        <v>0</v>
      </c>
      <c r="N821">
        <v>2</v>
      </c>
      <c r="O821">
        <v>2</v>
      </c>
      <c r="P821">
        <v>0</v>
      </c>
      <c r="Q821" t="s">
        <v>59</v>
      </c>
      <c r="R821" t="s">
        <v>66</v>
      </c>
      <c r="S821" t="s">
        <v>66</v>
      </c>
      <c r="T821" t="s">
        <v>66</v>
      </c>
      <c r="U821" t="s">
        <v>59</v>
      </c>
      <c r="W821">
        <v>0</v>
      </c>
      <c r="X821">
        <v>0</v>
      </c>
      <c r="Y821" t="s">
        <v>59</v>
      </c>
      <c r="Z821" t="s">
        <v>59</v>
      </c>
      <c r="AA821" t="s">
        <v>59</v>
      </c>
      <c r="AB821" t="s">
        <v>59</v>
      </c>
      <c r="AC821" t="s">
        <v>59</v>
      </c>
      <c r="AD821" t="s">
        <v>59</v>
      </c>
      <c r="AE821" t="s">
        <v>59</v>
      </c>
      <c r="AF821" t="s">
        <v>59</v>
      </c>
      <c r="AG821" t="s">
        <v>59</v>
      </c>
      <c r="AH821" t="s">
        <v>59</v>
      </c>
      <c r="AI821" t="s">
        <v>59</v>
      </c>
      <c r="AJ821" t="s">
        <v>59</v>
      </c>
      <c r="AV821">
        <v>14.6</v>
      </c>
      <c r="AW821" t="s">
        <v>59</v>
      </c>
      <c r="AX821">
        <v>6</v>
      </c>
    </row>
    <row r="822" spans="1:50">
      <c r="A822" t="s">
        <v>1613</v>
      </c>
      <c r="B822" t="s">
        <v>392</v>
      </c>
      <c r="C822" t="s">
        <v>103</v>
      </c>
      <c r="D822">
        <v>7320</v>
      </c>
      <c r="E822" t="s">
        <v>53</v>
      </c>
      <c r="F822">
        <v>94</v>
      </c>
      <c r="G822" t="s">
        <v>70</v>
      </c>
      <c r="H822">
        <v>490.46</v>
      </c>
      <c r="I822" t="s">
        <v>55</v>
      </c>
      <c r="J822" t="s">
        <v>55</v>
      </c>
      <c r="K822" t="s">
        <v>85</v>
      </c>
      <c r="L822" t="s">
        <v>58</v>
      </c>
      <c r="M822">
        <v>0</v>
      </c>
      <c r="N822">
        <v>2</v>
      </c>
      <c r="O822">
        <v>2</v>
      </c>
      <c r="P822">
        <v>0</v>
      </c>
      <c r="Q822" t="s">
        <v>59</v>
      </c>
      <c r="R822" t="s">
        <v>59</v>
      </c>
      <c r="S822" t="s">
        <v>59</v>
      </c>
      <c r="T822" t="s">
        <v>59</v>
      </c>
      <c r="U822" t="s">
        <v>59</v>
      </c>
      <c r="W822">
        <v>0</v>
      </c>
      <c r="X822">
        <v>0</v>
      </c>
      <c r="Y822" t="s">
        <v>58</v>
      </c>
      <c r="Z822" t="s">
        <v>58</v>
      </c>
      <c r="AA822" t="s">
        <v>58</v>
      </c>
      <c r="AB822" t="s">
        <v>58</v>
      </c>
      <c r="AC822" t="s">
        <v>58</v>
      </c>
      <c r="AD822" t="s">
        <v>58</v>
      </c>
      <c r="AE822" t="s">
        <v>58</v>
      </c>
      <c r="AF822" t="s">
        <v>58</v>
      </c>
      <c r="AG822" t="s">
        <v>58</v>
      </c>
      <c r="AH822" t="s">
        <v>58</v>
      </c>
      <c r="AI822" t="s">
        <v>58</v>
      </c>
      <c r="AJ822" t="s">
        <v>58</v>
      </c>
      <c r="AK822">
        <v>0</v>
      </c>
      <c r="AL822">
        <v>1</v>
      </c>
      <c r="AM822">
        <v>1</v>
      </c>
      <c r="AN822">
        <v>0</v>
      </c>
      <c r="AO822">
        <v>0</v>
      </c>
      <c r="AP822">
        <v>0</v>
      </c>
      <c r="AQ822">
        <v>0</v>
      </c>
      <c r="AR822">
        <v>0</v>
      </c>
      <c r="AS822">
        <v>0</v>
      </c>
      <c r="AV822">
        <v>15.3</v>
      </c>
      <c r="AW822" t="s">
        <v>59</v>
      </c>
      <c r="AX822">
        <v>6</v>
      </c>
    </row>
    <row r="823" spans="1:50">
      <c r="A823" t="s">
        <v>1614</v>
      </c>
      <c r="B823" t="s">
        <v>1615</v>
      </c>
      <c r="C823" t="s">
        <v>122</v>
      </c>
      <c r="D823">
        <v>2680</v>
      </c>
      <c r="E823" t="s">
        <v>53</v>
      </c>
      <c r="F823">
        <v>36</v>
      </c>
      <c r="G823" t="s">
        <v>104</v>
      </c>
      <c r="H823">
        <v>188.16</v>
      </c>
      <c r="I823" t="s">
        <v>55</v>
      </c>
      <c r="J823" t="s">
        <v>55</v>
      </c>
      <c r="K823" t="s">
        <v>131</v>
      </c>
      <c r="L823" t="s">
        <v>58</v>
      </c>
      <c r="M823">
        <v>0</v>
      </c>
      <c r="N823">
        <v>0</v>
      </c>
      <c r="O823">
        <v>0</v>
      </c>
      <c r="P823">
        <v>0</v>
      </c>
      <c r="Q823" t="s">
        <v>59</v>
      </c>
      <c r="R823" t="s">
        <v>59</v>
      </c>
      <c r="S823" t="s">
        <v>59</v>
      </c>
      <c r="T823" t="s">
        <v>59</v>
      </c>
      <c r="U823" t="s">
        <v>59</v>
      </c>
      <c r="V823">
        <v>1</v>
      </c>
      <c r="W823">
        <v>1</v>
      </c>
      <c r="X823">
        <v>1</v>
      </c>
      <c r="Y823" t="s">
        <v>59</v>
      </c>
      <c r="Z823" t="s">
        <v>59</v>
      </c>
      <c r="AA823" t="s">
        <v>59</v>
      </c>
      <c r="AB823" t="s">
        <v>59</v>
      </c>
      <c r="AC823" t="s">
        <v>59</v>
      </c>
      <c r="AD823" t="s">
        <v>59</v>
      </c>
      <c r="AE823" t="s">
        <v>59</v>
      </c>
      <c r="AF823" t="s">
        <v>59</v>
      </c>
      <c r="AG823" t="s">
        <v>59</v>
      </c>
      <c r="AH823" t="s">
        <v>59</v>
      </c>
      <c r="AI823" t="s">
        <v>59</v>
      </c>
      <c r="AJ823" t="s">
        <v>59</v>
      </c>
      <c r="AV823">
        <v>12.6</v>
      </c>
      <c r="AW823" t="s">
        <v>59</v>
      </c>
      <c r="AX823">
        <v>7</v>
      </c>
    </row>
    <row r="824" spans="1:50">
      <c r="A824" t="s">
        <v>1616</v>
      </c>
      <c r="B824" t="s">
        <v>1291</v>
      </c>
      <c r="C824" t="s">
        <v>212</v>
      </c>
      <c r="D824">
        <v>1520</v>
      </c>
      <c r="E824" t="s">
        <v>63</v>
      </c>
      <c r="F824">
        <v>56</v>
      </c>
      <c r="G824" t="s">
        <v>64</v>
      </c>
      <c r="H824">
        <v>226.97</v>
      </c>
      <c r="I824" t="s">
        <v>55</v>
      </c>
      <c r="J824" t="s">
        <v>55</v>
      </c>
      <c r="K824" t="s">
        <v>131</v>
      </c>
      <c r="L824" t="s">
        <v>58</v>
      </c>
      <c r="M824">
        <v>0</v>
      </c>
      <c r="N824">
        <v>1</v>
      </c>
      <c r="O824">
        <v>1</v>
      </c>
      <c r="P824">
        <v>0</v>
      </c>
      <c r="Q824" t="s">
        <v>59</v>
      </c>
      <c r="R824" t="s">
        <v>59</v>
      </c>
      <c r="S824" t="s">
        <v>59</v>
      </c>
      <c r="T824" t="s">
        <v>59</v>
      </c>
      <c r="U824" t="s">
        <v>59</v>
      </c>
      <c r="W824">
        <v>0</v>
      </c>
      <c r="X824">
        <v>0</v>
      </c>
      <c r="Y824" t="s">
        <v>58</v>
      </c>
      <c r="Z824" t="s">
        <v>58</v>
      </c>
      <c r="AA824" t="s">
        <v>58</v>
      </c>
      <c r="AB824" t="s">
        <v>58</v>
      </c>
      <c r="AC824" t="s">
        <v>58</v>
      </c>
      <c r="AD824" t="s">
        <v>58</v>
      </c>
      <c r="AE824" t="s">
        <v>58</v>
      </c>
      <c r="AF824" t="s">
        <v>58</v>
      </c>
      <c r="AG824" t="s">
        <v>58</v>
      </c>
      <c r="AH824" t="s">
        <v>58</v>
      </c>
      <c r="AI824" t="s">
        <v>58</v>
      </c>
      <c r="AJ824" t="s">
        <v>58</v>
      </c>
      <c r="AK824">
        <v>0</v>
      </c>
      <c r="AL824">
        <v>0</v>
      </c>
      <c r="AM824">
        <v>1</v>
      </c>
      <c r="AN824">
        <v>0</v>
      </c>
      <c r="AO824">
        <v>1</v>
      </c>
      <c r="AP824">
        <v>0</v>
      </c>
      <c r="AQ824">
        <v>0</v>
      </c>
      <c r="AR824">
        <v>0</v>
      </c>
      <c r="AS824">
        <v>0</v>
      </c>
      <c r="AV824">
        <v>12.6</v>
      </c>
      <c r="AW824" t="s">
        <v>59</v>
      </c>
      <c r="AX824">
        <v>7</v>
      </c>
    </row>
    <row r="825" spans="1:50">
      <c r="A825" t="s">
        <v>1617</v>
      </c>
      <c r="B825" t="s">
        <v>1434</v>
      </c>
      <c r="C825" t="s">
        <v>108</v>
      </c>
      <c r="D825">
        <v>3360</v>
      </c>
      <c r="E825" t="s">
        <v>63</v>
      </c>
      <c r="F825">
        <v>0</v>
      </c>
      <c r="G825" t="s">
        <v>64</v>
      </c>
      <c r="H825">
        <v>163.82</v>
      </c>
      <c r="I825" t="s">
        <v>55</v>
      </c>
      <c r="J825" t="s">
        <v>55</v>
      </c>
      <c r="K825" t="s">
        <v>131</v>
      </c>
      <c r="L825" t="s">
        <v>58</v>
      </c>
      <c r="M825">
        <v>0</v>
      </c>
      <c r="N825">
        <v>0</v>
      </c>
      <c r="O825">
        <v>0</v>
      </c>
      <c r="P825">
        <v>0</v>
      </c>
      <c r="Q825" t="s">
        <v>59</v>
      </c>
      <c r="R825" t="s">
        <v>59</v>
      </c>
      <c r="S825" t="s">
        <v>59</v>
      </c>
      <c r="T825" t="s">
        <v>59</v>
      </c>
      <c r="U825" t="s">
        <v>59</v>
      </c>
      <c r="V825">
        <v>0</v>
      </c>
      <c r="W825">
        <v>1</v>
      </c>
      <c r="X825">
        <v>0</v>
      </c>
      <c r="Y825" t="s">
        <v>59</v>
      </c>
      <c r="Z825" t="s">
        <v>59</v>
      </c>
      <c r="AA825" t="s">
        <v>59</v>
      </c>
      <c r="AB825" t="s">
        <v>59</v>
      </c>
      <c r="AC825" t="s">
        <v>59</v>
      </c>
      <c r="AD825" t="s">
        <v>59</v>
      </c>
      <c r="AE825" t="s">
        <v>59</v>
      </c>
      <c r="AF825" t="s">
        <v>59</v>
      </c>
      <c r="AG825" t="s">
        <v>59</v>
      </c>
      <c r="AH825" t="s">
        <v>59</v>
      </c>
      <c r="AI825" t="s">
        <v>59</v>
      </c>
      <c r="AJ825" t="s">
        <v>59</v>
      </c>
      <c r="AV825">
        <v>11.3</v>
      </c>
      <c r="AW825" t="s">
        <v>59</v>
      </c>
      <c r="AX825">
        <v>9</v>
      </c>
    </row>
    <row r="826" spans="1:50">
      <c r="A826" t="s">
        <v>1618</v>
      </c>
      <c r="B826" t="s">
        <v>1619</v>
      </c>
      <c r="C826" t="s">
        <v>122</v>
      </c>
      <c r="D826">
        <v>8280</v>
      </c>
      <c r="E826" t="s">
        <v>53</v>
      </c>
      <c r="F826">
        <v>42</v>
      </c>
      <c r="G826" t="s">
        <v>84</v>
      </c>
      <c r="H826">
        <v>166.45</v>
      </c>
      <c r="I826" t="s">
        <v>105</v>
      </c>
      <c r="J826" t="s">
        <v>71</v>
      </c>
      <c r="K826" t="s">
        <v>256</v>
      </c>
      <c r="L826" t="s">
        <v>58</v>
      </c>
      <c r="M826">
        <v>0</v>
      </c>
      <c r="N826">
        <v>1</v>
      </c>
      <c r="O826">
        <v>1</v>
      </c>
      <c r="P826">
        <v>0</v>
      </c>
      <c r="Q826" t="s">
        <v>59</v>
      </c>
      <c r="R826" t="s">
        <v>59</v>
      </c>
      <c r="S826" t="s">
        <v>59</v>
      </c>
      <c r="T826" t="s">
        <v>59</v>
      </c>
      <c r="U826" t="s">
        <v>59</v>
      </c>
      <c r="W826">
        <v>0</v>
      </c>
      <c r="X826">
        <v>0</v>
      </c>
      <c r="Y826" t="s">
        <v>59</v>
      </c>
      <c r="Z826" t="s">
        <v>59</v>
      </c>
      <c r="AA826" t="s">
        <v>59</v>
      </c>
      <c r="AB826" t="s">
        <v>59</v>
      </c>
      <c r="AC826" t="s">
        <v>59</v>
      </c>
      <c r="AD826" t="s">
        <v>59</v>
      </c>
      <c r="AE826" t="s">
        <v>59</v>
      </c>
      <c r="AF826" t="s">
        <v>59</v>
      </c>
      <c r="AG826" t="s">
        <v>59</v>
      </c>
      <c r="AH826" t="s">
        <v>59</v>
      </c>
      <c r="AI826" t="s">
        <v>59</v>
      </c>
      <c r="AJ826" t="s">
        <v>59</v>
      </c>
      <c r="AV826">
        <v>11.9</v>
      </c>
      <c r="AW826" t="s">
        <v>59</v>
      </c>
      <c r="AX826">
        <v>7</v>
      </c>
    </row>
    <row r="827" spans="1:50">
      <c r="A827" t="s">
        <v>1620</v>
      </c>
      <c r="B827" t="s">
        <v>960</v>
      </c>
      <c r="C827" t="s">
        <v>93</v>
      </c>
      <c r="D827">
        <v>1120</v>
      </c>
      <c r="E827" t="s">
        <v>63</v>
      </c>
      <c r="F827">
        <v>62</v>
      </c>
      <c r="G827" t="s">
        <v>64</v>
      </c>
      <c r="H827">
        <v>466.45</v>
      </c>
      <c r="I827" t="s">
        <v>641</v>
      </c>
      <c r="J827" t="s">
        <v>71</v>
      </c>
      <c r="K827" t="s">
        <v>72</v>
      </c>
      <c r="L827" t="s">
        <v>58</v>
      </c>
      <c r="M827">
        <v>0</v>
      </c>
      <c r="N827">
        <v>2</v>
      </c>
      <c r="O827">
        <v>2</v>
      </c>
      <c r="P827">
        <v>0</v>
      </c>
      <c r="Q827" t="s">
        <v>59</v>
      </c>
      <c r="R827" t="s">
        <v>59</v>
      </c>
      <c r="S827" t="s">
        <v>66</v>
      </c>
      <c r="T827" t="s">
        <v>59</v>
      </c>
      <c r="U827" t="s">
        <v>59</v>
      </c>
      <c r="W827">
        <v>0</v>
      </c>
      <c r="X827">
        <v>0</v>
      </c>
      <c r="Y827" t="s">
        <v>66</v>
      </c>
      <c r="Z827" t="s">
        <v>66</v>
      </c>
      <c r="AA827" t="s">
        <v>58</v>
      </c>
      <c r="AB827" t="s">
        <v>66</v>
      </c>
      <c r="AC827" t="s">
        <v>58</v>
      </c>
      <c r="AD827" t="s">
        <v>58</v>
      </c>
      <c r="AE827" t="s">
        <v>58</v>
      </c>
      <c r="AF827" t="s">
        <v>58</v>
      </c>
      <c r="AG827" t="s">
        <v>58</v>
      </c>
      <c r="AH827" t="s">
        <v>58</v>
      </c>
      <c r="AI827" t="s">
        <v>58</v>
      </c>
      <c r="AJ827" t="s">
        <v>58</v>
      </c>
      <c r="AK827">
        <v>0</v>
      </c>
      <c r="AL827">
        <v>1</v>
      </c>
      <c r="AM827">
        <v>1</v>
      </c>
      <c r="AN827">
        <v>0</v>
      </c>
      <c r="AO827">
        <v>1</v>
      </c>
      <c r="AP827">
        <v>0</v>
      </c>
      <c r="AQ827">
        <v>0</v>
      </c>
      <c r="AR827">
        <v>0</v>
      </c>
      <c r="AS827">
        <v>0</v>
      </c>
      <c r="AV827">
        <v>16</v>
      </c>
      <c r="AW827" t="s">
        <v>59</v>
      </c>
      <c r="AX827">
        <v>5</v>
      </c>
    </row>
    <row r="828" spans="1:50">
      <c r="A828" t="s">
        <v>1621</v>
      </c>
      <c r="B828" t="s">
        <v>1622</v>
      </c>
      <c r="C828" t="s">
        <v>108</v>
      </c>
      <c r="D828">
        <v>2800</v>
      </c>
      <c r="E828" t="s">
        <v>63</v>
      </c>
      <c r="F828">
        <v>74</v>
      </c>
      <c r="G828" t="s">
        <v>64</v>
      </c>
      <c r="H828">
        <v>250</v>
      </c>
      <c r="I828" t="s">
        <v>94</v>
      </c>
      <c r="J828" t="s">
        <v>71</v>
      </c>
      <c r="K828" t="s">
        <v>153</v>
      </c>
      <c r="L828" t="s">
        <v>58</v>
      </c>
      <c r="M828">
        <v>0</v>
      </c>
      <c r="N828">
        <v>2</v>
      </c>
      <c r="O828">
        <v>2</v>
      </c>
      <c r="P828">
        <v>0</v>
      </c>
      <c r="Q828" t="s">
        <v>59</v>
      </c>
      <c r="R828" t="s">
        <v>59</v>
      </c>
      <c r="S828" t="s">
        <v>59</v>
      </c>
      <c r="T828" t="s">
        <v>66</v>
      </c>
      <c r="U828" t="s">
        <v>59</v>
      </c>
      <c r="V828">
        <v>0</v>
      </c>
      <c r="W828">
        <v>1</v>
      </c>
      <c r="X828">
        <v>1</v>
      </c>
      <c r="Y828" t="s">
        <v>66</v>
      </c>
      <c r="Z828" t="s">
        <v>66</v>
      </c>
      <c r="AA828" t="s">
        <v>66</v>
      </c>
      <c r="AB828" t="s">
        <v>66</v>
      </c>
      <c r="AC828" t="s">
        <v>58</v>
      </c>
      <c r="AD828" t="s">
        <v>58</v>
      </c>
      <c r="AE828" t="s">
        <v>58</v>
      </c>
      <c r="AF828" t="s">
        <v>58</v>
      </c>
      <c r="AG828" t="s">
        <v>58</v>
      </c>
      <c r="AH828" t="s">
        <v>58</v>
      </c>
      <c r="AI828" t="s">
        <v>58</v>
      </c>
      <c r="AJ828" t="s">
        <v>58</v>
      </c>
      <c r="AK828">
        <v>1</v>
      </c>
      <c r="AL828">
        <v>0</v>
      </c>
      <c r="AM828">
        <v>1</v>
      </c>
      <c r="AN828">
        <v>1</v>
      </c>
      <c r="AO828">
        <v>1</v>
      </c>
      <c r="AP828">
        <v>0</v>
      </c>
      <c r="AQ828">
        <v>0</v>
      </c>
      <c r="AR828">
        <v>0</v>
      </c>
      <c r="AS828">
        <v>0</v>
      </c>
      <c r="AV828">
        <v>12.3</v>
      </c>
      <c r="AW828" t="s">
        <v>59</v>
      </c>
      <c r="AX828">
        <v>9</v>
      </c>
    </row>
    <row r="829" spans="1:50">
      <c r="A829" t="s">
        <v>1623</v>
      </c>
      <c r="B829" t="s">
        <v>978</v>
      </c>
      <c r="C829" t="s">
        <v>612</v>
      </c>
      <c r="D829">
        <v>3560</v>
      </c>
      <c r="E829" t="s">
        <v>63</v>
      </c>
      <c r="F829">
        <v>72</v>
      </c>
      <c r="G829" t="s">
        <v>104</v>
      </c>
      <c r="H829">
        <v>241.12</v>
      </c>
      <c r="I829" t="s">
        <v>105</v>
      </c>
      <c r="J829" t="s">
        <v>56</v>
      </c>
      <c r="K829" t="s">
        <v>72</v>
      </c>
      <c r="L829" t="s">
        <v>58</v>
      </c>
      <c r="M829">
        <v>0</v>
      </c>
      <c r="N829">
        <v>2</v>
      </c>
      <c r="O829">
        <v>2</v>
      </c>
      <c r="P829">
        <v>0</v>
      </c>
      <c r="Q829" t="s">
        <v>59</v>
      </c>
      <c r="R829" t="s">
        <v>59</v>
      </c>
      <c r="S829" t="s">
        <v>59</v>
      </c>
      <c r="T829" t="s">
        <v>59</v>
      </c>
      <c r="U829" t="s">
        <v>59</v>
      </c>
      <c r="V829">
        <v>1</v>
      </c>
      <c r="W829">
        <v>1</v>
      </c>
      <c r="X829">
        <v>1</v>
      </c>
      <c r="Y829" t="s">
        <v>66</v>
      </c>
      <c r="Z829" t="s">
        <v>66</v>
      </c>
      <c r="AA829" t="s">
        <v>58</v>
      </c>
      <c r="AB829" t="s">
        <v>58</v>
      </c>
      <c r="AC829" t="s">
        <v>58</v>
      </c>
      <c r="AD829" t="s">
        <v>58</v>
      </c>
      <c r="AE829" t="s">
        <v>58</v>
      </c>
      <c r="AF829" t="s">
        <v>58</v>
      </c>
      <c r="AG829" t="s">
        <v>58</v>
      </c>
      <c r="AH829" t="s">
        <v>58</v>
      </c>
      <c r="AI829" t="s">
        <v>58</v>
      </c>
      <c r="AJ829" t="s">
        <v>58</v>
      </c>
      <c r="AK829">
        <v>0</v>
      </c>
      <c r="AL829">
        <v>0</v>
      </c>
      <c r="AM829">
        <v>1</v>
      </c>
      <c r="AN829">
        <v>1</v>
      </c>
      <c r="AO829">
        <v>1</v>
      </c>
      <c r="AP829">
        <v>0</v>
      </c>
      <c r="AQ829">
        <v>0</v>
      </c>
      <c r="AR829">
        <v>0</v>
      </c>
      <c r="AS829">
        <v>1</v>
      </c>
      <c r="AV829">
        <v>13.8</v>
      </c>
      <c r="AW829" t="s">
        <v>59</v>
      </c>
      <c r="AX829">
        <v>2</v>
      </c>
    </row>
    <row r="830" spans="1:50">
      <c r="A830" t="s">
        <v>1624</v>
      </c>
      <c r="B830" t="s">
        <v>474</v>
      </c>
      <c r="C830" t="s">
        <v>205</v>
      </c>
      <c r="D830">
        <v>3480</v>
      </c>
      <c r="E830" t="s">
        <v>63</v>
      </c>
      <c r="F830">
        <v>64</v>
      </c>
      <c r="G830" t="s">
        <v>70</v>
      </c>
      <c r="H830">
        <v>266.45</v>
      </c>
      <c r="I830" t="s">
        <v>55</v>
      </c>
      <c r="J830" t="s">
        <v>71</v>
      </c>
      <c r="K830" t="s">
        <v>168</v>
      </c>
      <c r="L830" t="s">
        <v>58</v>
      </c>
      <c r="M830">
        <v>0</v>
      </c>
      <c r="N830">
        <v>2</v>
      </c>
      <c r="O830">
        <v>2</v>
      </c>
      <c r="P830">
        <v>0</v>
      </c>
      <c r="Q830" t="s">
        <v>59</v>
      </c>
      <c r="R830" t="s">
        <v>59</v>
      </c>
      <c r="S830" t="s">
        <v>59</v>
      </c>
      <c r="T830" t="s">
        <v>59</v>
      </c>
      <c r="U830" t="s">
        <v>59</v>
      </c>
      <c r="W830">
        <v>0</v>
      </c>
      <c r="X830">
        <v>0</v>
      </c>
      <c r="Y830" t="s">
        <v>59</v>
      </c>
      <c r="Z830" t="s">
        <v>59</v>
      </c>
      <c r="AA830" t="s">
        <v>59</v>
      </c>
      <c r="AB830" t="s">
        <v>59</v>
      </c>
      <c r="AC830" t="s">
        <v>59</v>
      </c>
      <c r="AD830" t="s">
        <v>59</v>
      </c>
      <c r="AE830" t="s">
        <v>59</v>
      </c>
      <c r="AF830" t="s">
        <v>59</v>
      </c>
      <c r="AG830" t="s">
        <v>59</v>
      </c>
      <c r="AH830" t="s">
        <v>59</v>
      </c>
      <c r="AI830" t="s">
        <v>59</v>
      </c>
      <c r="AJ830" t="s">
        <v>59</v>
      </c>
      <c r="AV830">
        <v>11.5</v>
      </c>
      <c r="AW830" t="s">
        <v>59</v>
      </c>
      <c r="AX830">
        <v>1</v>
      </c>
    </row>
    <row r="831" spans="1:50">
      <c r="A831" t="s">
        <v>1625</v>
      </c>
      <c r="B831" t="s">
        <v>51</v>
      </c>
      <c r="C831" t="s">
        <v>52</v>
      </c>
      <c r="D831">
        <v>3280</v>
      </c>
      <c r="E831" t="s">
        <v>63</v>
      </c>
      <c r="F831">
        <v>78</v>
      </c>
      <c r="G831" t="s">
        <v>104</v>
      </c>
      <c r="H831">
        <v>367.11</v>
      </c>
      <c r="I831" t="s">
        <v>94</v>
      </c>
      <c r="J831" t="s">
        <v>56</v>
      </c>
      <c r="K831" t="s">
        <v>72</v>
      </c>
      <c r="L831" t="s">
        <v>58</v>
      </c>
      <c r="M831">
        <v>0</v>
      </c>
      <c r="N831">
        <v>2</v>
      </c>
      <c r="O831">
        <v>2</v>
      </c>
      <c r="P831">
        <v>0</v>
      </c>
      <c r="Q831" t="s">
        <v>59</v>
      </c>
      <c r="R831" t="s">
        <v>59</v>
      </c>
      <c r="S831" t="s">
        <v>59</v>
      </c>
      <c r="T831" t="s">
        <v>59</v>
      </c>
      <c r="U831" t="s">
        <v>59</v>
      </c>
      <c r="W831">
        <v>0</v>
      </c>
      <c r="X831">
        <v>0</v>
      </c>
      <c r="Y831" t="s">
        <v>66</v>
      </c>
      <c r="Z831" t="s">
        <v>66</v>
      </c>
      <c r="AA831" t="s">
        <v>58</v>
      </c>
      <c r="AB831" t="s">
        <v>58</v>
      </c>
      <c r="AC831" t="s">
        <v>58</v>
      </c>
      <c r="AD831" t="s">
        <v>58</v>
      </c>
      <c r="AE831" t="s">
        <v>58</v>
      </c>
      <c r="AF831" t="s">
        <v>58</v>
      </c>
      <c r="AG831" t="s">
        <v>58</v>
      </c>
      <c r="AH831" t="s">
        <v>58</v>
      </c>
      <c r="AI831" t="s">
        <v>58</v>
      </c>
      <c r="AJ831" t="s">
        <v>58</v>
      </c>
      <c r="AK831">
        <v>0</v>
      </c>
      <c r="AL831">
        <v>0</v>
      </c>
      <c r="AM831">
        <v>1</v>
      </c>
      <c r="AN831">
        <v>0</v>
      </c>
      <c r="AO831">
        <v>1</v>
      </c>
      <c r="AP831">
        <v>0</v>
      </c>
      <c r="AQ831">
        <v>0</v>
      </c>
      <c r="AR831">
        <v>0</v>
      </c>
      <c r="AS831">
        <v>0</v>
      </c>
      <c r="AV831">
        <v>14.6</v>
      </c>
      <c r="AW831" t="s">
        <v>59</v>
      </c>
      <c r="AX831">
        <v>5</v>
      </c>
    </row>
    <row r="832" spans="1:50">
      <c r="A832" t="s">
        <v>1626</v>
      </c>
      <c r="B832" t="s">
        <v>1627</v>
      </c>
      <c r="C832" t="s">
        <v>148</v>
      </c>
      <c r="D832">
        <v>5640</v>
      </c>
      <c r="E832" t="s">
        <v>53</v>
      </c>
      <c r="F832">
        <v>70</v>
      </c>
      <c r="G832" t="s">
        <v>70</v>
      </c>
      <c r="H832">
        <v>468.09</v>
      </c>
      <c r="I832" t="s">
        <v>55</v>
      </c>
      <c r="J832" t="s">
        <v>71</v>
      </c>
      <c r="K832" t="s">
        <v>156</v>
      </c>
      <c r="L832" t="s">
        <v>58</v>
      </c>
      <c r="M832">
        <v>0</v>
      </c>
      <c r="N832">
        <v>1</v>
      </c>
      <c r="O832">
        <v>1</v>
      </c>
      <c r="P832">
        <v>0</v>
      </c>
      <c r="Q832" t="s">
        <v>59</v>
      </c>
      <c r="R832" t="s">
        <v>59</v>
      </c>
      <c r="S832" t="s">
        <v>59</v>
      </c>
      <c r="T832" t="s">
        <v>59</v>
      </c>
      <c r="U832" t="s">
        <v>59</v>
      </c>
      <c r="W832">
        <v>0</v>
      </c>
      <c r="X832">
        <v>0</v>
      </c>
      <c r="Y832" t="s">
        <v>58</v>
      </c>
      <c r="Z832" t="s">
        <v>58</v>
      </c>
      <c r="AA832" t="s">
        <v>58</v>
      </c>
      <c r="AB832" t="s">
        <v>58</v>
      </c>
      <c r="AC832" t="s">
        <v>58</v>
      </c>
      <c r="AD832" t="s">
        <v>58</v>
      </c>
      <c r="AE832" t="s">
        <v>58</v>
      </c>
      <c r="AF832" t="s">
        <v>58</v>
      </c>
      <c r="AG832" t="s">
        <v>58</v>
      </c>
      <c r="AH832" t="s">
        <v>58</v>
      </c>
      <c r="AI832" t="s">
        <v>58</v>
      </c>
      <c r="AJ832" t="s">
        <v>58</v>
      </c>
      <c r="AK832">
        <v>1</v>
      </c>
      <c r="AL832">
        <v>0</v>
      </c>
      <c r="AM832">
        <v>1</v>
      </c>
      <c r="AN832">
        <v>0</v>
      </c>
      <c r="AO832">
        <v>0</v>
      </c>
      <c r="AP832">
        <v>0</v>
      </c>
      <c r="AQ832">
        <v>0</v>
      </c>
      <c r="AR832">
        <v>0</v>
      </c>
      <c r="AS832">
        <v>0</v>
      </c>
      <c r="AV832">
        <v>15.1</v>
      </c>
      <c r="AW832" t="s">
        <v>59</v>
      </c>
      <c r="AX832">
        <v>3</v>
      </c>
    </row>
    <row r="833" spans="1:50">
      <c r="A833" t="s">
        <v>1628</v>
      </c>
      <c r="B833" t="s">
        <v>1629</v>
      </c>
      <c r="C833" t="s">
        <v>108</v>
      </c>
      <c r="D833">
        <v>3360</v>
      </c>
      <c r="E833" t="s">
        <v>63</v>
      </c>
      <c r="F833">
        <v>50</v>
      </c>
      <c r="G833" t="s">
        <v>64</v>
      </c>
      <c r="H833">
        <v>176.97</v>
      </c>
      <c r="I833" t="s">
        <v>55</v>
      </c>
      <c r="J833" t="s">
        <v>71</v>
      </c>
      <c r="K833" t="s">
        <v>131</v>
      </c>
      <c r="L833" t="s">
        <v>58</v>
      </c>
      <c r="M833">
        <v>0</v>
      </c>
      <c r="N833">
        <v>0</v>
      </c>
      <c r="O833">
        <v>0</v>
      </c>
      <c r="P833">
        <v>0</v>
      </c>
      <c r="Q833" t="s">
        <v>59</v>
      </c>
      <c r="R833" t="s">
        <v>59</v>
      </c>
      <c r="S833" t="s">
        <v>59</v>
      </c>
      <c r="T833" t="s">
        <v>59</v>
      </c>
      <c r="U833" t="s">
        <v>59</v>
      </c>
      <c r="V833">
        <v>0</v>
      </c>
      <c r="W833">
        <v>0</v>
      </c>
      <c r="X833">
        <v>0</v>
      </c>
      <c r="Y833" t="s">
        <v>58</v>
      </c>
      <c r="Z833" t="s">
        <v>58</v>
      </c>
      <c r="AA833" t="s">
        <v>58</v>
      </c>
      <c r="AB833" t="s">
        <v>58</v>
      </c>
      <c r="AC833" t="s">
        <v>58</v>
      </c>
      <c r="AD833" t="s">
        <v>58</v>
      </c>
      <c r="AE833" t="s">
        <v>58</v>
      </c>
      <c r="AF833" t="s">
        <v>58</v>
      </c>
      <c r="AG833" t="s">
        <v>58</v>
      </c>
      <c r="AH833" t="s">
        <v>58</v>
      </c>
      <c r="AI833" t="s">
        <v>58</v>
      </c>
      <c r="AJ833" t="s">
        <v>58</v>
      </c>
      <c r="AK833">
        <v>1</v>
      </c>
      <c r="AL833">
        <v>0</v>
      </c>
      <c r="AM833">
        <v>1</v>
      </c>
      <c r="AN833">
        <v>1</v>
      </c>
      <c r="AO833">
        <v>0</v>
      </c>
      <c r="AP833">
        <v>0</v>
      </c>
      <c r="AQ833">
        <v>0</v>
      </c>
      <c r="AR833">
        <v>0</v>
      </c>
      <c r="AS833">
        <v>0</v>
      </c>
      <c r="AV833">
        <v>11.9</v>
      </c>
      <c r="AW833" t="s">
        <v>59</v>
      </c>
      <c r="AX833">
        <v>9</v>
      </c>
    </row>
    <row r="834" spans="1:50">
      <c r="A834" t="s">
        <v>1630</v>
      </c>
      <c r="B834" t="s">
        <v>1631</v>
      </c>
      <c r="C834" t="s">
        <v>609</v>
      </c>
      <c r="D834">
        <v>5880</v>
      </c>
      <c r="E834" t="s">
        <v>53</v>
      </c>
      <c r="F834">
        <v>52</v>
      </c>
      <c r="G834" t="s">
        <v>70</v>
      </c>
      <c r="H834">
        <v>364.14</v>
      </c>
      <c r="I834" t="s">
        <v>55</v>
      </c>
      <c r="J834" t="s">
        <v>55</v>
      </c>
      <c r="K834" t="s">
        <v>256</v>
      </c>
      <c r="L834" t="s">
        <v>58</v>
      </c>
      <c r="M834">
        <v>0</v>
      </c>
      <c r="N834">
        <v>2</v>
      </c>
      <c r="O834">
        <v>2</v>
      </c>
      <c r="P834">
        <v>0</v>
      </c>
      <c r="Q834" t="s">
        <v>59</v>
      </c>
      <c r="R834" t="s">
        <v>59</v>
      </c>
      <c r="S834" t="s">
        <v>59</v>
      </c>
      <c r="T834" t="s">
        <v>59</v>
      </c>
      <c r="U834" t="s">
        <v>59</v>
      </c>
      <c r="W834">
        <v>0</v>
      </c>
      <c r="X834">
        <v>0</v>
      </c>
      <c r="Y834" t="s">
        <v>58</v>
      </c>
      <c r="Z834" t="s">
        <v>58</v>
      </c>
      <c r="AA834" t="s">
        <v>58</v>
      </c>
      <c r="AB834" t="s">
        <v>58</v>
      </c>
      <c r="AC834" t="s">
        <v>58</v>
      </c>
      <c r="AD834" t="s">
        <v>58</v>
      </c>
      <c r="AE834" t="s">
        <v>58</v>
      </c>
      <c r="AF834" t="s">
        <v>58</v>
      </c>
      <c r="AG834" t="s">
        <v>58</v>
      </c>
      <c r="AH834" t="s">
        <v>66</v>
      </c>
      <c r="AI834" t="s">
        <v>58</v>
      </c>
      <c r="AJ834" t="s">
        <v>58</v>
      </c>
      <c r="AK834">
        <v>0</v>
      </c>
      <c r="AL834">
        <v>1</v>
      </c>
      <c r="AM834">
        <v>1</v>
      </c>
      <c r="AN834">
        <v>1</v>
      </c>
      <c r="AO834">
        <v>1</v>
      </c>
      <c r="AP834">
        <v>0</v>
      </c>
      <c r="AQ834">
        <v>1</v>
      </c>
      <c r="AR834">
        <v>0</v>
      </c>
      <c r="AS834">
        <v>1</v>
      </c>
      <c r="AV834">
        <v>15.3</v>
      </c>
      <c r="AW834" t="s">
        <v>59</v>
      </c>
      <c r="AX834">
        <v>9</v>
      </c>
    </row>
    <row r="835" spans="1:50">
      <c r="A835" t="s">
        <v>1632</v>
      </c>
      <c r="B835" t="s">
        <v>1633</v>
      </c>
      <c r="C835" t="s">
        <v>134</v>
      </c>
      <c r="E835" t="s">
        <v>53</v>
      </c>
      <c r="F835">
        <v>50</v>
      </c>
      <c r="G835" t="s">
        <v>64</v>
      </c>
      <c r="H835">
        <v>187.83</v>
      </c>
      <c r="I835" t="s">
        <v>100</v>
      </c>
      <c r="J835" t="s">
        <v>71</v>
      </c>
      <c r="K835" t="s">
        <v>256</v>
      </c>
      <c r="L835" t="s">
        <v>58</v>
      </c>
      <c r="M835">
        <v>0</v>
      </c>
      <c r="N835">
        <v>2</v>
      </c>
      <c r="O835">
        <v>2</v>
      </c>
      <c r="P835">
        <v>0</v>
      </c>
      <c r="Q835" t="s">
        <v>59</v>
      </c>
      <c r="R835" t="s">
        <v>59</v>
      </c>
      <c r="S835" t="s">
        <v>59</v>
      </c>
      <c r="T835" t="s">
        <v>59</v>
      </c>
      <c r="U835" t="s">
        <v>59</v>
      </c>
      <c r="V835">
        <v>1</v>
      </c>
      <c r="W835">
        <v>1</v>
      </c>
      <c r="X835">
        <v>0</v>
      </c>
      <c r="Y835" t="s">
        <v>59</v>
      </c>
      <c r="Z835" t="s">
        <v>59</v>
      </c>
      <c r="AA835" t="s">
        <v>59</v>
      </c>
      <c r="AB835" t="s">
        <v>59</v>
      </c>
      <c r="AC835" t="s">
        <v>59</v>
      </c>
      <c r="AD835" t="s">
        <v>59</v>
      </c>
      <c r="AE835" t="s">
        <v>59</v>
      </c>
      <c r="AF835" t="s">
        <v>59</v>
      </c>
      <c r="AG835" t="s">
        <v>59</v>
      </c>
      <c r="AH835" t="s">
        <v>59</v>
      </c>
      <c r="AI835" t="s">
        <v>59</v>
      </c>
      <c r="AJ835" t="s">
        <v>59</v>
      </c>
      <c r="AV835">
        <v>11</v>
      </c>
      <c r="AW835" t="s">
        <v>59</v>
      </c>
      <c r="AX835">
        <v>1</v>
      </c>
    </row>
    <row r="836" spans="1:50">
      <c r="A836" t="s">
        <v>1634</v>
      </c>
      <c r="B836" t="s">
        <v>1635</v>
      </c>
      <c r="C836" t="s">
        <v>199</v>
      </c>
      <c r="D836">
        <v>6280</v>
      </c>
      <c r="E836" t="s">
        <v>63</v>
      </c>
      <c r="F836">
        <v>30</v>
      </c>
      <c r="G836" t="s">
        <v>54</v>
      </c>
      <c r="H836">
        <v>122.04</v>
      </c>
      <c r="I836" t="s">
        <v>55</v>
      </c>
      <c r="J836" t="s">
        <v>55</v>
      </c>
      <c r="K836" t="s">
        <v>215</v>
      </c>
      <c r="L836" t="s">
        <v>58</v>
      </c>
      <c r="M836">
        <v>0</v>
      </c>
      <c r="N836">
        <v>0</v>
      </c>
      <c r="O836">
        <v>0</v>
      </c>
      <c r="P836">
        <v>0</v>
      </c>
      <c r="Q836" t="s">
        <v>59</v>
      </c>
      <c r="R836" t="s">
        <v>59</v>
      </c>
      <c r="S836" t="s">
        <v>59</v>
      </c>
      <c r="T836" t="s">
        <v>59</v>
      </c>
      <c r="U836" t="s">
        <v>59</v>
      </c>
      <c r="W836">
        <v>0</v>
      </c>
      <c r="X836">
        <v>0</v>
      </c>
      <c r="Y836" t="s">
        <v>59</v>
      </c>
      <c r="Z836" t="s">
        <v>59</v>
      </c>
      <c r="AA836" t="s">
        <v>59</v>
      </c>
      <c r="AB836" t="s">
        <v>59</v>
      </c>
      <c r="AC836" t="s">
        <v>59</v>
      </c>
      <c r="AD836" t="s">
        <v>59</v>
      </c>
      <c r="AE836" t="s">
        <v>59</v>
      </c>
      <c r="AF836" t="s">
        <v>59</v>
      </c>
      <c r="AG836" t="s">
        <v>59</v>
      </c>
      <c r="AH836" t="s">
        <v>59</v>
      </c>
      <c r="AI836" t="s">
        <v>59</v>
      </c>
      <c r="AJ836" t="s">
        <v>59</v>
      </c>
      <c r="AV836">
        <v>11.2</v>
      </c>
      <c r="AW836" t="s">
        <v>59</v>
      </c>
      <c r="AX836">
        <v>3</v>
      </c>
    </row>
    <row r="837" spans="1:50">
      <c r="A837" t="s">
        <v>1636</v>
      </c>
      <c r="B837" t="s">
        <v>1637</v>
      </c>
      <c r="C837" t="s">
        <v>75</v>
      </c>
      <c r="D837">
        <v>2640</v>
      </c>
      <c r="E837" t="s">
        <v>63</v>
      </c>
      <c r="F837">
        <v>28</v>
      </c>
      <c r="G837" t="s">
        <v>64</v>
      </c>
      <c r="H837">
        <v>263.82</v>
      </c>
      <c r="I837" t="s">
        <v>55</v>
      </c>
      <c r="J837" t="s">
        <v>55</v>
      </c>
      <c r="K837" t="s">
        <v>215</v>
      </c>
      <c r="L837" t="s">
        <v>58</v>
      </c>
      <c r="M837">
        <v>0</v>
      </c>
      <c r="N837">
        <v>2</v>
      </c>
      <c r="O837">
        <v>2</v>
      </c>
      <c r="P837">
        <v>0</v>
      </c>
      <c r="Q837" t="s">
        <v>59</v>
      </c>
      <c r="R837" t="s">
        <v>59</v>
      </c>
      <c r="S837" t="s">
        <v>59</v>
      </c>
      <c r="T837" t="s">
        <v>59</v>
      </c>
      <c r="U837" t="s">
        <v>59</v>
      </c>
      <c r="V837">
        <v>0</v>
      </c>
      <c r="W837">
        <v>1</v>
      </c>
      <c r="X837">
        <v>1</v>
      </c>
      <c r="Y837" t="s">
        <v>58</v>
      </c>
      <c r="Z837" t="s">
        <v>58</v>
      </c>
      <c r="AA837" t="s">
        <v>58</v>
      </c>
      <c r="AB837" t="s">
        <v>66</v>
      </c>
      <c r="AC837" t="s">
        <v>58</v>
      </c>
      <c r="AD837" t="s">
        <v>58</v>
      </c>
      <c r="AE837" t="s">
        <v>66</v>
      </c>
      <c r="AF837" t="s">
        <v>58</v>
      </c>
      <c r="AG837" t="s">
        <v>58</v>
      </c>
      <c r="AH837" t="s">
        <v>58</v>
      </c>
      <c r="AI837" t="s">
        <v>58</v>
      </c>
      <c r="AJ837" t="s">
        <v>58</v>
      </c>
      <c r="AK837">
        <v>1</v>
      </c>
      <c r="AL837">
        <v>0</v>
      </c>
      <c r="AM837">
        <v>1</v>
      </c>
      <c r="AN837">
        <v>0</v>
      </c>
      <c r="AO837">
        <v>1</v>
      </c>
      <c r="AP837">
        <v>0</v>
      </c>
      <c r="AQ837">
        <v>0</v>
      </c>
      <c r="AR837">
        <v>1</v>
      </c>
      <c r="AS837">
        <v>1</v>
      </c>
      <c r="AV837">
        <v>12.6</v>
      </c>
      <c r="AW837" t="s">
        <v>59</v>
      </c>
      <c r="AX837">
        <v>1</v>
      </c>
    </row>
    <row r="838" spans="1:50">
      <c r="A838" t="s">
        <v>1638</v>
      </c>
      <c r="B838" t="s">
        <v>1255</v>
      </c>
      <c r="C838" t="s">
        <v>185</v>
      </c>
      <c r="D838">
        <v>1600</v>
      </c>
      <c r="E838" t="s">
        <v>63</v>
      </c>
      <c r="F838">
        <v>36</v>
      </c>
      <c r="G838" t="s">
        <v>64</v>
      </c>
      <c r="H838">
        <v>289.14</v>
      </c>
      <c r="I838" t="s">
        <v>55</v>
      </c>
      <c r="J838" t="s">
        <v>55</v>
      </c>
      <c r="K838" t="s">
        <v>57</v>
      </c>
      <c r="L838" t="s">
        <v>58</v>
      </c>
      <c r="M838">
        <v>0</v>
      </c>
      <c r="N838">
        <v>2</v>
      </c>
      <c r="O838">
        <v>1</v>
      </c>
      <c r="P838">
        <v>0</v>
      </c>
      <c r="Q838" t="s">
        <v>59</v>
      </c>
      <c r="R838" t="s">
        <v>59</v>
      </c>
      <c r="S838" t="s">
        <v>59</v>
      </c>
      <c r="T838" t="s">
        <v>59</v>
      </c>
      <c r="U838" t="s">
        <v>59</v>
      </c>
      <c r="W838">
        <v>0</v>
      </c>
      <c r="X838">
        <v>0</v>
      </c>
      <c r="Y838" t="s">
        <v>66</v>
      </c>
      <c r="Z838" t="s">
        <v>58</v>
      </c>
      <c r="AA838" t="s">
        <v>58</v>
      </c>
      <c r="AB838" t="s">
        <v>58</v>
      </c>
      <c r="AC838" t="s">
        <v>58</v>
      </c>
      <c r="AD838" t="s">
        <v>58</v>
      </c>
      <c r="AE838" t="s">
        <v>58</v>
      </c>
      <c r="AF838" t="s">
        <v>58</v>
      </c>
      <c r="AG838" t="s">
        <v>58</v>
      </c>
      <c r="AH838" t="s">
        <v>58</v>
      </c>
      <c r="AI838" t="s">
        <v>58</v>
      </c>
      <c r="AJ838" t="s">
        <v>58</v>
      </c>
      <c r="AK838">
        <v>1</v>
      </c>
      <c r="AL838">
        <v>0</v>
      </c>
      <c r="AM838">
        <v>1</v>
      </c>
      <c r="AN838">
        <v>0</v>
      </c>
      <c r="AO838">
        <v>0</v>
      </c>
      <c r="AP838">
        <v>0</v>
      </c>
      <c r="AQ838">
        <v>0</v>
      </c>
      <c r="AR838">
        <v>0</v>
      </c>
      <c r="AS838">
        <v>0</v>
      </c>
      <c r="AV838">
        <v>12.8</v>
      </c>
      <c r="AW838" t="s">
        <v>59</v>
      </c>
      <c r="AX838">
        <v>1</v>
      </c>
    </row>
    <row r="839" spans="1:50">
      <c r="A839" t="s">
        <v>1639</v>
      </c>
      <c r="B839" t="s">
        <v>176</v>
      </c>
      <c r="C839" t="s">
        <v>177</v>
      </c>
      <c r="E839" t="s">
        <v>63</v>
      </c>
      <c r="F839">
        <v>62</v>
      </c>
      <c r="G839" t="s">
        <v>84</v>
      </c>
      <c r="H839">
        <v>175</v>
      </c>
      <c r="I839" t="s">
        <v>55</v>
      </c>
      <c r="J839" t="s">
        <v>71</v>
      </c>
      <c r="K839" t="s">
        <v>57</v>
      </c>
      <c r="L839" t="s">
        <v>58</v>
      </c>
      <c r="M839">
        <v>0</v>
      </c>
      <c r="N839">
        <v>2</v>
      </c>
      <c r="O839">
        <v>2</v>
      </c>
      <c r="P839">
        <v>1</v>
      </c>
      <c r="Q839" t="s">
        <v>59</v>
      </c>
      <c r="R839" t="s">
        <v>59</v>
      </c>
      <c r="S839" t="s">
        <v>59</v>
      </c>
      <c r="T839" t="s">
        <v>59</v>
      </c>
      <c r="U839" t="s">
        <v>59</v>
      </c>
      <c r="Y839" t="s">
        <v>58</v>
      </c>
      <c r="Z839" t="s">
        <v>66</v>
      </c>
      <c r="AA839" t="s">
        <v>58</v>
      </c>
      <c r="AB839" t="s">
        <v>66</v>
      </c>
      <c r="AC839" t="s">
        <v>58</v>
      </c>
      <c r="AD839" t="s">
        <v>58</v>
      </c>
      <c r="AE839" t="s">
        <v>58</v>
      </c>
      <c r="AF839" t="s">
        <v>58</v>
      </c>
      <c r="AG839" t="s">
        <v>58</v>
      </c>
      <c r="AH839" t="s">
        <v>58</v>
      </c>
      <c r="AI839" t="s">
        <v>58</v>
      </c>
      <c r="AJ839" t="s">
        <v>58</v>
      </c>
      <c r="AK839">
        <v>0</v>
      </c>
      <c r="AL839">
        <v>1</v>
      </c>
      <c r="AM839">
        <v>1</v>
      </c>
      <c r="AN839">
        <v>0</v>
      </c>
      <c r="AO839">
        <v>1</v>
      </c>
      <c r="AP839">
        <v>0</v>
      </c>
      <c r="AQ839">
        <v>1</v>
      </c>
      <c r="AR839">
        <v>0</v>
      </c>
      <c r="AS839">
        <v>0</v>
      </c>
      <c r="AW839" t="s">
        <v>59</v>
      </c>
      <c r="AX839">
        <v>8</v>
      </c>
    </row>
    <row r="840" spans="1:50">
      <c r="A840" t="s">
        <v>1640</v>
      </c>
      <c r="B840" t="s">
        <v>1641</v>
      </c>
      <c r="C840" t="s">
        <v>88</v>
      </c>
      <c r="D840">
        <v>2240</v>
      </c>
      <c r="E840" t="s">
        <v>53</v>
      </c>
      <c r="F840">
        <v>48</v>
      </c>
      <c r="G840" t="s">
        <v>163</v>
      </c>
      <c r="H840">
        <v>322.37</v>
      </c>
      <c r="I840" t="s">
        <v>55</v>
      </c>
      <c r="J840" t="s">
        <v>55</v>
      </c>
      <c r="K840" t="s">
        <v>215</v>
      </c>
      <c r="L840" t="s">
        <v>58</v>
      </c>
      <c r="M840">
        <v>0</v>
      </c>
      <c r="N840">
        <v>1</v>
      </c>
      <c r="O840">
        <v>1</v>
      </c>
      <c r="P840">
        <v>0</v>
      </c>
      <c r="Q840" t="s">
        <v>59</v>
      </c>
      <c r="R840" t="s">
        <v>59</v>
      </c>
      <c r="S840" t="s">
        <v>59</v>
      </c>
      <c r="T840" t="s">
        <v>59</v>
      </c>
      <c r="U840" t="s">
        <v>59</v>
      </c>
      <c r="V840">
        <v>0</v>
      </c>
      <c r="W840">
        <v>1</v>
      </c>
      <c r="X840">
        <v>0</v>
      </c>
      <c r="Y840" t="s">
        <v>66</v>
      </c>
      <c r="Z840" t="s">
        <v>58</v>
      </c>
      <c r="AA840" t="s">
        <v>58</v>
      </c>
      <c r="AB840" t="s">
        <v>58</v>
      </c>
      <c r="AC840" t="s">
        <v>58</v>
      </c>
      <c r="AD840" t="s">
        <v>58</v>
      </c>
      <c r="AE840" t="s">
        <v>58</v>
      </c>
      <c r="AF840" t="s">
        <v>58</v>
      </c>
      <c r="AG840" t="s">
        <v>58</v>
      </c>
      <c r="AH840" t="s">
        <v>58</v>
      </c>
      <c r="AI840" t="s">
        <v>58</v>
      </c>
      <c r="AJ840" t="s">
        <v>58</v>
      </c>
      <c r="AK840">
        <v>0</v>
      </c>
      <c r="AL840">
        <v>1</v>
      </c>
      <c r="AM840">
        <v>1</v>
      </c>
      <c r="AN840">
        <v>0</v>
      </c>
      <c r="AO840">
        <v>1</v>
      </c>
      <c r="AP840">
        <v>0</v>
      </c>
      <c r="AQ840">
        <v>0</v>
      </c>
      <c r="AR840">
        <v>0</v>
      </c>
      <c r="AS840">
        <v>1</v>
      </c>
      <c r="AV840">
        <v>14.9</v>
      </c>
      <c r="AW840" t="s">
        <v>59</v>
      </c>
      <c r="AX840">
        <v>8</v>
      </c>
    </row>
    <row r="841" spans="1:50">
      <c r="A841" t="s">
        <v>1642</v>
      </c>
      <c r="B841" t="s">
        <v>1643</v>
      </c>
      <c r="C841" t="s">
        <v>171</v>
      </c>
      <c r="E841" t="s">
        <v>63</v>
      </c>
      <c r="F841">
        <v>76</v>
      </c>
      <c r="G841" t="s">
        <v>226</v>
      </c>
      <c r="H841">
        <v>245.72</v>
      </c>
      <c r="I841" t="s">
        <v>105</v>
      </c>
      <c r="J841" t="s">
        <v>71</v>
      </c>
      <c r="K841" t="s">
        <v>72</v>
      </c>
      <c r="L841" t="s">
        <v>58</v>
      </c>
      <c r="M841">
        <v>0</v>
      </c>
      <c r="N841">
        <v>2</v>
      </c>
      <c r="O841">
        <v>2</v>
      </c>
      <c r="P841">
        <v>1</v>
      </c>
      <c r="Q841" t="s">
        <v>59</v>
      </c>
      <c r="R841" t="s">
        <v>59</v>
      </c>
      <c r="S841" t="s">
        <v>59</v>
      </c>
      <c r="T841" t="s">
        <v>66</v>
      </c>
      <c r="U841" t="s">
        <v>66</v>
      </c>
      <c r="V841">
        <v>2</v>
      </c>
      <c r="W841">
        <v>0</v>
      </c>
      <c r="X841">
        <v>1</v>
      </c>
      <c r="Y841" t="s">
        <v>58</v>
      </c>
      <c r="Z841" t="s">
        <v>66</v>
      </c>
      <c r="AA841" t="s">
        <v>58</v>
      </c>
      <c r="AB841" t="s">
        <v>66</v>
      </c>
      <c r="AC841" t="s">
        <v>58</v>
      </c>
      <c r="AD841" t="s">
        <v>58</v>
      </c>
      <c r="AE841" t="s">
        <v>58</v>
      </c>
      <c r="AF841" t="s">
        <v>58</v>
      </c>
      <c r="AG841" t="s">
        <v>58</v>
      </c>
      <c r="AH841" t="s">
        <v>58</v>
      </c>
      <c r="AI841" t="s">
        <v>58</v>
      </c>
      <c r="AJ841" t="s">
        <v>58</v>
      </c>
      <c r="AK841">
        <v>0</v>
      </c>
      <c r="AL841">
        <v>0</v>
      </c>
      <c r="AM841">
        <v>1</v>
      </c>
      <c r="AN841">
        <v>1</v>
      </c>
      <c r="AO841">
        <v>0</v>
      </c>
      <c r="AP841">
        <v>0</v>
      </c>
      <c r="AQ841">
        <v>0</v>
      </c>
      <c r="AR841">
        <v>0</v>
      </c>
      <c r="AS841">
        <v>0</v>
      </c>
      <c r="AV841">
        <v>11.5</v>
      </c>
      <c r="AW841" t="s">
        <v>59</v>
      </c>
      <c r="AX841">
        <v>3</v>
      </c>
    </row>
    <row r="842" spans="1:50">
      <c r="A842" t="s">
        <v>1644</v>
      </c>
      <c r="B842" t="s">
        <v>1645</v>
      </c>
      <c r="C842" t="s">
        <v>271</v>
      </c>
      <c r="D842">
        <v>2290</v>
      </c>
      <c r="E842" t="s">
        <v>53</v>
      </c>
      <c r="F842">
        <v>0</v>
      </c>
      <c r="G842" t="s">
        <v>115</v>
      </c>
      <c r="H842">
        <v>143.41999999999999</v>
      </c>
      <c r="I842" t="s">
        <v>55</v>
      </c>
      <c r="J842" t="s">
        <v>55</v>
      </c>
      <c r="K842" t="s">
        <v>256</v>
      </c>
      <c r="L842" t="s">
        <v>58</v>
      </c>
      <c r="M842">
        <v>0</v>
      </c>
      <c r="N842">
        <v>0</v>
      </c>
      <c r="O842">
        <v>0</v>
      </c>
      <c r="P842">
        <v>0</v>
      </c>
      <c r="Q842" t="s">
        <v>59</v>
      </c>
      <c r="R842" t="s">
        <v>59</v>
      </c>
      <c r="S842" t="s">
        <v>59</v>
      </c>
      <c r="T842" t="s">
        <v>59</v>
      </c>
      <c r="U842" t="s">
        <v>59</v>
      </c>
      <c r="V842">
        <v>1</v>
      </c>
      <c r="W842">
        <v>1</v>
      </c>
      <c r="X842">
        <v>0</v>
      </c>
      <c r="Y842" t="s">
        <v>59</v>
      </c>
      <c r="Z842" t="s">
        <v>59</v>
      </c>
      <c r="AA842" t="s">
        <v>59</v>
      </c>
      <c r="AB842" t="s">
        <v>59</v>
      </c>
      <c r="AC842" t="s">
        <v>59</v>
      </c>
      <c r="AD842" t="s">
        <v>59</v>
      </c>
      <c r="AE842" t="s">
        <v>59</v>
      </c>
      <c r="AF842" t="s">
        <v>59</v>
      </c>
      <c r="AG842" t="s">
        <v>59</v>
      </c>
      <c r="AH842" t="s">
        <v>59</v>
      </c>
      <c r="AI842" t="s">
        <v>59</v>
      </c>
      <c r="AJ842" t="s">
        <v>59</v>
      </c>
      <c r="AV842">
        <v>11.9</v>
      </c>
      <c r="AW842" t="s">
        <v>59</v>
      </c>
      <c r="AX842">
        <v>1</v>
      </c>
    </row>
    <row r="843" spans="1:50">
      <c r="A843" t="s">
        <v>1646</v>
      </c>
      <c r="B843" t="s">
        <v>428</v>
      </c>
      <c r="C843" t="s">
        <v>142</v>
      </c>
      <c r="E843" t="s">
        <v>53</v>
      </c>
      <c r="F843">
        <v>48</v>
      </c>
      <c r="G843" t="s">
        <v>54</v>
      </c>
      <c r="H843">
        <v>156.25</v>
      </c>
      <c r="I843" t="s">
        <v>55</v>
      </c>
      <c r="J843" t="s">
        <v>55</v>
      </c>
      <c r="K843" t="s">
        <v>153</v>
      </c>
      <c r="L843" t="s">
        <v>58</v>
      </c>
      <c r="M843">
        <v>0</v>
      </c>
      <c r="N843">
        <v>0</v>
      </c>
      <c r="O843">
        <v>0</v>
      </c>
      <c r="P843">
        <v>0</v>
      </c>
      <c r="Q843" t="s">
        <v>59</v>
      </c>
      <c r="R843" t="s">
        <v>59</v>
      </c>
      <c r="S843" t="s">
        <v>59</v>
      </c>
      <c r="T843" t="s">
        <v>59</v>
      </c>
      <c r="U843" t="s">
        <v>59</v>
      </c>
      <c r="V843">
        <v>1</v>
      </c>
      <c r="W843">
        <v>0</v>
      </c>
      <c r="X843">
        <v>0</v>
      </c>
      <c r="Y843" t="s">
        <v>59</v>
      </c>
      <c r="Z843" t="s">
        <v>59</v>
      </c>
      <c r="AA843" t="s">
        <v>59</v>
      </c>
      <c r="AB843" t="s">
        <v>59</v>
      </c>
      <c r="AC843" t="s">
        <v>59</v>
      </c>
      <c r="AD843" t="s">
        <v>59</v>
      </c>
      <c r="AE843" t="s">
        <v>59</v>
      </c>
      <c r="AF843" t="s">
        <v>59</v>
      </c>
      <c r="AG843" t="s">
        <v>59</v>
      </c>
      <c r="AH843" t="s">
        <v>59</v>
      </c>
      <c r="AI843" t="s">
        <v>59</v>
      </c>
      <c r="AJ843" t="s">
        <v>59</v>
      </c>
      <c r="AV843">
        <v>12.1</v>
      </c>
      <c r="AW843" t="s">
        <v>59</v>
      </c>
      <c r="AX843">
        <v>6</v>
      </c>
    </row>
    <row r="844" spans="1:50">
      <c r="A844" t="s">
        <v>1647</v>
      </c>
      <c r="B844" t="s">
        <v>1648</v>
      </c>
      <c r="C844" t="s">
        <v>271</v>
      </c>
      <c r="D844">
        <v>4720</v>
      </c>
      <c r="E844" t="s">
        <v>53</v>
      </c>
      <c r="F844">
        <v>34</v>
      </c>
      <c r="G844" t="s">
        <v>104</v>
      </c>
      <c r="H844">
        <v>203.29</v>
      </c>
      <c r="I844" t="s">
        <v>55</v>
      </c>
      <c r="J844" t="s">
        <v>71</v>
      </c>
      <c r="K844" t="s">
        <v>85</v>
      </c>
      <c r="L844" t="s">
        <v>58</v>
      </c>
      <c r="M844">
        <v>0</v>
      </c>
      <c r="N844">
        <v>2</v>
      </c>
      <c r="O844">
        <v>2</v>
      </c>
      <c r="P844">
        <v>0</v>
      </c>
      <c r="Q844" t="s">
        <v>59</v>
      </c>
      <c r="R844" t="s">
        <v>66</v>
      </c>
      <c r="S844" t="s">
        <v>66</v>
      </c>
      <c r="T844" t="s">
        <v>59</v>
      </c>
      <c r="U844" t="s">
        <v>59</v>
      </c>
      <c r="V844">
        <v>0</v>
      </c>
      <c r="W844">
        <v>0</v>
      </c>
      <c r="X844">
        <v>0</v>
      </c>
      <c r="Y844" t="s">
        <v>59</v>
      </c>
      <c r="Z844" t="s">
        <v>59</v>
      </c>
      <c r="AA844" t="s">
        <v>59</v>
      </c>
      <c r="AB844" t="s">
        <v>59</v>
      </c>
      <c r="AC844" t="s">
        <v>59</v>
      </c>
      <c r="AD844" t="s">
        <v>59</v>
      </c>
      <c r="AE844" t="s">
        <v>59</v>
      </c>
      <c r="AF844" t="s">
        <v>59</v>
      </c>
      <c r="AG844" t="s">
        <v>59</v>
      </c>
      <c r="AH844" t="s">
        <v>59</v>
      </c>
      <c r="AI844" t="s">
        <v>59</v>
      </c>
      <c r="AJ844" t="s">
        <v>59</v>
      </c>
      <c r="AV844">
        <v>12.8</v>
      </c>
      <c r="AW844" t="s">
        <v>66</v>
      </c>
      <c r="AX844">
        <v>1</v>
      </c>
    </row>
    <row r="845" spans="1:50">
      <c r="A845" t="s">
        <v>1649</v>
      </c>
      <c r="B845" t="s">
        <v>1650</v>
      </c>
      <c r="C845" t="s">
        <v>185</v>
      </c>
      <c r="D845">
        <v>1960</v>
      </c>
      <c r="E845" t="s">
        <v>53</v>
      </c>
      <c r="F845">
        <v>60</v>
      </c>
      <c r="G845" t="s">
        <v>70</v>
      </c>
      <c r="H845">
        <v>277.3</v>
      </c>
      <c r="I845" t="s">
        <v>100</v>
      </c>
      <c r="J845" t="s">
        <v>71</v>
      </c>
      <c r="K845" t="s">
        <v>72</v>
      </c>
      <c r="L845" t="s">
        <v>58</v>
      </c>
      <c r="M845">
        <v>0</v>
      </c>
      <c r="N845">
        <v>2</v>
      </c>
      <c r="O845">
        <v>2</v>
      </c>
      <c r="P845">
        <v>1</v>
      </c>
      <c r="Q845" t="s">
        <v>59</v>
      </c>
      <c r="R845" t="s">
        <v>59</v>
      </c>
      <c r="S845" t="s">
        <v>59</v>
      </c>
      <c r="T845" t="s">
        <v>59</v>
      </c>
      <c r="U845" t="s">
        <v>59</v>
      </c>
      <c r="W845">
        <v>0</v>
      </c>
      <c r="X845">
        <v>0</v>
      </c>
      <c r="Y845" t="s">
        <v>58</v>
      </c>
      <c r="Z845" t="s">
        <v>58</v>
      </c>
      <c r="AA845" t="s">
        <v>58</v>
      </c>
      <c r="AB845" t="s">
        <v>66</v>
      </c>
      <c r="AC845" t="s">
        <v>58</v>
      </c>
      <c r="AD845" t="s">
        <v>58</v>
      </c>
      <c r="AE845" t="s">
        <v>58</v>
      </c>
      <c r="AF845" t="s">
        <v>58</v>
      </c>
      <c r="AG845" t="s">
        <v>58</v>
      </c>
      <c r="AH845" t="s">
        <v>58</v>
      </c>
      <c r="AI845" t="s">
        <v>58</v>
      </c>
      <c r="AJ845" t="s">
        <v>58</v>
      </c>
      <c r="AK845">
        <v>1</v>
      </c>
      <c r="AL845">
        <v>0</v>
      </c>
      <c r="AM845">
        <v>1</v>
      </c>
      <c r="AN845">
        <v>0</v>
      </c>
      <c r="AO845">
        <v>1</v>
      </c>
      <c r="AP845">
        <v>0</v>
      </c>
      <c r="AQ845">
        <v>1</v>
      </c>
      <c r="AR845">
        <v>0</v>
      </c>
      <c r="AS845">
        <v>0</v>
      </c>
      <c r="AV845">
        <v>14.5</v>
      </c>
      <c r="AW845" t="s">
        <v>59</v>
      </c>
      <c r="AX845">
        <v>1</v>
      </c>
    </row>
    <row r="846" spans="1:50">
      <c r="A846" t="s">
        <v>1651</v>
      </c>
      <c r="B846" t="s">
        <v>1652</v>
      </c>
      <c r="C846" t="s">
        <v>148</v>
      </c>
      <c r="D846">
        <v>5640</v>
      </c>
      <c r="E846" t="s">
        <v>53</v>
      </c>
      <c r="F846">
        <v>56</v>
      </c>
      <c r="G846" t="s">
        <v>84</v>
      </c>
      <c r="H846">
        <v>326.64</v>
      </c>
      <c r="I846" t="s">
        <v>76</v>
      </c>
      <c r="J846" t="s">
        <v>56</v>
      </c>
      <c r="K846" t="s">
        <v>72</v>
      </c>
      <c r="L846" t="s">
        <v>58</v>
      </c>
      <c r="M846">
        <v>0</v>
      </c>
      <c r="N846">
        <v>2</v>
      </c>
      <c r="O846">
        <v>2</v>
      </c>
      <c r="P846">
        <v>0</v>
      </c>
      <c r="Q846" t="s">
        <v>59</v>
      </c>
      <c r="R846" t="s">
        <v>59</v>
      </c>
      <c r="S846" t="s">
        <v>59</v>
      </c>
      <c r="T846" t="s">
        <v>59</v>
      </c>
      <c r="U846" t="s">
        <v>66</v>
      </c>
      <c r="W846">
        <v>0</v>
      </c>
      <c r="X846">
        <v>0</v>
      </c>
      <c r="Y846" t="s">
        <v>66</v>
      </c>
      <c r="Z846" t="s">
        <v>66</v>
      </c>
      <c r="AA846" t="s">
        <v>58</v>
      </c>
      <c r="AB846" t="s">
        <v>66</v>
      </c>
      <c r="AC846" t="s">
        <v>58</v>
      </c>
      <c r="AD846" t="s">
        <v>58</v>
      </c>
      <c r="AE846" t="s">
        <v>58</v>
      </c>
      <c r="AF846" t="s">
        <v>58</v>
      </c>
      <c r="AG846" t="s">
        <v>66</v>
      </c>
      <c r="AH846" t="s">
        <v>58</v>
      </c>
      <c r="AI846" t="s">
        <v>58</v>
      </c>
      <c r="AJ846" t="s">
        <v>58</v>
      </c>
      <c r="AK846">
        <v>1</v>
      </c>
      <c r="AL846">
        <v>1</v>
      </c>
      <c r="AM846">
        <v>1</v>
      </c>
      <c r="AN846">
        <v>0</v>
      </c>
      <c r="AO846">
        <v>1</v>
      </c>
      <c r="AP846">
        <v>0</v>
      </c>
      <c r="AQ846">
        <v>0</v>
      </c>
      <c r="AR846">
        <v>0</v>
      </c>
      <c r="AS846">
        <v>0</v>
      </c>
      <c r="AV846">
        <v>13.2</v>
      </c>
      <c r="AW846" t="s">
        <v>66</v>
      </c>
      <c r="AX846">
        <v>3</v>
      </c>
    </row>
    <row r="847" spans="1:50">
      <c r="A847" t="s">
        <v>1653</v>
      </c>
      <c r="B847" t="s">
        <v>1654</v>
      </c>
      <c r="C847" t="s">
        <v>75</v>
      </c>
      <c r="D847">
        <v>870</v>
      </c>
      <c r="E847" t="s">
        <v>53</v>
      </c>
      <c r="F847">
        <v>66</v>
      </c>
      <c r="G847" t="s">
        <v>54</v>
      </c>
      <c r="H847">
        <v>254.28</v>
      </c>
      <c r="I847" t="s">
        <v>261</v>
      </c>
      <c r="J847" t="s">
        <v>56</v>
      </c>
      <c r="K847" t="s">
        <v>72</v>
      </c>
      <c r="L847" t="s">
        <v>66</v>
      </c>
      <c r="M847">
        <v>1</v>
      </c>
      <c r="N847">
        <v>2</v>
      </c>
      <c r="O847">
        <v>2</v>
      </c>
      <c r="P847">
        <v>0</v>
      </c>
      <c r="Q847" t="s">
        <v>59</v>
      </c>
      <c r="R847" t="s">
        <v>59</v>
      </c>
      <c r="S847" t="s">
        <v>59</v>
      </c>
      <c r="T847" t="s">
        <v>59</v>
      </c>
      <c r="U847" t="s">
        <v>59</v>
      </c>
      <c r="V847">
        <v>0</v>
      </c>
      <c r="W847">
        <v>1</v>
      </c>
      <c r="X847">
        <v>1</v>
      </c>
      <c r="Y847" t="s">
        <v>66</v>
      </c>
      <c r="Z847" t="s">
        <v>66</v>
      </c>
      <c r="AA847" t="s">
        <v>58</v>
      </c>
      <c r="AB847" t="s">
        <v>66</v>
      </c>
      <c r="AC847" t="s">
        <v>58</v>
      </c>
      <c r="AD847" t="s">
        <v>58</v>
      </c>
      <c r="AE847" t="s">
        <v>58</v>
      </c>
      <c r="AF847" t="s">
        <v>58</v>
      </c>
      <c r="AG847" t="s">
        <v>58</v>
      </c>
      <c r="AH847" t="s">
        <v>58</v>
      </c>
      <c r="AI847" t="s">
        <v>58</v>
      </c>
      <c r="AJ847" t="s">
        <v>58</v>
      </c>
      <c r="AK847">
        <v>1</v>
      </c>
      <c r="AL847">
        <v>1</v>
      </c>
      <c r="AM847">
        <v>1</v>
      </c>
      <c r="AN847">
        <v>0</v>
      </c>
      <c r="AO847">
        <v>1</v>
      </c>
      <c r="AP847">
        <v>0</v>
      </c>
      <c r="AQ847">
        <v>1</v>
      </c>
      <c r="AR847">
        <v>0</v>
      </c>
      <c r="AS847">
        <v>1</v>
      </c>
      <c r="AV847">
        <v>12.1</v>
      </c>
      <c r="AW847" t="s">
        <v>59</v>
      </c>
      <c r="AX847">
        <v>1</v>
      </c>
    </row>
    <row r="848" spans="1:50">
      <c r="A848" t="s">
        <v>1655</v>
      </c>
      <c r="B848" t="s">
        <v>800</v>
      </c>
      <c r="C848" t="s">
        <v>79</v>
      </c>
      <c r="D848">
        <v>7040</v>
      </c>
      <c r="E848" t="s">
        <v>53</v>
      </c>
      <c r="F848">
        <v>58</v>
      </c>
      <c r="G848" t="s">
        <v>226</v>
      </c>
      <c r="H848">
        <v>387.5</v>
      </c>
      <c r="I848" t="s">
        <v>55</v>
      </c>
      <c r="J848" t="s">
        <v>71</v>
      </c>
      <c r="K848" t="s">
        <v>72</v>
      </c>
      <c r="L848" t="s">
        <v>66</v>
      </c>
      <c r="M848">
        <v>2</v>
      </c>
      <c r="N848">
        <v>2</v>
      </c>
      <c r="O848">
        <v>2</v>
      </c>
      <c r="P848">
        <v>0</v>
      </c>
      <c r="Q848" t="s">
        <v>59</v>
      </c>
      <c r="R848" t="s">
        <v>59</v>
      </c>
      <c r="S848" t="s">
        <v>59</v>
      </c>
      <c r="T848" t="s">
        <v>59</v>
      </c>
      <c r="U848" t="s">
        <v>59</v>
      </c>
      <c r="V848">
        <v>1</v>
      </c>
      <c r="W848">
        <v>1</v>
      </c>
      <c r="X848">
        <v>0</v>
      </c>
      <c r="Y848" t="s">
        <v>66</v>
      </c>
      <c r="Z848" t="s">
        <v>66</v>
      </c>
      <c r="AA848" t="s">
        <v>58</v>
      </c>
      <c r="AB848" t="s">
        <v>66</v>
      </c>
      <c r="AC848" t="s">
        <v>58</v>
      </c>
      <c r="AD848" t="s">
        <v>58</v>
      </c>
      <c r="AE848" t="s">
        <v>58</v>
      </c>
      <c r="AF848" t="s">
        <v>58</v>
      </c>
      <c r="AG848" t="s">
        <v>58</v>
      </c>
      <c r="AH848" t="s">
        <v>58</v>
      </c>
      <c r="AI848" t="s">
        <v>58</v>
      </c>
      <c r="AJ848" t="s">
        <v>58</v>
      </c>
      <c r="AK848">
        <v>1</v>
      </c>
      <c r="AL848">
        <v>0</v>
      </c>
      <c r="AM848">
        <v>1</v>
      </c>
      <c r="AN848">
        <v>0</v>
      </c>
      <c r="AO848">
        <v>1</v>
      </c>
      <c r="AP848">
        <v>0</v>
      </c>
      <c r="AQ848">
        <v>1</v>
      </c>
      <c r="AR848">
        <v>0</v>
      </c>
      <c r="AS848">
        <v>1</v>
      </c>
      <c r="AV848">
        <v>15.2</v>
      </c>
      <c r="AW848" t="s">
        <v>59</v>
      </c>
      <c r="AX848">
        <v>8</v>
      </c>
    </row>
    <row r="849" spans="1:50">
      <c r="A849" t="s">
        <v>1656</v>
      </c>
      <c r="B849" t="s">
        <v>1657</v>
      </c>
      <c r="C849" t="s">
        <v>271</v>
      </c>
      <c r="D849">
        <v>5080</v>
      </c>
      <c r="E849" t="s">
        <v>63</v>
      </c>
      <c r="F849">
        <v>64</v>
      </c>
      <c r="G849" t="s">
        <v>70</v>
      </c>
      <c r="H849">
        <v>377.96</v>
      </c>
      <c r="I849" t="s">
        <v>105</v>
      </c>
      <c r="J849" t="s">
        <v>55</v>
      </c>
      <c r="K849" t="s">
        <v>72</v>
      </c>
      <c r="L849" t="s">
        <v>66</v>
      </c>
      <c r="M849">
        <v>1</v>
      </c>
      <c r="N849">
        <v>2</v>
      </c>
      <c r="O849">
        <v>2</v>
      </c>
      <c r="P849">
        <v>0</v>
      </c>
      <c r="Q849" t="s">
        <v>59</v>
      </c>
      <c r="R849" t="s">
        <v>59</v>
      </c>
      <c r="S849" t="s">
        <v>59</v>
      </c>
      <c r="T849" t="s">
        <v>59</v>
      </c>
      <c r="U849" t="s">
        <v>59</v>
      </c>
      <c r="V849">
        <v>1</v>
      </c>
      <c r="W849">
        <v>1</v>
      </c>
      <c r="X849">
        <v>1</v>
      </c>
      <c r="Y849" t="s">
        <v>58</v>
      </c>
      <c r="Z849" t="s">
        <v>58</v>
      </c>
      <c r="AA849" t="s">
        <v>58</v>
      </c>
      <c r="AB849" t="s">
        <v>58</v>
      </c>
      <c r="AC849" t="s">
        <v>58</v>
      </c>
      <c r="AD849" t="s">
        <v>58</v>
      </c>
      <c r="AE849" t="s">
        <v>58</v>
      </c>
      <c r="AF849" t="s">
        <v>58</v>
      </c>
      <c r="AG849" t="s">
        <v>58</v>
      </c>
      <c r="AH849" t="s">
        <v>58</v>
      </c>
      <c r="AI849" t="s">
        <v>58</v>
      </c>
      <c r="AJ849" t="s">
        <v>58</v>
      </c>
      <c r="AK849">
        <v>0</v>
      </c>
      <c r="AL849">
        <v>0</v>
      </c>
      <c r="AM849">
        <v>1</v>
      </c>
      <c r="AN849">
        <v>0</v>
      </c>
      <c r="AO849">
        <v>1</v>
      </c>
      <c r="AP849">
        <v>0</v>
      </c>
      <c r="AQ849">
        <v>0</v>
      </c>
      <c r="AR849">
        <v>0</v>
      </c>
      <c r="AS849">
        <v>0</v>
      </c>
      <c r="AV849">
        <v>12.9</v>
      </c>
      <c r="AW849" t="s">
        <v>59</v>
      </c>
      <c r="AX849">
        <v>1</v>
      </c>
    </row>
    <row r="850" spans="1:50">
      <c r="A850" t="s">
        <v>1658</v>
      </c>
      <c r="B850" t="s">
        <v>1659</v>
      </c>
      <c r="C850" t="s">
        <v>212</v>
      </c>
      <c r="E850" t="s">
        <v>63</v>
      </c>
      <c r="F850">
        <v>34</v>
      </c>
      <c r="G850" t="s">
        <v>54</v>
      </c>
      <c r="H850">
        <v>192.76</v>
      </c>
      <c r="I850" t="s">
        <v>105</v>
      </c>
      <c r="J850" t="s">
        <v>56</v>
      </c>
      <c r="K850" t="s">
        <v>215</v>
      </c>
      <c r="L850" t="s">
        <v>58</v>
      </c>
      <c r="M850">
        <v>0</v>
      </c>
      <c r="N850">
        <v>0</v>
      </c>
      <c r="O850">
        <v>0</v>
      </c>
      <c r="P850">
        <v>0</v>
      </c>
      <c r="Q850" t="s">
        <v>59</v>
      </c>
      <c r="R850" t="s">
        <v>59</v>
      </c>
      <c r="S850" t="s">
        <v>59</v>
      </c>
      <c r="T850" t="s">
        <v>59</v>
      </c>
      <c r="U850" t="s">
        <v>59</v>
      </c>
      <c r="W850">
        <v>0</v>
      </c>
      <c r="X850">
        <v>0</v>
      </c>
      <c r="Y850" t="s">
        <v>58</v>
      </c>
      <c r="Z850" t="s">
        <v>66</v>
      </c>
      <c r="AA850" t="s">
        <v>58</v>
      </c>
      <c r="AB850" t="s">
        <v>66</v>
      </c>
      <c r="AC850" t="s">
        <v>58</v>
      </c>
      <c r="AD850" t="s">
        <v>58</v>
      </c>
      <c r="AE850" t="s">
        <v>58</v>
      </c>
      <c r="AF850" t="s">
        <v>58</v>
      </c>
      <c r="AG850" t="s">
        <v>58</v>
      </c>
      <c r="AH850" t="s">
        <v>58</v>
      </c>
      <c r="AI850" t="s">
        <v>58</v>
      </c>
      <c r="AJ850" t="s">
        <v>58</v>
      </c>
      <c r="AK850">
        <v>1</v>
      </c>
      <c r="AL850">
        <v>1</v>
      </c>
      <c r="AM850">
        <v>0</v>
      </c>
      <c r="AN850">
        <v>0</v>
      </c>
      <c r="AO850">
        <v>1</v>
      </c>
      <c r="AP850">
        <v>1</v>
      </c>
      <c r="AQ850">
        <v>1</v>
      </c>
      <c r="AR850">
        <v>1</v>
      </c>
      <c r="AS850">
        <v>1</v>
      </c>
      <c r="AV850">
        <v>11.6</v>
      </c>
      <c r="AW850" t="s">
        <v>59</v>
      </c>
      <c r="AX850">
        <v>7</v>
      </c>
    </row>
    <row r="851" spans="1:50">
      <c r="A851" t="s">
        <v>1660</v>
      </c>
      <c r="B851" t="s">
        <v>731</v>
      </c>
      <c r="C851" t="s">
        <v>103</v>
      </c>
      <c r="D851">
        <v>7320</v>
      </c>
      <c r="E851" t="s">
        <v>63</v>
      </c>
      <c r="F851">
        <v>24</v>
      </c>
      <c r="G851" t="s">
        <v>70</v>
      </c>
      <c r="H851">
        <v>249.01</v>
      </c>
      <c r="I851" t="s">
        <v>641</v>
      </c>
      <c r="J851" t="s">
        <v>56</v>
      </c>
      <c r="K851" t="s">
        <v>57</v>
      </c>
      <c r="L851" t="s">
        <v>58</v>
      </c>
      <c r="M851">
        <v>0</v>
      </c>
      <c r="N851">
        <v>0</v>
      </c>
      <c r="O851">
        <v>0</v>
      </c>
      <c r="P851">
        <v>0</v>
      </c>
      <c r="Q851" t="s">
        <v>59</v>
      </c>
      <c r="R851" t="s">
        <v>59</v>
      </c>
      <c r="S851" t="s">
        <v>59</v>
      </c>
      <c r="T851" t="s">
        <v>59</v>
      </c>
      <c r="U851" t="s">
        <v>59</v>
      </c>
      <c r="W851">
        <v>0</v>
      </c>
      <c r="X851">
        <v>0</v>
      </c>
      <c r="Y851" t="s">
        <v>58</v>
      </c>
      <c r="Z851" t="s">
        <v>58</v>
      </c>
      <c r="AA851" t="s">
        <v>58</v>
      </c>
      <c r="AB851" t="s">
        <v>58</v>
      </c>
      <c r="AC851" t="s">
        <v>58</v>
      </c>
      <c r="AD851" t="s">
        <v>58</v>
      </c>
      <c r="AE851" t="s">
        <v>58</v>
      </c>
      <c r="AF851" t="s">
        <v>58</v>
      </c>
      <c r="AG851" t="s">
        <v>58</v>
      </c>
      <c r="AH851" t="s">
        <v>58</v>
      </c>
      <c r="AI851" t="s">
        <v>58</v>
      </c>
      <c r="AJ851" t="s">
        <v>58</v>
      </c>
      <c r="AK851">
        <v>1</v>
      </c>
      <c r="AL851">
        <v>1</v>
      </c>
      <c r="AM851">
        <v>1</v>
      </c>
      <c r="AN851">
        <v>0</v>
      </c>
      <c r="AO851">
        <v>1</v>
      </c>
      <c r="AP851">
        <v>0</v>
      </c>
      <c r="AQ851">
        <v>0</v>
      </c>
      <c r="AR851">
        <v>1</v>
      </c>
      <c r="AS851">
        <v>1</v>
      </c>
      <c r="AV851">
        <v>12.4</v>
      </c>
      <c r="AW851" t="s">
        <v>59</v>
      </c>
      <c r="AX851">
        <v>6</v>
      </c>
    </row>
    <row r="852" spans="1:50">
      <c r="A852" t="s">
        <v>1661</v>
      </c>
      <c r="B852" t="s">
        <v>1184</v>
      </c>
      <c r="C852" t="s">
        <v>185</v>
      </c>
      <c r="D852">
        <v>1040</v>
      </c>
      <c r="E852" t="s">
        <v>63</v>
      </c>
      <c r="F852">
        <v>46</v>
      </c>
      <c r="G852" t="s">
        <v>64</v>
      </c>
      <c r="H852">
        <v>219.41</v>
      </c>
      <c r="I852" t="s">
        <v>76</v>
      </c>
      <c r="J852" t="s">
        <v>71</v>
      </c>
      <c r="K852" t="s">
        <v>128</v>
      </c>
      <c r="L852" t="s">
        <v>58</v>
      </c>
      <c r="M852">
        <v>0</v>
      </c>
      <c r="N852">
        <v>2</v>
      </c>
      <c r="O852">
        <v>2</v>
      </c>
      <c r="P852">
        <v>0</v>
      </c>
      <c r="Q852" t="s">
        <v>59</v>
      </c>
      <c r="R852" t="s">
        <v>59</v>
      </c>
      <c r="S852" t="s">
        <v>59</v>
      </c>
      <c r="T852" t="s">
        <v>59</v>
      </c>
      <c r="U852" t="s">
        <v>59</v>
      </c>
      <c r="W852">
        <v>0</v>
      </c>
      <c r="X852">
        <v>0</v>
      </c>
      <c r="Y852" t="s">
        <v>66</v>
      </c>
      <c r="Z852" t="s">
        <v>66</v>
      </c>
      <c r="AA852" t="s">
        <v>58</v>
      </c>
      <c r="AB852" t="s">
        <v>58</v>
      </c>
      <c r="AC852" t="s">
        <v>58</v>
      </c>
      <c r="AD852" t="s">
        <v>58</v>
      </c>
      <c r="AE852" t="s">
        <v>58</v>
      </c>
      <c r="AF852" t="s">
        <v>58</v>
      </c>
      <c r="AG852" t="s">
        <v>58</v>
      </c>
      <c r="AH852" t="s">
        <v>58</v>
      </c>
      <c r="AI852" t="s">
        <v>58</v>
      </c>
      <c r="AJ852" t="s">
        <v>58</v>
      </c>
      <c r="AK852">
        <v>0</v>
      </c>
      <c r="AL852">
        <v>1</v>
      </c>
      <c r="AM852">
        <v>1</v>
      </c>
      <c r="AN852">
        <v>0</v>
      </c>
      <c r="AO852">
        <v>1</v>
      </c>
      <c r="AP852">
        <v>0</v>
      </c>
      <c r="AQ852">
        <v>0</v>
      </c>
      <c r="AR852">
        <v>1</v>
      </c>
      <c r="AS852">
        <v>0</v>
      </c>
      <c r="AV852">
        <v>12</v>
      </c>
      <c r="AW852" t="s">
        <v>59</v>
      </c>
      <c r="AX852">
        <v>1</v>
      </c>
    </row>
    <row r="853" spans="1:50">
      <c r="A853" t="s">
        <v>1662</v>
      </c>
      <c r="B853" t="s">
        <v>871</v>
      </c>
      <c r="C853" t="s">
        <v>174</v>
      </c>
      <c r="D853">
        <v>880</v>
      </c>
      <c r="E853" t="s">
        <v>63</v>
      </c>
      <c r="F853">
        <v>38</v>
      </c>
      <c r="G853" t="s">
        <v>70</v>
      </c>
      <c r="H853">
        <v>254.28</v>
      </c>
      <c r="I853" t="s">
        <v>55</v>
      </c>
      <c r="J853" t="s">
        <v>55</v>
      </c>
      <c r="K853" t="s">
        <v>85</v>
      </c>
      <c r="L853" t="s">
        <v>58</v>
      </c>
      <c r="M853">
        <v>0</v>
      </c>
      <c r="N853">
        <v>2</v>
      </c>
      <c r="O853">
        <v>2</v>
      </c>
      <c r="P853">
        <v>0</v>
      </c>
      <c r="Q853" t="s">
        <v>59</v>
      </c>
      <c r="R853" t="s">
        <v>59</v>
      </c>
      <c r="S853" t="s">
        <v>59</v>
      </c>
      <c r="T853" t="s">
        <v>59</v>
      </c>
      <c r="U853" t="s">
        <v>59</v>
      </c>
      <c r="V853">
        <v>1</v>
      </c>
      <c r="W853">
        <v>1</v>
      </c>
      <c r="X853">
        <v>0</v>
      </c>
      <c r="Y853" t="s">
        <v>66</v>
      </c>
      <c r="Z853" t="s">
        <v>58</v>
      </c>
      <c r="AA853" t="s">
        <v>58</v>
      </c>
      <c r="AB853" t="s">
        <v>66</v>
      </c>
      <c r="AC853" t="s">
        <v>58</v>
      </c>
      <c r="AD853" t="s">
        <v>58</v>
      </c>
      <c r="AE853" t="s">
        <v>58</v>
      </c>
      <c r="AF853" t="s">
        <v>58</v>
      </c>
      <c r="AG853" t="s">
        <v>58</v>
      </c>
      <c r="AH853" t="s">
        <v>58</v>
      </c>
      <c r="AI853" t="s">
        <v>58</v>
      </c>
      <c r="AJ853" t="s">
        <v>58</v>
      </c>
      <c r="AK853">
        <v>1</v>
      </c>
      <c r="AL853">
        <v>1</v>
      </c>
      <c r="AM853">
        <v>1</v>
      </c>
      <c r="AN853">
        <v>0</v>
      </c>
      <c r="AO853">
        <v>0</v>
      </c>
      <c r="AP853">
        <v>0</v>
      </c>
      <c r="AQ853">
        <v>0</v>
      </c>
      <c r="AR853">
        <v>0</v>
      </c>
      <c r="AS853">
        <v>1</v>
      </c>
      <c r="AV853">
        <v>13</v>
      </c>
      <c r="AW853" t="s">
        <v>59</v>
      </c>
      <c r="AX853">
        <v>4</v>
      </c>
    </row>
    <row r="854" spans="1:50">
      <c r="A854" t="s">
        <v>1663</v>
      </c>
      <c r="B854" t="s">
        <v>1207</v>
      </c>
      <c r="C854" t="s">
        <v>199</v>
      </c>
      <c r="D854">
        <v>9280</v>
      </c>
      <c r="E854" t="s">
        <v>53</v>
      </c>
      <c r="F854">
        <v>58</v>
      </c>
      <c r="G854" t="s">
        <v>64</v>
      </c>
      <c r="H854">
        <v>296.05</v>
      </c>
      <c r="I854" t="s">
        <v>100</v>
      </c>
      <c r="J854" t="s">
        <v>71</v>
      </c>
      <c r="K854" t="s">
        <v>215</v>
      </c>
      <c r="L854" t="s">
        <v>66</v>
      </c>
      <c r="M854">
        <v>2</v>
      </c>
      <c r="N854">
        <v>2</v>
      </c>
      <c r="O854">
        <v>2</v>
      </c>
      <c r="P854">
        <v>0</v>
      </c>
      <c r="Q854" t="s">
        <v>59</v>
      </c>
      <c r="R854" t="s">
        <v>59</v>
      </c>
      <c r="S854" t="s">
        <v>59</v>
      </c>
      <c r="T854" t="s">
        <v>59</v>
      </c>
      <c r="U854" t="s">
        <v>59</v>
      </c>
      <c r="W854">
        <v>0</v>
      </c>
      <c r="X854">
        <v>0</v>
      </c>
      <c r="Y854" t="s">
        <v>66</v>
      </c>
      <c r="Z854" t="s">
        <v>66</v>
      </c>
      <c r="AA854" t="s">
        <v>58</v>
      </c>
      <c r="AB854" t="s">
        <v>66</v>
      </c>
      <c r="AC854" t="s">
        <v>58</v>
      </c>
      <c r="AD854" t="s">
        <v>58</v>
      </c>
      <c r="AE854" t="s">
        <v>58</v>
      </c>
      <c r="AF854" t="s">
        <v>58</v>
      </c>
      <c r="AG854" t="s">
        <v>58</v>
      </c>
      <c r="AH854" t="s">
        <v>58</v>
      </c>
      <c r="AI854" t="s">
        <v>58</v>
      </c>
      <c r="AJ854" t="s">
        <v>58</v>
      </c>
      <c r="AK854">
        <v>1</v>
      </c>
      <c r="AL854">
        <v>1</v>
      </c>
      <c r="AM854">
        <v>1</v>
      </c>
      <c r="AN854">
        <v>1</v>
      </c>
      <c r="AO854">
        <v>1</v>
      </c>
      <c r="AP854">
        <v>0</v>
      </c>
      <c r="AQ854">
        <v>0</v>
      </c>
      <c r="AR854">
        <v>0</v>
      </c>
      <c r="AS854">
        <v>1</v>
      </c>
      <c r="AV854">
        <v>11.4</v>
      </c>
      <c r="AW854" t="s">
        <v>59</v>
      </c>
      <c r="AX854">
        <v>3</v>
      </c>
    </row>
    <row r="855" spans="1:50">
      <c r="A855" t="s">
        <v>1664</v>
      </c>
      <c r="B855" t="s">
        <v>1665</v>
      </c>
      <c r="C855" t="s">
        <v>122</v>
      </c>
      <c r="D855">
        <v>8960</v>
      </c>
      <c r="E855" t="s">
        <v>53</v>
      </c>
      <c r="F855">
        <v>66</v>
      </c>
      <c r="G855" t="s">
        <v>363</v>
      </c>
      <c r="H855">
        <v>423.36</v>
      </c>
      <c r="I855" t="s">
        <v>100</v>
      </c>
      <c r="J855" t="s">
        <v>71</v>
      </c>
      <c r="K855" t="s">
        <v>90</v>
      </c>
      <c r="L855" t="s">
        <v>58</v>
      </c>
      <c r="M855">
        <v>0</v>
      </c>
      <c r="N855">
        <v>1</v>
      </c>
      <c r="O855">
        <v>1</v>
      </c>
      <c r="P855">
        <v>0</v>
      </c>
      <c r="Q855" t="s">
        <v>59</v>
      </c>
      <c r="R855" t="s">
        <v>66</v>
      </c>
      <c r="S855" t="s">
        <v>66</v>
      </c>
      <c r="T855" t="s">
        <v>66</v>
      </c>
      <c r="U855" t="s">
        <v>66</v>
      </c>
      <c r="V855">
        <v>0</v>
      </c>
      <c r="W855">
        <v>1</v>
      </c>
      <c r="X855">
        <v>1</v>
      </c>
      <c r="Y855" t="s">
        <v>66</v>
      </c>
      <c r="Z855" t="s">
        <v>66</v>
      </c>
      <c r="AA855" t="s">
        <v>66</v>
      </c>
      <c r="AB855" t="s">
        <v>66</v>
      </c>
      <c r="AC855" t="s">
        <v>58</v>
      </c>
      <c r="AD855" t="s">
        <v>58</v>
      </c>
      <c r="AE855" t="s">
        <v>58</v>
      </c>
      <c r="AF855" t="s">
        <v>58</v>
      </c>
      <c r="AG855" t="s">
        <v>58</v>
      </c>
      <c r="AH855" t="s">
        <v>58</v>
      </c>
      <c r="AI855" t="s">
        <v>58</v>
      </c>
      <c r="AJ855" t="s">
        <v>66</v>
      </c>
      <c r="AK855">
        <v>0</v>
      </c>
      <c r="AL855">
        <v>1</v>
      </c>
      <c r="AM855">
        <v>0</v>
      </c>
      <c r="AN855">
        <v>1</v>
      </c>
      <c r="AO855">
        <v>0</v>
      </c>
      <c r="AP855">
        <v>0</v>
      </c>
      <c r="AQ855">
        <v>0</v>
      </c>
      <c r="AR855">
        <v>0</v>
      </c>
      <c r="AS855">
        <v>0</v>
      </c>
      <c r="AV855">
        <v>14.2</v>
      </c>
      <c r="AW855" t="s">
        <v>59</v>
      </c>
      <c r="AX855">
        <v>7</v>
      </c>
    </row>
    <row r="856" spans="1:50">
      <c r="A856" t="s">
        <v>1666</v>
      </c>
      <c r="B856" t="s">
        <v>1667</v>
      </c>
      <c r="C856" t="s">
        <v>93</v>
      </c>
      <c r="D856">
        <v>9240</v>
      </c>
      <c r="E856" t="s">
        <v>63</v>
      </c>
      <c r="F856">
        <v>50</v>
      </c>
      <c r="G856" t="s">
        <v>163</v>
      </c>
      <c r="H856">
        <v>490.46</v>
      </c>
      <c r="I856" t="s">
        <v>241</v>
      </c>
      <c r="J856" t="s">
        <v>56</v>
      </c>
      <c r="K856" t="s">
        <v>85</v>
      </c>
      <c r="L856" t="s">
        <v>58</v>
      </c>
      <c r="M856">
        <v>0</v>
      </c>
      <c r="N856">
        <v>1</v>
      </c>
      <c r="O856">
        <v>1</v>
      </c>
      <c r="P856">
        <v>0</v>
      </c>
      <c r="Q856" t="s">
        <v>59</v>
      </c>
      <c r="R856" t="s">
        <v>59</v>
      </c>
      <c r="S856" t="s">
        <v>59</v>
      </c>
      <c r="T856" t="s">
        <v>59</v>
      </c>
      <c r="U856" t="s">
        <v>59</v>
      </c>
      <c r="W856">
        <v>0</v>
      </c>
      <c r="X856">
        <v>0</v>
      </c>
      <c r="Y856" t="s">
        <v>66</v>
      </c>
      <c r="Z856" t="s">
        <v>66</v>
      </c>
      <c r="AA856" t="s">
        <v>58</v>
      </c>
      <c r="AB856" t="s">
        <v>58</v>
      </c>
      <c r="AC856" t="s">
        <v>58</v>
      </c>
      <c r="AD856" t="s">
        <v>58</v>
      </c>
      <c r="AE856" t="s">
        <v>58</v>
      </c>
      <c r="AF856" t="s">
        <v>58</v>
      </c>
      <c r="AG856" t="s">
        <v>58</v>
      </c>
      <c r="AH856" t="s">
        <v>58</v>
      </c>
      <c r="AI856" t="s">
        <v>58</v>
      </c>
      <c r="AJ856" t="s">
        <v>58</v>
      </c>
      <c r="AK856">
        <v>1</v>
      </c>
      <c r="AL856">
        <v>1</v>
      </c>
      <c r="AM856">
        <v>1</v>
      </c>
      <c r="AN856">
        <v>0</v>
      </c>
      <c r="AO856">
        <v>1</v>
      </c>
      <c r="AP856">
        <v>1</v>
      </c>
      <c r="AQ856">
        <v>0</v>
      </c>
      <c r="AR856">
        <v>0</v>
      </c>
      <c r="AS856">
        <v>0</v>
      </c>
      <c r="AV856">
        <v>16.2</v>
      </c>
      <c r="AW856" t="s">
        <v>59</v>
      </c>
      <c r="AX856">
        <v>5</v>
      </c>
    </row>
    <row r="857" spans="1:50">
      <c r="A857" t="s">
        <v>1668</v>
      </c>
      <c r="B857" t="s">
        <v>1669</v>
      </c>
      <c r="C857" t="s">
        <v>69</v>
      </c>
      <c r="D857">
        <v>7600</v>
      </c>
      <c r="E857" t="s">
        <v>53</v>
      </c>
      <c r="F857">
        <v>0</v>
      </c>
      <c r="G857" t="s">
        <v>115</v>
      </c>
      <c r="H857">
        <v>396.05</v>
      </c>
      <c r="I857" t="s">
        <v>65</v>
      </c>
      <c r="J857" t="s">
        <v>71</v>
      </c>
      <c r="K857" t="s">
        <v>90</v>
      </c>
      <c r="L857" t="s">
        <v>66</v>
      </c>
      <c r="M857">
        <v>2</v>
      </c>
      <c r="N857">
        <v>1</v>
      </c>
      <c r="O857">
        <v>1</v>
      </c>
      <c r="P857">
        <v>0</v>
      </c>
      <c r="Q857" t="s">
        <v>59</v>
      </c>
      <c r="R857" t="s">
        <v>59</v>
      </c>
      <c r="S857" t="s">
        <v>59</v>
      </c>
      <c r="T857" t="s">
        <v>59</v>
      </c>
      <c r="U857" t="s">
        <v>59</v>
      </c>
      <c r="W857">
        <v>0</v>
      </c>
      <c r="X857">
        <v>0</v>
      </c>
      <c r="Y857" t="s">
        <v>66</v>
      </c>
      <c r="Z857" t="s">
        <v>66</v>
      </c>
      <c r="AA857" t="s">
        <v>58</v>
      </c>
      <c r="AB857" t="s">
        <v>66</v>
      </c>
      <c r="AC857" t="s">
        <v>58</v>
      </c>
      <c r="AD857" t="s">
        <v>58</v>
      </c>
      <c r="AE857" t="s">
        <v>58</v>
      </c>
      <c r="AF857" t="s">
        <v>58</v>
      </c>
      <c r="AG857" t="s">
        <v>58</v>
      </c>
      <c r="AH857" t="s">
        <v>58</v>
      </c>
      <c r="AI857" t="s">
        <v>58</v>
      </c>
      <c r="AJ857" t="s">
        <v>58</v>
      </c>
      <c r="AK857">
        <v>1</v>
      </c>
      <c r="AL857">
        <v>0</v>
      </c>
      <c r="AM857">
        <v>1</v>
      </c>
      <c r="AN857">
        <v>0</v>
      </c>
      <c r="AO857">
        <v>1</v>
      </c>
      <c r="AP857">
        <v>0</v>
      </c>
      <c r="AQ857">
        <v>1</v>
      </c>
      <c r="AR857">
        <v>0</v>
      </c>
      <c r="AS857">
        <v>0</v>
      </c>
      <c r="AV857">
        <v>13.2</v>
      </c>
      <c r="AW857" t="s">
        <v>59</v>
      </c>
      <c r="AX857">
        <v>6</v>
      </c>
    </row>
    <row r="858" spans="1:50">
      <c r="A858" t="s">
        <v>1670</v>
      </c>
      <c r="B858" t="s">
        <v>1671</v>
      </c>
      <c r="C858" t="s">
        <v>187</v>
      </c>
      <c r="D858">
        <v>5720</v>
      </c>
      <c r="E858" t="s">
        <v>63</v>
      </c>
      <c r="F858">
        <v>70</v>
      </c>
      <c r="G858" t="s">
        <v>84</v>
      </c>
      <c r="H858">
        <v>221.71</v>
      </c>
      <c r="I858" t="s">
        <v>65</v>
      </c>
      <c r="J858" t="s">
        <v>71</v>
      </c>
      <c r="K858" t="s">
        <v>72</v>
      </c>
      <c r="L858" t="s">
        <v>58</v>
      </c>
      <c r="M858">
        <v>0</v>
      </c>
      <c r="N858">
        <v>2</v>
      </c>
      <c r="O858">
        <v>1</v>
      </c>
      <c r="P858">
        <v>0</v>
      </c>
      <c r="Q858" t="s">
        <v>59</v>
      </c>
      <c r="R858" t="s">
        <v>59</v>
      </c>
      <c r="S858" t="s">
        <v>59</v>
      </c>
      <c r="T858" t="s">
        <v>59</v>
      </c>
      <c r="U858" t="s">
        <v>59</v>
      </c>
      <c r="W858">
        <v>0</v>
      </c>
      <c r="X858">
        <v>0</v>
      </c>
      <c r="Y858" t="s">
        <v>66</v>
      </c>
      <c r="Z858" t="s">
        <v>58</v>
      </c>
      <c r="AA858" t="s">
        <v>58</v>
      </c>
      <c r="AB858" t="s">
        <v>66</v>
      </c>
      <c r="AC858" t="s">
        <v>58</v>
      </c>
      <c r="AD858" t="s">
        <v>58</v>
      </c>
      <c r="AE858" t="s">
        <v>58</v>
      </c>
      <c r="AF858" t="s">
        <v>58</v>
      </c>
      <c r="AG858" t="s">
        <v>58</v>
      </c>
      <c r="AH858" t="s">
        <v>58</v>
      </c>
      <c r="AI858" t="s">
        <v>58</v>
      </c>
      <c r="AJ858" t="s">
        <v>58</v>
      </c>
      <c r="AK858">
        <v>0</v>
      </c>
      <c r="AL858">
        <v>0</v>
      </c>
      <c r="AM858">
        <v>1</v>
      </c>
      <c r="AN858">
        <v>1</v>
      </c>
      <c r="AO858">
        <v>0</v>
      </c>
      <c r="AP858">
        <v>0</v>
      </c>
      <c r="AQ858">
        <v>0</v>
      </c>
      <c r="AR858">
        <v>0</v>
      </c>
      <c r="AS858">
        <v>0</v>
      </c>
      <c r="AV858">
        <v>12.1</v>
      </c>
      <c r="AW858" t="s">
        <v>59</v>
      </c>
      <c r="AX858">
        <v>7</v>
      </c>
    </row>
    <row r="859" spans="1:50">
      <c r="A859" t="s">
        <v>1672</v>
      </c>
      <c r="B859" t="s">
        <v>1077</v>
      </c>
      <c r="C859" t="s">
        <v>212</v>
      </c>
      <c r="D859">
        <v>3120</v>
      </c>
      <c r="E859" t="s">
        <v>63</v>
      </c>
      <c r="F859">
        <v>52</v>
      </c>
      <c r="G859" t="s">
        <v>115</v>
      </c>
      <c r="H859">
        <v>204.93</v>
      </c>
      <c r="I859" t="s">
        <v>105</v>
      </c>
      <c r="J859" t="s">
        <v>71</v>
      </c>
      <c r="K859" t="s">
        <v>168</v>
      </c>
      <c r="L859" t="s">
        <v>66</v>
      </c>
      <c r="M859">
        <v>1</v>
      </c>
      <c r="N859">
        <v>2</v>
      </c>
      <c r="O859">
        <v>2</v>
      </c>
      <c r="P859">
        <v>0</v>
      </c>
      <c r="Q859" t="s">
        <v>59</v>
      </c>
      <c r="R859" t="s">
        <v>59</v>
      </c>
      <c r="S859" t="s">
        <v>59</v>
      </c>
      <c r="T859" t="s">
        <v>59</v>
      </c>
      <c r="U859" t="s">
        <v>59</v>
      </c>
      <c r="W859">
        <v>0</v>
      </c>
      <c r="X859">
        <v>0</v>
      </c>
      <c r="Y859" t="s">
        <v>58</v>
      </c>
      <c r="Z859" t="s">
        <v>66</v>
      </c>
      <c r="AA859" t="s">
        <v>58</v>
      </c>
      <c r="AB859" t="s">
        <v>66</v>
      </c>
      <c r="AC859" t="s">
        <v>58</v>
      </c>
      <c r="AD859" t="s">
        <v>58</v>
      </c>
      <c r="AE859" t="s">
        <v>58</v>
      </c>
      <c r="AF859" t="s">
        <v>58</v>
      </c>
      <c r="AG859" t="s">
        <v>58</v>
      </c>
      <c r="AH859" t="s">
        <v>58</v>
      </c>
      <c r="AI859" t="s">
        <v>58</v>
      </c>
      <c r="AJ859" t="s">
        <v>58</v>
      </c>
      <c r="AK859">
        <v>0</v>
      </c>
      <c r="AL859">
        <v>1</v>
      </c>
      <c r="AM859">
        <v>1</v>
      </c>
      <c r="AN859">
        <v>0</v>
      </c>
      <c r="AO859">
        <v>1</v>
      </c>
      <c r="AP859">
        <v>0</v>
      </c>
      <c r="AQ859">
        <v>0</v>
      </c>
      <c r="AR859">
        <v>0</v>
      </c>
      <c r="AS859">
        <v>1</v>
      </c>
      <c r="AV859">
        <v>11.1</v>
      </c>
      <c r="AW859" t="s">
        <v>59</v>
      </c>
      <c r="AX859">
        <v>7</v>
      </c>
    </row>
    <row r="860" spans="1:50">
      <c r="A860" t="s">
        <v>1673</v>
      </c>
      <c r="B860" t="s">
        <v>474</v>
      </c>
      <c r="C860" t="s">
        <v>205</v>
      </c>
      <c r="D860">
        <v>3480</v>
      </c>
      <c r="E860" t="s">
        <v>53</v>
      </c>
      <c r="F860">
        <v>56</v>
      </c>
      <c r="G860" t="s">
        <v>104</v>
      </c>
      <c r="H860">
        <v>227.96</v>
      </c>
      <c r="I860" t="s">
        <v>55</v>
      </c>
      <c r="J860" t="s">
        <v>71</v>
      </c>
      <c r="K860" t="s">
        <v>145</v>
      </c>
      <c r="L860" t="s">
        <v>58</v>
      </c>
      <c r="M860">
        <v>0</v>
      </c>
      <c r="N860">
        <v>2</v>
      </c>
      <c r="O860">
        <v>2</v>
      </c>
      <c r="P860">
        <v>0</v>
      </c>
      <c r="Q860" t="s">
        <v>59</v>
      </c>
      <c r="R860" t="s">
        <v>59</v>
      </c>
      <c r="S860" t="s">
        <v>59</v>
      </c>
      <c r="T860" t="s">
        <v>59</v>
      </c>
      <c r="U860" t="s">
        <v>59</v>
      </c>
      <c r="W860">
        <v>0</v>
      </c>
      <c r="X860">
        <v>0</v>
      </c>
      <c r="Y860" t="s">
        <v>58</v>
      </c>
      <c r="Z860" t="s">
        <v>66</v>
      </c>
      <c r="AA860" t="s">
        <v>58</v>
      </c>
      <c r="AB860" t="s">
        <v>58</v>
      </c>
      <c r="AC860" t="s">
        <v>58</v>
      </c>
      <c r="AD860" t="s">
        <v>58</v>
      </c>
      <c r="AE860" t="s">
        <v>58</v>
      </c>
      <c r="AF860" t="s">
        <v>58</v>
      </c>
      <c r="AG860" t="s">
        <v>66</v>
      </c>
      <c r="AH860" t="s">
        <v>58</v>
      </c>
      <c r="AI860" t="s">
        <v>58</v>
      </c>
      <c r="AJ860" t="s">
        <v>58</v>
      </c>
      <c r="AK860">
        <v>1</v>
      </c>
      <c r="AL860">
        <v>0</v>
      </c>
      <c r="AM860">
        <v>1</v>
      </c>
      <c r="AN860">
        <v>0</v>
      </c>
      <c r="AO860">
        <v>0</v>
      </c>
      <c r="AP860">
        <v>0</v>
      </c>
      <c r="AQ860">
        <v>0</v>
      </c>
      <c r="AR860">
        <v>0</v>
      </c>
      <c r="AS860">
        <v>0</v>
      </c>
      <c r="AV860">
        <v>11.4</v>
      </c>
      <c r="AW860" t="s">
        <v>59</v>
      </c>
      <c r="AX860">
        <v>1</v>
      </c>
    </row>
    <row r="861" spans="1:50">
      <c r="A861" t="s">
        <v>1674</v>
      </c>
      <c r="B861" t="s">
        <v>1675</v>
      </c>
      <c r="C861" t="s">
        <v>199</v>
      </c>
      <c r="E861" t="s">
        <v>63</v>
      </c>
      <c r="F861">
        <v>56</v>
      </c>
      <c r="G861" t="s">
        <v>64</v>
      </c>
      <c r="H861">
        <v>200.33</v>
      </c>
      <c r="I861" t="s">
        <v>55</v>
      </c>
      <c r="J861" t="s">
        <v>55</v>
      </c>
      <c r="K861" t="s">
        <v>80</v>
      </c>
      <c r="L861" t="s">
        <v>58</v>
      </c>
      <c r="M861">
        <v>0</v>
      </c>
      <c r="N861">
        <v>0</v>
      </c>
      <c r="O861">
        <v>0</v>
      </c>
      <c r="P861">
        <v>0</v>
      </c>
      <c r="Q861" t="s">
        <v>59</v>
      </c>
      <c r="R861" t="s">
        <v>59</v>
      </c>
      <c r="S861" t="s">
        <v>59</v>
      </c>
      <c r="T861" t="s">
        <v>59</v>
      </c>
      <c r="U861" t="s">
        <v>59</v>
      </c>
      <c r="W861">
        <v>0</v>
      </c>
      <c r="X861">
        <v>0</v>
      </c>
      <c r="Y861" t="s">
        <v>59</v>
      </c>
      <c r="Z861" t="s">
        <v>59</v>
      </c>
      <c r="AA861" t="s">
        <v>59</v>
      </c>
      <c r="AB861" t="s">
        <v>59</v>
      </c>
      <c r="AC861" t="s">
        <v>59</v>
      </c>
      <c r="AD861" t="s">
        <v>59</v>
      </c>
      <c r="AE861" t="s">
        <v>59</v>
      </c>
      <c r="AF861" t="s">
        <v>59</v>
      </c>
      <c r="AG861" t="s">
        <v>59</v>
      </c>
      <c r="AH861" t="s">
        <v>59</v>
      </c>
      <c r="AI861" t="s">
        <v>59</v>
      </c>
      <c r="AJ861" t="s">
        <v>59</v>
      </c>
      <c r="AV861">
        <v>11.3</v>
      </c>
      <c r="AW861" t="s">
        <v>59</v>
      </c>
      <c r="AX861">
        <v>3</v>
      </c>
    </row>
    <row r="862" spans="1:50">
      <c r="A862" t="s">
        <v>1676</v>
      </c>
      <c r="B862" t="s">
        <v>956</v>
      </c>
      <c r="C862" t="s">
        <v>79</v>
      </c>
      <c r="D862">
        <v>3760</v>
      </c>
      <c r="E862" t="s">
        <v>63</v>
      </c>
      <c r="F862">
        <v>66</v>
      </c>
      <c r="G862" t="s">
        <v>115</v>
      </c>
      <c r="H862">
        <v>198.36</v>
      </c>
      <c r="I862" t="s">
        <v>94</v>
      </c>
      <c r="J862" t="s">
        <v>71</v>
      </c>
      <c r="K862" t="s">
        <v>72</v>
      </c>
      <c r="L862" t="s">
        <v>66</v>
      </c>
      <c r="M862">
        <v>1</v>
      </c>
      <c r="N862">
        <v>2</v>
      </c>
      <c r="O862">
        <v>2</v>
      </c>
      <c r="P862">
        <v>0</v>
      </c>
      <c r="Q862" t="s">
        <v>66</v>
      </c>
      <c r="R862" t="s">
        <v>59</v>
      </c>
      <c r="S862" t="s">
        <v>66</v>
      </c>
      <c r="T862" t="s">
        <v>66</v>
      </c>
      <c r="U862" t="s">
        <v>59</v>
      </c>
      <c r="V862">
        <v>0</v>
      </c>
      <c r="W862">
        <v>1</v>
      </c>
      <c r="X862">
        <v>0</v>
      </c>
      <c r="Y862" t="s">
        <v>58</v>
      </c>
      <c r="Z862" t="s">
        <v>58</v>
      </c>
      <c r="AA862" t="s">
        <v>58</v>
      </c>
      <c r="AB862" t="s">
        <v>58</v>
      </c>
      <c r="AC862" t="s">
        <v>58</v>
      </c>
      <c r="AD862" t="s">
        <v>58</v>
      </c>
      <c r="AE862" t="s">
        <v>58</v>
      </c>
      <c r="AF862" t="s">
        <v>58</v>
      </c>
      <c r="AG862" t="s">
        <v>58</v>
      </c>
      <c r="AH862" t="s">
        <v>58</v>
      </c>
      <c r="AI862" t="s">
        <v>58</v>
      </c>
      <c r="AJ862" t="s">
        <v>58</v>
      </c>
      <c r="AK862">
        <v>1</v>
      </c>
      <c r="AL862">
        <v>1</v>
      </c>
      <c r="AM862">
        <v>1</v>
      </c>
      <c r="AN862">
        <v>1</v>
      </c>
      <c r="AO862">
        <v>1</v>
      </c>
      <c r="AP862">
        <v>1</v>
      </c>
      <c r="AQ862">
        <v>1</v>
      </c>
      <c r="AR862">
        <v>0</v>
      </c>
      <c r="AS862">
        <v>0</v>
      </c>
      <c r="AV862">
        <v>11.4</v>
      </c>
      <c r="AW862" t="s">
        <v>59</v>
      </c>
      <c r="AX862">
        <v>8</v>
      </c>
    </row>
    <row r="863" spans="1:50">
      <c r="A863" t="s">
        <v>1677</v>
      </c>
      <c r="B863" t="s">
        <v>1678</v>
      </c>
      <c r="C863" t="s">
        <v>103</v>
      </c>
      <c r="D863">
        <v>5945</v>
      </c>
      <c r="E863" t="s">
        <v>53</v>
      </c>
      <c r="F863">
        <v>58</v>
      </c>
      <c r="G863" t="s">
        <v>226</v>
      </c>
      <c r="H863">
        <v>356.25</v>
      </c>
      <c r="I863" t="s">
        <v>76</v>
      </c>
      <c r="J863" t="s">
        <v>56</v>
      </c>
      <c r="K863" t="s">
        <v>72</v>
      </c>
      <c r="L863" t="s">
        <v>58</v>
      </c>
      <c r="M863">
        <v>0</v>
      </c>
      <c r="N863">
        <v>2</v>
      </c>
      <c r="O863">
        <v>2</v>
      </c>
      <c r="P863">
        <v>0</v>
      </c>
      <c r="Q863" t="s">
        <v>59</v>
      </c>
      <c r="R863" t="s">
        <v>59</v>
      </c>
      <c r="S863" t="s">
        <v>59</v>
      </c>
      <c r="T863" t="s">
        <v>66</v>
      </c>
      <c r="U863" t="s">
        <v>66</v>
      </c>
      <c r="W863">
        <v>0</v>
      </c>
      <c r="X863">
        <v>0</v>
      </c>
      <c r="Y863" t="s">
        <v>58</v>
      </c>
      <c r="Z863" t="s">
        <v>66</v>
      </c>
      <c r="AA863" t="s">
        <v>58</v>
      </c>
      <c r="AB863" t="s">
        <v>66</v>
      </c>
      <c r="AC863" t="s">
        <v>58</v>
      </c>
      <c r="AD863" t="s">
        <v>58</v>
      </c>
      <c r="AE863" t="s">
        <v>58</v>
      </c>
      <c r="AF863" t="s">
        <v>58</v>
      </c>
      <c r="AG863" t="s">
        <v>58</v>
      </c>
      <c r="AH863" t="s">
        <v>58</v>
      </c>
      <c r="AI863" t="s">
        <v>58</v>
      </c>
      <c r="AJ863" t="s">
        <v>58</v>
      </c>
      <c r="AK863">
        <v>1</v>
      </c>
      <c r="AL863">
        <v>1</v>
      </c>
      <c r="AM863">
        <v>1</v>
      </c>
      <c r="AN863">
        <v>0</v>
      </c>
      <c r="AO863">
        <v>1</v>
      </c>
      <c r="AP863">
        <v>0</v>
      </c>
      <c r="AQ863">
        <v>0</v>
      </c>
      <c r="AR863">
        <v>0</v>
      </c>
      <c r="AS863">
        <v>1</v>
      </c>
      <c r="AV863">
        <v>13.8</v>
      </c>
      <c r="AW863" t="s">
        <v>59</v>
      </c>
      <c r="AX863">
        <v>6</v>
      </c>
    </row>
    <row r="864" spans="1:50">
      <c r="A864" t="s">
        <v>1679</v>
      </c>
      <c r="B864" t="s">
        <v>514</v>
      </c>
      <c r="C864" t="s">
        <v>69</v>
      </c>
      <c r="E864" t="s">
        <v>53</v>
      </c>
      <c r="F864">
        <v>76</v>
      </c>
      <c r="G864" t="s">
        <v>115</v>
      </c>
      <c r="H864">
        <v>303.29000000000002</v>
      </c>
      <c r="I864" t="s">
        <v>55</v>
      </c>
      <c r="J864" t="s">
        <v>55</v>
      </c>
      <c r="K864" t="s">
        <v>72</v>
      </c>
      <c r="L864" t="s">
        <v>58</v>
      </c>
      <c r="M864">
        <v>0</v>
      </c>
      <c r="N864">
        <v>2</v>
      </c>
      <c r="O864">
        <v>2</v>
      </c>
      <c r="P864">
        <v>0</v>
      </c>
      <c r="Q864" t="s">
        <v>59</v>
      </c>
      <c r="R864" t="s">
        <v>59</v>
      </c>
      <c r="S864" t="s">
        <v>59</v>
      </c>
      <c r="T864" t="s">
        <v>66</v>
      </c>
      <c r="U864" t="s">
        <v>66</v>
      </c>
      <c r="W864">
        <v>0</v>
      </c>
      <c r="X864">
        <v>0</v>
      </c>
      <c r="Y864" t="s">
        <v>58</v>
      </c>
      <c r="Z864" t="s">
        <v>58</v>
      </c>
      <c r="AA864" t="s">
        <v>58</v>
      </c>
      <c r="AB864" t="s">
        <v>58</v>
      </c>
      <c r="AC864" t="s">
        <v>58</v>
      </c>
      <c r="AD864" t="s">
        <v>58</v>
      </c>
      <c r="AE864" t="s">
        <v>58</v>
      </c>
      <c r="AF864" t="s">
        <v>58</v>
      </c>
      <c r="AG864" t="s">
        <v>58</v>
      </c>
      <c r="AH864" t="s">
        <v>58</v>
      </c>
      <c r="AI864" t="s">
        <v>58</v>
      </c>
      <c r="AJ864" t="s">
        <v>58</v>
      </c>
      <c r="AK864">
        <v>1</v>
      </c>
      <c r="AL864">
        <v>1</v>
      </c>
      <c r="AM864">
        <v>1</v>
      </c>
      <c r="AN864">
        <v>1</v>
      </c>
      <c r="AO864">
        <v>1</v>
      </c>
      <c r="AP864">
        <v>0</v>
      </c>
      <c r="AQ864">
        <v>0</v>
      </c>
      <c r="AR864">
        <v>0</v>
      </c>
      <c r="AS864">
        <v>1</v>
      </c>
      <c r="AV864">
        <v>13.7</v>
      </c>
      <c r="AW864" t="s">
        <v>59</v>
      </c>
      <c r="AX864">
        <v>6</v>
      </c>
    </row>
    <row r="865" spans="1:50">
      <c r="A865" t="s">
        <v>1680</v>
      </c>
      <c r="B865" t="s">
        <v>1681</v>
      </c>
      <c r="C865" t="s">
        <v>79</v>
      </c>
      <c r="D865">
        <v>7920</v>
      </c>
      <c r="E865" t="s">
        <v>63</v>
      </c>
      <c r="F865">
        <v>38</v>
      </c>
      <c r="G865" t="s">
        <v>64</v>
      </c>
      <c r="H865">
        <v>292.43</v>
      </c>
      <c r="I865" t="s">
        <v>261</v>
      </c>
      <c r="J865" t="s">
        <v>71</v>
      </c>
      <c r="K865" t="s">
        <v>128</v>
      </c>
      <c r="L865" t="s">
        <v>66</v>
      </c>
      <c r="M865">
        <v>2</v>
      </c>
      <c r="N865">
        <v>2</v>
      </c>
      <c r="O865">
        <v>2</v>
      </c>
      <c r="P865">
        <v>0</v>
      </c>
      <c r="Q865" t="s">
        <v>59</v>
      </c>
      <c r="R865" t="s">
        <v>59</v>
      </c>
      <c r="S865" t="s">
        <v>59</v>
      </c>
      <c r="T865" t="s">
        <v>59</v>
      </c>
      <c r="U865" t="s">
        <v>59</v>
      </c>
      <c r="V865">
        <v>1</v>
      </c>
      <c r="W865">
        <v>1</v>
      </c>
      <c r="X865">
        <v>0</v>
      </c>
      <c r="Y865" t="s">
        <v>66</v>
      </c>
      <c r="Z865" t="s">
        <v>66</v>
      </c>
      <c r="AA865" t="s">
        <v>58</v>
      </c>
      <c r="AB865" t="s">
        <v>58</v>
      </c>
      <c r="AC865" t="s">
        <v>58</v>
      </c>
      <c r="AD865" t="s">
        <v>58</v>
      </c>
      <c r="AE865" t="s">
        <v>58</v>
      </c>
      <c r="AF865" t="s">
        <v>58</v>
      </c>
      <c r="AG865" t="s">
        <v>58</v>
      </c>
      <c r="AH865" t="s">
        <v>58</v>
      </c>
      <c r="AI865" t="s">
        <v>58</v>
      </c>
      <c r="AJ865" t="s">
        <v>58</v>
      </c>
      <c r="AK865">
        <v>1</v>
      </c>
      <c r="AL865">
        <v>1</v>
      </c>
      <c r="AM865">
        <v>1</v>
      </c>
      <c r="AN865">
        <v>1</v>
      </c>
      <c r="AO865">
        <v>0</v>
      </c>
      <c r="AP865">
        <v>0</v>
      </c>
      <c r="AQ865">
        <v>0</v>
      </c>
      <c r="AR865">
        <v>0</v>
      </c>
      <c r="AS865">
        <v>1</v>
      </c>
      <c r="AV865">
        <v>12.9</v>
      </c>
      <c r="AW865" t="s">
        <v>59</v>
      </c>
      <c r="AX865">
        <v>8</v>
      </c>
    </row>
    <row r="866" spans="1:50">
      <c r="A866" t="s">
        <v>1682</v>
      </c>
      <c r="B866" t="s">
        <v>1683</v>
      </c>
      <c r="C866" t="s">
        <v>202</v>
      </c>
      <c r="D866">
        <v>5160</v>
      </c>
      <c r="E866" t="s">
        <v>63</v>
      </c>
      <c r="F866">
        <v>54</v>
      </c>
      <c r="G866" t="s">
        <v>226</v>
      </c>
      <c r="H866">
        <v>316.45</v>
      </c>
      <c r="I866" t="s">
        <v>100</v>
      </c>
      <c r="J866" t="s">
        <v>71</v>
      </c>
      <c r="K866" t="s">
        <v>116</v>
      </c>
      <c r="L866" t="s">
        <v>58</v>
      </c>
      <c r="M866">
        <v>0</v>
      </c>
      <c r="N866">
        <v>2</v>
      </c>
      <c r="O866">
        <v>2</v>
      </c>
      <c r="P866">
        <v>0</v>
      </c>
      <c r="Q866" t="s">
        <v>59</v>
      </c>
      <c r="R866" t="s">
        <v>59</v>
      </c>
      <c r="S866" t="s">
        <v>66</v>
      </c>
      <c r="T866" t="s">
        <v>59</v>
      </c>
      <c r="U866" t="s">
        <v>59</v>
      </c>
      <c r="V866">
        <v>1</v>
      </c>
      <c r="W866">
        <v>1</v>
      </c>
      <c r="X866">
        <v>1</v>
      </c>
      <c r="Y866" t="s">
        <v>66</v>
      </c>
      <c r="Z866" t="s">
        <v>66</v>
      </c>
      <c r="AA866" t="s">
        <v>58</v>
      </c>
      <c r="AB866" t="s">
        <v>66</v>
      </c>
      <c r="AC866" t="s">
        <v>58</v>
      </c>
      <c r="AD866" t="s">
        <v>58</v>
      </c>
      <c r="AE866" t="s">
        <v>58</v>
      </c>
      <c r="AF866" t="s">
        <v>58</v>
      </c>
      <c r="AG866" t="s">
        <v>58</v>
      </c>
      <c r="AH866" t="s">
        <v>58</v>
      </c>
      <c r="AI866" t="s">
        <v>58</v>
      </c>
      <c r="AJ866" t="s">
        <v>58</v>
      </c>
      <c r="AK866">
        <v>1</v>
      </c>
      <c r="AL866">
        <v>1</v>
      </c>
      <c r="AM866">
        <v>1</v>
      </c>
      <c r="AN866">
        <v>0</v>
      </c>
      <c r="AO866">
        <v>1</v>
      </c>
      <c r="AP866">
        <v>0</v>
      </c>
      <c r="AQ866">
        <v>0</v>
      </c>
      <c r="AR866">
        <v>0</v>
      </c>
      <c r="AS866">
        <v>0</v>
      </c>
      <c r="AV866">
        <v>13.1</v>
      </c>
      <c r="AW866" t="s">
        <v>59</v>
      </c>
      <c r="AX866">
        <v>2</v>
      </c>
    </row>
    <row r="867" spans="1:50">
      <c r="A867" t="s">
        <v>1684</v>
      </c>
      <c r="B867" t="s">
        <v>1685</v>
      </c>
      <c r="C867" t="s">
        <v>205</v>
      </c>
      <c r="D867">
        <v>5280</v>
      </c>
      <c r="E867" t="s">
        <v>53</v>
      </c>
      <c r="F867">
        <v>22</v>
      </c>
      <c r="G867" t="s">
        <v>104</v>
      </c>
      <c r="H867">
        <v>209.21</v>
      </c>
      <c r="I867" t="s">
        <v>641</v>
      </c>
      <c r="J867" t="s">
        <v>55</v>
      </c>
      <c r="K867" t="s">
        <v>57</v>
      </c>
      <c r="L867" t="s">
        <v>58</v>
      </c>
      <c r="M867">
        <v>0</v>
      </c>
      <c r="N867">
        <v>0</v>
      </c>
      <c r="O867">
        <v>0</v>
      </c>
      <c r="P867">
        <v>1</v>
      </c>
      <c r="Q867" t="s">
        <v>59</v>
      </c>
      <c r="R867" t="s">
        <v>59</v>
      </c>
      <c r="S867" t="s">
        <v>59</v>
      </c>
      <c r="T867" t="s">
        <v>59</v>
      </c>
      <c r="U867" t="s">
        <v>59</v>
      </c>
      <c r="Y867" t="s">
        <v>58</v>
      </c>
      <c r="Z867" t="s">
        <v>58</v>
      </c>
      <c r="AA867" t="s">
        <v>58</v>
      </c>
      <c r="AB867" t="s">
        <v>58</v>
      </c>
      <c r="AC867" t="s">
        <v>58</v>
      </c>
      <c r="AD867" t="s">
        <v>58</v>
      </c>
      <c r="AE867" t="s">
        <v>58</v>
      </c>
      <c r="AF867" t="s">
        <v>58</v>
      </c>
      <c r="AG867" t="s">
        <v>58</v>
      </c>
      <c r="AH867" t="s">
        <v>58</v>
      </c>
      <c r="AI867" t="s">
        <v>58</v>
      </c>
      <c r="AJ867" t="s">
        <v>58</v>
      </c>
      <c r="AK867">
        <v>0</v>
      </c>
      <c r="AL867">
        <v>0</v>
      </c>
      <c r="AM867">
        <v>1</v>
      </c>
      <c r="AN867">
        <v>0</v>
      </c>
      <c r="AO867">
        <v>0</v>
      </c>
      <c r="AP867">
        <v>0</v>
      </c>
      <c r="AQ867">
        <v>0</v>
      </c>
      <c r="AR867">
        <v>0</v>
      </c>
      <c r="AS867">
        <v>0</v>
      </c>
      <c r="AW867" t="s">
        <v>59</v>
      </c>
      <c r="AX867">
        <v>1</v>
      </c>
    </row>
    <row r="868" spans="1:50">
      <c r="A868" t="s">
        <v>1686</v>
      </c>
      <c r="B868" t="s">
        <v>1503</v>
      </c>
      <c r="C868" t="s">
        <v>266</v>
      </c>
      <c r="D868">
        <v>3960</v>
      </c>
      <c r="E868" t="s">
        <v>53</v>
      </c>
      <c r="F868">
        <v>26</v>
      </c>
      <c r="G868" t="s">
        <v>104</v>
      </c>
      <c r="H868">
        <v>177.96</v>
      </c>
      <c r="I868" t="s">
        <v>55</v>
      </c>
      <c r="J868" t="s">
        <v>55</v>
      </c>
      <c r="K868" t="s">
        <v>128</v>
      </c>
      <c r="L868" t="s">
        <v>58</v>
      </c>
      <c r="M868">
        <v>0</v>
      </c>
      <c r="N868">
        <v>0</v>
      </c>
      <c r="O868">
        <v>0</v>
      </c>
      <c r="P868">
        <v>0</v>
      </c>
      <c r="Q868" t="s">
        <v>59</v>
      </c>
      <c r="R868" t="s">
        <v>59</v>
      </c>
      <c r="S868" t="s">
        <v>59</v>
      </c>
      <c r="T868" t="s">
        <v>59</v>
      </c>
      <c r="U868" t="s">
        <v>59</v>
      </c>
      <c r="V868">
        <v>0</v>
      </c>
      <c r="W868">
        <v>1</v>
      </c>
      <c r="X868">
        <v>0</v>
      </c>
      <c r="Y868" t="s">
        <v>59</v>
      </c>
      <c r="Z868" t="s">
        <v>59</v>
      </c>
      <c r="AA868" t="s">
        <v>59</v>
      </c>
      <c r="AB868" t="s">
        <v>59</v>
      </c>
      <c r="AC868" t="s">
        <v>59</v>
      </c>
      <c r="AD868" t="s">
        <v>59</v>
      </c>
      <c r="AE868" t="s">
        <v>59</v>
      </c>
      <c r="AF868" t="s">
        <v>59</v>
      </c>
      <c r="AG868" t="s">
        <v>59</v>
      </c>
      <c r="AH868" t="s">
        <v>59</v>
      </c>
      <c r="AI868" t="s">
        <v>59</v>
      </c>
      <c r="AJ868" t="s">
        <v>59</v>
      </c>
      <c r="AV868">
        <v>12.1</v>
      </c>
      <c r="AW868" t="s">
        <v>59</v>
      </c>
      <c r="AX868">
        <v>9</v>
      </c>
    </row>
    <row r="869" spans="1:50">
      <c r="A869" t="s">
        <v>1687</v>
      </c>
      <c r="B869" t="s">
        <v>1688</v>
      </c>
      <c r="C869" t="s">
        <v>79</v>
      </c>
      <c r="D869">
        <v>7040</v>
      </c>
      <c r="E869" t="s">
        <v>63</v>
      </c>
      <c r="F869">
        <v>56</v>
      </c>
      <c r="G869" t="s">
        <v>363</v>
      </c>
      <c r="H869">
        <v>429.93</v>
      </c>
      <c r="I869" t="s">
        <v>100</v>
      </c>
      <c r="J869" t="s">
        <v>71</v>
      </c>
      <c r="K869" t="s">
        <v>72</v>
      </c>
      <c r="L869" t="s">
        <v>66</v>
      </c>
      <c r="M869">
        <v>1</v>
      </c>
      <c r="N869">
        <v>0</v>
      </c>
      <c r="O869">
        <v>0</v>
      </c>
      <c r="P869">
        <v>0</v>
      </c>
      <c r="Q869" t="s">
        <v>66</v>
      </c>
      <c r="R869" t="s">
        <v>59</v>
      </c>
      <c r="S869" t="s">
        <v>66</v>
      </c>
      <c r="T869" t="s">
        <v>66</v>
      </c>
      <c r="U869" t="s">
        <v>66</v>
      </c>
      <c r="V869">
        <v>1</v>
      </c>
      <c r="W869">
        <v>1</v>
      </c>
      <c r="X869">
        <v>1</v>
      </c>
      <c r="Y869" t="s">
        <v>58</v>
      </c>
      <c r="Z869" t="s">
        <v>66</v>
      </c>
      <c r="AA869" t="s">
        <v>58</v>
      </c>
      <c r="AB869" t="s">
        <v>58</v>
      </c>
      <c r="AC869" t="s">
        <v>58</v>
      </c>
      <c r="AD869" t="s">
        <v>58</v>
      </c>
      <c r="AE869" t="s">
        <v>58</v>
      </c>
      <c r="AF869" t="s">
        <v>58</v>
      </c>
      <c r="AG869" t="s">
        <v>58</v>
      </c>
      <c r="AH869" t="s">
        <v>58</v>
      </c>
      <c r="AI869" t="s">
        <v>58</v>
      </c>
      <c r="AJ869" t="s">
        <v>58</v>
      </c>
      <c r="AK869">
        <v>1</v>
      </c>
      <c r="AL869">
        <v>0</v>
      </c>
      <c r="AM869">
        <v>1</v>
      </c>
      <c r="AN869">
        <v>0</v>
      </c>
      <c r="AO869">
        <v>1</v>
      </c>
      <c r="AP869">
        <v>1</v>
      </c>
      <c r="AQ869">
        <v>0</v>
      </c>
      <c r="AR869">
        <v>0</v>
      </c>
      <c r="AS869">
        <v>0</v>
      </c>
      <c r="AV869">
        <v>13.4</v>
      </c>
      <c r="AW869" t="s">
        <v>59</v>
      </c>
      <c r="AX869">
        <v>8</v>
      </c>
    </row>
    <row r="870" spans="1:50">
      <c r="A870" t="s">
        <v>1689</v>
      </c>
      <c r="B870" t="s">
        <v>107</v>
      </c>
      <c r="C870" t="s">
        <v>108</v>
      </c>
      <c r="D870">
        <v>2800</v>
      </c>
      <c r="E870" t="s">
        <v>63</v>
      </c>
      <c r="F870">
        <v>54</v>
      </c>
      <c r="G870" t="s">
        <v>70</v>
      </c>
      <c r="H870">
        <v>238.82</v>
      </c>
      <c r="I870" t="s">
        <v>55</v>
      </c>
      <c r="J870" t="s">
        <v>55</v>
      </c>
      <c r="K870" t="s">
        <v>256</v>
      </c>
      <c r="L870" t="s">
        <v>58</v>
      </c>
      <c r="M870">
        <v>0</v>
      </c>
      <c r="N870">
        <v>0</v>
      </c>
      <c r="O870">
        <v>0</v>
      </c>
      <c r="P870">
        <v>0</v>
      </c>
      <c r="Q870" t="s">
        <v>59</v>
      </c>
      <c r="R870" t="s">
        <v>59</v>
      </c>
      <c r="S870" t="s">
        <v>59</v>
      </c>
      <c r="T870" t="s">
        <v>59</v>
      </c>
      <c r="U870" t="s">
        <v>59</v>
      </c>
      <c r="V870">
        <v>1</v>
      </c>
      <c r="W870">
        <v>1</v>
      </c>
      <c r="X870">
        <v>0</v>
      </c>
      <c r="Y870" t="s">
        <v>58</v>
      </c>
      <c r="Z870" t="s">
        <v>58</v>
      </c>
      <c r="AA870" t="s">
        <v>58</v>
      </c>
      <c r="AB870" t="s">
        <v>58</v>
      </c>
      <c r="AC870" t="s">
        <v>58</v>
      </c>
      <c r="AD870" t="s">
        <v>58</v>
      </c>
      <c r="AE870" t="s">
        <v>58</v>
      </c>
      <c r="AF870" t="s">
        <v>58</v>
      </c>
      <c r="AG870" t="s">
        <v>58</v>
      </c>
      <c r="AH870" t="s">
        <v>58</v>
      </c>
      <c r="AI870" t="s">
        <v>58</v>
      </c>
      <c r="AJ870" t="s">
        <v>58</v>
      </c>
      <c r="AK870">
        <v>0</v>
      </c>
      <c r="AL870">
        <v>1</v>
      </c>
      <c r="AM870">
        <v>1</v>
      </c>
      <c r="AN870">
        <v>0</v>
      </c>
      <c r="AO870">
        <v>0</v>
      </c>
      <c r="AP870">
        <v>0</v>
      </c>
      <c r="AQ870">
        <v>0</v>
      </c>
      <c r="AR870">
        <v>0</v>
      </c>
      <c r="AS870">
        <v>0</v>
      </c>
      <c r="AV870">
        <v>12.5</v>
      </c>
      <c r="AW870" t="s">
        <v>59</v>
      </c>
      <c r="AX870">
        <v>9</v>
      </c>
    </row>
    <row r="871" spans="1:50">
      <c r="A871" t="s">
        <v>1690</v>
      </c>
      <c r="B871" t="s">
        <v>1691</v>
      </c>
      <c r="C871" t="s">
        <v>177</v>
      </c>
      <c r="D871">
        <v>9040</v>
      </c>
      <c r="E871" t="s">
        <v>53</v>
      </c>
      <c r="F871">
        <v>34</v>
      </c>
      <c r="G871" t="s">
        <v>104</v>
      </c>
      <c r="H871">
        <v>163.16</v>
      </c>
      <c r="I871" t="s">
        <v>55</v>
      </c>
      <c r="J871" t="s">
        <v>55</v>
      </c>
      <c r="K871" t="s">
        <v>128</v>
      </c>
      <c r="L871" t="s">
        <v>58</v>
      </c>
      <c r="M871">
        <v>0</v>
      </c>
      <c r="N871">
        <v>0</v>
      </c>
      <c r="O871">
        <v>0</v>
      </c>
      <c r="P871">
        <v>0</v>
      </c>
      <c r="Q871" t="s">
        <v>59</v>
      </c>
      <c r="R871" t="s">
        <v>59</v>
      </c>
      <c r="S871" t="s">
        <v>59</v>
      </c>
      <c r="T871" t="s">
        <v>59</v>
      </c>
      <c r="U871" t="s">
        <v>59</v>
      </c>
      <c r="W871">
        <v>0</v>
      </c>
      <c r="X871">
        <v>0</v>
      </c>
      <c r="Y871" t="s">
        <v>59</v>
      </c>
      <c r="Z871" t="s">
        <v>59</v>
      </c>
      <c r="AA871" t="s">
        <v>59</v>
      </c>
      <c r="AB871" t="s">
        <v>59</v>
      </c>
      <c r="AC871" t="s">
        <v>59</v>
      </c>
      <c r="AD871" t="s">
        <v>59</v>
      </c>
      <c r="AE871" t="s">
        <v>59</v>
      </c>
      <c r="AF871" t="s">
        <v>59</v>
      </c>
      <c r="AG871" t="s">
        <v>59</v>
      </c>
      <c r="AH871" t="s">
        <v>59</v>
      </c>
      <c r="AI871" t="s">
        <v>59</v>
      </c>
      <c r="AJ871" t="s">
        <v>59</v>
      </c>
      <c r="AV871">
        <v>12</v>
      </c>
      <c r="AW871" t="s">
        <v>59</v>
      </c>
      <c r="AX871">
        <v>8</v>
      </c>
    </row>
    <row r="872" spans="1:50">
      <c r="A872" t="s">
        <v>1692</v>
      </c>
      <c r="B872" t="s">
        <v>1693</v>
      </c>
      <c r="C872" t="s">
        <v>83</v>
      </c>
      <c r="D872">
        <v>1660</v>
      </c>
      <c r="E872" t="s">
        <v>63</v>
      </c>
      <c r="F872">
        <v>0</v>
      </c>
      <c r="G872" t="s">
        <v>64</v>
      </c>
      <c r="H872">
        <v>232.24</v>
      </c>
      <c r="I872" t="s">
        <v>1694</v>
      </c>
      <c r="J872" t="s">
        <v>55</v>
      </c>
      <c r="K872" t="s">
        <v>128</v>
      </c>
      <c r="L872" t="s">
        <v>66</v>
      </c>
      <c r="M872">
        <v>0</v>
      </c>
      <c r="N872">
        <v>0</v>
      </c>
      <c r="O872">
        <v>0</v>
      </c>
      <c r="P872">
        <v>1</v>
      </c>
      <c r="Q872" t="s">
        <v>59</v>
      </c>
      <c r="R872" t="s">
        <v>59</v>
      </c>
      <c r="S872" t="s">
        <v>66</v>
      </c>
      <c r="T872" t="s">
        <v>59</v>
      </c>
      <c r="U872" t="s">
        <v>59</v>
      </c>
      <c r="V872">
        <v>0</v>
      </c>
      <c r="W872">
        <v>1</v>
      </c>
      <c r="X872">
        <v>0</v>
      </c>
      <c r="Y872" t="s">
        <v>58</v>
      </c>
      <c r="Z872" t="s">
        <v>58</v>
      </c>
      <c r="AA872" t="s">
        <v>58</v>
      </c>
      <c r="AB872" t="s">
        <v>58</v>
      </c>
      <c r="AC872" t="s">
        <v>58</v>
      </c>
      <c r="AD872" t="s">
        <v>58</v>
      </c>
      <c r="AE872" t="s">
        <v>58</v>
      </c>
      <c r="AF872" t="s">
        <v>58</v>
      </c>
      <c r="AG872" t="s">
        <v>58</v>
      </c>
      <c r="AH872" t="s">
        <v>58</v>
      </c>
      <c r="AI872" t="s">
        <v>58</v>
      </c>
      <c r="AJ872" t="s">
        <v>58</v>
      </c>
      <c r="AK872">
        <v>0</v>
      </c>
      <c r="AL872">
        <v>0</v>
      </c>
      <c r="AM872">
        <v>1</v>
      </c>
      <c r="AN872">
        <v>0</v>
      </c>
      <c r="AO872">
        <v>0</v>
      </c>
      <c r="AP872">
        <v>0</v>
      </c>
      <c r="AQ872">
        <v>0</v>
      </c>
      <c r="AR872">
        <v>0</v>
      </c>
      <c r="AS872">
        <v>1</v>
      </c>
      <c r="AV872">
        <v>13.1</v>
      </c>
      <c r="AW872" t="s">
        <v>59</v>
      </c>
      <c r="AX872">
        <v>2</v>
      </c>
    </row>
    <row r="873" spans="1:50">
      <c r="A873" t="s">
        <v>1695</v>
      </c>
      <c r="B873" t="s">
        <v>1040</v>
      </c>
      <c r="C873" t="s">
        <v>271</v>
      </c>
      <c r="D873">
        <v>5080</v>
      </c>
      <c r="E873" t="s">
        <v>63</v>
      </c>
      <c r="F873">
        <v>64</v>
      </c>
      <c r="G873" t="s">
        <v>115</v>
      </c>
      <c r="H873">
        <v>171.71</v>
      </c>
      <c r="I873" t="s">
        <v>55</v>
      </c>
      <c r="J873" t="s">
        <v>55</v>
      </c>
      <c r="K873" t="s">
        <v>168</v>
      </c>
      <c r="L873" t="s">
        <v>58</v>
      </c>
      <c r="M873">
        <v>0</v>
      </c>
      <c r="N873">
        <v>1</v>
      </c>
      <c r="O873">
        <v>1</v>
      </c>
      <c r="P873">
        <v>0</v>
      </c>
      <c r="Q873" t="s">
        <v>59</v>
      </c>
      <c r="R873" t="s">
        <v>59</v>
      </c>
      <c r="S873" t="s">
        <v>59</v>
      </c>
      <c r="T873" t="s">
        <v>59</v>
      </c>
      <c r="U873" t="s">
        <v>59</v>
      </c>
      <c r="V873">
        <v>1</v>
      </c>
      <c r="W873">
        <v>1</v>
      </c>
      <c r="X873">
        <v>1</v>
      </c>
      <c r="Y873" t="s">
        <v>59</v>
      </c>
      <c r="Z873" t="s">
        <v>59</v>
      </c>
      <c r="AA873" t="s">
        <v>59</v>
      </c>
      <c r="AB873" t="s">
        <v>59</v>
      </c>
      <c r="AC873" t="s">
        <v>59</v>
      </c>
      <c r="AD873" t="s">
        <v>59</v>
      </c>
      <c r="AE873" t="s">
        <v>59</v>
      </c>
      <c r="AF873" t="s">
        <v>59</v>
      </c>
      <c r="AG873" t="s">
        <v>59</v>
      </c>
      <c r="AH873" t="s">
        <v>59</v>
      </c>
      <c r="AI873" t="s">
        <v>59</v>
      </c>
      <c r="AJ873" t="s">
        <v>59</v>
      </c>
      <c r="AV873">
        <v>12.1</v>
      </c>
      <c r="AW873" t="s">
        <v>59</v>
      </c>
      <c r="AX873">
        <v>1</v>
      </c>
    </row>
    <row r="874" spans="1:50">
      <c r="A874" t="s">
        <v>1696</v>
      </c>
      <c r="B874" t="s">
        <v>1697</v>
      </c>
      <c r="C874" t="s">
        <v>199</v>
      </c>
      <c r="D874">
        <v>6160</v>
      </c>
      <c r="E874" t="s">
        <v>53</v>
      </c>
      <c r="F874">
        <v>62</v>
      </c>
      <c r="G874" t="s">
        <v>246</v>
      </c>
      <c r="H874">
        <v>490.46</v>
      </c>
      <c r="I874" t="s">
        <v>55</v>
      </c>
      <c r="J874" t="s">
        <v>71</v>
      </c>
      <c r="K874" t="s">
        <v>72</v>
      </c>
      <c r="L874" t="s">
        <v>58</v>
      </c>
      <c r="M874">
        <v>0</v>
      </c>
      <c r="N874">
        <v>2</v>
      </c>
      <c r="O874">
        <v>2</v>
      </c>
      <c r="P874">
        <v>0</v>
      </c>
      <c r="Q874" t="s">
        <v>59</v>
      </c>
      <c r="R874" t="s">
        <v>59</v>
      </c>
      <c r="S874" t="s">
        <v>59</v>
      </c>
      <c r="T874" t="s">
        <v>59</v>
      </c>
      <c r="U874" t="s">
        <v>59</v>
      </c>
      <c r="W874">
        <v>0</v>
      </c>
      <c r="X874">
        <v>0</v>
      </c>
      <c r="Y874" t="s">
        <v>58</v>
      </c>
      <c r="Z874" t="s">
        <v>58</v>
      </c>
      <c r="AA874" t="s">
        <v>58</v>
      </c>
      <c r="AB874" t="s">
        <v>66</v>
      </c>
      <c r="AC874" t="s">
        <v>58</v>
      </c>
      <c r="AD874" t="s">
        <v>58</v>
      </c>
      <c r="AE874" t="s">
        <v>58</v>
      </c>
      <c r="AF874" t="s">
        <v>58</v>
      </c>
      <c r="AG874" t="s">
        <v>58</v>
      </c>
      <c r="AH874" t="s">
        <v>58</v>
      </c>
      <c r="AI874" t="s">
        <v>58</v>
      </c>
      <c r="AJ874" t="s">
        <v>58</v>
      </c>
      <c r="AK874">
        <v>0</v>
      </c>
      <c r="AL874">
        <v>1</v>
      </c>
      <c r="AM874">
        <v>0</v>
      </c>
      <c r="AN874">
        <v>0</v>
      </c>
      <c r="AO874">
        <v>1</v>
      </c>
      <c r="AP874">
        <v>0</v>
      </c>
      <c r="AQ874">
        <v>0</v>
      </c>
      <c r="AR874">
        <v>0</v>
      </c>
      <c r="AS874">
        <v>0</v>
      </c>
      <c r="AV874">
        <v>16.899999999999999</v>
      </c>
      <c r="AW874" t="s">
        <v>59</v>
      </c>
      <c r="AX874">
        <v>3</v>
      </c>
    </row>
    <row r="875" spans="1:50">
      <c r="A875" t="s">
        <v>1698</v>
      </c>
      <c r="B875" t="s">
        <v>639</v>
      </c>
      <c r="C875" t="s">
        <v>182</v>
      </c>
      <c r="D875">
        <v>720</v>
      </c>
      <c r="E875" t="s">
        <v>63</v>
      </c>
      <c r="F875">
        <v>42</v>
      </c>
      <c r="G875" t="s">
        <v>64</v>
      </c>
      <c r="H875">
        <v>332.57</v>
      </c>
      <c r="I875" t="s">
        <v>105</v>
      </c>
      <c r="J875" t="s">
        <v>71</v>
      </c>
      <c r="K875" t="s">
        <v>116</v>
      </c>
      <c r="L875" t="s">
        <v>66</v>
      </c>
      <c r="M875">
        <v>1</v>
      </c>
      <c r="N875">
        <v>1</v>
      </c>
      <c r="O875">
        <v>1</v>
      </c>
      <c r="P875">
        <v>0</v>
      </c>
      <c r="Q875" t="s">
        <v>66</v>
      </c>
      <c r="R875" t="s">
        <v>59</v>
      </c>
      <c r="S875" t="s">
        <v>66</v>
      </c>
      <c r="T875" t="s">
        <v>66</v>
      </c>
      <c r="U875" t="s">
        <v>59</v>
      </c>
      <c r="V875">
        <v>1</v>
      </c>
      <c r="W875">
        <v>1</v>
      </c>
      <c r="X875">
        <v>0</v>
      </c>
      <c r="Y875" t="s">
        <v>66</v>
      </c>
      <c r="Z875" t="s">
        <v>58</v>
      </c>
      <c r="AA875" t="s">
        <v>58</v>
      </c>
      <c r="AB875" t="s">
        <v>58</v>
      </c>
      <c r="AC875" t="s">
        <v>58</v>
      </c>
      <c r="AD875" t="s">
        <v>58</v>
      </c>
      <c r="AE875" t="s">
        <v>58</v>
      </c>
      <c r="AF875" t="s">
        <v>58</v>
      </c>
      <c r="AG875" t="s">
        <v>58</v>
      </c>
      <c r="AH875" t="s">
        <v>58</v>
      </c>
      <c r="AI875" t="s">
        <v>58</v>
      </c>
      <c r="AJ875" t="s">
        <v>58</v>
      </c>
      <c r="AK875">
        <v>0</v>
      </c>
      <c r="AL875">
        <v>1</v>
      </c>
      <c r="AM875">
        <v>1</v>
      </c>
      <c r="AN875">
        <v>0</v>
      </c>
      <c r="AO875">
        <v>0</v>
      </c>
      <c r="AP875">
        <v>1</v>
      </c>
      <c r="AQ875">
        <v>1</v>
      </c>
      <c r="AR875">
        <v>0</v>
      </c>
      <c r="AS875">
        <v>0</v>
      </c>
      <c r="AV875">
        <v>11.6</v>
      </c>
      <c r="AW875" t="s">
        <v>59</v>
      </c>
      <c r="AX875">
        <v>7</v>
      </c>
    </row>
    <row r="876" spans="1:50">
      <c r="A876" t="s">
        <v>1699</v>
      </c>
      <c r="B876" t="s">
        <v>739</v>
      </c>
      <c r="C876" t="s">
        <v>609</v>
      </c>
      <c r="D876">
        <v>5880</v>
      </c>
      <c r="E876" t="s">
        <v>63</v>
      </c>
      <c r="F876">
        <v>26</v>
      </c>
      <c r="G876" t="s">
        <v>54</v>
      </c>
      <c r="H876">
        <v>116.45</v>
      </c>
      <c r="I876" t="s">
        <v>100</v>
      </c>
      <c r="J876" t="s">
        <v>56</v>
      </c>
      <c r="K876" t="s">
        <v>57</v>
      </c>
      <c r="L876" t="s">
        <v>58</v>
      </c>
      <c r="M876">
        <v>0</v>
      </c>
      <c r="N876">
        <v>1</v>
      </c>
      <c r="O876">
        <v>1</v>
      </c>
      <c r="P876">
        <v>0</v>
      </c>
      <c r="Q876" t="s">
        <v>59</v>
      </c>
      <c r="R876" t="s">
        <v>59</v>
      </c>
      <c r="S876" t="s">
        <v>59</v>
      </c>
      <c r="T876" t="s">
        <v>59</v>
      </c>
      <c r="U876" t="s">
        <v>59</v>
      </c>
      <c r="W876">
        <v>0</v>
      </c>
      <c r="X876">
        <v>0</v>
      </c>
      <c r="Y876" t="s">
        <v>59</v>
      </c>
      <c r="Z876" t="s">
        <v>59</v>
      </c>
      <c r="AA876" t="s">
        <v>59</v>
      </c>
      <c r="AB876" t="s">
        <v>59</v>
      </c>
      <c r="AC876" t="s">
        <v>59</v>
      </c>
      <c r="AD876" t="s">
        <v>59</v>
      </c>
      <c r="AE876" t="s">
        <v>59</v>
      </c>
      <c r="AF876" t="s">
        <v>59</v>
      </c>
      <c r="AG876" t="s">
        <v>59</v>
      </c>
      <c r="AH876" t="s">
        <v>59</v>
      </c>
      <c r="AI876" t="s">
        <v>59</v>
      </c>
      <c r="AJ876" t="s">
        <v>59</v>
      </c>
      <c r="AV876">
        <v>13.9</v>
      </c>
      <c r="AW876" t="s">
        <v>59</v>
      </c>
      <c r="AX876">
        <v>9</v>
      </c>
    </row>
    <row r="877" spans="1:50">
      <c r="A877" t="s">
        <v>1700</v>
      </c>
      <c r="B877" t="s">
        <v>1701</v>
      </c>
      <c r="C877" t="s">
        <v>236</v>
      </c>
      <c r="D877">
        <v>6200</v>
      </c>
      <c r="E877" t="s">
        <v>53</v>
      </c>
      <c r="F877">
        <v>78</v>
      </c>
      <c r="G877" t="s">
        <v>115</v>
      </c>
      <c r="H877">
        <v>322.37</v>
      </c>
      <c r="I877" t="s">
        <v>55</v>
      </c>
      <c r="J877" t="s">
        <v>71</v>
      </c>
      <c r="K877" t="s">
        <v>168</v>
      </c>
      <c r="L877" t="s">
        <v>66</v>
      </c>
      <c r="M877">
        <v>1</v>
      </c>
      <c r="N877">
        <v>2</v>
      </c>
      <c r="O877">
        <v>2</v>
      </c>
      <c r="P877">
        <v>1</v>
      </c>
      <c r="Q877" t="s">
        <v>59</v>
      </c>
      <c r="R877" t="s">
        <v>59</v>
      </c>
      <c r="S877" t="s">
        <v>59</v>
      </c>
      <c r="T877" t="s">
        <v>59</v>
      </c>
      <c r="U877" t="s">
        <v>59</v>
      </c>
      <c r="V877">
        <v>0</v>
      </c>
      <c r="W877">
        <v>0</v>
      </c>
      <c r="X877">
        <v>0</v>
      </c>
      <c r="Y877" t="s">
        <v>66</v>
      </c>
      <c r="Z877" t="s">
        <v>58</v>
      </c>
      <c r="AA877" t="s">
        <v>58</v>
      </c>
      <c r="AB877" t="s">
        <v>58</v>
      </c>
      <c r="AC877" t="s">
        <v>58</v>
      </c>
      <c r="AD877" t="s">
        <v>58</v>
      </c>
      <c r="AE877" t="s">
        <v>58</v>
      </c>
      <c r="AF877" t="s">
        <v>58</v>
      </c>
      <c r="AG877" t="s">
        <v>58</v>
      </c>
      <c r="AH877" t="s">
        <v>66</v>
      </c>
      <c r="AI877" t="s">
        <v>58</v>
      </c>
      <c r="AJ877" t="s">
        <v>58</v>
      </c>
      <c r="AK877">
        <v>0</v>
      </c>
      <c r="AL877">
        <v>0</v>
      </c>
      <c r="AM877">
        <v>1</v>
      </c>
      <c r="AN877">
        <v>0</v>
      </c>
      <c r="AO877">
        <v>0</v>
      </c>
      <c r="AP877">
        <v>0</v>
      </c>
      <c r="AQ877">
        <v>0</v>
      </c>
      <c r="AR877">
        <v>0</v>
      </c>
      <c r="AS877">
        <v>0</v>
      </c>
      <c r="AV877">
        <v>13.3</v>
      </c>
      <c r="AW877" t="s">
        <v>59</v>
      </c>
      <c r="AX877">
        <v>4</v>
      </c>
    </row>
    <row r="878" spans="1:50">
      <c r="A878" t="s">
        <v>1702</v>
      </c>
      <c r="B878" t="s">
        <v>1703</v>
      </c>
      <c r="C878" t="s">
        <v>83</v>
      </c>
      <c r="D878">
        <v>3840</v>
      </c>
      <c r="E878" t="s">
        <v>63</v>
      </c>
      <c r="F878">
        <v>0</v>
      </c>
      <c r="G878" t="s">
        <v>104</v>
      </c>
      <c r="H878">
        <v>164.47</v>
      </c>
      <c r="I878" t="s">
        <v>55</v>
      </c>
      <c r="J878" t="s">
        <v>55</v>
      </c>
      <c r="K878" t="s">
        <v>57</v>
      </c>
      <c r="L878" t="s">
        <v>58</v>
      </c>
      <c r="M878">
        <v>0</v>
      </c>
      <c r="N878">
        <v>0</v>
      </c>
      <c r="O878">
        <v>0</v>
      </c>
      <c r="P878">
        <v>0</v>
      </c>
      <c r="Q878" t="s">
        <v>59</v>
      </c>
      <c r="R878" t="s">
        <v>59</v>
      </c>
      <c r="S878" t="s">
        <v>59</v>
      </c>
      <c r="T878" t="s">
        <v>59</v>
      </c>
      <c r="U878" t="s">
        <v>59</v>
      </c>
      <c r="V878">
        <v>2</v>
      </c>
      <c r="W878">
        <v>0</v>
      </c>
      <c r="X878">
        <v>1</v>
      </c>
      <c r="Y878" t="s">
        <v>59</v>
      </c>
      <c r="Z878" t="s">
        <v>59</v>
      </c>
      <c r="AA878" t="s">
        <v>59</v>
      </c>
      <c r="AB878" t="s">
        <v>59</v>
      </c>
      <c r="AC878" t="s">
        <v>59</v>
      </c>
      <c r="AD878" t="s">
        <v>59</v>
      </c>
      <c r="AE878" t="s">
        <v>59</v>
      </c>
      <c r="AF878" t="s">
        <v>59</v>
      </c>
      <c r="AG878" t="s">
        <v>59</v>
      </c>
      <c r="AH878" t="s">
        <v>59</v>
      </c>
      <c r="AI878" t="s">
        <v>59</v>
      </c>
      <c r="AJ878" t="s">
        <v>59</v>
      </c>
      <c r="AV878">
        <v>11.4</v>
      </c>
      <c r="AW878" t="s">
        <v>59</v>
      </c>
      <c r="AX878">
        <v>2</v>
      </c>
    </row>
    <row r="879" spans="1:50">
      <c r="A879" t="s">
        <v>1704</v>
      </c>
      <c r="B879" t="s">
        <v>1705</v>
      </c>
      <c r="C879" t="s">
        <v>126</v>
      </c>
      <c r="D879">
        <v>8140</v>
      </c>
      <c r="E879" t="s">
        <v>53</v>
      </c>
      <c r="F879">
        <v>34</v>
      </c>
      <c r="G879" t="s">
        <v>363</v>
      </c>
      <c r="H879">
        <v>377.96</v>
      </c>
      <c r="I879" t="s">
        <v>55</v>
      </c>
      <c r="J879" t="s">
        <v>55</v>
      </c>
      <c r="K879" t="s">
        <v>128</v>
      </c>
      <c r="L879" t="s">
        <v>66</v>
      </c>
      <c r="M879">
        <v>1</v>
      </c>
      <c r="N879">
        <v>0</v>
      </c>
      <c r="O879">
        <v>0</v>
      </c>
      <c r="P879">
        <v>0</v>
      </c>
      <c r="Q879" t="s">
        <v>59</v>
      </c>
      <c r="R879" t="s">
        <v>59</v>
      </c>
      <c r="S879" t="s">
        <v>59</v>
      </c>
      <c r="T879" t="s">
        <v>59</v>
      </c>
      <c r="U879" t="s">
        <v>59</v>
      </c>
      <c r="W879">
        <v>0</v>
      </c>
      <c r="X879">
        <v>0</v>
      </c>
      <c r="Y879" t="s">
        <v>58</v>
      </c>
      <c r="Z879" t="s">
        <v>58</v>
      </c>
      <c r="AA879" t="s">
        <v>58</v>
      </c>
      <c r="AB879" t="s">
        <v>66</v>
      </c>
      <c r="AC879" t="s">
        <v>58</v>
      </c>
      <c r="AD879" t="s">
        <v>58</v>
      </c>
      <c r="AE879" t="s">
        <v>66</v>
      </c>
      <c r="AF879" t="s">
        <v>58</v>
      </c>
      <c r="AG879" t="s">
        <v>58</v>
      </c>
      <c r="AH879" t="s">
        <v>58</v>
      </c>
      <c r="AI879" t="s">
        <v>58</v>
      </c>
      <c r="AJ879" t="s">
        <v>58</v>
      </c>
      <c r="AK879">
        <v>0</v>
      </c>
      <c r="AL879">
        <v>0</v>
      </c>
      <c r="AM879">
        <v>1</v>
      </c>
      <c r="AN879">
        <v>0</v>
      </c>
      <c r="AO879">
        <v>0</v>
      </c>
      <c r="AP879">
        <v>0</v>
      </c>
      <c r="AQ879">
        <v>0</v>
      </c>
      <c r="AR879">
        <v>0</v>
      </c>
      <c r="AS879">
        <v>0</v>
      </c>
      <c r="AV879">
        <v>14.6</v>
      </c>
      <c r="AW879" t="s">
        <v>59</v>
      </c>
      <c r="AX879">
        <v>7</v>
      </c>
    </row>
    <row r="880" spans="1:50">
      <c r="A880" t="s">
        <v>1706</v>
      </c>
      <c r="B880" t="s">
        <v>1707</v>
      </c>
      <c r="C880" t="s">
        <v>187</v>
      </c>
      <c r="E880" t="s">
        <v>63</v>
      </c>
      <c r="F880">
        <v>48</v>
      </c>
      <c r="G880" t="s">
        <v>70</v>
      </c>
      <c r="H880">
        <v>222.7</v>
      </c>
      <c r="I880" t="s">
        <v>105</v>
      </c>
      <c r="J880" t="s">
        <v>71</v>
      </c>
      <c r="K880" t="s">
        <v>72</v>
      </c>
      <c r="L880" t="s">
        <v>58</v>
      </c>
      <c r="M880">
        <v>0</v>
      </c>
      <c r="N880">
        <v>2</v>
      </c>
      <c r="O880">
        <v>0</v>
      </c>
      <c r="P880">
        <v>0</v>
      </c>
      <c r="Q880" t="s">
        <v>59</v>
      </c>
      <c r="R880" t="s">
        <v>59</v>
      </c>
      <c r="S880" t="s">
        <v>59</v>
      </c>
      <c r="T880" t="s">
        <v>59</v>
      </c>
      <c r="U880" t="s">
        <v>59</v>
      </c>
      <c r="W880">
        <v>0</v>
      </c>
      <c r="X880">
        <v>0</v>
      </c>
      <c r="Y880" t="s">
        <v>66</v>
      </c>
      <c r="Z880" t="s">
        <v>66</v>
      </c>
      <c r="AA880" t="s">
        <v>66</v>
      </c>
      <c r="AB880" t="s">
        <v>58</v>
      </c>
      <c r="AC880" t="s">
        <v>58</v>
      </c>
      <c r="AD880" t="s">
        <v>58</v>
      </c>
      <c r="AE880" t="s">
        <v>58</v>
      </c>
      <c r="AF880" t="s">
        <v>58</v>
      </c>
      <c r="AG880" t="s">
        <v>58</v>
      </c>
      <c r="AH880" t="s">
        <v>58</v>
      </c>
      <c r="AI880" t="s">
        <v>58</v>
      </c>
      <c r="AJ880" t="s">
        <v>58</v>
      </c>
      <c r="AK880">
        <v>0</v>
      </c>
      <c r="AL880">
        <v>0</v>
      </c>
      <c r="AM880">
        <v>1</v>
      </c>
      <c r="AN880">
        <v>0</v>
      </c>
      <c r="AO880">
        <v>0</v>
      </c>
      <c r="AP880">
        <v>0</v>
      </c>
      <c r="AQ880">
        <v>0</v>
      </c>
      <c r="AR880">
        <v>0</v>
      </c>
      <c r="AS880">
        <v>0</v>
      </c>
      <c r="AV880">
        <v>10.7</v>
      </c>
      <c r="AW880" t="s">
        <v>59</v>
      </c>
      <c r="AX880">
        <v>7</v>
      </c>
    </row>
    <row r="881" spans="1:50">
      <c r="A881" t="s">
        <v>1708</v>
      </c>
      <c r="B881" t="s">
        <v>1709</v>
      </c>
      <c r="C881" t="s">
        <v>271</v>
      </c>
      <c r="D881">
        <v>460</v>
      </c>
      <c r="E881" t="s">
        <v>63</v>
      </c>
      <c r="F881">
        <v>58</v>
      </c>
      <c r="G881" t="s">
        <v>64</v>
      </c>
      <c r="H881">
        <v>285.2</v>
      </c>
      <c r="I881" t="s">
        <v>105</v>
      </c>
      <c r="J881" t="s">
        <v>55</v>
      </c>
      <c r="K881" t="s">
        <v>72</v>
      </c>
      <c r="L881" t="s">
        <v>66</v>
      </c>
      <c r="M881">
        <v>4</v>
      </c>
      <c r="N881">
        <v>2</v>
      </c>
      <c r="O881">
        <v>2</v>
      </c>
      <c r="P881">
        <v>0</v>
      </c>
      <c r="Q881" t="s">
        <v>66</v>
      </c>
      <c r="R881" t="s">
        <v>59</v>
      </c>
      <c r="S881" t="s">
        <v>59</v>
      </c>
      <c r="T881" t="s">
        <v>66</v>
      </c>
      <c r="U881" t="s">
        <v>59</v>
      </c>
      <c r="V881">
        <v>1</v>
      </c>
      <c r="W881">
        <v>1</v>
      </c>
      <c r="X881">
        <v>0</v>
      </c>
      <c r="Y881" t="s">
        <v>66</v>
      </c>
      <c r="Z881" t="s">
        <v>58</v>
      </c>
      <c r="AA881" t="s">
        <v>58</v>
      </c>
      <c r="AB881" t="s">
        <v>66</v>
      </c>
      <c r="AC881" t="s">
        <v>58</v>
      </c>
      <c r="AD881" t="s">
        <v>58</v>
      </c>
      <c r="AE881" t="s">
        <v>58</v>
      </c>
      <c r="AF881" t="s">
        <v>58</v>
      </c>
      <c r="AG881" t="s">
        <v>58</v>
      </c>
      <c r="AH881" t="s">
        <v>66</v>
      </c>
      <c r="AI881" t="s">
        <v>58</v>
      </c>
      <c r="AJ881" t="s">
        <v>58</v>
      </c>
      <c r="AK881">
        <v>0</v>
      </c>
      <c r="AL881">
        <v>0</v>
      </c>
      <c r="AM881">
        <v>1</v>
      </c>
      <c r="AN881">
        <v>0</v>
      </c>
      <c r="AO881">
        <v>1</v>
      </c>
      <c r="AP881">
        <v>0</v>
      </c>
      <c r="AQ881">
        <v>0</v>
      </c>
      <c r="AR881">
        <v>0</v>
      </c>
      <c r="AS881">
        <v>0</v>
      </c>
      <c r="AV881">
        <v>12.7</v>
      </c>
      <c r="AW881" t="s">
        <v>59</v>
      </c>
      <c r="AX881">
        <v>1</v>
      </c>
    </row>
    <row r="882" spans="1:50">
      <c r="A882" t="s">
        <v>1710</v>
      </c>
      <c r="B882" t="s">
        <v>399</v>
      </c>
      <c r="C882" t="s">
        <v>126</v>
      </c>
      <c r="E882" t="s">
        <v>53</v>
      </c>
      <c r="F882">
        <v>58</v>
      </c>
      <c r="G882" t="s">
        <v>64</v>
      </c>
      <c r="H882">
        <v>206.91</v>
      </c>
      <c r="I882" t="s">
        <v>55</v>
      </c>
      <c r="J882" t="s">
        <v>71</v>
      </c>
      <c r="K882" t="s">
        <v>72</v>
      </c>
      <c r="L882" t="s">
        <v>58</v>
      </c>
      <c r="M882">
        <v>0</v>
      </c>
      <c r="N882">
        <v>0</v>
      </c>
      <c r="O882">
        <v>0</v>
      </c>
      <c r="P882">
        <v>0</v>
      </c>
      <c r="Q882" t="s">
        <v>59</v>
      </c>
      <c r="R882" t="s">
        <v>59</v>
      </c>
      <c r="S882" t="s">
        <v>59</v>
      </c>
      <c r="T882" t="s">
        <v>59</v>
      </c>
      <c r="U882" t="s">
        <v>59</v>
      </c>
      <c r="W882">
        <v>0</v>
      </c>
      <c r="X882">
        <v>0</v>
      </c>
      <c r="Y882" t="s">
        <v>58</v>
      </c>
      <c r="Z882" t="s">
        <v>58</v>
      </c>
      <c r="AA882" t="s">
        <v>58</v>
      </c>
      <c r="AB882" t="s">
        <v>58</v>
      </c>
      <c r="AC882" t="s">
        <v>58</v>
      </c>
      <c r="AD882" t="s">
        <v>58</v>
      </c>
      <c r="AE882" t="s">
        <v>58</v>
      </c>
      <c r="AF882" t="s">
        <v>58</v>
      </c>
      <c r="AG882" t="s">
        <v>58</v>
      </c>
      <c r="AH882" t="s">
        <v>58</v>
      </c>
      <c r="AI882" t="s">
        <v>58</v>
      </c>
      <c r="AJ882" t="s">
        <v>58</v>
      </c>
      <c r="AK882">
        <v>0</v>
      </c>
      <c r="AL882">
        <v>0</v>
      </c>
      <c r="AM882">
        <v>0</v>
      </c>
      <c r="AN882">
        <v>0</v>
      </c>
      <c r="AO882">
        <v>0</v>
      </c>
      <c r="AP882">
        <v>0</v>
      </c>
      <c r="AQ882">
        <v>0</v>
      </c>
      <c r="AR882">
        <v>0</v>
      </c>
      <c r="AS882">
        <v>0</v>
      </c>
      <c r="AV882">
        <v>11.1</v>
      </c>
      <c r="AW882" t="s">
        <v>59</v>
      </c>
      <c r="AX882">
        <v>7</v>
      </c>
    </row>
    <row r="883" spans="1:50">
      <c r="A883" t="s">
        <v>1711</v>
      </c>
      <c r="B883" t="s">
        <v>890</v>
      </c>
      <c r="C883" t="s">
        <v>142</v>
      </c>
      <c r="D883">
        <v>6440</v>
      </c>
      <c r="E883" t="s">
        <v>63</v>
      </c>
      <c r="F883">
        <v>48</v>
      </c>
      <c r="G883" t="s">
        <v>163</v>
      </c>
      <c r="H883">
        <v>376.32</v>
      </c>
      <c r="I883" t="s">
        <v>76</v>
      </c>
      <c r="J883" t="s">
        <v>56</v>
      </c>
      <c r="K883" t="s">
        <v>131</v>
      </c>
      <c r="L883" t="s">
        <v>58</v>
      </c>
      <c r="M883">
        <v>0</v>
      </c>
      <c r="N883">
        <v>2</v>
      </c>
      <c r="O883">
        <v>2</v>
      </c>
      <c r="P883">
        <v>0</v>
      </c>
      <c r="Q883" t="s">
        <v>59</v>
      </c>
      <c r="R883" t="s">
        <v>59</v>
      </c>
      <c r="S883" t="s">
        <v>59</v>
      </c>
      <c r="T883" t="s">
        <v>59</v>
      </c>
      <c r="U883" t="s">
        <v>59</v>
      </c>
      <c r="V883">
        <v>1</v>
      </c>
      <c r="W883">
        <v>0</v>
      </c>
      <c r="X883">
        <v>1</v>
      </c>
      <c r="Y883" t="s">
        <v>66</v>
      </c>
      <c r="Z883" t="s">
        <v>58</v>
      </c>
      <c r="AA883" t="s">
        <v>58</v>
      </c>
      <c r="AB883" t="s">
        <v>58</v>
      </c>
      <c r="AC883" t="s">
        <v>58</v>
      </c>
      <c r="AD883" t="s">
        <v>58</v>
      </c>
      <c r="AE883" t="s">
        <v>58</v>
      </c>
      <c r="AF883" t="s">
        <v>58</v>
      </c>
      <c r="AG883" t="s">
        <v>58</v>
      </c>
      <c r="AH883" t="s">
        <v>58</v>
      </c>
      <c r="AI883" t="s">
        <v>58</v>
      </c>
      <c r="AJ883" t="s">
        <v>58</v>
      </c>
      <c r="AK883">
        <v>1</v>
      </c>
      <c r="AL883">
        <v>0</v>
      </c>
      <c r="AM883">
        <v>1</v>
      </c>
      <c r="AN883">
        <v>0</v>
      </c>
      <c r="AO883">
        <v>1</v>
      </c>
      <c r="AP883">
        <v>0</v>
      </c>
      <c r="AQ883">
        <v>0</v>
      </c>
      <c r="AR883">
        <v>0</v>
      </c>
      <c r="AS883">
        <v>0</v>
      </c>
      <c r="AV883">
        <v>15.5</v>
      </c>
      <c r="AW883" t="s">
        <v>59</v>
      </c>
      <c r="AX883">
        <v>6</v>
      </c>
    </row>
    <row r="884" spans="1:50">
      <c r="A884" t="s">
        <v>1712</v>
      </c>
      <c r="B884" t="s">
        <v>1713</v>
      </c>
      <c r="C884" t="s">
        <v>134</v>
      </c>
      <c r="D884">
        <v>1840</v>
      </c>
      <c r="E884" t="s">
        <v>63</v>
      </c>
      <c r="F884">
        <v>36</v>
      </c>
      <c r="G884" t="s">
        <v>64</v>
      </c>
      <c r="H884">
        <v>335.2</v>
      </c>
      <c r="I884" t="s">
        <v>261</v>
      </c>
      <c r="J884" t="s">
        <v>71</v>
      </c>
      <c r="K884" t="s">
        <v>72</v>
      </c>
      <c r="L884" t="s">
        <v>66</v>
      </c>
      <c r="M884">
        <v>3</v>
      </c>
      <c r="N884">
        <v>2</v>
      </c>
      <c r="O884">
        <v>2</v>
      </c>
      <c r="P884">
        <v>0</v>
      </c>
      <c r="Q884" t="s">
        <v>59</v>
      </c>
      <c r="R884" t="s">
        <v>59</v>
      </c>
      <c r="S884" t="s">
        <v>59</v>
      </c>
      <c r="T884" t="s">
        <v>59</v>
      </c>
      <c r="U884" t="s">
        <v>59</v>
      </c>
      <c r="V884">
        <v>0</v>
      </c>
      <c r="W884">
        <v>1</v>
      </c>
      <c r="X884">
        <v>1</v>
      </c>
      <c r="Y884" t="s">
        <v>66</v>
      </c>
      <c r="Z884" t="s">
        <v>58</v>
      </c>
      <c r="AA884" t="s">
        <v>58</v>
      </c>
      <c r="AB884" t="s">
        <v>66</v>
      </c>
      <c r="AC884" t="s">
        <v>58</v>
      </c>
      <c r="AD884" t="s">
        <v>58</v>
      </c>
      <c r="AE884" t="s">
        <v>66</v>
      </c>
      <c r="AF884" t="s">
        <v>58</v>
      </c>
      <c r="AG884" t="s">
        <v>58</v>
      </c>
      <c r="AH884" t="s">
        <v>58</v>
      </c>
      <c r="AI884" t="s">
        <v>58</v>
      </c>
      <c r="AJ884" t="s">
        <v>58</v>
      </c>
      <c r="AK884">
        <v>1</v>
      </c>
      <c r="AL884">
        <v>1</v>
      </c>
      <c r="AM884">
        <v>1</v>
      </c>
      <c r="AN884">
        <v>0</v>
      </c>
      <c r="AO884">
        <v>0</v>
      </c>
      <c r="AP884">
        <v>0</v>
      </c>
      <c r="AQ884">
        <v>0</v>
      </c>
      <c r="AR884">
        <v>0</v>
      </c>
      <c r="AS884">
        <v>0</v>
      </c>
      <c r="AV884">
        <v>13.2</v>
      </c>
      <c r="AW884" t="s">
        <v>59</v>
      </c>
      <c r="AX884">
        <v>1</v>
      </c>
    </row>
    <row r="885" spans="1:50">
      <c r="A885" t="s">
        <v>1714</v>
      </c>
      <c r="B885" t="s">
        <v>431</v>
      </c>
      <c r="C885" t="s">
        <v>103</v>
      </c>
      <c r="D885">
        <v>7320</v>
      </c>
      <c r="E885" t="s">
        <v>53</v>
      </c>
      <c r="F885">
        <v>0</v>
      </c>
      <c r="G885" t="s">
        <v>64</v>
      </c>
      <c r="H885">
        <v>314.14</v>
      </c>
      <c r="I885" t="s">
        <v>55</v>
      </c>
      <c r="J885" t="s">
        <v>71</v>
      </c>
      <c r="K885" t="s">
        <v>85</v>
      </c>
      <c r="L885" t="s">
        <v>58</v>
      </c>
      <c r="M885">
        <v>0</v>
      </c>
      <c r="N885">
        <v>2</v>
      </c>
      <c r="O885">
        <v>2</v>
      </c>
      <c r="P885">
        <v>0</v>
      </c>
      <c r="Q885" t="s">
        <v>59</v>
      </c>
      <c r="R885" t="s">
        <v>59</v>
      </c>
      <c r="S885" t="s">
        <v>59</v>
      </c>
      <c r="T885" t="s">
        <v>59</v>
      </c>
      <c r="U885" t="s">
        <v>59</v>
      </c>
      <c r="W885">
        <v>0</v>
      </c>
      <c r="X885">
        <v>0</v>
      </c>
      <c r="Y885" t="s">
        <v>59</v>
      </c>
      <c r="Z885" t="s">
        <v>59</v>
      </c>
      <c r="AA885" t="s">
        <v>59</v>
      </c>
      <c r="AB885" t="s">
        <v>59</v>
      </c>
      <c r="AC885" t="s">
        <v>59</v>
      </c>
      <c r="AD885" t="s">
        <v>59</v>
      </c>
      <c r="AE885" t="s">
        <v>59</v>
      </c>
      <c r="AF885" t="s">
        <v>59</v>
      </c>
      <c r="AG885" t="s">
        <v>59</v>
      </c>
      <c r="AH885" t="s">
        <v>59</v>
      </c>
      <c r="AI885" t="s">
        <v>59</v>
      </c>
      <c r="AJ885" t="s">
        <v>59</v>
      </c>
      <c r="AV885">
        <v>14.7</v>
      </c>
      <c r="AW885" t="s">
        <v>59</v>
      </c>
      <c r="AX885">
        <v>6</v>
      </c>
    </row>
    <row r="886" spans="1:50">
      <c r="A886" t="s">
        <v>1715</v>
      </c>
      <c r="B886" t="s">
        <v>1716</v>
      </c>
      <c r="C886" t="s">
        <v>185</v>
      </c>
      <c r="D886">
        <v>1600</v>
      </c>
      <c r="E886" t="s">
        <v>53</v>
      </c>
      <c r="F886">
        <v>82</v>
      </c>
      <c r="G886" t="s">
        <v>115</v>
      </c>
      <c r="H886">
        <v>321.05</v>
      </c>
      <c r="I886" t="s">
        <v>94</v>
      </c>
      <c r="J886" t="s">
        <v>56</v>
      </c>
      <c r="K886" t="s">
        <v>128</v>
      </c>
      <c r="L886" t="s">
        <v>58</v>
      </c>
      <c r="M886">
        <v>0</v>
      </c>
      <c r="N886">
        <v>1</v>
      </c>
      <c r="O886">
        <v>1</v>
      </c>
      <c r="P886">
        <v>0</v>
      </c>
      <c r="Q886" t="s">
        <v>59</v>
      </c>
      <c r="R886" t="s">
        <v>59</v>
      </c>
      <c r="S886" t="s">
        <v>59</v>
      </c>
      <c r="T886" t="s">
        <v>59</v>
      </c>
      <c r="U886" t="s">
        <v>59</v>
      </c>
      <c r="W886">
        <v>0</v>
      </c>
      <c r="X886">
        <v>0</v>
      </c>
      <c r="Y886" t="s">
        <v>66</v>
      </c>
      <c r="Z886" t="s">
        <v>58</v>
      </c>
      <c r="AA886" t="s">
        <v>58</v>
      </c>
      <c r="AB886" t="s">
        <v>58</v>
      </c>
      <c r="AC886" t="s">
        <v>58</v>
      </c>
      <c r="AD886" t="s">
        <v>58</v>
      </c>
      <c r="AE886" t="s">
        <v>58</v>
      </c>
      <c r="AF886" t="s">
        <v>58</v>
      </c>
      <c r="AG886" t="s">
        <v>58</v>
      </c>
      <c r="AH886" t="s">
        <v>58</v>
      </c>
      <c r="AI886" t="s">
        <v>58</v>
      </c>
      <c r="AJ886" t="s">
        <v>58</v>
      </c>
      <c r="AK886">
        <v>0</v>
      </c>
      <c r="AL886">
        <v>0</v>
      </c>
      <c r="AM886">
        <v>1</v>
      </c>
      <c r="AN886">
        <v>0</v>
      </c>
      <c r="AO886">
        <v>1</v>
      </c>
      <c r="AP886">
        <v>0</v>
      </c>
      <c r="AQ886">
        <v>0</v>
      </c>
      <c r="AR886">
        <v>0</v>
      </c>
      <c r="AS886">
        <v>0</v>
      </c>
      <c r="AV886">
        <v>14.3</v>
      </c>
      <c r="AW886" t="s">
        <v>59</v>
      </c>
      <c r="AX886">
        <v>1</v>
      </c>
    </row>
    <row r="887" spans="1:50">
      <c r="A887" t="s">
        <v>1717</v>
      </c>
      <c r="B887" t="s">
        <v>1718</v>
      </c>
      <c r="C887" t="s">
        <v>328</v>
      </c>
      <c r="E887" t="s">
        <v>63</v>
      </c>
      <c r="F887">
        <v>48</v>
      </c>
      <c r="G887" t="s">
        <v>64</v>
      </c>
      <c r="H887">
        <v>224.01</v>
      </c>
      <c r="I887" t="s">
        <v>55</v>
      </c>
      <c r="J887" t="s">
        <v>71</v>
      </c>
      <c r="K887" t="s">
        <v>145</v>
      </c>
      <c r="L887" t="s">
        <v>58</v>
      </c>
      <c r="M887">
        <v>0</v>
      </c>
      <c r="N887">
        <v>2</v>
      </c>
      <c r="O887">
        <v>2</v>
      </c>
      <c r="P887">
        <v>0</v>
      </c>
      <c r="Q887" t="s">
        <v>59</v>
      </c>
      <c r="R887" t="s">
        <v>59</v>
      </c>
      <c r="S887" t="s">
        <v>59</v>
      </c>
      <c r="T887" t="s">
        <v>59</v>
      </c>
      <c r="U887" t="s">
        <v>59</v>
      </c>
      <c r="V887">
        <v>0</v>
      </c>
      <c r="W887">
        <v>1</v>
      </c>
      <c r="X887">
        <v>1</v>
      </c>
      <c r="Y887" t="s">
        <v>66</v>
      </c>
      <c r="Z887" t="s">
        <v>66</v>
      </c>
      <c r="AA887" t="s">
        <v>58</v>
      </c>
      <c r="AB887" t="s">
        <v>58</v>
      </c>
      <c r="AC887" t="s">
        <v>58</v>
      </c>
      <c r="AD887" t="s">
        <v>58</v>
      </c>
      <c r="AE887" t="s">
        <v>58</v>
      </c>
      <c r="AF887" t="s">
        <v>58</v>
      </c>
      <c r="AG887" t="s">
        <v>58</v>
      </c>
      <c r="AH887" t="s">
        <v>58</v>
      </c>
      <c r="AI887" t="s">
        <v>58</v>
      </c>
      <c r="AJ887" t="s">
        <v>58</v>
      </c>
      <c r="AK887">
        <v>1</v>
      </c>
      <c r="AL887">
        <v>1</v>
      </c>
      <c r="AM887">
        <v>1</v>
      </c>
      <c r="AN887">
        <v>1</v>
      </c>
      <c r="AO887">
        <v>1</v>
      </c>
      <c r="AP887">
        <v>0</v>
      </c>
      <c r="AQ887">
        <v>1</v>
      </c>
      <c r="AR887">
        <v>0</v>
      </c>
      <c r="AS887">
        <v>1</v>
      </c>
      <c r="AV887">
        <v>11.7</v>
      </c>
      <c r="AW887" t="s">
        <v>59</v>
      </c>
      <c r="AX887">
        <v>5</v>
      </c>
    </row>
    <row r="888" spans="1:50">
      <c r="A888" t="s">
        <v>1719</v>
      </c>
      <c r="B888" t="s">
        <v>1720</v>
      </c>
      <c r="C888" t="s">
        <v>126</v>
      </c>
      <c r="D888">
        <v>3160</v>
      </c>
      <c r="E888" t="s">
        <v>53</v>
      </c>
      <c r="F888">
        <v>0</v>
      </c>
      <c r="G888" t="s">
        <v>115</v>
      </c>
      <c r="H888">
        <v>136.51</v>
      </c>
      <c r="I888" t="s">
        <v>105</v>
      </c>
      <c r="J888" t="s">
        <v>55</v>
      </c>
      <c r="K888" t="s">
        <v>123</v>
      </c>
      <c r="L888" t="s">
        <v>58</v>
      </c>
      <c r="M888">
        <v>0</v>
      </c>
      <c r="N888">
        <v>2</v>
      </c>
      <c r="O888">
        <v>2</v>
      </c>
      <c r="P888">
        <v>0</v>
      </c>
      <c r="Q888" t="s">
        <v>59</v>
      </c>
      <c r="R888" t="s">
        <v>59</v>
      </c>
      <c r="S888" t="s">
        <v>59</v>
      </c>
      <c r="T888" t="s">
        <v>59</v>
      </c>
      <c r="U888" t="s">
        <v>59</v>
      </c>
      <c r="W888">
        <v>0</v>
      </c>
      <c r="X888">
        <v>0</v>
      </c>
      <c r="Y888" t="s">
        <v>66</v>
      </c>
      <c r="Z888" t="s">
        <v>66</v>
      </c>
      <c r="AA888" t="s">
        <v>58</v>
      </c>
      <c r="AB888" t="s">
        <v>58</v>
      </c>
      <c r="AC888" t="s">
        <v>58</v>
      </c>
      <c r="AD888" t="s">
        <v>58</v>
      </c>
      <c r="AE888" t="s">
        <v>58</v>
      </c>
      <c r="AF888" t="s">
        <v>58</v>
      </c>
      <c r="AG888" t="s">
        <v>58</v>
      </c>
      <c r="AH888" t="s">
        <v>58</v>
      </c>
      <c r="AI888" t="s">
        <v>58</v>
      </c>
      <c r="AJ888" t="s">
        <v>66</v>
      </c>
      <c r="AK888">
        <v>0</v>
      </c>
      <c r="AL888">
        <v>0</v>
      </c>
      <c r="AM888">
        <v>0</v>
      </c>
      <c r="AN888">
        <v>0</v>
      </c>
      <c r="AO888">
        <v>1</v>
      </c>
      <c r="AP888">
        <v>0</v>
      </c>
      <c r="AQ888">
        <v>0</v>
      </c>
      <c r="AR888">
        <v>0</v>
      </c>
      <c r="AS888">
        <v>1</v>
      </c>
      <c r="AV888">
        <v>12</v>
      </c>
      <c r="AW888" t="s">
        <v>59</v>
      </c>
      <c r="AX888">
        <v>7</v>
      </c>
    </row>
    <row r="889" spans="1:50">
      <c r="A889" t="s">
        <v>1721</v>
      </c>
      <c r="B889" t="s">
        <v>1722</v>
      </c>
      <c r="C889" t="s">
        <v>148</v>
      </c>
      <c r="D889">
        <v>5190</v>
      </c>
      <c r="E889" t="s">
        <v>53</v>
      </c>
      <c r="F889">
        <v>64</v>
      </c>
      <c r="G889" t="s">
        <v>54</v>
      </c>
      <c r="H889">
        <v>138.49</v>
      </c>
      <c r="I889" t="s">
        <v>105</v>
      </c>
      <c r="J889" t="s">
        <v>56</v>
      </c>
      <c r="K889" t="s">
        <v>256</v>
      </c>
      <c r="L889" t="s">
        <v>58</v>
      </c>
      <c r="M889">
        <v>0</v>
      </c>
      <c r="N889">
        <v>0</v>
      </c>
      <c r="O889">
        <v>0</v>
      </c>
      <c r="P889">
        <v>0</v>
      </c>
      <c r="Q889" t="s">
        <v>59</v>
      </c>
      <c r="R889" t="s">
        <v>59</v>
      </c>
      <c r="S889" t="s">
        <v>66</v>
      </c>
      <c r="T889" t="s">
        <v>59</v>
      </c>
      <c r="U889" t="s">
        <v>59</v>
      </c>
      <c r="W889">
        <v>0</v>
      </c>
      <c r="X889">
        <v>0</v>
      </c>
      <c r="Y889" t="s">
        <v>59</v>
      </c>
      <c r="Z889" t="s">
        <v>59</v>
      </c>
      <c r="AA889" t="s">
        <v>59</v>
      </c>
      <c r="AB889" t="s">
        <v>59</v>
      </c>
      <c r="AC889" t="s">
        <v>59</v>
      </c>
      <c r="AD889" t="s">
        <v>59</v>
      </c>
      <c r="AE889" t="s">
        <v>59</v>
      </c>
      <c r="AF889" t="s">
        <v>59</v>
      </c>
      <c r="AG889" t="s">
        <v>59</v>
      </c>
      <c r="AH889" t="s">
        <v>59</v>
      </c>
      <c r="AI889" t="s">
        <v>59</v>
      </c>
      <c r="AJ889" t="s">
        <v>59</v>
      </c>
      <c r="AV889">
        <v>11.5</v>
      </c>
      <c r="AW889" t="s">
        <v>59</v>
      </c>
      <c r="AX889">
        <v>3</v>
      </c>
    </row>
    <row r="890" spans="1:50">
      <c r="A890" t="s">
        <v>1723</v>
      </c>
      <c r="B890" t="s">
        <v>1724</v>
      </c>
      <c r="C890" t="s">
        <v>93</v>
      </c>
      <c r="D890">
        <v>740</v>
      </c>
      <c r="E890" t="s">
        <v>63</v>
      </c>
      <c r="F890">
        <v>64</v>
      </c>
      <c r="G890" t="s">
        <v>363</v>
      </c>
      <c r="H890">
        <v>361.84</v>
      </c>
      <c r="I890" t="s">
        <v>76</v>
      </c>
      <c r="J890" t="s">
        <v>71</v>
      </c>
      <c r="K890" t="s">
        <v>90</v>
      </c>
      <c r="L890" t="s">
        <v>58</v>
      </c>
      <c r="M890">
        <v>0</v>
      </c>
      <c r="N890">
        <v>2</v>
      </c>
      <c r="O890">
        <v>2</v>
      </c>
      <c r="P890">
        <v>0</v>
      </c>
      <c r="Q890" t="s">
        <v>66</v>
      </c>
      <c r="R890" t="s">
        <v>59</v>
      </c>
      <c r="S890" t="s">
        <v>59</v>
      </c>
      <c r="T890" t="s">
        <v>59</v>
      </c>
      <c r="U890" t="s">
        <v>59</v>
      </c>
      <c r="W890">
        <v>0</v>
      </c>
      <c r="X890">
        <v>0</v>
      </c>
      <c r="Y890" t="s">
        <v>66</v>
      </c>
      <c r="Z890" t="s">
        <v>66</v>
      </c>
      <c r="AA890" t="s">
        <v>58</v>
      </c>
      <c r="AB890" t="s">
        <v>66</v>
      </c>
      <c r="AC890" t="s">
        <v>58</v>
      </c>
      <c r="AD890" t="s">
        <v>58</v>
      </c>
      <c r="AE890" t="s">
        <v>58</v>
      </c>
      <c r="AF890" t="s">
        <v>58</v>
      </c>
      <c r="AG890" t="s">
        <v>58</v>
      </c>
      <c r="AH890" t="s">
        <v>58</v>
      </c>
      <c r="AI890" t="s">
        <v>58</v>
      </c>
      <c r="AJ890" t="s">
        <v>58</v>
      </c>
      <c r="AK890">
        <v>0</v>
      </c>
      <c r="AL890">
        <v>1</v>
      </c>
      <c r="AM890">
        <v>1</v>
      </c>
      <c r="AN890">
        <v>0</v>
      </c>
      <c r="AO890">
        <v>1</v>
      </c>
      <c r="AP890">
        <v>1</v>
      </c>
      <c r="AQ890">
        <v>1</v>
      </c>
      <c r="AR890">
        <v>0</v>
      </c>
      <c r="AS890">
        <v>0</v>
      </c>
      <c r="AV890">
        <v>13</v>
      </c>
      <c r="AW890" t="s">
        <v>59</v>
      </c>
      <c r="AX890">
        <v>5</v>
      </c>
    </row>
    <row r="891" spans="1:50">
      <c r="A891" t="s">
        <v>1725</v>
      </c>
      <c r="B891" t="s">
        <v>310</v>
      </c>
      <c r="C891" t="s">
        <v>212</v>
      </c>
      <c r="D891">
        <v>9200</v>
      </c>
      <c r="E891" t="s">
        <v>63</v>
      </c>
      <c r="F891">
        <v>58</v>
      </c>
      <c r="G891" t="s">
        <v>54</v>
      </c>
      <c r="H891">
        <v>285.86</v>
      </c>
      <c r="I891" t="s">
        <v>76</v>
      </c>
      <c r="J891" t="s">
        <v>55</v>
      </c>
      <c r="K891" t="s">
        <v>256</v>
      </c>
      <c r="L891" t="s">
        <v>58</v>
      </c>
      <c r="M891">
        <v>0</v>
      </c>
      <c r="N891">
        <v>2</v>
      </c>
      <c r="O891">
        <v>2</v>
      </c>
      <c r="P891">
        <v>0</v>
      </c>
      <c r="Q891" t="s">
        <v>59</v>
      </c>
      <c r="R891" t="s">
        <v>59</v>
      </c>
      <c r="S891" t="s">
        <v>59</v>
      </c>
      <c r="T891" t="s">
        <v>59</v>
      </c>
      <c r="U891" t="s">
        <v>59</v>
      </c>
      <c r="W891">
        <v>0</v>
      </c>
      <c r="X891">
        <v>0</v>
      </c>
      <c r="Y891" t="s">
        <v>66</v>
      </c>
      <c r="Z891" t="s">
        <v>58</v>
      </c>
      <c r="AA891" t="s">
        <v>58</v>
      </c>
      <c r="AB891" t="s">
        <v>58</v>
      </c>
      <c r="AC891" t="s">
        <v>58</v>
      </c>
      <c r="AD891" t="s">
        <v>58</v>
      </c>
      <c r="AE891" t="s">
        <v>58</v>
      </c>
      <c r="AF891" t="s">
        <v>58</v>
      </c>
      <c r="AG891" t="s">
        <v>58</v>
      </c>
      <c r="AH891" t="s">
        <v>58</v>
      </c>
      <c r="AI891" t="s">
        <v>58</v>
      </c>
      <c r="AJ891" t="s">
        <v>58</v>
      </c>
      <c r="AK891">
        <v>0</v>
      </c>
      <c r="AL891">
        <v>0</v>
      </c>
      <c r="AM891">
        <v>0</v>
      </c>
      <c r="AN891">
        <v>0</v>
      </c>
      <c r="AO891">
        <v>0</v>
      </c>
      <c r="AP891">
        <v>0</v>
      </c>
      <c r="AQ891">
        <v>0</v>
      </c>
      <c r="AR891">
        <v>0</v>
      </c>
      <c r="AS891">
        <v>0</v>
      </c>
      <c r="AV891">
        <v>14.2</v>
      </c>
      <c r="AW891" t="s">
        <v>59</v>
      </c>
      <c r="AX891">
        <v>7</v>
      </c>
    </row>
    <row r="892" spans="1:50">
      <c r="A892" t="s">
        <v>1726</v>
      </c>
      <c r="B892" t="s">
        <v>1727</v>
      </c>
      <c r="C892" t="s">
        <v>52</v>
      </c>
      <c r="D892">
        <v>1160</v>
      </c>
      <c r="E892" t="s">
        <v>63</v>
      </c>
      <c r="F892">
        <v>40</v>
      </c>
      <c r="G892" t="s">
        <v>163</v>
      </c>
      <c r="H892">
        <v>490.46</v>
      </c>
      <c r="I892" t="s">
        <v>55</v>
      </c>
      <c r="J892" t="s">
        <v>56</v>
      </c>
      <c r="K892" t="s">
        <v>72</v>
      </c>
      <c r="L892" t="s">
        <v>66</v>
      </c>
      <c r="M892">
        <v>1</v>
      </c>
      <c r="N892">
        <v>2</v>
      </c>
      <c r="O892">
        <v>2</v>
      </c>
      <c r="P892">
        <v>0</v>
      </c>
      <c r="Q892" t="s">
        <v>59</v>
      </c>
      <c r="R892" t="s">
        <v>59</v>
      </c>
      <c r="S892" t="s">
        <v>59</v>
      </c>
      <c r="T892" t="s">
        <v>59</v>
      </c>
      <c r="U892" t="s">
        <v>59</v>
      </c>
      <c r="W892">
        <v>0</v>
      </c>
      <c r="X892">
        <v>0</v>
      </c>
      <c r="Y892" t="s">
        <v>58</v>
      </c>
      <c r="Z892" t="s">
        <v>66</v>
      </c>
      <c r="AA892" t="s">
        <v>58</v>
      </c>
      <c r="AB892" t="s">
        <v>58</v>
      </c>
      <c r="AC892" t="s">
        <v>58</v>
      </c>
      <c r="AD892" t="s">
        <v>58</v>
      </c>
      <c r="AE892" t="s">
        <v>58</v>
      </c>
      <c r="AF892" t="s">
        <v>58</v>
      </c>
      <c r="AG892" t="s">
        <v>58</v>
      </c>
      <c r="AH892" t="s">
        <v>58</v>
      </c>
      <c r="AI892" t="s">
        <v>58</v>
      </c>
      <c r="AJ892" t="s">
        <v>58</v>
      </c>
      <c r="AK892">
        <v>0</v>
      </c>
      <c r="AL892">
        <v>1</v>
      </c>
      <c r="AM892">
        <v>1</v>
      </c>
      <c r="AN892">
        <v>0</v>
      </c>
      <c r="AO892">
        <v>1</v>
      </c>
      <c r="AP892">
        <v>0</v>
      </c>
      <c r="AQ892">
        <v>0</v>
      </c>
      <c r="AR892">
        <v>0</v>
      </c>
      <c r="AS892">
        <v>1</v>
      </c>
      <c r="AV892">
        <v>15.9</v>
      </c>
      <c r="AW892" t="s">
        <v>59</v>
      </c>
      <c r="AX892">
        <v>5</v>
      </c>
    </row>
    <row r="893" spans="1:50">
      <c r="A893" t="s">
        <v>1728</v>
      </c>
      <c r="B893" t="s">
        <v>978</v>
      </c>
      <c r="C893" t="s">
        <v>75</v>
      </c>
      <c r="D893">
        <v>3520</v>
      </c>
      <c r="E893" t="s">
        <v>63</v>
      </c>
      <c r="F893">
        <v>56</v>
      </c>
      <c r="G893" t="s">
        <v>163</v>
      </c>
      <c r="H893">
        <v>341.12</v>
      </c>
      <c r="I893" t="s">
        <v>100</v>
      </c>
      <c r="J893" t="s">
        <v>71</v>
      </c>
      <c r="K893" t="s">
        <v>116</v>
      </c>
      <c r="L893" t="s">
        <v>58</v>
      </c>
      <c r="M893">
        <v>0</v>
      </c>
      <c r="N893">
        <v>2</v>
      </c>
      <c r="O893">
        <v>2</v>
      </c>
      <c r="P893">
        <v>0</v>
      </c>
      <c r="Q893" t="s">
        <v>59</v>
      </c>
      <c r="R893" t="s">
        <v>59</v>
      </c>
      <c r="S893" t="s">
        <v>59</v>
      </c>
      <c r="T893" t="s">
        <v>59</v>
      </c>
      <c r="U893" t="s">
        <v>59</v>
      </c>
      <c r="V893">
        <v>1</v>
      </c>
      <c r="W893">
        <v>1</v>
      </c>
      <c r="X893">
        <v>1</v>
      </c>
      <c r="Y893" t="s">
        <v>66</v>
      </c>
      <c r="Z893" t="s">
        <v>58</v>
      </c>
      <c r="AA893" t="s">
        <v>66</v>
      </c>
      <c r="AB893" t="s">
        <v>66</v>
      </c>
      <c r="AC893" t="s">
        <v>58</v>
      </c>
      <c r="AD893" t="s">
        <v>58</v>
      </c>
      <c r="AE893" t="s">
        <v>58</v>
      </c>
      <c r="AF893" t="s">
        <v>58</v>
      </c>
      <c r="AG893" t="s">
        <v>58</v>
      </c>
      <c r="AH893" t="s">
        <v>58</v>
      </c>
      <c r="AI893" t="s">
        <v>58</v>
      </c>
      <c r="AJ893" t="s">
        <v>58</v>
      </c>
      <c r="AK893">
        <v>0</v>
      </c>
      <c r="AL893">
        <v>0</v>
      </c>
      <c r="AM893">
        <v>1</v>
      </c>
      <c r="AN893">
        <v>0</v>
      </c>
      <c r="AO893">
        <v>1</v>
      </c>
      <c r="AP893">
        <v>0</v>
      </c>
      <c r="AQ893">
        <v>0</v>
      </c>
      <c r="AR893">
        <v>0</v>
      </c>
      <c r="AS893">
        <v>0</v>
      </c>
      <c r="AV893">
        <v>14.8</v>
      </c>
      <c r="AW893" t="s">
        <v>59</v>
      </c>
      <c r="AX893">
        <v>1</v>
      </c>
    </row>
    <row r="894" spans="1:50">
      <c r="A894" t="s">
        <v>1729</v>
      </c>
      <c r="B894" t="s">
        <v>1730</v>
      </c>
      <c r="C894" t="s">
        <v>108</v>
      </c>
      <c r="D894">
        <v>840</v>
      </c>
      <c r="E894" t="s">
        <v>63</v>
      </c>
      <c r="F894">
        <v>0</v>
      </c>
      <c r="G894" t="s">
        <v>64</v>
      </c>
      <c r="H894">
        <v>213.82</v>
      </c>
      <c r="I894" t="s">
        <v>65</v>
      </c>
      <c r="J894" t="s">
        <v>55</v>
      </c>
      <c r="K894" t="s">
        <v>145</v>
      </c>
      <c r="L894" t="s">
        <v>58</v>
      </c>
      <c r="M894">
        <v>0</v>
      </c>
      <c r="N894">
        <v>2</v>
      </c>
      <c r="O894">
        <v>2</v>
      </c>
      <c r="P894">
        <v>1</v>
      </c>
      <c r="Q894" t="s">
        <v>59</v>
      </c>
      <c r="R894" t="s">
        <v>59</v>
      </c>
      <c r="S894" t="s">
        <v>59</v>
      </c>
      <c r="T894" t="s">
        <v>59</v>
      </c>
      <c r="U894" t="s">
        <v>59</v>
      </c>
      <c r="V894">
        <v>0</v>
      </c>
      <c r="W894">
        <v>1</v>
      </c>
      <c r="X894">
        <v>0</v>
      </c>
      <c r="Y894" t="s">
        <v>66</v>
      </c>
      <c r="Z894" t="s">
        <v>58</v>
      </c>
      <c r="AA894" t="s">
        <v>58</v>
      </c>
      <c r="AB894" t="s">
        <v>66</v>
      </c>
      <c r="AC894" t="s">
        <v>58</v>
      </c>
      <c r="AD894" t="s">
        <v>58</v>
      </c>
      <c r="AE894" t="s">
        <v>66</v>
      </c>
      <c r="AF894" t="s">
        <v>58</v>
      </c>
      <c r="AG894" t="s">
        <v>58</v>
      </c>
      <c r="AH894" t="s">
        <v>58</v>
      </c>
      <c r="AI894" t="s">
        <v>58</v>
      </c>
      <c r="AJ894" t="s">
        <v>66</v>
      </c>
      <c r="AK894">
        <v>1</v>
      </c>
      <c r="AL894">
        <v>1</v>
      </c>
      <c r="AM894">
        <v>1</v>
      </c>
      <c r="AN894">
        <v>1</v>
      </c>
      <c r="AO894">
        <v>0</v>
      </c>
      <c r="AP894">
        <v>0</v>
      </c>
      <c r="AQ894">
        <v>0</v>
      </c>
      <c r="AR894">
        <v>0</v>
      </c>
      <c r="AS894">
        <v>0</v>
      </c>
      <c r="AV894">
        <v>12.9</v>
      </c>
      <c r="AW894" t="s">
        <v>59</v>
      </c>
      <c r="AX894">
        <v>9</v>
      </c>
    </row>
    <row r="895" spans="1:50">
      <c r="A895" t="s">
        <v>1731</v>
      </c>
      <c r="B895" t="s">
        <v>1732</v>
      </c>
      <c r="C895" t="s">
        <v>212</v>
      </c>
      <c r="D895">
        <v>480</v>
      </c>
      <c r="E895" t="s">
        <v>53</v>
      </c>
      <c r="F895">
        <v>32</v>
      </c>
      <c r="G895" t="s">
        <v>64</v>
      </c>
      <c r="H895">
        <v>285.52999999999997</v>
      </c>
      <c r="I895" t="s">
        <v>105</v>
      </c>
      <c r="J895" t="s">
        <v>71</v>
      </c>
      <c r="K895" t="s">
        <v>85</v>
      </c>
      <c r="L895" t="s">
        <v>66</v>
      </c>
      <c r="M895">
        <v>3</v>
      </c>
      <c r="N895">
        <v>0</v>
      </c>
      <c r="O895">
        <v>0</v>
      </c>
      <c r="P895">
        <v>0</v>
      </c>
      <c r="Q895" t="s">
        <v>59</v>
      </c>
      <c r="R895" t="s">
        <v>59</v>
      </c>
      <c r="S895" t="s">
        <v>59</v>
      </c>
      <c r="T895" t="s">
        <v>59</v>
      </c>
      <c r="U895" t="s">
        <v>59</v>
      </c>
      <c r="W895">
        <v>0</v>
      </c>
      <c r="X895">
        <v>0</v>
      </c>
      <c r="Y895" t="s">
        <v>59</v>
      </c>
      <c r="Z895" t="s">
        <v>59</v>
      </c>
      <c r="AA895" t="s">
        <v>59</v>
      </c>
      <c r="AB895" t="s">
        <v>59</v>
      </c>
      <c r="AC895" t="s">
        <v>59</v>
      </c>
      <c r="AD895" t="s">
        <v>59</v>
      </c>
      <c r="AE895" t="s">
        <v>59</v>
      </c>
      <c r="AF895" t="s">
        <v>59</v>
      </c>
      <c r="AG895" t="s">
        <v>59</v>
      </c>
      <c r="AH895" t="s">
        <v>59</v>
      </c>
      <c r="AI895" t="s">
        <v>59</v>
      </c>
      <c r="AJ895" t="s">
        <v>59</v>
      </c>
      <c r="AV895">
        <v>13.9</v>
      </c>
      <c r="AW895" t="s">
        <v>59</v>
      </c>
      <c r="AX895">
        <v>7</v>
      </c>
    </row>
    <row r="896" spans="1:50">
      <c r="A896" t="s">
        <v>1733</v>
      </c>
      <c r="B896" t="s">
        <v>1734</v>
      </c>
      <c r="C896" t="s">
        <v>88</v>
      </c>
      <c r="D896">
        <v>2520</v>
      </c>
      <c r="E896" t="s">
        <v>63</v>
      </c>
      <c r="F896">
        <v>64</v>
      </c>
      <c r="G896" t="s">
        <v>64</v>
      </c>
      <c r="H896">
        <v>283.22000000000003</v>
      </c>
      <c r="I896" t="s">
        <v>55</v>
      </c>
      <c r="J896" t="s">
        <v>71</v>
      </c>
      <c r="K896" t="s">
        <v>72</v>
      </c>
      <c r="L896" t="s">
        <v>58</v>
      </c>
      <c r="M896">
        <v>0</v>
      </c>
      <c r="N896">
        <v>1</v>
      </c>
      <c r="O896">
        <v>0</v>
      </c>
      <c r="P896">
        <v>0</v>
      </c>
      <c r="Q896" t="s">
        <v>59</v>
      </c>
      <c r="R896" t="s">
        <v>59</v>
      </c>
      <c r="S896" t="s">
        <v>59</v>
      </c>
      <c r="T896" t="s">
        <v>59</v>
      </c>
      <c r="U896" t="s">
        <v>59</v>
      </c>
      <c r="Y896" t="s">
        <v>66</v>
      </c>
      <c r="Z896" t="s">
        <v>58</v>
      </c>
      <c r="AA896" t="s">
        <v>58</v>
      </c>
      <c r="AB896" t="s">
        <v>66</v>
      </c>
      <c r="AC896" t="s">
        <v>58</v>
      </c>
      <c r="AD896" t="s">
        <v>58</v>
      </c>
      <c r="AE896" t="s">
        <v>58</v>
      </c>
      <c r="AF896" t="s">
        <v>58</v>
      </c>
      <c r="AG896" t="s">
        <v>58</v>
      </c>
      <c r="AH896" t="s">
        <v>58</v>
      </c>
      <c r="AI896" t="s">
        <v>58</v>
      </c>
      <c r="AJ896" t="s">
        <v>58</v>
      </c>
      <c r="AK896">
        <v>0</v>
      </c>
      <c r="AL896">
        <v>0</v>
      </c>
      <c r="AM896">
        <v>0</v>
      </c>
      <c r="AN896">
        <v>0</v>
      </c>
      <c r="AO896">
        <v>0</v>
      </c>
      <c r="AP896">
        <v>0</v>
      </c>
      <c r="AQ896">
        <v>0</v>
      </c>
      <c r="AR896">
        <v>0</v>
      </c>
      <c r="AS896">
        <v>0</v>
      </c>
      <c r="AW896" t="s">
        <v>59</v>
      </c>
      <c r="AX896">
        <v>8</v>
      </c>
    </row>
    <row r="897" spans="1:50">
      <c r="A897" t="s">
        <v>1735</v>
      </c>
      <c r="B897" t="s">
        <v>1736</v>
      </c>
      <c r="C897" t="s">
        <v>223</v>
      </c>
      <c r="E897" t="s">
        <v>63</v>
      </c>
      <c r="F897">
        <v>32</v>
      </c>
      <c r="G897" t="s">
        <v>84</v>
      </c>
      <c r="H897">
        <v>319.08</v>
      </c>
      <c r="I897" t="s">
        <v>55</v>
      </c>
      <c r="J897" t="s">
        <v>55</v>
      </c>
      <c r="K897" t="s">
        <v>131</v>
      </c>
      <c r="L897" t="s">
        <v>66</v>
      </c>
      <c r="M897">
        <v>2</v>
      </c>
      <c r="N897">
        <v>2</v>
      </c>
      <c r="O897">
        <v>2</v>
      </c>
      <c r="P897">
        <v>0</v>
      </c>
      <c r="Q897" t="s">
        <v>59</v>
      </c>
      <c r="R897" t="s">
        <v>59</v>
      </c>
      <c r="S897" t="s">
        <v>59</v>
      </c>
      <c r="T897" t="s">
        <v>59</v>
      </c>
      <c r="U897" t="s">
        <v>59</v>
      </c>
      <c r="V897">
        <v>1</v>
      </c>
      <c r="W897">
        <v>0</v>
      </c>
      <c r="X897">
        <v>0</v>
      </c>
      <c r="Y897" t="s">
        <v>58</v>
      </c>
      <c r="Z897" t="s">
        <v>58</v>
      </c>
      <c r="AA897" t="s">
        <v>58</v>
      </c>
      <c r="AB897" t="s">
        <v>58</v>
      </c>
      <c r="AC897" t="s">
        <v>58</v>
      </c>
      <c r="AD897" t="s">
        <v>58</v>
      </c>
      <c r="AE897" t="s">
        <v>58</v>
      </c>
      <c r="AF897" t="s">
        <v>58</v>
      </c>
      <c r="AG897" t="s">
        <v>58</v>
      </c>
      <c r="AH897" t="s">
        <v>58</v>
      </c>
      <c r="AI897" t="s">
        <v>58</v>
      </c>
      <c r="AJ897" t="s">
        <v>58</v>
      </c>
      <c r="AK897">
        <v>1</v>
      </c>
      <c r="AL897">
        <v>0</v>
      </c>
      <c r="AM897">
        <v>1</v>
      </c>
      <c r="AN897">
        <v>0</v>
      </c>
      <c r="AO897">
        <v>1</v>
      </c>
      <c r="AP897">
        <v>0</v>
      </c>
      <c r="AQ897">
        <v>0</v>
      </c>
      <c r="AR897">
        <v>0</v>
      </c>
      <c r="AS897">
        <v>1</v>
      </c>
      <c r="AV897">
        <v>14.9</v>
      </c>
      <c r="AW897" t="s">
        <v>59</v>
      </c>
      <c r="AX897">
        <v>7</v>
      </c>
    </row>
    <row r="898" spans="1:50">
      <c r="A898" t="s">
        <v>1737</v>
      </c>
      <c r="B898" t="s">
        <v>319</v>
      </c>
      <c r="C898" t="s">
        <v>199</v>
      </c>
      <c r="D898">
        <v>6280</v>
      </c>
      <c r="E898" t="s">
        <v>53</v>
      </c>
      <c r="F898">
        <v>60</v>
      </c>
      <c r="G898" t="s">
        <v>54</v>
      </c>
      <c r="H898">
        <v>150</v>
      </c>
      <c r="I898" t="s">
        <v>196</v>
      </c>
      <c r="J898" t="s">
        <v>55</v>
      </c>
      <c r="K898" t="s">
        <v>57</v>
      </c>
      <c r="L898" t="s">
        <v>66</v>
      </c>
      <c r="M898">
        <v>2</v>
      </c>
      <c r="N898">
        <v>2</v>
      </c>
      <c r="O898">
        <v>2</v>
      </c>
      <c r="P898">
        <v>1</v>
      </c>
      <c r="Q898" t="s">
        <v>59</v>
      </c>
      <c r="R898" t="s">
        <v>59</v>
      </c>
      <c r="S898" t="s">
        <v>59</v>
      </c>
      <c r="T898" t="s">
        <v>59</v>
      </c>
      <c r="U898" t="s">
        <v>59</v>
      </c>
      <c r="Y898" t="s">
        <v>58</v>
      </c>
      <c r="Z898" t="s">
        <v>58</v>
      </c>
      <c r="AA898" t="s">
        <v>58</v>
      </c>
      <c r="AB898" t="s">
        <v>58</v>
      </c>
      <c r="AC898" t="s">
        <v>58</v>
      </c>
      <c r="AD898" t="s">
        <v>58</v>
      </c>
      <c r="AE898" t="s">
        <v>58</v>
      </c>
      <c r="AF898" t="s">
        <v>58</v>
      </c>
      <c r="AG898" t="s">
        <v>58</v>
      </c>
      <c r="AH898" t="s">
        <v>58</v>
      </c>
      <c r="AI898" t="s">
        <v>58</v>
      </c>
      <c r="AJ898" t="s">
        <v>58</v>
      </c>
      <c r="AK898">
        <v>0</v>
      </c>
      <c r="AL898">
        <v>1</v>
      </c>
      <c r="AM898">
        <v>1</v>
      </c>
      <c r="AN898">
        <v>1</v>
      </c>
      <c r="AO898">
        <v>1</v>
      </c>
      <c r="AP898">
        <v>0</v>
      </c>
      <c r="AQ898">
        <v>0</v>
      </c>
      <c r="AR898">
        <v>0</v>
      </c>
      <c r="AS898">
        <v>1</v>
      </c>
      <c r="AW898" t="s">
        <v>66</v>
      </c>
      <c r="AX898">
        <v>3</v>
      </c>
    </row>
    <row r="899" spans="1:50">
      <c r="A899" t="s">
        <v>1738</v>
      </c>
      <c r="B899" t="s">
        <v>1739</v>
      </c>
      <c r="C899" t="s">
        <v>103</v>
      </c>
      <c r="D899">
        <v>7400</v>
      </c>
      <c r="E899" t="s">
        <v>63</v>
      </c>
      <c r="F899">
        <v>38</v>
      </c>
      <c r="G899" t="s">
        <v>89</v>
      </c>
      <c r="H899">
        <v>490.46</v>
      </c>
      <c r="I899" t="s">
        <v>105</v>
      </c>
      <c r="J899" t="s">
        <v>71</v>
      </c>
      <c r="K899" t="s">
        <v>123</v>
      </c>
      <c r="L899" t="s">
        <v>58</v>
      </c>
      <c r="M899">
        <v>0</v>
      </c>
      <c r="N899">
        <v>0</v>
      </c>
      <c r="O899">
        <v>0</v>
      </c>
      <c r="P899">
        <v>0</v>
      </c>
      <c r="Q899" t="s">
        <v>59</v>
      </c>
      <c r="R899" t="s">
        <v>59</v>
      </c>
      <c r="S899" t="s">
        <v>59</v>
      </c>
      <c r="T899" t="s">
        <v>59</v>
      </c>
      <c r="U899" t="s">
        <v>59</v>
      </c>
      <c r="W899">
        <v>0</v>
      </c>
      <c r="X899">
        <v>0</v>
      </c>
      <c r="Y899" t="s">
        <v>59</v>
      </c>
      <c r="Z899" t="s">
        <v>59</v>
      </c>
      <c r="AA899" t="s">
        <v>59</v>
      </c>
      <c r="AB899" t="s">
        <v>59</v>
      </c>
      <c r="AC899" t="s">
        <v>59</v>
      </c>
      <c r="AD899" t="s">
        <v>59</v>
      </c>
      <c r="AE899" t="s">
        <v>59</v>
      </c>
      <c r="AF899" t="s">
        <v>59</v>
      </c>
      <c r="AG899" t="s">
        <v>59</v>
      </c>
      <c r="AH899" t="s">
        <v>59</v>
      </c>
      <c r="AI899" t="s">
        <v>59</v>
      </c>
      <c r="AJ899" t="s">
        <v>59</v>
      </c>
      <c r="AV899">
        <v>17.399999999999999</v>
      </c>
      <c r="AW899" t="s">
        <v>59</v>
      </c>
      <c r="AX899">
        <v>6</v>
      </c>
    </row>
    <row r="900" spans="1:50">
      <c r="A900" t="s">
        <v>1740</v>
      </c>
      <c r="B900" t="s">
        <v>873</v>
      </c>
      <c r="C900" t="s">
        <v>174</v>
      </c>
      <c r="D900">
        <v>5140</v>
      </c>
      <c r="E900" t="s">
        <v>53</v>
      </c>
      <c r="F900">
        <v>50</v>
      </c>
      <c r="G900" t="s">
        <v>163</v>
      </c>
      <c r="H900">
        <v>357.89</v>
      </c>
      <c r="I900" t="s">
        <v>55</v>
      </c>
      <c r="J900" t="s">
        <v>55</v>
      </c>
      <c r="K900" t="s">
        <v>116</v>
      </c>
      <c r="L900" t="s">
        <v>66</v>
      </c>
      <c r="M900">
        <v>1</v>
      </c>
      <c r="N900">
        <v>2</v>
      </c>
      <c r="O900">
        <v>2</v>
      </c>
      <c r="P900">
        <v>0</v>
      </c>
      <c r="Q900" t="s">
        <v>59</v>
      </c>
      <c r="R900" t="s">
        <v>59</v>
      </c>
      <c r="S900" t="s">
        <v>59</v>
      </c>
      <c r="T900" t="s">
        <v>59</v>
      </c>
      <c r="U900" t="s">
        <v>59</v>
      </c>
      <c r="V900">
        <v>0</v>
      </c>
      <c r="W900">
        <v>0</v>
      </c>
      <c r="X900">
        <v>0</v>
      </c>
      <c r="Y900" t="s">
        <v>59</v>
      </c>
      <c r="Z900" t="s">
        <v>59</v>
      </c>
      <c r="AA900" t="s">
        <v>59</v>
      </c>
      <c r="AB900" t="s">
        <v>59</v>
      </c>
      <c r="AC900" t="s">
        <v>59</v>
      </c>
      <c r="AD900" t="s">
        <v>59</v>
      </c>
      <c r="AE900" t="s">
        <v>59</v>
      </c>
      <c r="AF900" t="s">
        <v>59</v>
      </c>
      <c r="AG900" t="s">
        <v>59</v>
      </c>
      <c r="AH900" t="s">
        <v>59</v>
      </c>
      <c r="AI900" t="s">
        <v>59</v>
      </c>
      <c r="AJ900" t="s">
        <v>59</v>
      </c>
      <c r="AV900">
        <v>12.4</v>
      </c>
      <c r="AW900" t="s">
        <v>59</v>
      </c>
      <c r="AX900">
        <v>4</v>
      </c>
    </row>
    <row r="901" spans="1:50">
      <c r="A901" t="s">
        <v>1741</v>
      </c>
      <c r="B901" t="s">
        <v>1727</v>
      </c>
      <c r="C901" t="s">
        <v>199</v>
      </c>
      <c r="D901">
        <v>240</v>
      </c>
      <c r="E901" t="s">
        <v>63</v>
      </c>
      <c r="F901">
        <v>44</v>
      </c>
      <c r="G901" t="s">
        <v>89</v>
      </c>
      <c r="H901">
        <v>374.34</v>
      </c>
      <c r="I901" t="s">
        <v>55</v>
      </c>
      <c r="J901" t="s">
        <v>71</v>
      </c>
      <c r="K901" t="s">
        <v>131</v>
      </c>
      <c r="L901" t="s">
        <v>66</v>
      </c>
      <c r="M901">
        <v>1</v>
      </c>
      <c r="N901">
        <v>2</v>
      </c>
      <c r="O901">
        <v>2</v>
      </c>
      <c r="P901">
        <v>0</v>
      </c>
      <c r="Q901" t="s">
        <v>59</v>
      </c>
      <c r="R901" t="s">
        <v>59</v>
      </c>
      <c r="S901" t="s">
        <v>59</v>
      </c>
      <c r="T901" t="s">
        <v>59</v>
      </c>
      <c r="U901" t="s">
        <v>59</v>
      </c>
      <c r="W901">
        <v>0</v>
      </c>
      <c r="X901">
        <v>0</v>
      </c>
      <c r="Y901" t="s">
        <v>66</v>
      </c>
      <c r="Z901" t="s">
        <v>58</v>
      </c>
      <c r="AA901" t="s">
        <v>58</v>
      </c>
      <c r="AB901" t="s">
        <v>58</v>
      </c>
      <c r="AC901" t="s">
        <v>58</v>
      </c>
      <c r="AD901" t="s">
        <v>58</v>
      </c>
      <c r="AE901" t="s">
        <v>58</v>
      </c>
      <c r="AF901" t="s">
        <v>58</v>
      </c>
      <c r="AG901" t="s">
        <v>58</v>
      </c>
      <c r="AH901" t="s">
        <v>58</v>
      </c>
      <c r="AI901" t="s">
        <v>58</v>
      </c>
      <c r="AJ901" t="s">
        <v>58</v>
      </c>
      <c r="AK901">
        <v>0</v>
      </c>
      <c r="AL901">
        <v>0</v>
      </c>
      <c r="AM901">
        <v>1</v>
      </c>
      <c r="AN901">
        <v>0</v>
      </c>
      <c r="AO901">
        <v>1</v>
      </c>
      <c r="AP901">
        <v>0</v>
      </c>
      <c r="AQ901">
        <v>0</v>
      </c>
      <c r="AR901">
        <v>0</v>
      </c>
      <c r="AS901">
        <v>1</v>
      </c>
      <c r="AV901">
        <v>14.3</v>
      </c>
      <c r="AW901" t="s">
        <v>59</v>
      </c>
      <c r="AX901">
        <v>3</v>
      </c>
    </row>
    <row r="902" spans="1:50">
      <c r="A902" t="s">
        <v>1742</v>
      </c>
      <c r="B902" t="s">
        <v>1347</v>
      </c>
      <c r="C902" t="s">
        <v>236</v>
      </c>
      <c r="D902">
        <v>2620</v>
      </c>
      <c r="E902" t="s">
        <v>63</v>
      </c>
      <c r="F902">
        <v>70</v>
      </c>
      <c r="G902" t="s">
        <v>84</v>
      </c>
      <c r="H902">
        <v>314.8</v>
      </c>
      <c r="I902" t="s">
        <v>55</v>
      </c>
      <c r="J902" t="s">
        <v>55</v>
      </c>
      <c r="K902" t="s">
        <v>131</v>
      </c>
      <c r="L902" t="s">
        <v>58</v>
      </c>
      <c r="M902">
        <v>0</v>
      </c>
      <c r="N902">
        <v>0</v>
      </c>
      <c r="O902">
        <v>0</v>
      </c>
      <c r="P902">
        <v>0</v>
      </c>
      <c r="Q902" t="s">
        <v>59</v>
      </c>
      <c r="R902" t="s">
        <v>59</v>
      </c>
      <c r="S902" t="s">
        <v>59</v>
      </c>
      <c r="T902" t="s">
        <v>59</v>
      </c>
      <c r="U902" t="s">
        <v>59</v>
      </c>
      <c r="V902">
        <v>0</v>
      </c>
      <c r="W902">
        <v>1</v>
      </c>
      <c r="X902">
        <v>0</v>
      </c>
      <c r="Y902" t="s">
        <v>58</v>
      </c>
      <c r="Z902" t="s">
        <v>58</v>
      </c>
      <c r="AA902" t="s">
        <v>58</v>
      </c>
      <c r="AB902" t="s">
        <v>58</v>
      </c>
      <c r="AC902" t="s">
        <v>58</v>
      </c>
      <c r="AD902" t="s">
        <v>58</v>
      </c>
      <c r="AE902" t="s">
        <v>58</v>
      </c>
      <c r="AF902" t="s">
        <v>58</v>
      </c>
      <c r="AG902" t="s">
        <v>58</v>
      </c>
      <c r="AH902" t="s">
        <v>58</v>
      </c>
      <c r="AI902" t="s">
        <v>58</v>
      </c>
      <c r="AJ902" t="s">
        <v>58</v>
      </c>
      <c r="AK902">
        <v>0</v>
      </c>
      <c r="AL902">
        <v>0</v>
      </c>
      <c r="AM902">
        <v>1</v>
      </c>
      <c r="AN902">
        <v>1</v>
      </c>
      <c r="AO902">
        <v>0</v>
      </c>
      <c r="AP902">
        <v>0</v>
      </c>
      <c r="AQ902">
        <v>0</v>
      </c>
      <c r="AR902">
        <v>0</v>
      </c>
      <c r="AS902">
        <v>0</v>
      </c>
      <c r="AV902">
        <v>13.5</v>
      </c>
      <c r="AW902" t="s">
        <v>59</v>
      </c>
      <c r="AX902">
        <v>4</v>
      </c>
    </row>
    <row r="903" spans="1:50">
      <c r="A903" t="s">
        <v>1743</v>
      </c>
      <c r="B903" t="s">
        <v>1744</v>
      </c>
      <c r="C903" t="s">
        <v>199</v>
      </c>
      <c r="D903">
        <v>240</v>
      </c>
      <c r="E903" t="s">
        <v>53</v>
      </c>
      <c r="F903">
        <v>56</v>
      </c>
      <c r="G903" t="s">
        <v>54</v>
      </c>
      <c r="H903">
        <v>134.21</v>
      </c>
      <c r="I903" t="s">
        <v>55</v>
      </c>
      <c r="J903" t="s">
        <v>56</v>
      </c>
      <c r="K903" t="s">
        <v>256</v>
      </c>
      <c r="L903" t="s">
        <v>58</v>
      </c>
      <c r="M903">
        <v>0</v>
      </c>
      <c r="N903">
        <v>1</v>
      </c>
      <c r="O903">
        <v>1</v>
      </c>
      <c r="P903">
        <v>0</v>
      </c>
      <c r="Q903" t="s">
        <v>59</v>
      </c>
      <c r="R903" t="s">
        <v>59</v>
      </c>
      <c r="S903" t="s">
        <v>59</v>
      </c>
      <c r="T903" t="s">
        <v>59</v>
      </c>
      <c r="U903" t="s">
        <v>59</v>
      </c>
      <c r="W903">
        <v>0</v>
      </c>
      <c r="X903">
        <v>0</v>
      </c>
      <c r="Y903" t="s">
        <v>59</v>
      </c>
      <c r="Z903" t="s">
        <v>59</v>
      </c>
      <c r="AA903" t="s">
        <v>59</v>
      </c>
      <c r="AB903" t="s">
        <v>59</v>
      </c>
      <c r="AC903" t="s">
        <v>59</v>
      </c>
      <c r="AD903" t="s">
        <v>59</v>
      </c>
      <c r="AE903" t="s">
        <v>59</v>
      </c>
      <c r="AF903" t="s">
        <v>59</v>
      </c>
      <c r="AG903" t="s">
        <v>59</v>
      </c>
      <c r="AH903" t="s">
        <v>59</v>
      </c>
      <c r="AI903" t="s">
        <v>59</v>
      </c>
      <c r="AJ903" t="s">
        <v>59</v>
      </c>
      <c r="AV903">
        <v>12.2</v>
      </c>
      <c r="AW903" t="s">
        <v>59</v>
      </c>
      <c r="AX903">
        <v>3</v>
      </c>
    </row>
    <row r="904" spans="1:50">
      <c r="A904" t="s">
        <v>1745</v>
      </c>
      <c r="B904" t="s">
        <v>1746</v>
      </c>
      <c r="C904" t="s">
        <v>142</v>
      </c>
      <c r="E904" t="s">
        <v>63</v>
      </c>
      <c r="F904">
        <v>32</v>
      </c>
      <c r="G904" t="s">
        <v>246</v>
      </c>
      <c r="H904">
        <v>359.54</v>
      </c>
      <c r="I904" t="s">
        <v>55</v>
      </c>
      <c r="J904" t="s">
        <v>71</v>
      </c>
      <c r="K904" t="s">
        <v>256</v>
      </c>
      <c r="L904" t="s">
        <v>58</v>
      </c>
      <c r="M904">
        <v>0</v>
      </c>
      <c r="N904">
        <v>1</v>
      </c>
      <c r="O904">
        <v>1</v>
      </c>
      <c r="P904">
        <v>0</v>
      </c>
      <c r="Q904" t="s">
        <v>59</v>
      </c>
      <c r="R904" t="s">
        <v>59</v>
      </c>
      <c r="S904" t="s">
        <v>59</v>
      </c>
      <c r="T904" t="s">
        <v>59</v>
      </c>
      <c r="U904" t="s">
        <v>59</v>
      </c>
      <c r="V904">
        <v>1</v>
      </c>
      <c r="W904">
        <v>1</v>
      </c>
      <c r="X904">
        <v>1</v>
      </c>
      <c r="Y904" t="s">
        <v>66</v>
      </c>
      <c r="Z904" t="s">
        <v>58</v>
      </c>
      <c r="AA904" t="s">
        <v>66</v>
      </c>
      <c r="AB904" t="s">
        <v>58</v>
      </c>
      <c r="AC904" t="s">
        <v>58</v>
      </c>
      <c r="AD904" t="s">
        <v>58</v>
      </c>
      <c r="AE904" t="s">
        <v>58</v>
      </c>
      <c r="AF904" t="s">
        <v>58</v>
      </c>
      <c r="AG904" t="s">
        <v>58</v>
      </c>
      <c r="AH904" t="s">
        <v>58</v>
      </c>
      <c r="AI904" t="s">
        <v>58</v>
      </c>
      <c r="AJ904" t="s">
        <v>58</v>
      </c>
      <c r="AK904">
        <v>0</v>
      </c>
      <c r="AL904">
        <v>0</v>
      </c>
      <c r="AM904">
        <v>1</v>
      </c>
      <c r="AN904">
        <v>0</v>
      </c>
      <c r="AO904">
        <v>0</v>
      </c>
      <c r="AP904">
        <v>0</v>
      </c>
      <c r="AQ904">
        <v>0</v>
      </c>
      <c r="AR904">
        <v>0</v>
      </c>
      <c r="AS904">
        <v>0</v>
      </c>
      <c r="AV904">
        <v>13.8</v>
      </c>
      <c r="AW904" t="s">
        <v>59</v>
      </c>
      <c r="AX904">
        <v>6</v>
      </c>
    </row>
    <row r="905" spans="1:50">
      <c r="A905" t="s">
        <v>1747</v>
      </c>
      <c r="B905" t="s">
        <v>1748</v>
      </c>
      <c r="C905" t="s">
        <v>529</v>
      </c>
      <c r="E905" t="s">
        <v>63</v>
      </c>
      <c r="F905">
        <v>66</v>
      </c>
      <c r="G905" t="s">
        <v>246</v>
      </c>
      <c r="H905">
        <v>304.93</v>
      </c>
      <c r="I905" t="s">
        <v>55</v>
      </c>
      <c r="J905" t="s">
        <v>55</v>
      </c>
      <c r="K905" t="s">
        <v>156</v>
      </c>
      <c r="L905" t="s">
        <v>58</v>
      </c>
      <c r="M905">
        <v>0</v>
      </c>
      <c r="N905">
        <v>1</v>
      </c>
      <c r="O905">
        <v>1</v>
      </c>
      <c r="P905">
        <v>0</v>
      </c>
      <c r="Q905" t="s">
        <v>59</v>
      </c>
      <c r="R905" t="s">
        <v>59</v>
      </c>
      <c r="S905" t="s">
        <v>59</v>
      </c>
      <c r="T905" t="s">
        <v>59</v>
      </c>
      <c r="U905" t="s">
        <v>59</v>
      </c>
      <c r="V905">
        <v>2</v>
      </c>
      <c r="W905">
        <v>1</v>
      </c>
      <c r="X905">
        <v>1</v>
      </c>
      <c r="Y905" t="s">
        <v>66</v>
      </c>
      <c r="Z905" t="s">
        <v>66</v>
      </c>
      <c r="AA905" t="s">
        <v>58</v>
      </c>
      <c r="AB905" t="s">
        <v>66</v>
      </c>
      <c r="AC905" t="s">
        <v>58</v>
      </c>
      <c r="AD905" t="s">
        <v>58</v>
      </c>
      <c r="AE905" t="s">
        <v>66</v>
      </c>
      <c r="AF905" t="s">
        <v>58</v>
      </c>
      <c r="AG905" t="s">
        <v>58</v>
      </c>
      <c r="AH905" t="s">
        <v>58</v>
      </c>
      <c r="AI905" t="s">
        <v>58</v>
      </c>
      <c r="AJ905" t="s">
        <v>58</v>
      </c>
      <c r="AK905">
        <v>0</v>
      </c>
      <c r="AL905">
        <v>1</v>
      </c>
      <c r="AM905">
        <v>1</v>
      </c>
      <c r="AN905">
        <v>1</v>
      </c>
      <c r="AO905">
        <v>0</v>
      </c>
      <c r="AP905">
        <v>1</v>
      </c>
      <c r="AQ905">
        <v>0</v>
      </c>
      <c r="AR905">
        <v>0</v>
      </c>
      <c r="AS905">
        <v>0</v>
      </c>
      <c r="AV905">
        <v>12.8</v>
      </c>
      <c r="AW905" t="s">
        <v>59</v>
      </c>
      <c r="AX905">
        <v>8</v>
      </c>
    </row>
    <row r="906" spans="1:50">
      <c r="A906" t="s">
        <v>1749</v>
      </c>
      <c r="B906" t="s">
        <v>1750</v>
      </c>
      <c r="C906" t="s">
        <v>417</v>
      </c>
      <c r="E906" t="s">
        <v>53</v>
      </c>
      <c r="F906">
        <v>76</v>
      </c>
      <c r="G906" t="s">
        <v>84</v>
      </c>
      <c r="H906">
        <v>303.29000000000002</v>
      </c>
      <c r="I906" t="s">
        <v>55</v>
      </c>
      <c r="J906" t="s">
        <v>55</v>
      </c>
      <c r="K906" t="s">
        <v>116</v>
      </c>
      <c r="L906" t="s">
        <v>58</v>
      </c>
      <c r="M906">
        <v>0</v>
      </c>
      <c r="N906">
        <v>1</v>
      </c>
      <c r="O906">
        <v>1</v>
      </c>
      <c r="P906">
        <v>0</v>
      </c>
      <c r="Q906" t="s">
        <v>59</v>
      </c>
      <c r="R906" t="s">
        <v>59</v>
      </c>
      <c r="S906" t="s">
        <v>59</v>
      </c>
      <c r="T906" t="s">
        <v>59</v>
      </c>
      <c r="U906" t="s">
        <v>59</v>
      </c>
      <c r="V906">
        <v>1</v>
      </c>
      <c r="W906">
        <v>0</v>
      </c>
      <c r="X906">
        <v>1</v>
      </c>
      <c r="Y906" t="s">
        <v>58</v>
      </c>
      <c r="Z906" t="s">
        <v>58</v>
      </c>
      <c r="AA906" t="s">
        <v>58</v>
      </c>
      <c r="AB906" t="s">
        <v>58</v>
      </c>
      <c r="AC906" t="s">
        <v>58</v>
      </c>
      <c r="AD906" t="s">
        <v>58</v>
      </c>
      <c r="AE906" t="s">
        <v>58</v>
      </c>
      <c r="AF906" t="s">
        <v>58</v>
      </c>
      <c r="AG906" t="s">
        <v>58</v>
      </c>
      <c r="AH906" t="s">
        <v>58</v>
      </c>
      <c r="AI906" t="s">
        <v>58</v>
      </c>
      <c r="AJ906" t="s">
        <v>58</v>
      </c>
      <c r="AK906">
        <v>0</v>
      </c>
      <c r="AL906">
        <v>1</v>
      </c>
      <c r="AM906">
        <v>1</v>
      </c>
      <c r="AN906">
        <v>0</v>
      </c>
      <c r="AO906">
        <v>0</v>
      </c>
      <c r="AP906">
        <v>0</v>
      </c>
      <c r="AQ906">
        <v>0</v>
      </c>
      <c r="AR906">
        <v>0</v>
      </c>
      <c r="AS906">
        <v>0</v>
      </c>
      <c r="AV906">
        <v>13.8</v>
      </c>
      <c r="AW906" t="s">
        <v>59</v>
      </c>
      <c r="AX906">
        <v>4</v>
      </c>
    </row>
    <row r="907" spans="1:50">
      <c r="A907" t="s">
        <v>1751</v>
      </c>
      <c r="B907" t="s">
        <v>1752</v>
      </c>
      <c r="C907" t="s">
        <v>328</v>
      </c>
      <c r="E907" t="s">
        <v>53</v>
      </c>
      <c r="F907">
        <v>48</v>
      </c>
      <c r="G907" t="s">
        <v>64</v>
      </c>
      <c r="H907">
        <v>243.42</v>
      </c>
      <c r="I907" t="s">
        <v>313</v>
      </c>
      <c r="J907" t="s">
        <v>55</v>
      </c>
      <c r="K907" t="s">
        <v>215</v>
      </c>
      <c r="L907" t="s">
        <v>66</v>
      </c>
      <c r="M907">
        <v>0</v>
      </c>
      <c r="N907">
        <v>2</v>
      </c>
      <c r="O907">
        <v>2</v>
      </c>
      <c r="P907">
        <v>0</v>
      </c>
      <c r="Q907" t="s">
        <v>59</v>
      </c>
      <c r="R907" t="s">
        <v>59</v>
      </c>
      <c r="S907" t="s">
        <v>59</v>
      </c>
      <c r="T907" t="s">
        <v>59</v>
      </c>
      <c r="U907" t="s">
        <v>59</v>
      </c>
      <c r="V907">
        <v>4</v>
      </c>
      <c r="W907">
        <v>1</v>
      </c>
      <c r="X907">
        <v>0</v>
      </c>
      <c r="Y907" t="s">
        <v>58</v>
      </c>
      <c r="Z907" t="s">
        <v>58</v>
      </c>
      <c r="AA907" t="s">
        <v>58</v>
      </c>
      <c r="AB907" t="s">
        <v>66</v>
      </c>
      <c r="AC907" t="s">
        <v>58</v>
      </c>
      <c r="AD907" t="s">
        <v>58</v>
      </c>
      <c r="AE907" t="s">
        <v>58</v>
      </c>
      <c r="AF907" t="s">
        <v>58</v>
      </c>
      <c r="AG907" t="s">
        <v>58</v>
      </c>
      <c r="AH907" t="s">
        <v>58</v>
      </c>
      <c r="AI907" t="s">
        <v>58</v>
      </c>
      <c r="AJ907" t="s">
        <v>58</v>
      </c>
      <c r="AK907">
        <v>1</v>
      </c>
      <c r="AL907">
        <v>1</v>
      </c>
      <c r="AM907">
        <v>1</v>
      </c>
      <c r="AN907">
        <v>0</v>
      </c>
      <c r="AO907">
        <v>0</v>
      </c>
      <c r="AP907">
        <v>0</v>
      </c>
      <c r="AQ907">
        <v>0</v>
      </c>
      <c r="AR907">
        <v>0</v>
      </c>
      <c r="AS907">
        <v>0</v>
      </c>
      <c r="AV907">
        <v>11.9</v>
      </c>
      <c r="AW907" t="s">
        <v>66</v>
      </c>
      <c r="AX907">
        <v>5</v>
      </c>
    </row>
    <row r="908" spans="1:50">
      <c r="A908" t="s">
        <v>1753</v>
      </c>
      <c r="B908" t="s">
        <v>1754</v>
      </c>
      <c r="C908" t="s">
        <v>119</v>
      </c>
      <c r="E908" t="s">
        <v>53</v>
      </c>
      <c r="F908">
        <v>0</v>
      </c>
      <c r="G908" t="s">
        <v>84</v>
      </c>
      <c r="H908">
        <v>166.78</v>
      </c>
      <c r="I908" t="s">
        <v>55</v>
      </c>
      <c r="J908" t="s">
        <v>55</v>
      </c>
      <c r="K908" t="s">
        <v>57</v>
      </c>
      <c r="L908" t="s">
        <v>58</v>
      </c>
      <c r="M908">
        <v>0</v>
      </c>
      <c r="N908">
        <v>1</v>
      </c>
      <c r="O908">
        <v>1</v>
      </c>
      <c r="P908">
        <v>0</v>
      </c>
      <c r="Q908" t="s">
        <v>59</v>
      </c>
      <c r="R908" t="s">
        <v>59</v>
      </c>
      <c r="S908" t="s">
        <v>59</v>
      </c>
      <c r="T908" t="s">
        <v>59</v>
      </c>
      <c r="U908" t="s">
        <v>59</v>
      </c>
      <c r="W908">
        <v>0</v>
      </c>
      <c r="X908">
        <v>0</v>
      </c>
      <c r="Y908" t="s">
        <v>59</v>
      </c>
      <c r="Z908" t="s">
        <v>59</v>
      </c>
      <c r="AA908" t="s">
        <v>59</v>
      </c>
      <c r="AB908" t="s">
        <v>59</v>
      </c>
      <c r="AC908" t="s">
        <v>59</v>
      </c>
      <c r="AD908" t="s">
        <v>59</v>
      </c>
      <c r="AE908" t="s">
        <v>59</v>
      </c>
      <c r="AF908" t="s">
        <v>59</v>
      </c>
      <c r="AG908" t="s">
        <v>59</v>
      </c>
      <c r="AH908" t="s">
        <v>59</v>
      </c>
      <c r="AI908" t="s">
        <v>59</v>
      </c>
      <c r="AJ908" t="s">
        <v>59</v>
      </c>
      <c r="AV908">
        <v>11.3</v>
      </c>
      <c r="AW908" t="s">
        <v>59</v>
      </c>
      <c r="AX908">
        <v>7</v>
      </c>
    </row>
    <row r="909" spans="1:50">
      <c r="A909" t="s">
        <v>1755</v>
      </c>
      <c r="B909" t="s">
        <v>1756</v>
      </c>
      <c r="C909" t="s">
        <v>177</v>
      </c>
      <c r="E909" t="s">
        <v>53</v>
      </c>
      <c r="F909">
        <v>0</v>
      </c>
      <c r="G909" t="s">
        <v>104</v>
      </c>
      <c r="H909">
        <v>182.89</v>
      </c>
      <c r="I909" t="s">
        <v>94</v>
      </c>
      <c r="J909" t="s">
        <v>71</v>
      </c>
      <c r="K909" t="s">
        <v>72</v>
      </c>
      <c r="L909" t="s">
        <v>58</v>
      </c>
      <c r="M909">
        <v>0</v>
      </c>
      <c r="N909">
        <v>2</v>
      </c>
      <c r="O909">
        <v>2</v>
      </c>
      <c r="P909">
        <v>1</v>
      </c>
      <c r="Q909" t="s">
        <v>59</v>
      </c>
      <c r="R909" t="s">
        <v>59</v>
      </c>
      <c r="S909" t="s">
        <v>59</v>
      </c>
      <c r="T909" t="s">
        <v>59</v>
      </c>
      <c r="U909" t="s">
        <v>59</v>
      </c>
      <c r="W909">
        <v>0</v>
      </c>
      <c r="X909">
        <v>0</v>
      </c>
      <c r="Y909" t="s">
        <v>66</v>
      </c>
      <c r="Z909" t="s">
        <v>58</v>
      </c>
      <c r="AA909" t="s">
        <v>58</v>
      </c>
      <c r="AB909" t="s">
        <v>66</v>
      </c>
      <c r="AC909" t="s">
        <v>58</v>
      </c>
      <c r="AD909" t="s">
        <v>58</v>
      </c>
      <c r="AE909" t="s">
        <v>58</v>
      </c>
      <c r="AF909" t="s">
        <v>58</v>
      </c>
      <c r="AG909" t="s">
        <v>58</v>
      </c>
      <c r="AH909" t="s">
        <v>58</v>
      </c>
      <c r="AI909" t="s">
        <v>58</v>
      </c>
      <c r="AJ909" t="s">
        <v>58</v>
      </c>
      <c r="AK909">
        <v>0</v>
      </c>
      <c r="AL909">
        <v>0</v>
      </c>
      <c r="AM909">
        <v>1</v>
      </c>
      <c r="AN909">
        <v>0</v>
      </c>
      <c r="AO909">
        <v>1</v>
      </c>
      <c r="AP909">
        <v>0</v>
      </c>
      <c r="AQ909">
        <v>0</v>
      </c>
      <c r="AR909">
        <v>0</v>
      </c>
      <c r="AS909">
        <v>0</v>
      </c>
      <c r="AV909">
        <v>12.3</v>
      </c>
      <c r="AW909" t="s">
        <v>59</v>
      </c>
      <c r="AX909">
        <v>8</v>
      </c>
    </row>
    <row r="910" spans="1:50">
      <c r="A910" t="s">
        <v>1757</v>
      </c>
      <c r="B910" t="s">
        <v>428</v>
      </c>
      <c r="C910" t="s">
        <v>420</v>
      </c>
      <c r="E910" t="s">
        <v>53</v>
      </c>
      <c r="F910">
        <v>56</v>
      </c>
      <c r="G910" t="s">
        <v>163</v>
      </c>
      <c r="H910">
        <v>282.89</v>
      </c>
      <c r="I910" t="s">
        <v>55</v>
      </c>
      <c r="J910" t="s">
        <v>71</v>
      </c>
      <c r="K910" t="s">
        <v>128</v>
      </c>
      <c r="L910" t="s">
        <v>66</v>
      </c>
      <c r="M910">
        <v>1</v>
      </c>
      <c r="N910">
        <v>0</v>
      </c>
      <c r="O910">
        <v>0</v>
      </c>
      <c r="P910">
        <v>0</v>
      </c>
      <c r="Q910" t="s">
        <v>59</v>
      </c>
      <c r="R910" t="s">
        <v>59</v>
      </c>
      <c r="S910" t="s">
        <v>59</v>
      </c>
      <c r="T910" t="s">
        <v>59</v>
      </c>
      <c r="U910" t="s">
        <v>59</v>
      </c>
      <c r="V910">
        <v>4</v>
      </c>
      <c r="W910">
        <v>1</v>
      </c>
      <c r="X910">
        <v>0</v>
      </c>
      <c r="Y910" t="s">
        <v>58</v>
      </c>
      <c r="Z910" t="s">
        <v>58</v>
      </c>
      <c r="AA910" t="s">
        <v>58</v>
      </c>
      <c r="AB910" t="s">
        <v>58</v>
      </c>
      <c r="AC910" t="s">
        <v>58</v>
      </c>
      <c r="AD910" t="s">
        <v>58</v>
      </c>
      <c r="AE910" t="s">
        <v>58</v>
      </c>
      <c r="AF910" t="s">
        <v>58</v>
      </c>
      <c r="AG910" t="s">
        <v>58</v>
      </c>
      <c r="AH910" t="s">
        <v>58</v>
      </c>
      <c r="AI910" t="s">
        <v>58</v>
      </c>
      <c r="AJ910" t="s">
        <v>58</v>
      </c>
      <c r="AK910">
        <v>0</v>
      </c>
      <c r="AL910">
        <v>0</v>
      </c>
      <c r="AM910">
        <v>0</v>
      </c>
      <c r="AN910">
        <v>0</v>
      </c>
      <c r="AO910">
        <v>0</v>
      </c>
      <c r="AP910">
        <v>0</v>
      </c>
      <c r="AQ910">
        <v>0</v>
      </c>
      <c r="AR910">
        <v>0</v>
      </c>
      <c r="AS910">
        <v>0</v>
      </c>
      <c r="AV910">
        <v>11.4</v>
      </c>
      <c r="AW910" t="s">
        <v>59</v>
      </c>
      <c r="AX910">
        <v>2</v>
      </c>
    </row>
    <row r="911" spans="1:50">
      <c r="A911" t="s">
        <v>1758</v>
      </c>
      <c r="B911" t="s">
        <v>1759</v>
      </c>
      <c r="C911" t="s">
        <v>420</v>
      </c>
      <c r="E911" t="s">
        <v>53</v>
      </c>
      <c r="F911">
        <v>46</v>
      </c>
      <c r="G911" t="s">
        <v>89</v>
      </c>
      <c r="H911">
        <v>295.72000000000003</v>
      </c>
      <c r="I911" t="s">
        <v>55</v>
      </c>
      <c r="J911" t="s">
        <v>71</v>
      </c>
      <c r="K911" t="s">
        <v>57</v>
      </c>
      <c r="L911" t="s">
        <v>58</v>
      </c>
      <c r="M911">
        <v>0</v>
      </c>
      <c r="N911">
        <v>2</v>
      </c>
      <c r="O911">
        <v>2</v>
      </c>
      <c r="P911">
        <v>0</v>
      </c>
      <c r="Q911" t="s">
        <v>59</v>
      </c>
      <c r="R911" t="s">
        <v>59</v>
      </c>
      <c r="S911" t="s">
        <v>59</v>
      </c>
      <c r="T911" t="s">
        <v>59</v>
      </c>
      <c r="U911" t="s">
        <v>59</v>
      </c>
      <c r="V911">
        <v>0</v>
      </c>
      <c r="W911">
        <v>1</v>
      </c>
      <c r="X911">
        <v>1</v>
      </c>
      <c r="Y911" t="s">
        <v>66</v>
      </c>
      <c r="Z911" t="s">
        <v>58</v>
      </c>
      <c r="AA911" t="s">
        <v>58</v>
      </c>
      <c r="AB911" t="s">
        <v>58</v>
      </c>
      <c r="AC911" t="s">
        <v>58</v>
      </c>
      <c r="AD911" t="s">
        <v>58</v>
      </c>
      <c r="AE911" t="s">
        <v>58</v>
      </c>
      <c r="AF911" t="s">
        <v>58</v>
      </c>
      <c r="AG911" t="s">
        <v>58</v>
      </c>
      <c r="AH911" t="s">
        <v>66</v>
      </c>
      <c r="AI911" t="s">
        <v>58</v>
      </c>
      <c r="AJ911" t="s">
        <v>66</v>
      </c>
      <c r="AK911">
        <v>1</v>
      </c>
      <c r="AL911">
        <v>1</v>
      </c>
      <c r="AM911">
        <v>1</v>
      </c>
      <c r="AN911">
        <v>0</v>
      </c>
      <c r="AO911">
        <v>1</v>
      </c>
      <c r="AP911">
        <v>0</v>
      </c>
      <c r="AQ911">
        <v>0</v>
      </c>
      <c r="AR911">
        <v>0</v>
      </c>
      <c r="AS911">
        <v>1</v>
      </c>
      <c r="AV911">
        <v>12</v>
      </c>
      <c r="AW911" t="s">
        <v>59</v>
      </c>
      <c r="AX911">
        <v>2</v>
      </c>
    </row>
    <row r="912" spans="1:50">
      <c r="A912" t="s">
        <v>1760</v>
      </c>
      <c r="B912" t="s">
        <v>601</v>
      </c>
      <c r="C912" t="s">
        <v>205</v>
      </c>
      <c r="E912" t="s">
        <v>53</v>
      </c>
      <c r="F912">
        <v>42</v>
      </c>
      <c r="G912" t="s">
        <v>64</v>
      </c>
      <c r="H912">
        <v>204.61</v>
      </c>
      <c r="I912" t="s">
        <v>55</v>
      </c>
      <c r="J912" t="s">
        <v>55</v>
      </c>
      <c r="K912" t="s">
        <v>57</v>
      </c>
      <c r="L912" t="s">
        <v>58</v>
      </c>
      <c r="M912">
        <v>0</v>
      </c>
      <c r="N912">
        <v>1</v>
      </c>
      <c r="O912">
        <v>1</v>
      </c>
      <c r="P912">
        <v>0</v>
      </c>
      <c r="Q912" t="s">
        <v>59</v>
      </c>
      <c r="R912" t="s">
        <v>59</v>
      </c>
      <c r="S912" t="s">
        <v>59</v>
      </c>
      <c r="T912" t="s">
        <v>59</v>
      </c>
      <c r="U912" t="s">
        <v>59</v>
      </c>
      <c r="W912">
        <v>0</v>
      </c>
      <c r="X912">
        <v>0</v>
      </c>
      <c r="Y912" t="s">
        <v>58</v>
      </c>
      <c r="Z912" t="s">
        <v>58</v>
      </c>
      <c r="AA912" t="s">
        <v>58</v>
      </c>
      <c r="AB912" t="s">
        <v>58</v>
      </c>
      <c r="AC912" t="s">
        <v>58</v>
      </c>
      <c r="AD912" t="s">
        <v>58</v>
      </c>
      <c r="AE912" t="s">
        <v>58</v>
      </c>
      <c r="AF912" t="s">
        <v>58</v>
      </c>
      <c r="AG912" t="s">
        <v>58</v>
      </c>
      <c r="AH912" t="s">
        <v>58</v>
      </c>
      <c r="AI912" t="s">
        <v>58</v>
      </c>
      <c r="AJ912" t="s">
        <v>58</v>
      </c>
      <c r="AK912">
        <v>1</v>
      </c>
      <c r="AL912">
        <v>1</v>
      </c>
      <c r="AM912">
        <v>0</v>
      </c>
      <c r="AN912">
        <v>0</v>
      </c>
      <c r="AO912">
        <v>0</v>
      </c>
      <c r="AP912">
        <v>0</v>
      </c>
      <c r="AQ912">
        <v>0</v>
      </c>
      <c r="AR912">
        <v>0</v>
      </c>
      <c r="AS912">
        <v>0</v>
      </c>
      <c r="AV912">
        <v>11.6</v>
      </c>
      <c r="AW912" t="s">
        <v>59</v>
      </c>
      <c r="AX912">
        <v>1</v>
      </c>
    </row>
    <row r="913" spans="1:50">
      <c r="A913" t="s">
        <v>1761</v>
      </c>
      <c r="B913" t="s">
        <v>1079</v>
      </c>
      <c r="C913" t="s">
        <v>122</v>
      </c>
      <c r="D913">
        <v>6080</v>
      </c>
      <c r="E913" t="s">
        <v>53</v>
      </c>
      <c r="F913">
        <v>0</v>
      </c>
      <c r="G913" t="s">
        <v>54</v>
      </c>
      <c r="H913">
        <v>100</v>
      </c>
      <c r="I913" t="s">
        <v>55</v>
      </c>
      <c r="J913" t="s">
        <v>55</v>
      </c>
      <c r="K913" t="s">
        <v>57</v>
      </c>
      <c r="L913" t="s">
        <v>58</v>
      </c>
      <c r="M913">
        <v>0</v>
      </c>
      <c r="N913">
        <v>0</v>
      </c>
      <c r="O913">
        <v>0</v>
      </c>
      <c r="P913">
        <v>0</v>
      </c>
      <c r="Q913" t="s">
        <v>59</v>
      </c>
      <c r="R913" t="s">
        <v>59</v>
      </c>
      <c r="S913" t="s">
        <v>59</v>
      </c>
      <c r="T913" t="s">
        <v>59</v>
      </c>
      <c r="U913" t="s">
        <v>59</v>
      </c>
      <c r="V913">
        <v>0</v>
      </c>
      <c r="W913">
        <v>1</v>
      </c>
      <c r="X913">
        <v>0</v>
      </c>
      <c r="Y913" t="s">
        <v>59</v>
      </c>
      <c r="Z913" t="s">
        <v>59</v>
      </c>
      <c r="AA913" t="s">
        <v>59</v>
      </c>
      <c r="AB913" t="s">
        <v>59</v>
      </c>
      <c r="AC913" t="s">
        <v>59</v>
      </c>
      <c r="AD913" t="s">
        <v>59</v>
      </c>
      <c r="AE913" t="s">
        <v>59</v>
      </c>
      <c r="AF913" t="s">
        <v>59</v>
      </c>
      <c r="AG913" t="s">
        <v>59</v>
      </c>
      <c r="AH913" t="s">
        <v>59</v>
      </c>
      <c r="AI913" t="s">
        <v>59</v>
      </c>
      <c r="AJ913" t="s">
        <v>59</v>
      </c>
      <c r="AV913">
        <v>11.6</v>
      </c>
      <c r="AW913" t="s">
        <v>59</v>
      </c>
      <c r="AX913">
        <v>7</v>
      </c>
    </row>
    <row r="914" spans="1:50">
      <c r="A914" t="s">
        <v>1762</v>
      </c>
      <c r="B914" t="s">
        <v>1763</v>
      </c>
      <c r="C914" t="s">
        <v>103</v>
      </c>
      <c r="D914">
        <v>4480</v>
      </c>
      <c r="E914" t="s">
        <v>53</v>
      </c>
      <c r="F914">
        <v>74</v>
      </c>
      <c r="G914" t="s">
        <v>70</v>
      </c>
      <c r="H914">
        <v>490.46</v>
      </c>
      <c r="I914" t="s">
        <v>105</v>
      </c>
      <c r="J914" t="s">
        <v>71</v>
      </c>
      <c r="K914" t="s">
        <v>72</v>
      </c>
      <c r="L914" t="s">
        <v>58</v>
      </c>
      <c r="M914">
        <v>0</v>
      </c>
      <c r="N914">
        <v>2</v>
      </c>
      <c r="O914">
        <v>2</v>
      </c>
      <c r="P914">
        <v>2</v>
      </c>
      <c r="Q914" t="s">
        <v>59</v>
      </c>
      <c r="R914" t="s">
        <v>59</v>
      </c>
      <c r="S914" t="s">
        <v>66</v>
      </c>
      <c r="T914" t="s">
        <v>66</v>
      </c>
      <c r="U914" t="s">
        <v>66</v>
      </c>
      <c r="W914">
        <v>0</v>
      </c>
      <c r="X914">
        <v>0</v>
      </c>
      <c r="Y914" t="s">
        <v>58</v>
      </c>
      <c r="Z914" t="s">
        <v>66</v>
      </c>
      <c r="AA914" t="s">
        <v>58</v>
      </c>
      <c r="AB914" t="s">
        <v>66</v>
      </c>
      <c r="AC914" t="s">
        <v>58</v>
      </c>
      <c r="AD914" t="s">
        <v>58</v>
      </c>
      <c r="AE914" t="s">
        <v>66</v>
      </c>
      <c r="AF914" t="s">
        <v>58</v>
      </c>
      <c r="AG914" t="s">
        <v>58</v>
      </c>
      <c r="AH914" t="s">
        <v>58</v>
      </c>
      <c r="AI914" t="s">
        <v>58</v>
      </c>
      <c r="AJ914" t="s">
        <v>58</v>
      </c>
      <c r="AK914">
        <v>1</v>
      </c>
      <c r="AL914">
        <v>1</v>
      </c>
      <c r="AM914">
        <v>1</v>
      </c>
      <c r="AN914">
        <v>1</v>
      </c>
      <c r="AO914">
        <v>1</v>
      </c>
      <c r="AP914">
        <v>0</v>
      </c>
      <c r="AQ914">
        <v>0</v>
      </c>
      <c r="AR914">
        <v>0</v>
      </c>
      <c r="AS914">
        <v>1</v>
      </c>
      <c r="AV914">
        <v>15.4</v>
      </c>
      <c r="AW914" t="s">
        <v>59</v>
      </c>
      <c r="AX914">
        <v>6</v>
      </c>
    </row>
    <row r="915" spans="1:50">
      <c r="A915" t="s">
        <v>1764</v>
      </c>
      <c r="B915" t="s">
        <v>1765</v>
      </c>
      <c r="C915" t="s">
        <v>52</v>
      </c>
      <c r="D915">
        <v>3280</v>
      </c>
      <c r="E915" t="s">
        <v>63</v>
      </c>
      <c r="F915">
        <v>24</v>
      </c>
      <c r="G915" t="s">
        <v>226</v>
      </c>
      <c r="H915">
        <v>350.66</v>
      </c>
      <c r="I915" t="s">
        <v>55</v>
      </c>
      <c r="J915" t="s">
        <v>55</v>
      </c>
      <c r="K915" t="s">
        <v>90</v>
      </c>
      <c r="L915" t="s">
        <v>58</v>
      </c>
      <c r="M915">
        <v>0</v>
      </c>
      <c r="N915">
        <v>2</v>
      </c>
      <c r="O915">
        <v>2</v>
      </c>
      <c r="P915">
        <v>0</v>
      </c>
      <c r="Q915" t="s">
        <v>59</v>
      </c>
      <c r="R915" t="s">
        <v>59</v>
      </c>
      <c r="S915" t="s">
        <v>59</v>
      </c>
      <c r="T915" t="s">
        <v>59</v>
      </c>
      <c r="U915" t="s">
        <v>59</v>
      </c>
      <c r="W915">
        <v>0</v>
      </c>
      <c r="X915">
        <v>0</v>
      </c>
      <c r="Y915" t="s">
        <v>66</v>
      </c>
      <c r="Z915" t="s">
        <v>58</v>
      </c>
      <c r="AA915" t="s">
        <v>66</v>
      </c>
      <c r="AB915" t="s">
        <v>58</v>
      </c>
      <c r="AC915" t="s">
        <v>58</v>
      </c>
      <c r="AD915" t="s">
        <v>58</v>
      </c>
      <c r="AE915" t="s">
        <v>66</v>
      </c>
      <c r="AF915" t="s">
        <v>58</v>
      </c>
      <c r="AG915" t="s">
        <v>58</v>
      </c>
      <c r="AH915" t="s">
        <v>58</v>
      </c>
      <c r="AI915" t="s">
        <v>58</v>
      </c>
      <c r="AJ915" t="s">
        <v>58</v>
      </c>
      <c r="AK915">
        <v>0</v>
      </c>
      <c r="AL915">
        <v>1</v>
      </c>
      <c r="AM915">
        <v>1</v>
      </c>
      <c r="AN915">
        <v>0</v>
      </c>
      <c r="AO915">
        <v>0</v>
      </c>
      <c r="AP915">
        <v>0</v>
      </c>
      <c r="AQ915">
        <v>0</v>
      </c>
      <c r="AR915">
        <v>0</v>
      </c>
      <c r="AS915">
        <v>0</v>
      </c>
      <c r="AV915">
        <v>13</v>
      </c>
      <c r="AW915" t="s">
        <v>59</v>
      </c>
      <c r="AX915">
        <v>5</v>
      </c>
    </row>
    <row r="916" spans="1:50">
      <c r="A916" t="s">
        <v>1766</v>
      </c>
      <c r="B916" t="s">
        <v>1767</v>
      </c>
      <c r="C916" t="s">
        <v>103</v>
      </c>
      <c r="D916">
        <v>6780</v>
      </c>
      <c r="E916" t="s">
        <v>53</v>
      </c>
      <c r="F916">
        <v>48</v>
      </c>
      <c r="G916" t="s">
        <v>64</v>
      </c>
      <c r="H916">
        <v>289.8</v>
      </c>
      <c r="I916" t="s">
        <v>55</v>
      </c>
      <c r="J916" t="s">
        <v>55</v>
      </c>
      <c r="K916" t="s">
        <v>57</v>
      </c>
      <c r="L916" t="s">
        <v>58</v>
      </c>
      <c r="M916">
        <v>0</v>
      </c>
      <c r="N916">
        <v>0</v>
      </c>
      <c r="O916">
        <v>0</v>
      </c>
      <c r="P916">
        <v>0</v>
      </c>
      <c r="Q916" t="s">
        <v>59</v>
      </c>
      <c r="R916" t="s">
        <v>59</v>
      </c>
      <c r="S916" t="s">
        <v>59</v>
      </c>
      <c r="T916" t="s">
        <v>59</v>
      </c>
      <c r="U916" t="s">
        <v>59</v>
      </c>
      <c r="W916">
        <v>0</v>
      </c>
      <c r="X916">
        <v>0</v>
      </c>
      <c r="Y916" t="s">
        <v>59</v>
      </c>
      <c r="Z916" t="s">
        <v>59</v>
      </c>
      <c r="AA916" t="s">
        <v>59</v>
      </c>
      <c r="AB916" t="s">
        <v>59</v>
      </c>
      <c r="AC916" t="s">
        <v>59</v>
      </c>
      <c r="AD916" t="s">
        <v>59</v>
      </c>
      <c r="AE916" t="s">
        <v>59</v>
      </c>
      <c r="AF916" t="s">
        <v>59</v>
      </c>
      <c r="AG916" t="s">
        <v>59</v>
      </c>
      <c r="AH916" t="s">
        <v>59</v>
      </c>
      <c r="AI916" t="s">
        <v>59</v>
      </c>
      <c r="AJ916" t="s">
        <v>59</v>
      </c>
      <c r="AV916">
        <v>13.2</v>
      </c>
      <c r="AW916" t="s">
        <v>59</v>
      </c>
      <c r="AX916">
        <v>6</v>
      </c>
    </row>
    <row r="917" spans="1:50">
      <c r="A917" t="s">
        <v>1768</v>
      </c>
      <c r="B917" t="s">
        <v>1429</v>
      </c>
      <c r="C917" t="s">
        <v>212</v>
      </c>
      <c r="D917">
        <v>6640</v>
      </c>
      <c r="E917" t="s">
        <v>53</v>
      </c>
      <c r="F917">
        <v>44</v>
      </c>
      <c r="G917" t="s">
        <v>70</v>
      </c>
      <c r="H917">
        <v>314.47000000000003</v>
      </c>
      <c r="I917" t="s">
        <v>55</v>
      </c>
      <c r="J917" t="s">
        <v>55</v>
      </c>
      <c r="K917" t="s">
        <v>131</v>
      </c>
      <c r="L917" t="s">
        <v>58</v>
      </c>
      <c r="M917">
        <v>0</v>
      </c>
      <c r="N917">
        <v>1</v>
      </c>
      <c r="O917">
        <v>1</v>
      </c>
      <c r="P917">
        <v>0</v>
      </c>
      <c r="Q917" t="s">
        <v>59</v>
      </c>
      <c r="R917" t="s">
        <v>59</v>
      </c>
      <c r="S917" t="s">
        <v>59</v>
      </c>
      <c r="T917" t="s">
        <v>59</v>
      </c>
      <c r="U917" t="s">
        <v>59</v>
      </c>
      <c r="W917">
        <v>0</v>
      </c>
      <c r="X917">
        <v>0</v>
      </c>
      <c r="Y917" t="s">
        <v>58</v>
      </c>
      <c r="Z917" t="s">
        <v>58</v>
      </c>
      <c r="AA917" t="s">
        <v>58</v>
      </c>
      <c r="AB917" t="s">
        <v>58</v>
      </c>
      <c r="AC917" t="s">
        <v>58</v>
      </c>
      <c r="AD917" t="s">
        <v>58</v>
      </c>
      <c r="AE917" t="s">
        <v>58</v>
      </c>
      <c r="AF917" t="s">
        <v>58</v>
      </c>
      <c r="AG917" t="s">
        <v>58</v>
      </c>
      <c r="AH917" t="s">
        <v>58</v>
      </c>
      <c r="AI917" t="s">
        <v>58</v>
      </c>
      <c r="AJ917" t="s">
        <v>58</v>
      </c>
      <c r="AK917">
        <v>0</v>
      </c>
      <c r="AL917">
        <v>0</v>
      </c>
      <c r="AM917">
        <v>0</v>
      </c>
      <c r="AN917">
        <v>0</v>
      </c>
      <c r="AO917">
        <v>0</v>
      </c>
      <c r="AP917">
        <v>0</v>
      </c>
      <c r="AQ917">
        <v>0</v>
      </c>
      <c r="AR917">
        <v>0</v>
      </c>
      <c r="AS917">
        <v>0</v>
      </c>
      <c r="AV917">
        <v>15.5</v>
      </c>
      <c r="AW917" t="s">
        <v>59</v>
      </c>
      <c r="AX917">
        <v>7</v>
      </c>
    </row>
    <row r="918" spans="1:50">
      <c r="A918" t="s">
        <v>1769</v>
      </c>
      <c r="B918" t="s">
        <v>705</v>
      </c>
      <c r="C918" t="s">
        <v>122</v>
      </c>
      <c r="E918" t="s">
        <v>63</v>
      </c>
      <c r="F918">
        <v>0</v>
      </c>
      <c r="G918" t="s">
        <v>54</v>
      </c>
      <c r="H918">
        <v>132.24</v>
      </c>
      <c r="I918" t="s">
        <v>55</v>
      </c>
      <c r="J918" t="s">
        <v>55</v>
      </c>
      <c r="K918" t="s">
        <v>72</v>
      </c>
      <c r="L918" t="s">
        <v>58</v>
      </c>
      <c r="M918">
        <v>0</v>
      </c>
      <c r="N918">
        <v>0</v>
      </c>
      <c r="O918">
        <v>0</v>
      </c>
      <c r="P918">
        <v>0</v>
      </c>
      <c r="Q918" t="s">
        <v>59</v>
      </c>
      <c r="R918" t="s">
        <v>59</v>
      </c>
      <c r="S918" t="s">
        <v>59</v>
      </c>
      <c r="T918" t="s">
        <v>59</v>
      </c>
      <c r="U918" t="s">
        <v>59</v>
      </c>
      <c r="W918">
        <v>0</v>
      </c>
      <c r="X918">
        <v>0</v>
      </c>
      <c r="Y918" t="s">
        <v>59</v>
      </c>
      <c r="Z918" t="s">
        <v>59</v>
      </c>
      <c r="AA918" t="s">
        <v>59</v>
      </c>
      <c r="AB918" t="s">
        <v>59</v>
      </c>
      <c r="AC918" t="s">
        <v>59</v>
      </c>
      <c r="AD918" t="s">
        <v>59</v>
      </c>
      <c r="AE918" t="s">
        <v>59</v>
      </c>
      <c r="AF918" t="s">
        <v>59</v>
      </c>
      <c r="AG918" t="s">
        <v>59</v>
      </c>
      <c r="AH918" t="s">
        <v>59</v>
      </c>
      <c r="AI918" t="s">
        <v>59</v>
      </c>
      <c r="AJ918" t="s">
        <v>59</v>
      </c>
      <c r="AV918">
        <v>11.8</v>
      </c>
      <c r="AW918" t="s">
        <v>59</v>
      </c>
      <c r="AX918">
        <v>7</v>
      </c>
    </row>
    <row r="919" spans="1:50">
      <c r="A919" t="s">
        <v>1770</v>
      </c>
      <c r="B919" t="s">
        <v>1771</v>
      </c>
      <c r="C919" t="s">
        <v>142</v>
      </c>
      <c r="D919">
        <v>7080</v>
      </c>
      <c r="E919" t="s">
        <v>63</v>
      </c>
      <c r="F919">
        <v>82</v>
      </c>
      <c r="G919" t="s">
        <v>115</v>
      </c>
      <c r="H919">
        <v>271.38</v>
      </c>
      <c r="I919" t="s">
        <v>94</v>
      </c>
      <c r="J919" t="s">
        <v>71</v>
      </c>
      <c r="K919" t="s">
        <v>90</v>
      </c>
      <c r="L919" t="s">
        <v>58</v>
      </c>
      <c r="M919">
        <v>0</v>
      </c>
      <c r="N919">
        <v>2</v>
      </c>
      <c r="O919">
        <v>2</v>
      </c>
      <c r="P919">
        <v>1</v>
      </c>
      <c r="Q919" t="s">
        <v>59</v>
      </c>
      <c r="R919" t="s">
        <v>59</v>
      </c>
      <c r="S919" t="s">
        <v>59</v>
      </c>
      <c r="T919" t="s">
        <v>59</v>
      </c>
      <c r="U919" t="s">
        <v>59</v>
      </c>
      <c r="V919">
        <v>1</v>
      </c>
      <c r="W919">
        <v>0</v>
      </c>
      <c r="X919">
        <v>0</v>
      </c>
      <c r="Y919" t="s">
        <v>66</v>
      </c>
      <c r="Z919" t="s">
        <v>66</v>
      </c>
      <c r="AA919" t="s">
        <v>58</v>
      </c>
      <c r="AB919" t="s">
        <v>58</v>
      </c>
      <c r="AC919" t="s">
        <v>58</v>
      </c>
      <c r="AD919" t="s">
        <v>58</v>
      </c>
      <c r="AE919" t="s">
        <v>58</v>
      </c>
      <c r="AF919" t="s">
        <v>58</v>
      </c>
      <c r="AG919" t="s">
        <v>58</v>
      </c>
      <c r="AH919" t="s">
        <v>58</v>
      </c>
      <c r="AI919" t="s">
        <v>58</v>
      </c>
      <c r="AJ919" t="s">
        <v>58</v>
      </c>
      <c r="AK919">
        <v>0</v>
      </c>
      <c r="AL919">
        <v>1</v>
      </c>
      <c r="AM919">
        <v>1</v>
      </c>
      <c r="AN919">
        <v>1</v>
      </c>
      <c r="AO919">
        <v>0</v>
      </c>
      <c r="AP919">
        <v>0</v>
      </c>
      <c r="AQ919">
        <v>0</v>
      </c>
      <c r="AR919">
        <v>0</v>
      </c>
      <c r="AS919">
        <v>1</v>
      </c>
      <c r="AV919">
        <v>12.3</v>
      </c>
      <c r="AW919" t="s">
        <v>59</v>
      </c>
      <c r="AX919">
        <v>6</v>
      </c>
    </row>
    <row r="920" spans="1:50">
      <c r="A920" t="s">
        <v>1772</v>
      </c>
      <c r="B920" t="s">
        <v>1773</v>
      </c>
      <c r="C920" t="s">
        <v>185</v>
      </c>
      <c r="D920">
        <v>1960</v>
      </c>
      <c r="E920" t="s">
        <v>53</v>
      </c>
      <c r="F920">
        <v>50</v>
      </c>
      <c r="G920" t="s">
        <v>64</v>
      </c>
      <c r="H920">
        <v>190.79</v>
      </c>
      <c r="I920" t="s">
        <v>55</v>
      </c>
      <c r="J920" t="s">
        <v>71</v>
      </c>
      <c r="K920" t="s">
        <v>131</v>
      </c>
      <c r="L920" t="s">
        <v>58</v>
      </c>
      <c r="M920">
        <v>0</v>
      </c>
      <c r="N920">
        <v>0</v>
      </c>
      <c r="O920">
        <v>0</v>
      </c>
      <c r="P920">
        <v>0</v>
      </c>
      <c r="Q920" t="s">
        <v>59</v>
      </c>
      <c r="R920" t="s">
        <v>59</v>
      </c>
      <c r="S920" t="s">
        <v>59</v>
      </c>
      <c r="T920" t="s">
        <v>59</v>
      </c>
      <c r="U920" t="s">
        <v>59</v>
      </c>
      <c r="W920">
        <v>0</v>
      </c>
      <c r="X920">
        <v>0</v>
      </c>
      <c r="Y920" t="s">
        <v>59</v>
      </c>
      <c r="Z920" t="s">
        <v>59</v>
      </c>
      <c r="AA920" t="s">
        <v>59</v>
      </c>
      <c r="AB920" t="s">
        <v>59</v>
      </c>
      <c r="AC920" t="s">
        <v>59</v>
      </c>
      <c r="AD920" t="s">
        <v>59</v>
      </c>
      <c r="AE920" t="s">
        <v>59</v>
      </c>
      <c r="AF920" t="s">
        <v>59</v>
      </c>
      <c r="AG920" t="s">
        <v>59</v>
      </c>
      <c r="AH920" t="s">
        <v>59</v>
      </c>
      <c r="AI920" t="s">
        <v>59</v>
      </c>
      <c r="AJ920" t="s">
        <v>59</v>
      </c>
      <c r="AW920" t="s">
        <v>59</v>
      </c>
      <c r="AX920">
        <v>1</v>
      </c>
    </row>
    <row r="921" spans="1:50">
      <c r="A921" t="s">
        <v>1774</v>
      </c>
      <c r="B921" t="s">
        <v>416</v>
      </c>
      <c r="C921" t="s">
        <v>417</v>
      </c>
      <c r="D921">
        <v>2080</v>
      </c>
      <c r="E921" t="s">
        <v>53</v>
      </c>
      <c r="F921">
        <v>36</v>
      </c>
      <c r="G921" t="s">
        <v>64</v>
      </c>
      <c r="H921">
        <v>314.8</v>
      </c>
      <c r="I921" t="s">
        <v>55</v>
      </c>
      <c r="J921" t="s">
        <v>55</v>
      </c>
      <c r="K921" t="s">
        <v>123</v>
      </c>
      <c r="L921" t="s">
        <v>66</v>
      </c>
      <c r="M921">
        <v>4</v>
      </c>
      <c r="N921">
        <v>0</v>
      </c>
      <c r="O921">
        <v>0</v>
      </c>
      <c r="P921">
        <v>0</v>
      </c>
      <c r="Q921" t="s">
        <v>59</v>
      </c>
      <c r="R921" t="s">
        <v>59</v>
      </c>
      <c r="S921" t="s">
        <v>59</v>
      </c>
      <c r="T921" t="s">
        <v>59</v>
      </c>
      <c r="U921" t="s">
        <v>59</v>
      </c>
      <c r="V921">
        <v>0</v>
      </c>
      <c r="W921">
        <v>1</v>
      </c>
      <c r="X921">
        <v>1</v>
      </c>
      <c r="Y921" t="s">
        <v>66</v>
      </c>
      <c r="Z921" t="s">
        <v>58</v>
      </c>
      <c r="AA921" t="s">
        <v>58</v>
      </c>
      <c r="AB921" t="s">
        <v>58</v>
      </c>
      <c r="AC921" t="s">
        <v>58</v>
      </c>
      <c r="AD921" t="s">
        <v>58</v>
      </c>
      <c r="AE921" t="s">
        <v>58</v>
      </c>
      <c r="AF921" t="s">
        <v>58</v>
      </c>
      <c r="AG921" t="s">
        <v>58</v>
      </c>
      <c r="AH921" t="s">
        <v>58</v>
      </c>
      <c r="AI921" t="s">
        <v>58</v>
      </c>
      <c r="AJ921" t="s">
        <v>58</v>
      </c>
      <c r="AK921">
        <v>0</v>
      </c>
      <c r="AL921">
        <v>0</v>
      </c>
      <c r="AM921">
        <v>1</v>
      </c>
      <c r="AN921">
        <v>0</v>
      </c>
      <c r="AO921">
        <v>0</v>
      </c>
      <c r="AP921">
        <v>1</v>
      </c>
      <c r="AQ921">
        <v>0</v>
      </c>
      <c r="AR921">
        <v>0</v>
      </c>
      <c r="AS921">
        <v>0</v>
      </c>
      <c r="AV921">
        <v>13.7</v>
      </c>
      <c r="AW921" t="s">
        <v>59</v>
      </c>
      <c r="AX921">
        <v>4</v>
      </c>
    </row>
    <row r="922" spans="1:50">
      <c r="A922" t="s">
        <v>1775</v>
      </c>
      <c r="B922" t="s">
        <v>141</v>
      </c>
      <c r="C922" t="s">
        <v>142</v>
      </c>
      <c r="E922" t="s">
        <v>63</v>
      </c>
      <c r="F922">
        <v>22</v>
      </c>
      <c r="G922" t="s">
        <v>104</v>
      </c>
      <c r="H922">
        <v>234.54</v>
      </c>
      <c r="I922" t="s">
        <v>105</v>
      </c>
      <c r="J922" t="s">
        <v>71</v>
      </c>
      <c r="K922" t="s">
        <v>57</v>
      </c>
      <c r="L922" t="s">
        <v>66</v>
      </c>
      <c r="M922">
        <v>1</v>
      </c>
      <c r="N922">
        <v>1</v>
      </c>
      <c r="O922">
        <v>1</v>
      </c>
      <c r="P922">
        <v>0</v>
      </c>
      <c r="Q922" t="s">
        <v>59</v>
      </c>
      <c r="R922" t="s">
        <v>66</v>
      </c>
      <c r="S922" t="s">
        <v>66</v>
      </c>
      <c r="T922" t="s">
        <v>66</v>
      </c>
      <c r="U922" t="s">
        <v>59</v>
      </c>
      <c r="V922">
        <v>1</v>
      </c>
      <c r="W922">
        <v>0</v>
      </c>
      <c r="X922">
        <v>0</v>
      </c>
      <c r="Y922" t="s">
        <v>59</v>
      </c>
      <c r="Z922" t="s">
        <v>59</v>
      </c>
      <c r="AA922" t="s">
        <v>59</v>
      </c>
      <c r="AB922" t="s">
        <v>59</v>
      </c>
      <c r="AC922" t="s">
        <v>59</v>
      </c>
      <c r="AD922" t="s">
        <v>59</v>
      </c>
      <c r="AE922" t="s">
        <v>59</v>
      </c>
      <c r="AF922" t="s">
        <v>59</v>
      </c>
      <c r="AG922" t="s">
        <v>59</v>
      </c>
      <c r="AH922" t="s">
        <v>59</v>
      </c>
      <c r="AI922" t="s">
        <v>59</v>
      </c>
      <c r="AJ922" t="s">
        <v>59</v>
      </c>
      <c r="AV922">
        <v>12.7</v>
      </c>
      <c r="AW922" t="s">
        <v>66</v>
      </c>
      <c r="AX922">
        <v>6</v>
      </c>
    </row>
    <row r="923" spans="1:50">
      <c r="A923" t="s">
        <v>1776</v>
      </c>
      <c r="B923" t="s">
        <v>1777</v>
      </c>
      <c r="C923" t="s">
        <v>93</v>
      </c>
      <c r="D923">
        <v>1120</v>
      </c>
      <c r="E923" t="s">
        <v>53</v>
      </c>
      <c r="F923">
        <v>40</v>
      </c>
      <c r="G923" t="s">
        <v>64</v>
      </c>
      <c r="H923">
        <v>320.72000000000003</v>
      </c>
      <c r="I923" t="s">
        <v>105</v>
      </c>
      <c r="J923" t="s">
        <v>71</v>
      </c>
      <c r="K923" t="s">
        <v>111</v>
      </c>
      <c r="L923" t="s">
        <v>66</v>
      </c>
      <c r="M923">
        <v>1</v>
      </c>
      <c r="N923">
        <v>1</v>
      </c>
      <c r="O923">
        <v>1</v>
      </c>
      <c r="P923">
        <v>0</v>
      </c>
      <c r="Q923" t="s">
        <v>59</v>
      </c>
      <c r="R923" t="s">
        <v>59</v>
      </c>
      <c r="S923" t="s">
        <v>59</v>
      </c>
      <c r="T923" t="s">
        <v>59</v>
      </c>
      <c r="U923" t="s">
        <v>59</v>
      </c>
      <c r="W923">
        <v>0</v>
      </c>
      <c r="X923">
        <v>0</v>
      </c>
      <c r="Y923" t="s">
        <v>58</v>
      </c>
      <c r="Z923" t="s">
        <v>58</v>
      </c>
      <c r="AA923" t="s">
        <v>58</v>
      </c>
      <c r="AB923" t="s">
        <v>58</v>
      </c>
      <c r="AC923" t="s">
        <v>58</v>
      </c>
      <c r="AD923" t="s">
        <v>58</v>
      </c>
      <c r="AE923" t="s">
        <v>58</v>
      </c>
      <c r="AF923" t="s">
        <v>58</v>
      </c>
      <c r="AG923" t="s">
        <v>58</v>
      </c>
      <c r="AH923" t="s">
        <v>58</v>
      </c>
      <c r="AI923" t="s">
        <v>58</v>
      </c>
      <c r="AJ923" t="s">
        <v>58</v>
      </c>
      <c r="AK923">
        <v>0</v>
      </c>
      <c r="AL923">
        <v>0</v>
      </c>
      <c r="AM923">
        <v>0</v>
      </c>
      <c r="AN923">
        <v>0</v>
      </c>
      <c r="AO923">
        <v>0</v>
      </c>
      <c r="AP923">
        <v>0</v>
      </c>
      <c r="AQ923">
        <v>0</v>
      </c>
      <c r="AR923">
        <v>0</v>
      </c>
      <c r="AS923">
        <v>0</v>
      </c>
      <c r="AV923">
        <v>13.2</v>
      </c>
      <c r="AW923" t="s">
        <v>59</v>
      </c>
      <c r="AX923">
        <v>5</v>
      </c>
    </row>
    <row r="924" spans="1:50">
      <c r="A924" t="s">
        <v>1778</v>
      </c>
      <c r="B924" t="s">
        <v>1779</v>
      </c>
      <c r="C924" t="s">
        <v>108</v>
      </c>
      <c r="D924">
        <v>1920</v>
      </c>
      <c r="E924" t="s">
        <v>53</v>
      </c>
      <c r="F924">
        <v>0</v>
      </c>
      <c r="G924" t="s">
        <v>70</v>
      </c>
      <c r="H924">
        <v>313.49</v>
      </c>
      <c r="I924" t="s">
        <v>55</v>
      </c>
      <c r="J924" t="s">
        <v>55</v>
      </c>
      <c r="K924" t="s">
        <v>85</v>
      </c>
      <c r="L924" t="s">
        <v>66</v>
      </c>
      <c r="M924">
        <v>1</v>
      </c>
      <c r="N924">
        <v>1</v>
      </c>
      <c r="O924">
        <v>1</v>
      </c>
      <c r="P924">
        <v>0</v>
      </c>
      <c r="Q924" t="s">
        <v>59</v>
      </c>
      <c r="R924" t="s">
        <v>59</v>
      </c>
      <c r="S924" t="s">
        <v>59</v>
      </c>
      <c r="T924" t="s">
        <v>59</v>
      </c>
      <c r="U924" t="s">
        <v>59</v>
      </c>
      <c r="V924">
        <v>1</v>
      </c>
      <c r="W924">
        <v>1</v>
      </c>
      <c r="X924">
        <v>1</v>
      </c>
      <c r="Y924" t="s">
        <v>59</v>
      </c>
      <c r="Z924" t="s">
        <v>59</v>
      </c>
      <c r="AA924" t="s">
        <v>59</v>
      </c>
      <c r="AB924" t="s">
        <v>59</v>
      </c>
      <c r="AC924" t="s">
        <v>59</v>
      </c>
      <c r="AD924" t="s">
        <v>59</v>
      </c>
      <c r="AE924" t="s">
        <v>59</v>
      </c>
      <c r="AF924" t="s">
        <v>59</v>
      </c>
      <c r="AG924" t="s">
        <v>59</v>
      </c>
      <c r="AH924" t="s">
        <v>59</v>
      </c>
      <c r="AI924" t="s">
        <v>59</v>
      </c>
      <c r="AJ924" t="s">
        <v>59</v>
      </c>
      <c r="AV924">
        <v>15.2</v>
      </c>
      <c r="AW924" t="s">
        <v>59</v>
      </c>
      <c r="AX924">
        <v>9</v>
      </c>
    </row>
    <row r="925" spans="1:50">
      <c r="A925" t="s">
        <v>1780</v>
      </c>
      <c r="B925" t="s">
        <v>1781</v>
      </c>
      <c r="C925" t="s">
        <v>108</v>
      </c>
      <c r="D925">
        <v>8640</v>
      </c>
      <c r="E925" t="s">
        <v>63</v>
      </c>
      <c r="F925">
        <v>62</v>
      </c>
      <c r="G925" t="s">
        <v>363</v>
      </c>
      <c r="H925">
        <v>350</v>
      </c>
      <c r="I925" t="s">
        <v>55</v>
      </c>
      <c r="J925" t="s">
        <v>71</v>
      </c>
      <c r="K925" t="s">
        <v>57</v>
      </c>
      <c r="L925" t="s">
        <v>58</v>
      </c>
      <c r="M925">
        <v>0</v>
      </c>
      <c r="N925">
        <v>2</v>
      </c>
      <c r="O925">
        <v>2</v>
      </c>
      <c r="P925">
        <v>0</v>
      </c>
      <c r="Q925" t="s">
        <v>59</v>
      </c>
      <c r="R925" t="s">
        <v>59</v>
      </c>
      <c r="S925" t="s">
        <v>59</v>
      </c>
      <c r="T925" t="s">
        <v>59</v>
      </c>
      <c r="U925" t="s">
        <v>59</v>
      </c>
      <c r="V925">
        <v>0</v>
      </c>
      <c r="W925">
        <v>1</v>
      </c>
      <c r="X925">
        <v>0</v>
      </c>
      <c r="Y925" t="s">
        <v>66</v>
      </c>
      <c r="Z925" t="s">
        <v>66</v>
      </c>
      <c r="AA925" t="s">
        <v>66</v>
      </c>
      <c r="AB925" t="s">
        <v>66</v>
      </c>
      <c r="AC925" t="s">
        <v>58</v>
      </c>
      <c r="AD925" t="s">
        <v>58</v>
      </c>
      <c r="AE925" t="s">
        <v>58</v>
      </c>
      <c r="AF925" t="s">
        <v>58</v>
      </c>
      <c r="AG925" t="s">
        <v>58</v>
      </c>
      <c r="AH925" t="s">
        <v>58</v>
      </c>
      <c r="AI925" t="s">
        <v>58</v>
      </c>
      <c r="AJ925" t="s">
        <v>58</v>
      </c>
      <c r="AK925">
        <v>1</v>
      </c>
      <c r="AL925">
        <v>1</v>
      </c>
      <c r="AM925">
        <v>1</v>
      </c>
      <c r="AN925">
        <v>1</v>
      </c>
      <c r="AO925">
        <v>1</v>
      </c>
      <c r="AP925">
        <v>0</v>
      </c>
      <c r="AQ925">
        <v>1</v>
      </c>
      <c r="AR925">
        <v>0</v>
      </c>
      <c r="AS925">
        <v>1</v>
      </c>
      <c r="AV925">
        <v>14.3</v>
      </c>
      <c r="AW925" t="s">
        <v>59</v>
      </c>
      <c r="AX925">
        <v>9</v>
      </c>
    </row>
    <row r="926" spans="1:50">
      <c r="A926" t="s">
        <v>1782</v>
      </c>
      <c r="B926" t="s">
        <v>1226</v>
      </c>
      <c r="C926" t="s">
        <v>171</v>
      </c>
      <c r="D926">
        <v>160</v>
      </c>
      <c r="E926" t="s">
        <v>63</v>
      </c>
      <c r="F926">
        <v>36</v>
      </c>
      <c r="G926" t="s">
        <v>84</v>
      </c>
      <c r="H926">
        <v>188.49</v>
      </c>
      <c r="I926" t="s">
        <v>55</v>
      </c>
      <c r="J926" t="s">
        <v>55</v>
      </c>
      <c r="K926" t="s">
        <v>80</v>
      </c>
      <c r="L926" t="s">
        <v>58</v>
      </c>
      <c r="M926">
        <v>0</v>
      </c>
      <c r="N926">
        <v>1</v>
      </c>
      <c r="O926">
        <v>1</v>
      </c>
      <c r="P926">
        <v>0</v>
      </c>
      <c r="Q926" t="s">
        <v>59</v>
      </c>
      <c r="R926" t="s">
        <v>59</v>
      </c>
      <c r="S926" t="s">
        <v>59</v>
      </c>
      <c r="T926" t="s">
        <v>59</v>
      </c>
      <c r="U926" t="s">
        <v>59</v>
      </c>
      <c r="V926">
        <v>2</v>
      </c>
      <c r="W926">
        <v>0</v>
      </c>
      <c r="X926">
        <v>1</v>
      </c>
      <c r="Y926" t="s">
        <v>59</v>
      </c>
      <c r="Z926" t="s">
        <v>59</v>
      </c>
      <c r="AA926" t="s">
        <v>59</v>
      </c>
      <c r="AB926" t="s">
        <v>59</v>
      </c>
      <c r="AC926" t="s">
        <v>59</v>
      </c>
      <c r="AD926" t="s">
        <v>59</v>
      </c>
      <c r="AE926" t="s">
        <v>59</v>
      </c>
      <c r="AF926" t="s">
        <v>59</v>
      </c>
      <c r="AG926" t="s">
        <v>59</v>
      </c>
      <c r="AH926" t="s">
        <v>59</v>
      </c>
      <c r="AI926" t="s">
        <v>59</v>
      </c>
      <c r="AJ926" t="s">
        <v>59</v>
      </c>
      <c r="AV926">
        <v>13.2</v>
      </c>
      <c r="AW926" t="s">
        <v>59</v>
      </c>
      <c r="AX926">
        <v>3</v>
      </c>
    </row>
    <row r="927" spans="1:50">
      <c r="A927" t="s">
        <v>1783</v>
      </c>
      <c r="B927" t="s">
        <v>1784</v>
      </c>
      <c r="C927" t="s">
        <v>182</v>
      </c>
      <c r="D927">
        <v>720</v>
      </c>
      <c r="E927" t="s">
        <v>53</v>
      </c>
      <c r="F927">
        <v>58</v>
      </c>
      <c r="G927" t="s">
        <v>54</v>
      </c>
      <c r="H927">
        <v>180.26</v>
      </c>
      <c r="I927" t="s">
        <v>196</v>
      </c>
      <c r="J927" t="s">
        <v>55</v>
      </c>
      <c r="K927" t="s">
        <v>256</v>
      </c>
      <c r="L927" t="s">
        <v>58</v>
      </c>
      <c r="M927">
        <v>0</v>
      </c>
      <c r="N927">
        <v>2</v>
      </c>
      <c r="O927">
        <v>2</v>
      </c>
      <c r="P927">
        <v>1</v>
      </c>
      <c r="Q927" t="s">
        <v>59</v>
      </c>
      <c r="R927" t="s">
        <v>59</v>
      </c>
      <c r="S927" t="s">
        <v>59</v>
      </c>
      <c r="T927" t="s">
        <v>59</v>
      </c>
      <c r="U927" t="s">
        <v>59</v>
      </c>
      <c r="W927">
        <v>0</v>
      </c>
      <c r="X927">
        <v>0</v>
      </c>
      <c r="Y927" t="s">
        <v>58</v>
      </c>
      <c r="Z927" t="s">
        <v>58</v>
      </c>
      <c r="AA927" t="s">
        <v>58</v>
      </c>
      <c r="AB927" t="s">
        <v>58</v>
      </c>
      <c r="AC927" t="s">
        <v>58</v>
      </c>
      <c r="AD927" t="s">
        <v>58</v>
      </c>
      <c r="AE927" t="s">
        <v>58</v>
      </c>
      <c r="AF927" t="s">
        <v>58</v>
      </c>
      <c r="AG927" t="s">
        <v>58</v>
      </c>
      <c r="AH927" t="s">
        <v>58</v>
      </c>
      <c r="AI927" t="s">
        <v>58</v>
      </c>
      <c r="AJ927" t="s">
        <v>58</v>
      </c>
      <c r="AK927">
        <v>1</v>
      </c>
      <c r="AL927">
        <v>0</v>
      </c>
      <c r="AM927">
        <v>1</v>
      </c>
      <c r="AN927">
        <v>0</v>
      </c>
      <c r="AO927">
        <v>0</v>
      </c>
      <c r="AP927">
        <v>0</v>
      </c>
      <c r="AQ927">
        <v>1</v>
      </c>
      <c r="AR927">
        <v>0</v>
      </c>
      <c r="AS927">
        <v>0</v>
      </c>
      <c r="AV927">
        <v>12</v>
      </c>
      <c r="AW927" t="s">
        <v>66</v>
      </c>
      <c r="AX927">
        <v>7</v>
      </c>
    </row>
    <row r="928" spans="1:50">
      <c r="A928" t="s">
        <v>1785</v>
      </c>
      <c r="B928" t="s">
        <v>195</v>
      </c>
      <c r="C928" t="s">
        <v>108</v>
      </c>
      <c r="D928">
        <v>1920</v>
      </c>
      <c r="E928" t="s">
        <v>63</v>
      </c>
      <c r="F928">
        <v>40</v>
      </c>
      <c r="G928" t="s">
        <v>127</v>
      </c>
      <c r="H928">
        <v>444.41</v>
      </c>
      <c r="I928" t="s">
        <v>55</v>
      </c>
      <c r="J928" t="s">
        <v>71</v>
      </c>
      <c r="K928" t="s">
        <v>153</v>
      </c>
      <c r="L928" t="s">
        <v>66</v>
      </c>
      <c r="M928">
        <v>1</v>
      </c>
      <c r="N928">
        <v>2</v>
      </c>
      <c r="O928">
        <v>2</v>
      </c>
      <c r="P928">
        <v>0</v>
      </c>
      <c r="Q928" t="s">
        <v>59</v>
      </c>
      <c r="R928" t="s">
        <v>59</v>
      </c>
      <c r="S928" t="s">
        <v>59</v>
      </c>
      <c r="T928" t="s">
        <v>59</v>
      </c>
      <c r="U928" t="s">
        <v>59</v>
      </c>
      <c r="V928">
        <v>2</v>
      </c>
      <c r="W928">
        <v>1</v>
      </c>
      <c r="X928">
        <v>1</v>
      </c>
      <c r="Y928" t="s">
        <v>66</v>
      </c>
      <c r="Z928" t="s">
        <v>58</v>
      </c>
      <c r="AA928" t="s">
        <v>58</v>
      </c>
      <c r="AB928" t="s">
        <v>66</v>
      </c>
      <c r="AC928" t="s">
        <v>58</v>
      </c>
      <c r="AD928" t="s">
        <v>58</v>
      </c>
      <c r="AE928" t="s">
        <v>66</v>
      </c>
      <c r="AF928" t="s">
        <v>58</v>
      </c>
      <c r="AG928" t="s">
        <v>58</v>
      </c>
      <c r="AH928" t="s">
        <v>58</v>
      </c>
      <c r="AI928" t="s">
        <v>58</v>
      </c>
      <c r="AJ928" t="s">
        <v>58</v>
      </c>
      <c r="AK928">
        <v>0</v>
      </c>
      <c r="AL928">
        <v>1</v>
      </c>
      <c r="AM928">
        <v>0</v>
      </c>
      <c r="AN928">
        <v>0</v>
      </c>
      <c r="AO928">
        <v>1</v>
      </c>
      <c r="AP928">
        <v>0</v>
      </c>
      <c r="AQ928">
        <v>0</v>
      </c>
      <c r="AR928">
        <v>0</v>
      </c>
      <c r="AS928">
        <v>1</v>
      </c>
      <c r="AV928">
        <v>14.7</v>
      </c>
      <c r="AW928" t="s">
        <v>59</v>
      </c>
      <c r="AX928">
        <v>9</v>
      </c>
    </row>
    <row r="929" spans="1:50">
      <c r="A929" t="s">
        <v>1786</v>
      </c>
      <c r="B929" t="s">
        <v>1787</v>
      </c>
      <c r="C929" t="s">
        <v>212</v>
      </c>
      <c r="D929">
        <v>3120</v>
      </c>
      <c r="E929" t="s">
        <v>63</v>
      </c>
      <c r="F929">
        <v>60</v>
      </c>
      <c r="G929" t="s">
        <v>104</v>
      </c>
      <c r="H929">
        <v>261.83999999999997</v>
      </c>
      <c r="I929" t="s">
        <v>105</v>
      </c>
      <c r="J929" t="s">
        <v>71</v>
      </c>
      <c r="K929" t="s">
        <v>215</v>
      </c>
      <c r="L929" t="s">
        <v>66</v>
      </c>
      <c r="M929">
        <v>1</v>
      </c>
      <c r="N929">
        <v>2</v>
      </c>
      <c r="O929">
        <v>2</v>
      </c>
      <c r="P929">
        <v>0</v>
      </c>
      <c r="Q929" t="s">
        <v>59</v>
      </c>
      <c r="R929" t="s">
        <v>59</v>
      </c>
      <c r="S929" t="s">
        <v>59</v>
      </c>
      <c r="T929" t="s">
        <v>66</v>
      </c>
      <c r="U929" t="s">
        <v>59</v>
      </c>
      <c r="W929">
        <v>0</v>
      </c>
      <c r="X929">
        <v>0</v>
      </c>
      <c r="Y929" t="s">
        <v>66</v>
      </c>
      <c r="Z929" t="s">
        <v>66</v>
      </c>
      <c r="AA929" t="s">
        <v>58</v>
      </c>
      <c r="AB929" t="s">
        <v>66</v>
      </c>
      <c r="AC929" t="s">
        <v>58</v>
      </c>
      <c r="AD929" t="s">
        <v>58</v>
      </c>
      <c r="AE929" t="s">
        <v>58</v>
      </c>
      <c r="AF929" t="s">
        <v>58</v>
      </c>
      <c r="AG929" t="s">
        <v>58</v>
      </c>
      <c r="AH929" t="s">
        <v>58</v>
      </c>
      <c r="AI929" t="s">
        <v>58</v>
      </c>
      <c r="AJ929" t="s">
        <v>58</v>
      </c>
      <c r="AK929">
        <v>0</v>
      </c>
      <c r="AL929">
        <v>1</v>
      </c>
      <c r="AM929">
        <v>1</v>
      </c>
      <c r="AN929">
        <v>0</v>
      </c>
      <c r="AO929">
        <v>1</v>
      </c>
      <c r="AP929">
        <v>0</v>
      </c>
      <c r="AQ929">
        <v>0</v>
      </c>
      <c r="AR929">
        <v>0</v>
      </c>
      <c r="AS929">
        <v>1</v>
      </c>
      <c r="AV929">
        <v>12.7</v>
      </c>
      <c r="AW929" t="s">
        <v>66</v>
      </c>
      <c r="AX929">
        <v>7</v>
      </c>
    </row>
    <row r="930" spans="1:50">
      <c r="A930" t="s">
        <v>1788</v>
      </c>
      <c r="B930" t="s">
        <v>1789</v>
      </c>
      <c r="C930" t="s">
        <v>69</v>
      </c>
      <c r="D930">
        <v>7600</v>
      </c>
      <c r="E930" t="s">
        <v>53</v>
      </c>
      <c r="F930">
        <v>46</v>
      </c>
      <c r="G930" t="s">
        <v>64</v>
      </c>
      <c r="H930">
        <v>355.59</v>
      </c>
      <c r="I930" t="s">
        <v>100</v>
      </c>
      <c r="J930" t="s">
        <v>71</v>
      </c>
      <c r="K930" t="s">
        <v>57</v>
      </c>
      <c r="L930" t="s">
        <v>66</v>
      </c>
      <c r="M930">
        <v>2</v>
      </c>
      <c r="N930">
        <v>1</v>
      </c>
      <c r="O930">
        <v>1</v>
      </c>
      <c r="P930">
        <v>0</v>
      </c>
      <c r="Q930" t="s">
        <v>59</v>
      </c>
      <c r="R930" t="s">
        <v>59</v>
      </c>
      <c r="S930" t="s">
        <v>59</v>
      </c>
      <c r="T930" t="s">
        <v>59</v>
      </c>
      <c r="U930" t="s">
        <v>59</v>
      </c>
      <c r="W930">
        <v>0</v>
      </c>
      <c r="X930">
        <v>0</v>
      </c>
      <c r="Y930" t="s">
        <v>58</v>
      </c>
      <c r="Z930" t="s">
        <v>66</v>
      </c>
      <c r="AA930" t="s">
        <v>58</v>
      </c>
      <c r="AB930" t="s">
        <v>66</v>
      </c>
      <c r="AC930" t="s">
        <v>58</v>
      </c>
      <c r="AD930" t="s">
        <v>58</v>
      </c>
      <c r="AE930" t="s">
        <v>58</v>
      </c>
      <c r="AF930" t="s">
        <v>58</v>
      </c>
      <c r="AG930" t="s">
        <v>58</v>
      </c>
      <c r="AH930" t="s">
        <v>58</v>
      </c>
      <c r="AI930" t="s">
        <v>58</v>
      </c>
      <c r="AJ930" t="s">
        <v>58</v>
      </c>
      <c r="AK930">
        <v>0</v>
      </c>
      <c r="AL930">
        <v>0</v>
      </c>
      <c r="AM930">
        <v>1</v>
      </c>
      <c r="AN930">
        <v>0</v>
      </c>
      <c r="AO930">
        <v>0</v>
      </c>
      <c r="AP930">
        <v>0</v>
      </c>
      <c r="AQ930">
        <v>0</v>
      </c>
      <c r="AR930">
        <v>0</v>
      </c>
      <c r="AS930">
        <v>0</v>
      </c>
      <c r="AV930">
        <v>14.8</v>
      </c>
      <c r="AW930" t="s">
        <v>59</v>
      </c>
      <c r="AX930">
        <v>6</v>
      </c>
    </row>
    <row r="931" spans="1:50">
      <c r="A931" t="s">
        <v>1790</v>
      </c>
      <c r="B931" t="s">
        <v>1791</v>
      </c>
      <c r="C931" t="s">
        <v>199</v>
      </c>
      <c r="D931">
        <v>6160</v>
      </c>
      <c r="E931" t="s">
        <v>63</v>
      </c>
      <c r="F931">
        <v>58</v>
      </c>
      <c r="G931" t="s">
        <v>115</v>
      </c>
      <c r="H931">
        <v>146.38</v>
      </c>
      <c r="I931" t="s">
        <v>94</v>
      </c>
      <c r="J931" t="s">
        <v>71</v>
      </c>
      <c r="K931" t="s">
        <v>131</v>
      </c>
      <c r="L931" t="s">
        <v>58</v>
      </c>
      <c r="M931">
        <v>0</v>
      </c>
      <c r="N931">
        <v>2</v>
      </c>
      <c r="O931">
        <v>2</v>
      </c>
      <c r="P931">
        <v>0</v>
      </c>
      <c r="Q931" t="s">
        <v>59</v>
      </c>
      <c r="R931" t="s">
        <v>59</v>
      </c>
      <c r="S931" t="s">
        <v>59</v>
      </c>
      <c r="T931" t="s">
        <v>59</v>
      </c>
      <c r="U931" t="s">
        <v>59</v>
      </c>
      <c r="W931">
        <v>0</v>
      </c>
      <c r="X931">
        <v>0</v>
      </c>
      <c r="Y931" t="s">
        <v>66</v>
      </c>
      <c r="Z931" t="s">
        <v>58</v>
      </c>
      <c r="AA931" t="s">
        <v>58</v>
      </c>
      <c r="AB931" t="s">
        <v>66</v>
      </c>
      <c r="AC931" t="s">
        <v>58</v>
      </c>
      <c r="AD931" t="s">
        <v>58</v>
      </c>
      <c r="AE931" t="s">
        <v>58</v>
      </c>
      <c r="AF931" t="s">
        <v>58</v>
      </c>
      <c r="AG931" t="s">
        <v>58</v>
      </c>
      <c r="AH931" t="s">
        <v>58</v>
      </c>
      <c r="AI931" t="s">
        <v>58</v>
      </c>
      <c r="AJ931" t="s">
        <v>58</v>
      </c>
      <c r="AK931">
        <v>0</v>
      </c>
      <c r="AL931">
        <v>1</v>
      </c>
      <c r="AM931">
        <v>1</v>
      </c>
      <c r="AN931">
        <v>1</v>
      </c>
      <c r="AO931">
        <v>0</v>
      </c>
      <c r="AP931">
        <v>0</v>
      </c>
      <c r="AQ931">
        <v>0</v>
      </c>
      <c r="AR931">
        <v>0</v>
      </c>
      <c r="AS931">
        <v>0</v>
      </c>
      <c r="AV931">
        <v>11.4</v>
      </c>
      <c r="AW931" t="s">
        <v>59</v>
      </c>
      <c r="AX931">
        <v>3</v>
      </c>
    </row>
    <row r="932" spans="1:50">
      <c r="A932" t="s">
        <v>1792</v>
      </c>
      <c r="B932" t="s">
        <v>773</v>
      </c>
      <c r="C932" t="s">
        <v>134</v>
      </c>
      <c r="D932">
        <v>3200</v>
      </c>
      <c r="E932" t="s">
        <v>53</v>
      </c>
      <c r="F932">
        <v>76</v>
      </c>
      <c r="G932" t="s">
        <v>70</v>
      </c>
      <c r="H932">
        <v>256.91000000000003</v>
      </c>
      <c r="I932" t="s">
        <v>55</v>
      </c>
      <c r="J932" t="s">
        <v>55</v>
      </c>
      <c r="K932" t="s">
        <v>72</v>
      </c>
      <c r="L932" t="s">
        <v>58</v>
      </c>
      <c r="M932">
        <v>0</v>
      </c>
      <c r="N932">
        <v>2</v>
      </c>
      <c r="O932">
        <v>2</v>
      </c>
      <c r="P932">
        <v>0</v>
      </c>
      <c r="Q932" t="s">
        <v>59</v>
      </c>
      <c r="R932" t="s">
        <v>59</v>
      </c>
      <c r="S932" t="s">
        <v>59</v>
      </c>
      <c r="T932" t="s">
        <v>59</v>
      </c>
      <c r="U932" t="s">
        <v>59</v>
      </c>
      <c r="V932">
        <v>1</v>
      </c>
      <c r="W932">
        <v>1</v>
      </c>
      <c r="X932">
        <v>1</v>
      </c>
      <c r="Y932" t="s">
        <v>66</v>
      </c>
      <c r="Z932" t="s">
        <v>66</v>
      </c>
      <c r="AA932" t="s">
        <v>58</v>
      </c>
      <c r="AB932" t="s">
        <v>66</v>
      </c>
      <c r="AC932" t="s">
        <v>58</v>
      </c>
      <c r="AD932" t="s">
        <v>58</v>
      </c>
      <c r="AE932" t="s">
        <v>66</v>
      </c>
      <c r="AF932" t="s">
        <v>58</v>
      </c>
      <c r="AG932" t="s">
        <v>58</v>
      </c>
      <c r="AH932" t="s">
        <v>58</v>
      </c>
      <c r="AI932" t="s">
        <v>58</v>
      </c>
      <c r="AJ932" t="s">
        <v>58</v>
      </c>
      <c r="AK932">
        <v>0</v>
      </c>
      <c r="AL932">
        <v>0</v>
      </c>
      <c r="AM932">
        <v>1</v>
      </c>
      <c r="AN932">
        <v>0</v>
      </c>
      <c r="AO932">
        <v>0</v>
      </c>
      <c r="AP932">
        <v>0</v>
      </c>
      <c r="AQ932">
        <v>0</v>
      </c>
      <c r="AR932">
        <v>0</v>
      </c>
      <c r="AS932">
        <v>0</v>
      </c>
      <c r="AV932">
        <v>12.3</v>
      </c>
      <c r="AW932" t="s">
        <v>59</v>
      </c>
      <c r="AX932">
        <v>1</v>
      </c>
    </row>
    <row r="933" spans="1:50">
      <c r="A933" t="s">
        <v>1793</v>
      </c>
      <c r="B933" t="s">
        <v>195</v>
      </c>
      <c r="C933" t="s">
        <v>199</v>
      </c>
      <c r="D933">
        <v>7560</v>
      </c>
      <c r="E933" t="s">
        <v>53</v>
      </c>
      <c r="F933">
        <v>70</v>
      </c>
      <c r="G933" t="s">
        <v>64</v>
      </c>
      <c r="H933">
        <v>243.75</v>
      </c>
      <c r="I933" t="s">
        <v>105</v>
      </c>
      <c r="J933" t="s">
        <v>71</v>
      </c>
      <c r="K933" t="s">
        <v>57</v>
      </c>
      <c r="L933" t="s">
        <v>58</v>
      </c>
      <c r="M933">
        <v>0</v>
      </c>
      <c r="N933">
        <v>1</v>
      </c>
      <c r="O933">
        <v>1</v>
      </c>
      <c r="P933">
        <v>0</v>
      </c>
      <c r="Q933" t="s">
        <v>59</v>
      </c>
      <c r="R933" t="s">
        <v>59</v>
      </c>
      <c r="S933" t="s">
        <v>59</v>
      </c>
      <c r="T933" t="s">
        <v>59</v>
      </c>
      <c r="U933" t="s">
        <v>59</v>
      </c>
      <c r="W933">
        <v>0</v>
      </c>
      <c r="X933">
        <v>0</v>
      </c>
      <c r="Y933" t="s">
        <v>66</v>
      </c>
      <c r="Z933" t="s">
        <v>58</v>
      </c>
      <c r="AA933" t="s">
        <v>58</v>
      </c>
      <c r="AB933" t="s">
        <v>58</v>
      </c>
      <c r="AC933" t="s">
        <v>58</v>
      </c>
      <c r="AD933" t="s">
        <v>58</v>
      </c>
      <c r="AE933" t="s">
        <v>58</v>
      </c>
      <c r="AF933" t="s">
        <v>58</v>
      </c>
      <c r="AG933" t="s">
        <v>58</v>
      </c>
      <c r="AH933" t="s">
        <v>58</v>
      </c>
      <c r="AI933" t="s">
        <v>58</v>
      </c>
      <c r="AJ933" t="s">
        <v>58</v>
      </c>
      <c r="AK933">
        <v>0</v>
      </c>
      <c r="AL933">
        <v>0</v>
      </c>
      <c r="AM933">
        <v>0</v>
      </c>
      <c r="AN933">
        <v>0</v>
      </c>
      <c r="AO933">
        <v>0</v>
      </c>
      <c r="AP933">
        <v>0</v>
      </c>
      <c r="AQ933">
        <v>0</v>
      </c>
      <c r="AR933">
        <v>0</v>
      </c>
      <c r="AS933">
        <v>0</v>
      </c>
      <c r="AV933">
        <v>13.4</v>
      </c>
      <c r="AW933" t="s">
        <v>59</v>
      </c>
      <c r="AX933">
        <v>3</v>
      </c>
    </row>
    <row r="934" spans="1:50">
      <c r="A934" t="s">
        <v>1794</v>
      </c>
      <c r="B934" t="s">
        <v>228</v>
      </c>
      <c r="C934" t="s">
        <v>108</v>
      </c>
      <c r="D934">
        <v>7240</v>
      </c>
      <c r="E934" t="s">
        <v>63</v>
      </c>
      <c r="F934">
        <v>24</v>
      </c>
      <c r="G934" t="s">
        <v>115</v>
      </c>
      <c r="H934">
        <v>264.47000000000003</v>
      </c>
      <c r="I934" t="s">
        <v>65</v>
      </c>
      <c r="J934" t="s">
        <v>71</v>
      </c>
      <c r="K934" t="s">
        <v>256</v>
      </c>
      <c r="L934" t="s">
        <v>66</v>
      </c>
      <c r="M934">
        <v>1</v>
      </c>
      <c r="N934">
        <v>0</v>
      </c>
      <c r="O934">
        <v>0</v>
      </c>
      <c r="P934">
        <v>0</v>
      </c>
      <c r="Q934" t="s">
        <v>59</v>
      </c>
      <c r="R934" t="s">
        <v>66</v>
      </c>
      <c r="S934" t="s">
        <v>66</v>
      </c>
      <c r="T934" t="s">
        <v>66</v>
      </c>
      <c r="U934" t="s">
        <v>59</v>
      </c>
      <c r="V934">
        <v>1</v>
      </c>
      <c r="W934">
        <v>1</v>
      </c>
      <c r="X934">
        <v>0</v>
      </c>
      <c r="Y934" t="s">
        <v>58</v>
      </c>
      <c r="Z934" t="s">
        <v>58</v>
      </c>
      <c r="AA934" t="s">
        <v>58</v>
      </c>
      <c r="AB934" t="s">
        <v>58</v>
      </c>
      <c r="AC934" t="s">
        <v>58</v>
      </c>
      <c r="AD934" t="s">
        <v>58</v>
      </c>
      <c r="AE934" t="s">
        <v>58</v>
      </c>
      <c r="AF934" t="s">
        <v>58</v>
      </c>
      <c r="AG934" t="s">
        <v>58</v>
      </c>
      <c r="AH934" t="s">
        <v>58</v>
      </c>
      <c r="AI934" t="s">
        <v>58</v>
      </c>
      <c r="AJ934" t="s">
        <v>58</v>
      </c>
      <c r="AK934">
        <v>0</v>
      </c>
      <c r="AL934">
        <v>0</v>
      </c>
      <c r="AM934">
        <v>1</v>
      </c>
      <c r="AN934">
        <v>0</v>
      </c>
      <c r="AO934">
        <v>0</v>
      </c>
      <c r="AP934">
        <v>0</v>
      </c>
      <c r="AQ934">
        <v>0</v>
      </c>
      <c r="AR934">
        <v>0</v>
      </c>
      <c r="AS934">
        <v>0</v>
      </c>
      <c r="AV934">
        <v>14.1</v>
      </c>
      <c r="AW934" t="s">
        <v>59</v>
      </c>
      <c r="AX934">
        <v>9</v>
      </c>
    </row>
    <row r="935" spans="1:50">
      <c r="A935" t="s">
        <v>1795</v>
      </c>
      <c r="B935" t="s">
        <v>1796</v>
      </c>
      <c r="C935" t="s">
        <v>271</v>
      </c>
      <c r="D935">
        <v>4720</v>
      </c>
      <c r="E935" t="s">
        <v>53</v>
      </c>
      <c r="F935">
        <v>28</v>
      </c>
      <c r="G935" t="s">
        <v>115</v>
      </c>
      <c r="H935">
        <v>359.54</v>
      </c>
      <c r="I935" t="s">
        <v>55</v>
      </c>
      <c r="J935" t="s">
        <v>55</v>
      </c>
      <c r="K935" t="s">
        <v>128</v>
      </c>
      <c r="L935" t="s">
        <v>58</v>
      </c>
      <c r="M935">
        <v>0</v>
      </c>
      <c r="N935">
        <v>1</v>
      </c>
      <c r="O935">
        <v>1</v>
      </c>
      <c r="P935">
        <v>0</v>
      </c>
      <c r="Q935" t="s">
        <v>59</v>
      </c>
      <c r="R935" t="s">
        <v>59</v>
      </c>
      <c r="S935" t="s">
        <v>59</v>
      </c>
      <c r="T935" t="s">
        <v>59</v>
      </c>
      <c r="U935" t="s">
        <v>59</v>
      </c>
      <c r="V935">
        <v>1</v>
      </c>
      <c r="W935">
        <v>1</v>
      </c>
      <c r="X935">
        <v>1</v>
      </c>
      <c r="Y935" t="s">
        <v>66</v>
      </c>
      <c r="Z935" t="s">
        <v>58</v>
      </c>
      <c r="AA935" t="s">
        <v>58</v>
      </c>
      <c r="AB935" t="s">
        <v>58</v>
      </c>
      <c r="AC935" t="s">
        <v>58</v>
      </c>
      <c r="AD935" t="s">
        <v>58</v>
      </c>
      <c r="AE935" t="s">
        <v>58</v>
      </c>
      <c r="AF935" t="s">
        <v>58</v>
      </c>
      <c r="AG935" t="s">
        <v>58</v>
      </c>
      <c r="AH935" t="s">
        <v>58</v>
      </c>
      <c r="AI935" t="s">
        <v>58</v>
      </c>
      <c r="AJ935" t="s">
        <v>58</v>
      </c>
      <c r="AK935">
        <v>0</v>
      </c>
      <c r="AL935">
        <v>0</v>
      </c>
      <c r="AM935">
        <v>0</v>
      </c>
      <c r="AN935">
        <v>0</v>
      </c>
      <c r="AO935">
        <v>0</v>
      </c>
      <c r="AP935">
        <v>0</v>
      </c>
      <c r="AQ935">
        <v>0</v>
      </c>
      <c r="AR935">
        <v>0</v>
      </c>
      <c r="AS935">
        <v>0</v>
      </c>
      <c r="AV935">
        <v>15.9</v>
      </c>
      <c r="AW935" t="s">
        <v>59</v>
      </c>
      <c r="AX935">
        <v>1</v>
      </c>
    </row>
    <row r="936" spans="1:50">
      <c r="A936" t="s">
        <v>1797</v>
      </c>
      <c r="B936" t="s">
        <v>1798</v>
      </c>
      <c r="C936" t="s">
        <v>134</v>
      </c>
      <c r="D936">
        <v>9320</v>
      </c>
      <c r="E936" t="s">
        <v>53</v>
      </c>
      <c r="F936">
        <v>30</v>
      </c>
      <c r="G936" t="s">
        <v>54</v>
      </c>
      <c r="H936">
        <v>204.61</v>
      </c>
      <c r="I936" t="s">
        <v>55</v>
      </c>
      <c r="J936" t="s">
        <v>55</v>
      </c>
      <c r="K936" t="s">
        <v>131</v>
      </c>
      <c r="L936" t="s">
        <v>58</v>
      </c>
      <c r="M936">
        <v>0</v>
      </c>
      <c r="N936">
        <v>0</v>
      </c>
      <c r="O936">
        <v>0</v>
      </c>
      <c r="P936">
        <v>0</v>
      </c>
      <c r="Q936" t="s">
        <v>59</v>
      </c>
      <c r="R936" t="s">
        <v>59</v>
      </c>
      <c r="S936" t="s">
        <v>59</v>
      </c>
      <c r="T936" t="s">
        <v>59</v>
      </c>
      <c r="U936" t="s">
        <v>59</v>
      </c>
      <c r="W936">
        <v>0</v>
      </c>
      <c r="X936">
        <v>0</v>
      </c>
      <c r="Y936" t="s">
        <v>58</v>
      </c>
      <c r="Z936" t="s">
        <v>58</v>
      </c>
      <c r="AA936" t="s">
        <v>58</v>
      </c>
      <c r="AB936" t="s">
        <v>58</v>
      </c>
      <c r="AC936" t="s">
        <v>58</v>
      </c>
      <c r="AD936" t="s">
        <v>58</v>
      </c>
      <c r="AE936" t="s">
        <v>58</v>
      </c>
      <c r="AF936" t="s">
        <v>58</v>
      </c>
      <c r="AG936" t="s">
        <v>58</v>
      </c>
      <c r="AH936" t="s">
        <v>58</v>
      </c>
      <c r="AI936" t="s">
        <v>58</v>
      </c>
      <c r="AJ936" t="s">
        <v>58</v>
      </c>
      <c r="AK936">
        <v>1</v>
      </c>
      <c r="AL936">
        <v>1</v>
      </c>
      <c r="AM936">
        <v>1</v>
      </c>
      <c r="AN936">
        <v>0</v>
      </c>
      <c r="AO936">
        <v>0</v>
      </c>
      <c r="AP936">
        <v>0</v>
      </c>
      <c r="AQ936">
        <v>1</v>
      </c>
      <c r="AR936">
        <v>0</v>
      </c>
      <c r="AS936">
        <v>0</v>
      </c>
      <c r="AV936">
        <v>11.8</v>
      </c>
      <c r="AW936" t="s">
        <v>59</v>
      </c>
      <c r="AX936">
        <v>1</v>
      </c>
    </row>
    <row r="937" spans="1:50">
      <c r="A937" t="s">
        <v>1799</v>
      </c>
      <c r="B937" t="s">
        <v>1800</v>
      </c>
      <c r="C937" t="s">
        <v>88</v>
      </c>
      <c r="D937">
        <v>6980</v>
      </c>
      <c r="E937" t="s">
        <v>53</v>
      </c>
      <c r="F937">
        <v>40</v>
      </c>
      <c r="G937" t="s">
        <v>84</v>
      </c>
      <c r="H937">
        <v>310.52999999999997</v>
      </c>
      <c r="I937" t="s">
        <v>55</v>
      </c>
      <c r="J937" t="s">
        <v>55</v>
      </c>
      <c r="K937" t="s">
        <v>131</v>
      </c>
      <c r="L937" t="s">
        <v>58</v>
      </c>
      <c r="M937">
        <v>0</v>
      </c>
      <c r="N937">
        <v>0</v>
      </c>
      <c r="O937">
        <v>0</v>
      </c>
      <c r="P937">
        <v>0</v>
      </c>
      <c r="Q937" t="s">
        <v>59</v>
      </c>
      <c r="R937" t="s">
        <v>59</v>
      </c>
      <c r="S937" t="s">
        <v>59</v>
      </c>
      <c r="T937" t="s">
        <v>59</v>
      </c>
      <c r="U937" t="s">
        <v>59</v>
      </c>
      <c r="W937">
        <v>0</v>
      </c>
      <c r="X937">
        <v>0</v>
      </c>
      <c r="Y937" t="s">
        <v>58</v>
      </c>
      <c r="Z937" t="s">
        <v>58</v>
      </c>
      <c r="AA937" t="s">
        <v>58</v>
      </c>
      <c r="AB937" t="s">
        <v>58</v>
      </c>
      <c r="AC937" t="s">
        <v>58</v>
      </c>
      <c r="AD937" t="s">
        <v>58</v>
      </c>
      <c r="AE937" t="s">
        <v>58</v>
      </c>
      <c r="AF937" t="s">
        <v>58</v>
      </c>
      <c r="AG937" t="s">
        <v>58</v>
      </c>
      <c r="AH937" t="s">
        <v>58</v>
      </c>
      <c r="AI937" t="s">
        <v>58</v>
      </c>
      <c r="AJ937" t="s">
        <v>58</v>
      </c>
      <c r="AK937">
        <v>0</v>
      </c>
      <c r="AL937">
        <v>0</v>
      </c>
      <c r="AM937">
        <v>1</v>
      </c>
      <c r="AN937">
        <v>0</v>
      </c>
      <c r="AO937">
        <v>0</v>
      </c>
      <c r="AP937">
        <v>0</v>
      </c>
      <c r="AQ937">
        <v>0</v>
      </c>
      <c r="AR937">
        <v>0</v>
      </c>
      <c r="AS937">
        <v>1</v>
      </c>
      <c r="AV937">
        <v>13.8</v>
      </c>
      <c r="AW937" t="s">
        <v>59</v>
      </c>
      <c r="AX937">
        <v>8</v>
      </c>
    </row>
    <row r="938" spans="1:50">
      <c r="A938" t="s">
        <v>1801</v>
      </c>
      <c r="B938" t="s">
        <v>392</v>
      </c>
      <c r="C938" t="s">
        <v>781</v>
      </c>
      <c r="E938" t="s">
        <v>63</v>
      </c>
      <c r="F938">
        <v>58</v>
      </c>
      <c r="G938" t="s">
        <v>84</v>
      </c>
      <c r="H938">
        <v>195.07</v>
      </c>
      <c r="I938" t="s">
        <v>241</v>
      </c>
      <c r="J938" t="s">
        <v>55</v>
      </c>
      <c r="K938" t="s">
        <v>90</v>
      </c>
      <c r="L938" t="s">
        <v>58</v>
      </c>
      <c r="M938">
        <v>0</v>
      </c>
      <c r="N938">
        <v>2</v>
      </c>
      <c r="O938">
        <v>2</v>
      </c>
      <c r="P938">
        <v>1</v>
      </c>
      <c r="Q938" t="s">
        <v>59</v>
      </c>
      <c r="R938" t="s">
        <v>59</v>
      </c>
      <c r="S938" t="s">
        <v>59</v>
      </c>
      <c r="T938" t="s">
        <v>59</v>
      </c>
      <c r="U938" t="s">
        <v>59</v>
      </c>
      <c r="Y938" t="s">
        <v>66</v>
      </c>
      <c r="Z938" t="s">
        <v>58</v>
      </c>
      <c r="AA938" t="s">
        <v>58</v>
      </c>
      <c r="AB938" t="s">
        <v>58</v>
      </c>
      <c r="AC938" t="s">
        <v>58</v>
      </c>
      <c r="AD938" t="s">
        <v>58</v>
      </c>
      <c r="AE938" t="s">
        <v>58</v>
      </c>
      <c r="AF938" t="s">
        <v>58</v>
      </c>
      <c r="AG938" t="s">
        <v>58</v>
      </c>
      <c r="AH938" t="s">
        <v>58</v>
      </c>
      <c r="AI938" t="s">
        <v>58</v>
      </c>
      <c r="AJ938" t="s">
        <v>58</v>
      </c>
      <c r="AK938">
        <v>0</v>
      </c>
      <c r="AL938">
        <v>0</v>
      </c>
      <c r="AM938">
        <v>1</v>
      </c>
      <c r="AN938">
        <v>0</v>
      </c>
      <c r="AO938">
        <v>0</v>
      </c>
      <c r="AP938">
        <v>0</v>
      </c>
      <c r="AQ938">
        <v>0</v>
      </c>
      <c r="AR938">
        <v>0</v>
      </c>
      <c r="AS938">
        <v>0</v>
      </c>
      <c r="AW938" t="s">
        <v>66</v>
      </c>
      <c r="AX938">
        <v>4</v>
      </c>
    </row>
    <row r="939" spans="1:50">
      <c r="A939" t="s">
        <v>1802</v>
      </c>
      <c r="B939" t="s">
        <v>1803</v>
      </c>
      <c r="C939" t="s">
        <v>171</v>
      </c>
      <c r="D939">
        <v>5660</v>
      </c>
      <c r="E939" t="s">
        <v>53</v>
      </c>
      <c r="F939">
        <v>60</v>
      </c>
      <c r="G939" t="s">
        <v>84</v>
      </c>
      <c r="H939">
        <v>270.39</v>
      </c>
      <c r="I939" t="s">
        <v>55</v>
      </c>
      <c r="J939" t="s">
        <v>55</v>
      </c>
      <c r="K939" t="s">
        <v>131</v>
      </c>
      <c r="L939" t="s">
        <v>58</v>
      </c>
      <c r="M939">
        <v>0</v>
      </c>
      <c r="N939">
        <v>1</v>
      </c>
      <c r="O939">
        <v>1</v>
      </c>
      <c r="P939">
        <v>0</v>
      </c>
      <c r="Q939" t="s">
        <v>59</v>
      </c>
      <c r="R939" t="s">
        <v>59</v>
      </c>
      <c r="S939" t="s">
        <v>59</v>
      </c>
      <c r="T939" t="s">
        <v>59</v>
      </c>
      <c r="U939" t="s">
        <v>59</v>
      </c>
      <c r="V939">
        <v>1</v>
      </c>
      <c r="W939">
        <v>1</v>
      </c>
      <c r="X939">
        <v>0</v>
      </c>
      <c r="Y939" t="s">
        <v>66</v>
      </c>
      <c r="Z939" t="s">
        <v>66</v>
      </c>
      <c r="AA939" t="s">
        <v>58</v>
      </c>
      <c r="AB939" t="s">
        <v>66</v>
      </c>
      <c r="AC939" t="s">
        <v>58</v>
      </c>
      <c r="AD939" t="s">
        <v>58</v>
      </c>
      <c r="AE939" t="s">
        <v>58</v>
      </c>
      <c r="AF939" t="s">
        <v>58</v>
      </c>
      <c r="AG939" t="s">
        <v>58</v>
      </c>
      <c r="AH939" t="s">
        <v>58</v>
      </c>
      <c r="AI939" t="s">
        <v>58</v>
      </c>
      <c r="AJ939" t="s">
        <v>58</v>
      </c>
      <c r="AK939">
        <v>1</v>
      </c>
      <c r="AL939">
        <v>1</v>
      </c>
      <c r="AM939">
        <v>1</v>
      </c>
      <c r="AN939">
        <v>0</v>
      </c>
      <c r="AO939">
        <v>0</v>
      </c>
      <c r="AP939">
        <v>0</v>
      </c>
      <c r="AQ939">
        <v>0</v>
      </c>
      <c r="AR939">
        <v>0</v>
      </c>
      <c r="AS939">
        <v>0</v>
      </c>
      <c r="AV939">
        <v>12</v>
      </c>
      <c r="AW939" t="s">
        <v>59</v>
      </c>
      <c r="AX939">
        <v>3</v>
      </c>
    </row>
    <row r="940" spans="1:50">
      <c r="A940" t="s">
        <v>1804</v>
      </c>
      <c r="B940" t="s">
        <v>1805</v>
      </c>
      <c r="C940" t="s">
        <v>83</v>
      </c>
      <c r="D940">
        <v>3840</v>
      </c>
      <c r="E940" t="s">
        <v>53</v>
      </c>
      <c r="F940">
        <v>44</v>
      </c>
      <c r="G940" t="s">
        <v>84</v>
      </c>
      <c r="H940">
        <v>203.95</v>
      </c>
      <c r="I940" t="s">
        <v>55</v>
      </c>
      <c r="J940" t="s">
        <v>71</v>
      </c>
      <c r="K940" t="s">
        <v>128</v>
      </c>
      <c r="L940" t="s">
        <v>66</v>
      </c>
      <c r="M940">
        <v>1</v>
      </c>
      <c r="N940">
        <v>1</v>
      </c>
      <c r="O940">
        <v>1</v>
      </c>
      <c r="P940">
        <v>0</v>
      </c>
      <c r="Q940" t="s">
        <v>59</v>
      </c>
      <c r="R940" t="s">
        <v>59</v>
      </c>
      <c r="S940" t="s">
        <v>59</v>
      </c>
      <c r="T940" t="s">
        <v>59</v>
      </c>
      <c r="U940" t="s">
        <v>59</v>
      </c>
      <c r="V940">
        <v>1</v>
      </c>
      <c r="W940">
        <v>0</v>
      </c>
      <c r="X940">
        <v>0</v>
      </c>
      <c r="Y940" t="s">
        <v>58</v>
      </c>
      <c r="Z940" t="s">
        <v>58</v>
      </c>
      <c r="AA940" t="s">
        <v>58</v>
      </c>
      <c r="AB940" t="s">
        <v>58</v>
      </c>
      <c r="AC940" t="s">
        <v>58</v>
      </c>
      <c r="AD940" t="s">
        <v>58</v>
      </c>
      <c r="AE940" t="s">
        <v>58</v>
      </c>
      <c r="AF940" t="s">
        <v>58</v>
      </c>
      <c r="AG940" t="s">
        <v>58</v>
      </c>
      <c r="AH940" t="s">
        <v>58</v>
      </c>
      <c r="AI940" t="s">
        <v>58</v>
      </c>
      <c r="AJ940" t="s">
        <v>58</v>
      </c>
      <c r="AK940">
        <v>0</v>
      </c>
      <c r="AL940">
        <v>0</v>
      </c>
      <c r="AM940">
        <v>0</v>
      </c>
      <c r="AN940">
        <v>0</v>
      </c>
      <c r="AO940">
        <v>0</v>
      </c>
      <c r="AP940">
        <v>0</v>
      </c>
      <c r="AQ940">
        <v>0</v>
      </c>
      <c r="AR940">
        <v>0</v>
      </c>
      <c r="AS940">
        <v>1</v>
      </c>
      <c r="AV940">
        <v>11.2</v>
      </c>
      <c r="AW940" t="s">
        <v>59</v>
      </c>
      <c r="AX940">
        <v>2</v>
      </c>
    </row>
    <row r="941" spans="1:50">
      <c r="A941" t="s">
        <v>1806</v>
      </c>
      <c r="B941" t="s">
        <v>1807</v>
      </c>
      <c r="C941" t="s">
        <v>212</v>
      </c>
      <c r="E941" t="s">
        <v>53</v>
      </c>
      <c r="F941">
        <v>32</v>
      </c>
      <c r="G941" t="s">
        <v>54</v>
      </c>
      <c r="H941">
        <v>330.59</v>
      </c>
      <c r="I941" t="s">
        <v>55</v>
      </c>
      <c r="J941" t="s">
        <v>55</v>
      </c>
      <c r="K941" t="s">
        <v>128</v>
      </c>
      <c r="L941" t="s">
        <v>58</v>
      </c>
      <c r="M941">
        <v>0</v>
      </c>
      <c r="N941">
        <v>2</v>
      </c>
      <c r="O941">
        <v>2</v>
      </c>
      <c r="P941">
        <v>0</v>
      </c>
      <c r="Q941" t="s">
        <v>59</v>
      </c>
      <c r="R941" t="s">
        <v>59</v>
      </c>
      <c r="S941" t="s">
        <v>59</v>
      </c>
      <c r="T941" t="s">
        <v>59</v>
      </c>
      <c r="U941" t="s">
        <v>59</v>
      </c>
      <c r="W941">
        <v>0</v>
      </c>
      <c r="X941">
        <v>0</v>
      </c>
      <c r="Y941" t="s">
        <v>66</v>
      </c>
      <c r="Z941" t="s">
        <v>58</v>
      </c>
      <c r="AA941" t="s">
        <v>58</v>
      </c>
      <c r="AB941" t="s">
        <v>58</v>
      </c>
      <c r="AC941" t="s">
        <v>58</v>
      </c>
      <c r="AD941" t="s">
        <v>58</v>
      </c>
      <c r="AE941" t="s">
        <v>58</v>
      </c>
      <c r="AF941" t="s">
        <v>58</v>
      </c>
      <c r="AG941" t="s">
        <v>58</v>
      </c>
      <c r="AH941" t="s">
        <v>58</v>
      </c>
      <c r="AI941" t="s">
        <v>58</v>
      </c>
      <c r="AJ941" t="s">
        <v>58</v>
      </c>
      <c r="AK941">
        <v>1</v>
      </c>
      <c r="AL941">
        <v>1</v>
      </c>
      <c r="AM941">
        <v>1</v>
      </c>
      <c r="AN941">
        <v>0</v>
      </c>
      <c r="AO941">
        <v>0</v>
      </c>
      <c r="AP941">
        <v>0</v>
      </c>
      <c r="AQ941">
        <v>0</v>
      </c>
      <c r="AR941">
        <v>0</v>
      </c>
      <c r="AS941">
        <v>1</v>
      </c>
      <c r="AV941">
        <v>12.9</v>
      </c>
      <c r="AW941" t="s">
        <v>59</v>
      </c>
      <c r="AX941">
        <v>7</v>
      </c>
    </row>
    <row r="942" spans="1:50">
      <c r="A942" t="s">
        <v>1808</v>
      </c>
      <c r="B942" t="s">
        <v>1200</v>
      </c>
      <c r="C942" t="s">
        <v>233</v>
      </c>
      <c r="E942" t="s">
        <v>53</v>
      </c>
      <c r="F942">
        <v>52</v>
      </c>
      <c r="G942" t="s">
        <v>64</v>
      </c>
      <c r="H942">
        <v>270.07</v>
      </c>
      <c r="I942" t="s">
        <v>55</v>
      </c>
      <c r="J942" t="s">
        <v>55</v>
      </c>
      <c r="K942" t="s">
        <v>55</v>
      </c>
      <c r="L942" t="s">
        <v>66</v>
      </c>
      <c r="M942">
        <v>1</v>
      </c>
      <c r="N942">
        <v>2</v>
      </c>
      <c r="O942">
        <v>2</v>
      </c>
      <c r="P942">
        <v>1</v>
      </c>
      <c r="Q942" t="s">
        <v>59</v>
      </c>
      <c r="R942" t="s">
        <v>59</v>
      </c>
      <c r="S942" t="s">
        <v>59</v>
      </c>
      <c r="T942" t="s">
        <v>59</v>
      </c>
      <c r="U942" t="s">
        <v>59</v>
      </c>
      <c r="Y942" t="s">
        <v>58</v>
      </c>
      <c r="Z942" t="s">
        <v>66</v>
      </c>
      <c r="AA942" t="s">
        <v>58</v>
      </c>
      <c r="AB942" t="s">
        <v>58</v>
      </c>
      <c r="AC942" t="s">
        <v>58</v>
      </c>
      <c r="AD942" t="s">
        <v>58</v>
      </c>
      <c r="AE942" t="s">
        <v>58</v>
      </c>
      <c r="AF942" t="s">
        <v>58</v>
      </c>
      <c r="AG942" t="s">
        <v>58</v>
      </c>
      <c r="AH942" t="s">
        <v>58</v>
      </c>
      <c r="AI942" t="s">
        <v>58</v>
      </c>
      <c r="AJ942" t="s">
        <v>58</v>
      </c>
      <c r="AK942">
        <v>0</v>
      </c>
      <c r="AL942">
        <v>0</v>
      </c>
      <c r="AM942">
        <v>1</v>
      </c>
      <c r="AN942">
        <v>0</v>
      </c>
      <c r="AO942">
        <v>0</v>
      </c>
      <c r="AP942">
        <v>0</v>
      </c>
      <c r="AQ942">
        <v>0</v>
      </c>
      <c r="AR942">
        <v>0</v>
      </c>
      <c r="AS942">
        <v>0</v>
      </c>
      <c r="AW942" t="s">
        <v>66</v>
      </c>
      <c r="AX942">
        <v>4</v>
      </c>
    </row>
    <row r="943" spans="1:50">
      <c r="A943" t="s">
        <v>1809</v>
      </c>
      <c r="B943" t="s">
        <v>1810</v>
      </c>
      <c r="C943" t="s">
        <v>148</v>
      </c>
      <c r="D943">
        <v>6160</v>
      </c>
      <c r="E943" t="s">
        <v>63</v>
      </c>
      <c r="F943">
        <v>76</v>
      </c>
      <c r="G943" t="s">
        <v>64</v>
      </c>
      <c r="H943">
        <v>334.54</v>
      </c>
      <c r="I943" t="s">
        <v>105</v>
      </c>
      <c r="J943" t="s">
        <v>56</v>
      </c>
      <c r="K943" t="s">
        <v>72</v>
      </c>
      <c r="L943" t="s">
        <v>58</v>
      </c>
      <c r="M943">
        <v>0</v>
      </c>
      <c r="N943">
        <v>1</v>
      </c>
      <c r="O943">
        <v>0</v>
      </c>
      <c r="P943">
        <v>1</v>
      </c>
      <c r="Q943" t="s">
        <v>59</v>
      </c>
      <c r="R943" t="s">
        <v>59</v>
      </c>
      <c r="S943" t="s">
        <v>59</v>
      </c>
      <c r="T943" t="s">
        <v>59</v>
      </c>
      <c r="U943" t="s">
        <v>66</v>
      </c>
      <c r="W943">
        <v>0</v>
      </c>
      <c r="X943">
        <v>0</v>
      </c>
      <c r="Y943" t="s">
        <v>66</v>
      </c>
      <c r="Z943" t="s">
        <v>58</v>
      </c>
      <c r="AA943" t="s">
        <v>58</v>
      </c>
      <c r="AB943" t="s">
        <v>66</v>
      </c>
      <c r="AC943" t="s">
        <v>58</v>
      </c>
      <c r="AD943" t="s">
        <v>58</v>
      </c>
      <c r="AE943" t="s">
        <v>58</v>
      </c>
      <c r="AF943" t="s">
        <v>58</v>
      </c>
      <c r="AG943" t="s">
        <v>66</v>
      </c>
      <c r="AH943" t="s">
        <v>58</v>
      </c>
      <c r="AI943" t="s">
        <v>58</v>
      </c>
      <c r="AJ943" t="s">
        <v>58</v>
      </c>
      <c r="AK943">
        <v>0</v>
      </c>
      <c r="AL943">
        <v>0</v>
      </c>
      <c r="AM943">
        <v>1</v>
      </c>
      <c r="AN943">
        <v>0</v>
      </c>
      <c r="AO943">
        <v>1</v>
      </c>
      <c r="AP943">
        <v>0</v>
      </c>
      <c r="AQ943">
        <v>0</v>
      </c>
      <c r="AR943">
        <v>0</v>
      </c>
      <c r="AS943">
        <v>1</v>
      </c>
      <c r="AV943">
        <v>14.8</v>
      </c>
      <c r="AW943" t="s">
        <v>59</v>
      </c>
      <c r="AX943">
        <v>3</v>
      </c>
    </row>
    <row r="944" spans="1:50">
      <c r="A944" t="s">
        <v>1811</v>
      </c>
      <c r="B944" t="s">
        <v>1812</v>
      </c>
      <c r="C944" t="s">
        <v>223</v>
      </c>
      <c r="E944" t="s">
        <v>53</v>
      </c>
      <c r="F944">
        <v>0</v>
      </c>
      <c r="G944" t="s">
        <v>84</v>
      </c>
      <c r="H944">
        <v>202.3</v>
      </c>
      <c r="I944" t="s">
        <v>55</v>
      </c>
      <c r="J944" t="s">
        <v>55</v>
      </c>
      <c r="K944" t="s">
        <v>256</v>
      </c>
      <c r="L944" t="s">
        <v>58</v>
      </c>
      <c r="M944">
        <v>0</v>
      </c>
      <c r="N944">
        <v>1</v>
      </c>
      <c r="O944">
        <v>1</v>
      </c>
      <c r="P944">
        <v>0</v>
      </c>
      <c r="Q944" t="s">
        <v>59</v>
      </c>
      <c r="R944" t="s">
        <v>59</v>
      </c>
      <c r="S944" t="s">
        <v>59</v>
      </c>
      <c r="T944" t="s">
        <v>59</v>
      </c>
      <c r="U944" t="s">
        <v>59</v>
      </c>
      <c r="V944">
        <v>0</v>
      </c>
      <c r="W944">
        <v>0</v>
      </c>
      <c r="X944">
        <v>0</v>
      </c>
      <c r="Y944" t="s">
        <v>59</v>
      </c>
      <c r="Z944" t="s">
        <v>59</v>
      </c>
      <c r="AA944" t="s">
        <v>59</v>
      </c>
      <c r="AB944" t="s">
        <v>59</v>
      </c>
      <c r="AC944" t="s">
        <v>59</v>
      </c>
      <c r="AD944" t="s">
        <v>59</v>
      </c>
      <c r="AE944" t="s">
        <v>59</v>
      </c>
      <c r="AF944" t="s">
        <v>59</v>
      </c>
      <c r="AG944" t="s">
        <v>59</v>
      </c>
      <c r="AH944" t="s">
        <v>59</v>
      </c>
      <c r="AI944" t="s">
        <v>59</v>
      </c>
      <c r="AJ944" t="s">
        <v>59</v>
      </c>
      <c r="AV944">
        <v>13.5</v>
      </c>
      <c r="AW944" t="s">
        <v>59</v>
      </c>
      <c r="AX944">
        <v>7</v>
      </c>
    </row>
    <row r="945" spans="1:50">
      <c r="A945" t="s">
        <v>1813</v>
      </c>
      <c r="B945" t="s">
        <v>1814</v>
      </c>
      <c r="C945" t="s">
        <v>119</v>
      </c>
      <c r="E945" t="s">
        <v>53</v>
      </c>
      <c r="F945">
        <v>0</v>
      </c>
      <c r="G945" t="s">
        <v>54</v>
      </c>
      <c r="H945">
        <v>101.97</v>
      </c>
      <c r="I945" t="s">
        <v>55</v>
      </c>
      <c r="J945" t="s">
        <v>55</v>
      </c>
      <c r="K945" t="s">
        <v>116</v>
      </c>
      <c r="L945" t="s">
        <v>58</v>
      </c>
      <c r="M945">
        <v>0</v>
      </c>
      <c r="N945">
        <v>0</v>
      </c>
      <c r="O945">
        <v>0</v>
      </c>
      <c r="P945">
        <v>0</v>
      </c>
      <c r="Q945" t="s">
        <v>59</v>
      </c>
      <c r="R945" t="s">
        <v>59</v>
      </c>
      <c r="S945" t="s">
        <v>59</v>
      </c>
      <c r="T945" t="s">
        <v>59</v>
      </c>
      <c r="U945" t="s">
        <v>59</v>
      </c>
      <c r="W945">
        <v>0</v>
      </c>
      <c r="X945">
        <v>0</v>
      </c>
      <c r="Y945" t="s">
        <v>59</v>
      </c>
      <c r="Z945" t="s">
        <v>59</v>
      </c>
      <c r="AA945" t="s">
        <v>59</v>
      </c>
      <c r="AB945" t="s">
        <v>59</v>
      </c>
      <c r="AC945" t="s">
        <v>59</v>
      </c>
      <c r="AD945" t="s">
        <v>59</v>
      </c>
      <c r="AE945" t="s">
        <v>59</v>
      </c>
      <c r="AF945" t="s">
        <v>59</v>
      </c>
      <c r="AG945" t="s">
        <v>59</v>
      </c>
      <c r="AH945" t="s">
        <v>59</v>
      </c>
      <c r="AI945" t="s">
        <v>59</v>
      </c>
      <c r="AJ945" t="s">
        <v>59</v>
      </c>
      <c r="AV945">
        <v>10.9</v>
      </c>
      <c r="AW945" t="s">
        <v>59</v>
      </c>
      <c r="AX945">
        <v>7</v>
      </c>
    </row>
    <row r="946" spans="1:50">
      <c r="A946" t="s">
        <v>1815</v>
      </c>
      <c r="B946" t="s">
        <v>1816</v>
      </c>
      <c r="C946" t="s">
        <v>83</v>
      </c>
      <c r="E946" t="s">
        <v>63</v>
      </c>
      <c r="F946">
        <v>0</v>
      </c>
      <c r="G946" t="s">
        <v>64</v>
      </c>
      <c r="H946">
        <v>207.57</v>
      </c>
      <c r="I946" t="s">
        <v>55</v>
      </c>
      <c r="J946" t="s">
        <v>55</v>
      </c>
      <c r="K946" t="s">
        <v>256</v>
      </c>
      <c r="L946" t="s">
        <v>58</v>
      </c>
      <c r="M946">
        <v>0</v>
      </c>
      <c r="N946">
        <v>0</v>
      </c>
      <c r="O946">
        <v>0</v>
      </c>
      <c r="P946">
        <v>0</v>
      </c>
      <c r="Q946" t="s">
        <v>59</v>
      </c>
      <c r="R946" t="s">
        <v>59</v>
      </c>
      <c r="S946" t="s">
        <v>59</v>
      </c>
      <c r="T946" t="s">
        <v>59</v>
      </c>
      <c r="U946" t="s">
        <v>59</v>
      </c>
      <c r="W946">
        <v>0</v>
      </c>
      <c r="X946">
        <v>0</v>
      </c>
      <c r="Y946" t="s">
        <v>59</v>
      </c>
      <c r="Z946" t="s">
        <v>59</v>
      </c>
      <c r="AA946" t="s">
        <v>59</v>
      </c>
      <c r="AB946" t="s">
        <v>59</v>
      </c>
      <c r="AC946" t="s">
        <v>59</v>
      </c>
      <c r="AD946" t="s">
        <v>59</v>
      </c>
      <c r="AE946" t="s">
        <v>59</v>
      </c>
      <c r="AF946" t="s">
        <v>59</v>
      </c>
      <c r="AG946" t="s">
        <v>59</v>
      </c>
      <c r="AH946" t="s">
        <v>59</v>
      </c>
      <c r="AI946" t="s">
        <v>59</v>
      </c>
      <c r="AJ946" t="s">
        <v>59</v>
      </c>
      <c r="AV946">
        <v>12.1</v>
      </c>
      <c r="AW946" t="s">
        <v>59</v>
      </c>
      <c r="AX946">
        <v>2</v>
      </c>
    </row>
    <row r="947" spans="1:50">
      <c r="A947" t="s">
        <v>1817</v>
      </c>
      <c r="B947" t="s">
        <v>601</v>
      </c>
      <c r="C947" t="s">
        <v>205</v>
      </c>
      <c r="E947" t="s">
        <v>53</v>
      </c>
      <c r="F947">
        <v>44</v>
      </c>
      <c r="G947" t="s">
        <v>64</v>
      </c>
      <c r="H947">
        <v>243.42</v>
      </c>
      <c r="I947" t="s">
        <v>55</v>
      </c>
      <c r="J947" t="s">
        <v>55</v>
      </c>
      <c r="K947" t="s">
        <v>85</v>
      </c>
      <c r="L947" t="s">
        <v>66</v>
      </c>
      <c r="M947">
        <v>2</v>
      </c>
      <c r="N947">
        <v>2</v>
      </c>
      <c r="O947">
        <v>2</v>
      </c>
      <c r="P947">
        <v>0</v>
      </c>
      <c r="Q947" t="s">
        <v>59</v>
      </c>
      <c r="R947" t="s">
        <v>59</v>
      </c>
      <c r="S947" t="s">
        <v>59</v>
      </c>
      <c r="T947" t="s">
        <v>66</v>
      </c>
      <c r="U947" t="s">
        <v>59</v>
      </c>
      <c r="W947">
        <v>0</v>
      </c>
      <c r="X947">
        <v>0</v>
      </c>
      <c r="Y947" t="s">
        <v>59</v>
      </c>
      <c r="Z947" t="s">
        <v>59</v>
      </c>
      <c r="AA947" t="s">
        <v>59</v>
      </c>
      <c r="AB947" t="s">
        <v>59</v>
      </c>
      <c r="AC947" t="s">
        <v>59</v>
      </c>
      <c r="AD947" t="s">
        <v>59</v>
      </c>
      <c r="AE947" t="s">
        <v>59</v>
      </c>
      <c r="AF947" t="s">
        <v>59</v>
      </c>
      <c r="AG947" t="s">
        <v>59</v>
      </c>
      <c r="AH947" t="s">
        <v>59</v>
      </c>
      <c r="AI947" t="s">
        <v>59</v>
      </c>
      <c r="AJ947" t="s">
        <v>59</v>
      </c>
      <c r="AV947">
        <v>12</v>
      </c>
      <c r="AW947" t="s">
        <v>59</v>
      </c>
      <c r="AX947">
        <v>1</v>
      </c>
    </row>
    <row r="948" spans="1:50">
      <c r="A948" t="s">
        <v>1818</v>
      </c>
      <c r="B948" t="s">
        <v>1819</v>
      </c>
      <c r="C948" t="s">
        <v>122</v>
      </c>
      <c r="D948">
        <v>2020</v>
      </c>
      <c r="E948" t="s">
        <v>53</v>
      </c>
      <c r="F948">
        <v>42</v>
      </c>
      <c r="G948" t="s">
        <v>115</v>
      </c>
      <c r="H948">
        <v>140.46</v>
      </c>
      <c r="I948" t="s">
        <v>55</v>
      </c>
      <c r="J948" t="s">
        <v>55</v>
      </c>
      <c r="K948" t="s">
        <v>131</v>
      </c>
      <c r="L948" t="s">
        <v>58</v>
      </c>
      <c r="M948">
        <v>0</v>
      </c>
      <c r="N948">
        <v>1</v>
      </c>
      <c r="O948">
        <v>1</v>
      </c>
      <c r="P948">
        <v>0</v>
      </c>
      <c r="Q948" t="s">
        <v>59</v>
      </c>
      <c r="R948" t="s">
        <v>59</v>
      </c>
      <c r="S948" t="s">
        <v>59</v>
      </c>
      <c r="T948" t="s">
        <v>59</v>
      </c>
      <c r="U948" t="s">
        <v>59</v>
      </c>
      <c r="V948">
        <v>0</v>
      </c>
      <c r="W948">
        <v>0</v>
      </c>
      <c r="X948">
        <v>1</v>
      </c>
      <c r="Y948" t="s">
        <v>59</v>
      </c>
      <c r="Z948" t="s">
        <v>59</v>
      </c>
      <c r="AA948" t="s">
        <v>59</v>
      </c>
      <c r="AB948" t="s">
        <v>59</v>
      </c>
      <c r="AC948" t="s">
        <v>59</v>
      </c>
      <c r="AD948" t="s">
        <v>59</v>
      </c>
      <c r="AE948" t="s">
        <v>59</v>
      </c>
      <c r="AF948" t="s">
        <v>59</v>
      </c>
      <c r="AG948" t="s">
        <v>59</v>
      </c>
      <c r="AH948" t="s">
        <v>59</v>
      </c>
      <c r="AI948" t="s">
        <v>59</v>
      </c>
      <c r="AJ948" t="s">
        <v>59</v>
      </c>
      <c r="AV948">
        <v>12.1</v>
      </c>
      <c r="AW948" t="s">
        <v>59</v>
      </c>
      <c r="AX948">
        <v>7</v>
      </c>
    </row>
    <row r="949" spans="1:50">
      <c r="A949" t="s">
        <v>1820</v>
      </c>
      <c r="B949" t="s">
        <v>1821</v>
      </c>
      <c r="C949" t="s">
        <v>185</v>
      </c>
      <c r="D949">
        <v>1600</v>
      </c>
      <c r="E949" t="s">
        <v>53</v>
      </c>
      <c r="F949">
        <v>0</v>
      </c>
      <c r="G949" t="s">
        <v>226</v>
      </c>
      <c r="H949">
        <v>398.03</v>
      </c>
      <c r="I949" t="s">
        <v>55</v>
      </c>
      <c r="J949" t="s">
        <v>55</v>
      </c>
      <c r="K949" t="s">
        <v>215</v>
      </c>
      <c r="L949" t="s">
        <v>66</v>
      </c>
      <c r="M949">
        <v>2</v>
      </c>
      <c r="N949">
        <v>1</v>
      </c>
      <c r="O949">
        <v>1</v>
      </c>
      <c r="P949">
        <v>0</v>
      </c>
      <c r="Q949" t="s">
        <v>59</v>
      </c>
      <c r="R949" t="s">
        <v>59</v>
      </c>
      <c r="S949" t="s">
        <v>59</v>
      </c>
      <c r="T949" t="s">
        <v>59</v>
      </c>
      <c r="U949" t="s">
        <v>59</v>
      </c>
      <c r="W949">
        <v>0</v>
      </c>
      <c r="X949">
        <v>0</v>
      </c>
      <c r="Y949" t="s">
        <v>66</v>
      </c>
      <c r="Z949" t="s">
        <v>66</v>
      </c>
      <c r="AA949" t="s">
        <v>66</v>
      </c>
      <c r="AB949" t="s">
        <v>66</v>
      </c>
      <c r="AC949" t="s">
        <v>58</v>
      </c>
      <c r="AD949" t="s">
        <v>58</v>
      </c>
      <c r="AE949" t="s">
        <v>66</v>
      </c>
      <c r="AF949" t="s">
        <v>58</v>
      </c>
      <c r="AG949" t="s">
        <v>58</v>
      </c>
      <c r="AH949" t="s">
        <v>58</v>
      </c>
      <c r="AI949" t="s">
        <v>66</v>
      </c>
      <c r="AJ949" t="s">
        <v>58</v>
      </c>
      <c r="AK949">
        <v>0</v>
      </c>
      <c r="AL949">
        <v>0</v>
      </c>
      <c r="AM949">
        <v>1</v>
      </c>
      <c r="AN949">
        <v>0</v>
      </c>
      <c r="AO949">
        <v>0</v>
      </c>
      <c r="AP949">
        <v>0</v>
      </c>
      <c r="AQ949">
        <v>0</v>
      </c>
      <c r="AR949">
        <v>0</v>
      </c>
      <c r="AS949">
        <v>0</v>
      </c>
      <c r="AV949">
        <v>14.1</v>
      </c>
      <c r="AW949" t="s">
        <v>59</v>
      </c>
      <c r="AX949">
        <v>1</v>
      </c>
    </row>
    <row r="950" spans="1:50">
      <c r="A950" t="s">
        <v>1822</v>
      </c>
      <c r="B950" t="s">
        <v>1823</v>
      </c>
      <c r="C950" t="s">
        <v>236</v>
      </c>
      <c r="D950">
        <v>6200</v>
      </c>
      <c r="E950" t="s">
        <v>53</v>
      </c>
      <c r="F950">
        <v>42</v>
      </c>
      <c r="G950" t="s">
        <v>70</v>
      </c>
      <c r="H950">
        <v>308.88</v>
      </c>
      <c r="I950" t="s">
        <v>55</v>
      </c>
      <c r="J950" t="s">
        <v>55</v>
      </c>
      <c r="K950" t="s">
        <v>215</v>
      </c>
      <c r="L950" t="s">
        <v>66</v>
      </c>
      <c r="M950">
        <v>2</v>
      </c>
      <c r="N950">
        <v>1</v>
      </c>
      <c r="O950">
        <v>1</v>
      </c>
      <c r="P950">
        <v>0</v>
      </c>
      <c r="Q950" t="s">
        <v>59</v>
      </c>
      <c r="R950" t="s">
        <v>59</v>
      </c>
      <c r="S950" t="s">
        <v>59</v>
      </c>
      <c r="T950" t="s">
        <v>59</v>
      </c>
      <c r="U950" t="s">
        <v>59</v>
      </c>
      <c r="V950">
        <v>0</v>
      </c>
      <c r="W950">
        <v>0</v>
      </c>
      <c r="X950">
        <v>0</v>
      </c>
      <c r="Y950" t="s">
        <v>59</v>
      </c>
      <c r="Z950" t="s">
        <v>59</v>
      </c>
      <c r="AA950" t="s">
        <v>59</v>
      </c>
      <c r="AB950" t="s">
        <v>59</v>
      </c>
      <c r="AC950" t="s">
        <v>59</v>
      </c>
      <c r="AD950" t="s">
        <v>59</v>
      </c>
      <c r="AE950" t="s">
        <v>59</v>
      </c>
      <c r="AF950" t="s">
        <v>59</v>
      </c>
      <c r="AG950" t="s">
        <v>59</v>
      </c>
      <c r="AH950" t="s">
        <v>59</v>
      </c>
      <c r="AI950" t="s">
        <v>59</v>
      </c>
      <c r="AJ950" t="s">
        <v>59</v>
      </c>
      <c r="AV950">
        <v>13.3</v>
      </c>
      <c r="AW950" t="s">
        <v>59</v>
      </c>
      <c r="AX950">
        <v>4</v>
      </c>
    </row>
    <row r="951" spans="1:50">
      <c r="A951" t="s">
        <v>1824</v>
      </c>
      <c r="B951" t="s">
        <v>1825</v>
      </c>
      <c r="C951" t="s">
        <v>171</v>
      </c>
      <c r="D951">
        <v>5660</v>
      </c>
      <c r="E951" t="s">
        <v>53</v>
      </c>
      <c r="F951">
        <v>54</v>
      </c>
      <c r="G951" t="s">
        <v>226</v>
      </c>
      <c r="H951">
        <v>354.28</v>
      </c>
      <c r="I951" t="s">
        <v>55</v>
      </c>
      <c r="J951" t="s">
        <v>55</v>
      </c>
      <c r="K951" t="s">
        <v>90</v>
      </c>
      <c r="L951" t="s">
        <v>58</v>
      </c>
      <c r="M951">
        <v>0</v>
      </c>
      <c r="N951">
        <v>1</v>
      </c>
      <c r="O951">
        <v>1</v>
      </c>
      <c r="P951">
        <v>0</v>
      </c>
      <c r="Q951" t="s">
        <v>59</v>
      </c>
      <c r="R951" t="s">
        <v>59</v>
      </c>
      <c r="S951" t="s">
        <v>59</v>
      </c>
      <c r="T951" t="s">
        <v>59</v>
      </c>
      <c r="U951" t="s">
        <v>59</v>
      </c>
      <c r="V951">
        <v>1</v>
      </c>
      <c r="W951">
        <v>1</v>
      </c>
      <c r="X951">
        <v>1</v>
      </c>
      <c r="Y951" t="s">
        <v>58</v>
      </c>
      <c r="Z951" t="s">
        <v>58</v>
      </c>
      <c r="AA951" t="s">
        <v>58</v>
      </c>
      <c r="AB951" t="s">
        <v>58</v>
      </c>
      <c r="AC951" t="s">
        <v>58</v>
      </c>
      <c r="AD951" t="s">
        <v>58</v>
      </c>
      <c r="AE951" t="s">
        <v>58</v>
      </c>
      <c r="AF951" t="s">
        <v>58</v>
      </c>
      <c r="AG951" t="s">
        <v>58</v>
      </c>
      <c r="AH951" t="s">
        <v>58</v>
      </c>
      <c r="AI951" t="s">
        <v>58</v>
      </c>
      <c r="AJ951" t="s">
        <v>58</v>
      </c>
      <c r="AK951">
        <v>0</v>
      </c>
      <c r="AL951">
        <v>0</v>
      </c>
      <c r="AM951">
        <v>1</v>
      </c>
      <c r="AN951">
        <v>0</v>
      </c>
      <c r="AO951">
        <v>0</v>
      </c>
      <c r="AP951">
        <v>0</v>
      </c>
      <c r="AQ951">
        <v>0</v>
      </c>
      <c r="AR951">
        <v>0</v>
      </c>
      <c r="AS951">
        <v>1</v>
      </c>
      <c r="AV951">
        <v>13.4</v>
      </c>
      <c r="AW951" t="s">
        <v>59</v>
      </c>
      <c r="AX951">
        <v>3</v>
      </c>
    </row>
    <row r="952" spans="1:50">
      <c r="A952" t="s">
        <v>1826</v>
      </c>
      <c r="B952" t="s">
        <v>1827</v>
      </c>
      <c r="C952" t="s">
        <v>1828</v>
      </c>
      <c r="E952" t="s">
        <v>63</v>
      </c>
      <c r="F952">
        <v>54</v>
      </c>
      <c r="G952" t="s">
        <v>54</v>
      </c>
      <c r="H952">
        <v>331.91</v>
      </c>
      <c r="I952" t="s">
        <v>105</v>
      </c>
      <c r="J952" t="s">
        <v>71</v>
      </c>
      <c r="K952" t="s">
        <v>72</v>
      </c>
      <c r="L952" t="s">
        <v>58</v>
      </c>
      <c r="M952">
        <v>0</v>
      </c>
      <c r="N952">
        <v>1</v>
      </c>
      <c r="O952">
        <v>1</v>
      </c>
      <c r="P952">
        <v>0</v>
      </c>
      <c r="Q952" t="s">
        <v>59</v>
      </c>
      <c r="R952" t="s">
        <v>59</v>
      </c>
      <c r="S952" t="s">
        <v>59</v>
      </c>
      <c r="T952" t="s">
        <v>59</v>
      </c>
      <c r="U952" t="s">
        <v>59</v>
      </c>
      <c r="W952">
        <v>0</v>
      </c>
      <c r="X952">
        <v>0</v>
      </c>
      <c r="Y952" t="s">
        <v>58</v>
      </c>
      <c r="Z952" t="s">
        <v>66</v>
      </c>
      <c r="AA952" t="s">
        <v>58</v>
      </c>
      <c r="AB952" t="s">
        <v>58</v>
      </c>
      <c r="AC952" t="s">
        <v>58</v>
      </c>
      <c r="AD952" t="s">
        <v>58</v>
      </c>
      <c r="AE952" t="s">
        <v>58</v>
      </c>
      <c r="AF952" t="s">
        <v>58</v>
      </c>
      <c r="AG952" t="s">
        <v>58</v>
      </c>
      <c r="AH952" t="s">
        <v>58</v>
      </c>
      <c r="AI952" t="s">
        <v>58</v>
      </c>
      <c r="AJ952" t="s">
        <v>58</v>
      </c>
      <c r="AK952">
        <v>0</v>
      </c>
      <c r="AL952">
        <v>1</v>
      </c>
      <c r="AM952">
        <v>1</v>
      </c>
      <c r="AN952">
        <v>0</v>
      </c>
      <c r="AO952">
        <v>1</v>
      </c>
      <c r="AP952">
        <v>0</v>
      </c>
      <c r="AQ952">
        <v>1</v>
      </c>
      <c r="AR952">
        <v>0</v>
      </c>
      <c r="AS952">
        <v>0</v>
      </c>
      <c r="AV952">
        <v>11.5</v>
      </c>
      <c r="AW952" t="s">
        <v>59</v>
      </c>
      <c r="AX952">
        <v>6</v>
      </c>
    </row>
    <row r="953" spans="1:50">
      <c r="A953" t="s">
        <v>1829</v>
      </c>
      <c r="B953" t="s">
        <v>800</v>
      </c>
      <c r="C953" t="s">
        <v>79</v>
      </c>
      <c r="D953">
        <v>7040</v>
      </c>
      <c r="E953" t="s">
        <v>53</v>
      </c>
      <c r="F953">
        <v>40</v>
      </c>
      <c r="G953" t="s">
        <v>104</v>
      </c>
      <c r="H953">
        <v>243.75</v>
      </c>
      <c r="I953" t="s">
        <v>105</v>
      </c>
      <c r="J953" t="s">
        <v>56</v>
      </c>
      <c r="K953" t="s">
        <v>85</v>
      </c>
      <c r="L953" t="s">
        <v>66</v>
      </c>
      <c r="M953">
        <v>1</v>
      </c>
      <c r="N953">
        <v>2</v>
      </c>
      <c r="O953">
        <v>1</v>
      </c>
      <c r="P953">
        <v>0</v>
      </c>
      <c r="Q953" t="s">
        <v>59</v>
      </c>
      <c r="R953" t="s">
        <v>59</v>
      </c>
      <c r="S953" t="s">
        <v>59</v>
      </c>
      <c r="T953" t="s">
        <v>59</v>
      </c>
      <c r="U953" t="s">
        <v>66</v>
      </c>
      <c r="V953">
        <v>0</v>
      </c>
      <c r="W953">
        <v>0</v>
      </c>
      <c r="X953">
        <v>0</v>
      </c>
      <c r="Y953" t="s">
        <v>58</v>
      </c>
      <c r="Z953" t="s">
        <v>58</v>
      </c>
      <c r="AA953" t="s">
        <v>58</v>
      </c>
      <c r="AB953" t="s">
        <v>58</v>
      </c>
      <c r="AC953" t="s">
        <v>58</v>
      </c>
      <c r="AD953" t="s">
        <v>58</v>
      </c>
      <c r="AE953" t="s">
        <v>58</v>
      </c>
      <c r="AF953" t="s">
        <v>58</v>
      </c>
      <c r="AG953" t="s">
        <v>58</v>
      </c>
      <c r="AH953" t="s">
        <v>58</v>
      </c>
      <c r="AI953" t="s">
        <v>58</v>
      </c>
      <c r="AJ953" t="s">
        <v>58</v>
      </c>
      <c r="AK953">
        <v>0</v>
      </c>
      <c r="AL953">
        <v>1</v>
      </c>
      <c r="AM953">
        <v>1</v>
      </c>
      <c r="AN953">
        <v>0</v>
      </c>
      <c r="AO953">
        <v>0</v>
      </c>
      <c r="AP953">
        <v>0</v>
      </c>
      <c r="AQ953">
        <v>0</v>
      </c>
      <c r="AR953">
        <v>0</v>
      </c>
      <c r="AS953">
        <v>1</v>
      </c>
      <c r="AV953">
        <v>12.9</v>
      </c>
      <c r="AW953" t="s">
        <v>59</v>
      </c>
      <c r="AX953">
        <v>8</v>
      </c>
    </row>
    <row r="954" spans="1:50">
      <c r="A954" t="s">
        <v>1830</v>
      </c>
      <c r="B954" t="s">
        <v>1831</v>
      </c>
      <c r="C954" t="s">
        <v>182</v>
      </c>
      <c r="D954">
        <v>9160</v>
      </c>
      <c r="E954" t="s">
        <v>63</v>
      </c>
      <c r="F954">
        <v>56</v>
      </c>
      <c r="G954" t="s">
        <v>226</v>
      </c>
      <c r="H954">
        <v>384.87</v>
      </c>
      <c r="I954" t="s">
        <v>100</v>
      </c>
      <c r="J954" t="s">
        <v>71</v>
      </c>
      <c r="K954" t="s">
        <v>128</v>
      </c>
      <c r="L954" t="s">
        <v>66</v>
      </c>
      <c r="M954">
        <v>1</v>
      </c>
      <c r="N954">
        <v>2</v>
      </c>
      <c r="O954">
        <v>2</v>
      </c>
      <c r="P954">
        <v>0</v>
      </c>
      <c r="Q954" t="s">
        <v>59</v>
      </c>
      <c r="R954" t="s">
        <v>59</v>
      </c>
      <c r="S954" t="s">
        <v>59</v>
      </c>
      <c r="T954" t="s">
        <v>59</v>
      </c>
      <c r="U954" t="s">
        <v>59</v>
      </c>
      <c r="V954">
        <v>2</v>
      </c>
      <c r="W954">
        <v>1</v>
      </c>
      <c r="X954">
        <v>1</v>
      </c>
      <c r="Y954" t="s">
        <v>66</v>
      </c>
      <c r="Z954" t="s">
        <v>58</v>
      </c>
      <c r="AA954" t="s">
        <v>58</v>
      </c>
      <c r="AB954" t="s">
        <v>66</v>
      </c>
      <c r="AC954" t="s">
        <v>58</v>
      </c>
      <c r="AD954" t="s">
        <v>58</v>
      </c>
      <c r="AE954" t="s">
        <v>58</v>
      </c>
      <c r="AF954" t="s">
        <v>58</v>
      </c>
      <c r="AG954" t="s">
        <v>58</v>
      </c>
      <c r="AH954" t="s">
        <v>58</v>
      </c>
      <c r="AI954" t="s">
        <v>58</v>
      </c>
      <c r="AJ954" t="s">
        <v>66</v>
      </c>
      <c r="AK954">
        <v>1</v>
      </c>
      <c r="AL954">
        <v>1</v>
      </c>
      <c r="AM954">
        <v>1</v>
      </c>
      <c r="AN954">
        <v>0</v>
      </c>
      <c r="AO954">
        <v>0</v>
      </c>
      <c r="AP954">
        <v>0</v>
      </c>
      <c r="AQ954">
        <v>0</v>
      </c>
      <c r="AR954">
        <v>0</v>
      </c>
      <c r="AS954">
        <v>0</v>
      </c>
      <c r="AV954">
        <v>13.3</v>
      </c>
      <c r="AW954" t="s">
        <v>59</v>
      </c>
      <c r="AX954">
        <v>7</v>
      </c>
    </row>
    <row r="955" spans="1:50">
      <c r="A955" t="s">
        <v>1832</v>
      </c>
      <c r="B955" t="s">
        <v>1833</v>
      </c>
      <c r="C955" t="s">
        <v>103</v>
      </c>
      <c r="E955" t="s">
        <v>53</v>
      </c>
      <c r="F955">
        <v>76</v>
      </c>
      <c r="G955" t="s">
        <v>70</v>
      </c>
      <c r="H955">
        <v>394.74</v>
      </c>
      <c r="I955" t="s">
        <v>55</v>
      </c>
      <c r="J955" t="s">
        <v>55</v>
      </c>
      <c r="K955" t="s">
        <v>80</v>
      </c>
      <c r="L955" t="s">
        <v>58</v>
      </c>
      <c r="M955">
        <v>0</v>
      </c>
      <c r="N955">
        <v>2</v>
      </c>
      <c r="O955">
        <v>2</v>
      </c>
      <c r="P955">
        <v>1</v>
      </c>
      <c r="Q955" t="s">
        <v>59</v>
      </c>
      <c r="R955" t="s">
        <v>59</v>
      </c>
      <c r="S955" t="s">
        <v>59</v>
      </c>
      <c r="T955" t="s">
        <v>59</v>
      </c>
      <c r="U955" t="s">
        <v>59</v>
      </c>
      <c r="Y955" t="s">
        <v>66</v>
      </c>
      <c r="Z955" t="s">
        <v>58</v>
      </c>
      <c r="AA955" t="s">
        <v>58</v>
      </c>
      <c r="AB955" t="s">
        <v>58</v>
      </c>
      <c r="AC955" t="s">
        <v>58</v>
      </c>
      <c r="AD955" t="s">
        <v>58</v>
      </c>
      <c r="AE955" t="s">
        <v>58</v>
      </c>
      <c r="AF955" t="s">
        <v>58</v>
      </c>
      <c r="AG955" t="s">
        <v>58</v>
      </c>
      <c r="AH955" t="s">
        <v>58</v>
      </c>
      <c r="AI955" t="s">
        <v>58</v>
      </c>
      <c r="AJ955" t="s">
        <v>58</v>
      </c>
      <c r="AK955">
        <v>1</v>
      </c>
      <c r="AL955">
        <v>0</v>
      </c>
      <c r="AM955">
        <v>1</v>
      </c>
      <c r="AN955">
        <v>0</v>
      </c>
      <c r="AO955">
        <v>0</v>
      </c>
      <c r="AP955">
        <v>0</v>
      </c>
      <c r="AQ955">
        <v>0</v>
      </c>
      <c r="AR955">
        <v>0</v>
      </c>
      <c r="AS955">
        <v>0</v>
      </c>
      <c r="AW955" t="s">
        <v>66</v>
      </c>
      <c r="AX955">
        <v>6</v>
      </c>
    </row>
    <row r="956" spans="1:50">
      <c r="A956" t="s">
        <v>1834</v>
      </c>
      <c r="B956" t="s">
        <v>176</v>
      </c>
      <c r="C956" t="s">
        <v>177</v>
      </c>
      <c r="E956" t="s">
        <v>53</v>
      </c>
      <c r="F956">
        <v>26</v>
      </c>
      <c r="G956" t="s">
        <v>54</v>
      </c>
      <c r="H956">
        <v>100</v>
      </c>
      <c r="I956" t="s">
        <v>55</v>
      </c>
      <c r="J956" t="s">
        <v>56</v>
      </c>
      <c r="K956" t="s">
        <v>215</v>
      </c>
      <c r="L956" t="s">
        <v>58</v>
      </c>
      <c r="M956">
        <v>0</v>
      </c>
      <c r="N956">
        <v>1</v>
      </c>
      <c r="O956">
        <v>1</v>
      </c>
      <c r="P956">
        <v>0</v>
      </c>
      <c r="Q956" t="s">
        <v>59</v>
      </c>
      <c r="R956" t="s">
        <v>59</v>
      </c>
      <c r="S956" t="s">
        <v>59</v>
      </c>
      <c r="T956" t="s">
        <v>59</v>
      </c>
      <c r="U956" t="s">
        <v>59</v>
      </c>
      <c r="W956">
        <v>0</v>
      </c>
      <c r="X956">
        <v>0</v>
      </c>
      <c r="Y956" t="s">
        <v>59</v>
      </c>
      <c r="Z956" t="s">
        <v>59</v>
      </c>
      <c r="AA956" t="s">
        <v>59</v>
      </c>
      <c r="AB956" t="s">
        <v>59</v>
      </c>
      <c r="AC956" t="s">
        <v>59</v>
      </c>
      <c r="AD956" t="s">
        <v>59</v>
      </c>
      <c r="AE956" t="s">
        <v>59</v>
      </c>
      <c r="AF956" t="s">
        <v>59</v>
      </c>
      <c r="AG956" t="s">
        <v>59</v>
      </c>
      <c r="AH956" t="s">
        <v>59</v>
      </c>
      <c r="AI956" t="s">
        <v>59</v>
      </c>
      <c r="AJ956" t="s">
        <v>59</v>
      </c>
      <c r="AV956">
        <v>11.7</v>
      </c>
      <c r="AW956" t="s">
        <v>59</v>
      </c>
      <c r="AX956">
        <v>8</v>
      </c>
    </row>
    <row r="957" spans="1:50">
      <c r="A957" t="s">
        <v>1835</v>
      </c>
      <c r="B957" t="s">
        <v>1836</v>
      </c>
      <c r="C957" t="s">
        <v>83</v>
      </c>
      <c r="D957">
        <v>5360</v>
      </c>
      <c r="E957" t="s">
        <v>63</v>
      </c>
      <c r="F957">
        <v>56</v>
      </c>
      <c r="G957" t="s">
        <v>246</v>
      </c>
      <c r="H957">
        <v>310.2</v>
      </c>
      <c r="I957" t="s">
        <v>105</v>
      </c>
      <c r="J957" t="s">
        <v>71</v>
      </c>
      <c r="K957" t="s">
        <v>123</v>
      </c>
      <c r="L957" t="s">
        <v>58</v>
      </c>
      <c r="M957">
        <v>0</v>
      </c>
      <c r="N957">
        <v>0</v>
      </c>
      <c r="O957">
        <v>0</v>
      </c>
      <c r="P957">
        <v>0</v>
      </c>
      <c r="Q957" t="s">
        <v>59</v>
      </c>
      <c r="R957" t="s">
        <v>59</v>
      </c>
      <c r="S957" t="s">
        <v>59</v>
      </c>
      <c r="T957" t="s">
        <v>66</v>
      </c>
      <c r="U957" t="s">
        <v>66</v>
      </c>
      <c r="W957">
        <v>0</v>
      </c>
      <c r="X957">
        <v>0</v>
      </c>
      <c r="Y957" t="s">
        <v>66</v>
      </c>
      <c r="Z957" t="s">
        <v>66</v>
      </c>
      <c r="AA957" t="s">
        <v>58</v>
      </c>
      <c r="AB957" t="s">
        <v>66</v>
      </c>
      <c r="AC957" t="s">
        <v>58</v>
      </c>
      <c r="AD957" t="s">
        <v>58</v>
      </c>
      <c r="AE957" t="s">
        <v>58</v>
      </c>
      <c r="AF957" t="s">
        <v>58</v>
      </c>
      <c r="AG957" t="s">
        <v>58</v>
      </c>
      <c r="AH957" t="s">
        <v>58</v>
      </c>
      <c r="AI957" t="s">
        <v>58</v>
      </c>
      <c r="AJ957" t="s">
        <v>58</v>
      </c>
      <c r="AK957">
        <v>0</v>
      </c>
      <c r="AL957">
        <v>0</v>
      </c>
      <c r="AM957">
        <v>1</v>
      </c>
      <c r="AN957">
        <v>0</v>
      </c>
      <c r="AO957">
        <v>1</v>
      </c>
      <c r="AP957">
        <v>0</v>
      </c>
      <c r="AQ957">
        <v>0</v>
      </c>
      <c r="AR957">
        <v>0</v>
      </c>
      <c r="AS957">
        <v>1</v>
      </c>
      <c r="AV957">
        <v>12.1</v>
      </c>
      <c r="AW957" t="s">
        <v>66</v>
      </c>
      <c r="AX957">
        <v>2</v>
      </c>
    </row>
    <row r="958" spans="1:50">
      <c r="A958" t="s">
        <v>1837</v>
      </c>
      <c r="B958" t="s">
        <v>1838</v>
      </c>
      <c r="C958" t="s">
        <v>171</v>
      </c>
      <c r="E958" t="s">
        <v>53</v>
      </c>
      <c r="F958">
        <v>50</v>
      </c>
      <c r="G958" t="s">
        <v>127</v>
      </c>
      <c r="H958">
        <v>356.91</v>
      </c>
      <c r="I958" t="s">
        <v>100</v>
      </c>
      <c r="J958" t="s">
        <v>71</v>
      </c>
      <c r="K958" t="s">
        <v>256</v>
      </c>
      <c r="L958" t="s">
        <v>58</v>
      </c>
      <c r="M958">
        <v>0</v>
      </c>
      <c r="N958">
        <v>1</v>
      </c>
      <c r="O958">
        <v>1</v>
      </c>
      <c r="P958">
        <v>0</v>
      </c>
      <c r="Q958" t="s">
        <v>59</v>
      </c>
      <c r="R958" t="s">
        <v>59</v>
      </c>
      <c r="S958" t="s">
        <v>59</v>
      </c>
      <c r="T958" t="s">
        <v>59</v>
      </c>
      <c r="U958" t="s">
        <v>59</v>
      </c>
      <c r="V958">
        <v>2</v>
      </c>
      <c r="W958">
        <v>0</v>
      </c>
      <c r="X958">
        <v>1</v>
      </c>
      <c r="Y958" t="s">
        <v>66</v>
      </c>
      <c r="Z958" t="s">
        <v>58</v>
      </c>
      <c r="AA958" t="s">
        <v>58</v>
      </c>
      <c r="AB958" t="s">
        <v>58</v>
      </c>
      <c r="AC958" t="s">
        <v>58</v>
      </c>
      <c r="AD958" t="s">
        <v>58</v>
      </c>
      <c r="AE958" t="s">
        <v>58</v>
      </c>
      <c r="AF958" t="s">
        <v>58</v>
      </c>
      <c r="AG958" t="s">
        <v>58</v>
      </c>
      <c r="AH958" t="s">
        <v>58</v>
      </c>
      <c r="AI958" t="s">
        <v>58</v>
      </c>
      <c r="AJ958" t="s">
        <v>58</v>
      </c>
      <c r="AK958">
        <v>1</v>
      </c>
      <c r="AL958">
        <v>1</v>
      </c>
      <c r="AM958">
        <v>1</v>
      </c>
      <c r="AN958">
        <v>0</v>
      </c>
      <c r="AO958">
        <v>0</v>
      </c>
      <c r="AP958">
        <v>0</v>
      </c>
      <c r="AQ958">
        <v>0</v>
      </c>
      <c r="AR958">
        <v>0</v>
      </c>
      <c r="AS958">
        <v>1</v>
      </c>
      <c r="AV958">
        <v>13.7</v>
      </c>
      <c r="AW958" t="s">
        <v>59</v>
      </c>
      <c r="AX958">
        <v>3</v>
      </c>
    </row>
    <row r="959" spans="1:50">
      <c r="A959" t="s">
        <v>1839</v>
      </c>
      <c r="B959" t="s">
        <v>1840</v>
      </c>
      <c r="C959" t="s">
        <v>108</v>
      </c>
      <c r="D959">
        <v>3360</v>
      </c>
      <c r="E959" t="s">
        <v>63</v>
      </c>
      <c r="F959">
        <v>64</v>
      </c>
      <c r="G959" t="s">
        <v>70</v>
      </c>
      <c r="H959">
        <v>346.05</v>
      </c>
      <c r="I959" t="s">
        <v>55</v>
      </c>
      <c r="J959" t="s">
        <v>71</v>
      </c>
      <c r="K959" t="s">
        <v>131</v>
      </c>
      <c r="L959" t="s">
        <v>58</v>
      </c>
      <c r="M959">
        <v>0</v>
      </c>
      <c r="N959">
        <v>2</v>
      </c>
      <c r="O959">
        <v>2</v>
      </c>
      <c r="P959">
        <v>1</v>
      </c>
      <c r="Q959" t="s">
        <v>59</v>
      </c>
      <c r="R959" t="s">
        <v>59</v>
      </c>
      <c r="S959" t="s">
        <v>59</v>
      </c>
      <c r="T959" t="s">
        <v>59</v>
      </c>
      <c r="U959" t="s">
        <v>59</v>
      </c>
      <c r="V959">
        <v>3</v>
      </c>
      <c r="W959">
        <v>1</v>
      </c>
      <c r="X959">
        <v>1</v>
      </c>
      <c r="Y959" t="s">
        <v>66</v>
      </c>
      <c r="Z959" t="s">
        <v>66</v>
      </c>
      <c r="AA959" t="s">
        <v>66</v>
      </c>
      <c r="AB959" t="s">
        <v>66</v>
      </c>
      <c r="AC959" t="s">
        <v>58</v>
      </c>
      <c r="AD959" t="s">
        <v>58</v>
      </c>
      <c r="AE959" t="s">
        <v>66</v>
      </c>
      <c r="AF959" t="s">
        <v>58</v>
      </c>
      <c r="AG959" t="s">
        <v>58</v>
      </c>
      <c r="AH959" t="s">
        <v>58</v>
      </c>
      <c r="AI959" t="s">
        <v>58</v>
      </c>
      <c r="AJ959" t="s">
        <v>58</v>
      </c>
      <c r="AK959">
        <v>0</v>
      </c>
      <c r="AL959">
        <v>0</v>
      </c>
      <c r="AM959">
        <v>1</v>
      </c>
      <c r="AN959">
        <v>0</v>
      </c>
      <c r="AO959">
        <v>1</v>
      </c>
      <c r="AP959">
        <v>0</v>
      </c>
      <c r="AQ959">
        <v>0</v>
      </c>
      <c r="AR959">
        <v>0</v>
      </c>
      <c r="AS959">
        <v>1</v>
      </c>
      <c r="AV959">
        <v>14.5</v>
      </c>
      <c r="AW959" t="s">
        <v>59</v>
      </c>
      <c r="AX959">
        <v>9</v>
      </c>
    </row>
    <row r="960" spans="1:50">
      <c r="A960" t="s">
        <v>1841</v>
      </c>
      <c r="B960" t="s">
        <v>1842</v>
      </c>
      <c r="C960" t="s">
        <v>266</v>
      </c>
      <c r="D960">
        <v>5560</v>
      </c>
      <c r="E960" t="s">
        <v>63</v>
      </c>
      <c r="F960">
        <v>48</v>
      </c>
      <c r="G960" t="s">
        <v>246</v>
      </c>
      <c r="H960">
        <v>408.88</v>
      </c>
      <c r="I960" t="s">
        <v>55</v>
      </c>
      <c r="J960" t="s">
        <v>55</v>
      </c>
      <c r="K960" t="s">
        <v>116</v>
      </c>
      <c r="L960" t="s">
        <v>66</v>
      </c>
      <c r="M960">
        <v>1</v>
      </c>
      <c r="N960">
        <v>2</v>
      </c>
      <c r="O960">
        <v>2</v>
      </c>
      <c r="P960">
        <v>0</v>
      </c>
      <c r="Q960" t="s">
        <v>59</v>
      </c>
      <c r="R960" t="s">
        <v>59</v>
      </c>
      <c r="S960" t="s">
        <v>59</v>
      </c>
      <c r="T960" t="s">
        <v>59</v>
      </c>
      <c r="U960" t="s">
        <v>59</v>
      </c>
      <c r="V960">
        <v>2</v>
      </c>
      <c r="W960">
        <v>1</v>
      </c>
      <c r="X960">
        <v>1</v>
      </c>
      <c r="Y960" t="s">
        <v>66</v>
      </c>
      <c r="Z960" t="s">
        <v>66</v>
      </c>
      <c r="AA960" t="s">
        <v>58</v>
      </c>
      <c r="AB960" t="s">
        <v>66</v>
      </c>
      <c r="AC960" t="s">
        <v>58</v>
      </c>
      <c r="AD960" t="s">
        <v>58</v>
      </c>
      <c r="AE960" t="s">
        <v>58</v>
      </c>
      <c r="AF960" t="s">
        <v>58</v>
      </c>
      <c r="AG960" t="s">
        <v>58</v>
      </c>
      <c r="AH960" t="s">
        <v>58</v>
      </c>
      <c r="AI960" t="s">
        <v>58</v>
      </c>
      <c r="AJ960" t="s">
        <v>66</v>
      </c>
      <c r="AK960">
        <v>0</v>
      </c>
      <c r="AL960">
        <v>1</v>
      </c>
      <c r="AM960">
        <v>0</v>
      </c>
      <c r="AN960">
        <v>0</v>
      </c>
      <c r="AO960">
        <v>1</v>
      </c>
      <c r="AP960">
        <v>0</v>
      </c>
      <c r="AQ960">
        <v>0</v>
      </c>
      <c r="AR960">
        <v>0</v>
      </c>
      <c r="AS960">
        <v>0</v>
      </c>
      <c r="AV960">
        <v>14.9</v>
      </c>
      <c r="AW960" t="s">
        <v>59</v>
      </c>
      <c r="AX960">
        <v>9</v>
      </c>
    </row>
    <row r="961" spans="1:50">
      <c r="A961" t="s">
        <v>1843</v>
      </c>
      <c r="B961" t="s">
        <v>1671</v>
      </c>
      <c r="C961" t="s">
        <v>187</v>
      </c>
      <c r="D961">
        <v>5720</v>
      </c>
      <c r="E961" t="s">
        <v>63</v>
      </c>
      <c r="F961">
        <v>84</v>
      </c>
      <c r="G961" t="s">
        <v>84</v>
      </c>
      <c r="H961">
        <v>279.27999999999997</v>
      </c>
      <c r="I961" t="s">
        <v>94</v>
      </c>
      <c r="J961" t="s">
        <v>71</v>
      </c>
      <c r="K961" t="s">
        <v>72</v>
      </c>
      <c r="L961" t="s">
        <v>58</v>
      </c>
      <c r="M961">
        <v>0</v>
      </c>
      <c r="N961">
        <v>2</v>
      </c>
      <c r="O961">
        <v>2</v>
      </c>
      <c r="P961">
        <v>2</v>
      </c>
      <c r="Q961" t="s">
        <v>59</v>
      </c>
      <c r="R961" t="s">
        <v>59</v>
      </c>
      <c r="S961" t="s">
        <v>59</v>
      </c>
      <c r="T961" t="s">
        <v>59</v>
      </c>
      <c r="U961" t="s">
        <v>59</v>
      </c>
      <c r="W961">
        <v>0</v>
      </c>
      <c r="X961">
        <v>0</v>
      </c>
      <c r="Y961" t="s">
        <v>58</v>
      </c>
      <c r="Z961" t="s">
        <v>66</v>
      </c>
      <c r="AA961" t="s">
        <v>58</v>
      </c>
      <c r="AB961" t="s">
        <v>66</v>
      </c>
      <c r="AC961" t="s">
        <v>58</v>
      </c>
      <c r="AD961" t="s">
        <v>58</v>
      </c>
      <c r="AE961" t="s">
        <v>66</v>
      </c>
      <c r="AF961" t="s">
        <v>58</v>
      </c>
      <c r="AG961" t="s">
        <v>58</v>
      </c>
      <c r="AH961" t="s">
        <v>58</v>
      </c>
      <c r="AI961" t="s">
        <v>58</v>
      </c>
      <c r="AJ961" t="s">
        <v>58</v>
      </c>
      <c r="AK961">
        <v>0</v>
      </c>
      <c r="AL961">
        <v>0</v>
      </c>
      <c r="AM961">
        <v>1</v>
      </c>
      <c r="AN961">
        <v>1</v>
      </c>
      <c r="AO961">
        <v>0</v>
      </c>
      <c r="AP961">
        <v>0</v>
      </c>
      <c r="AQ961">
        <v>1</v>
      </c>
      <c r="AR961">
        <v>0</v>
      </c>
      <c r="AS961">
        <v>0</v>
      </c>
      <c r="AV961">
        <v>12.2</v>
      </c>
      <c r="AW961" t="s">
        <v>59</v>
      </c>
      <c r="AX961">
        <v>7</v>
      </c>
    </row>
    <row r="962" spans="1:50">
      <c r="A962" t="s">
        <v>1844</v>
      </c>
      <c r="B962" t="s">
        <v>1845</v>
      </c>
      <c r="C962" t="s">
        <v>148</v>
      </c>
      <c r="D962">
        <v>5190</v>
      </c>
      <c r="E962" t="s">
        <v>53</v>
      </c>
      <c r="F962">
        <v>44</v>
      </c>
      <c r="G962" t="s">
        <v>64</v>
      </c>
      <c r="H962">
        <v>426.64</v>
      </c>
      <c r="I962" t="s">
        <v>55</v>
      </c>
      <c r="J962" t="s">
        <v>55</v>
      </c>
      <c r="K962" t="s">
        <v>85</v>
      </c>
      <c r="L962" t="s">
        <v>66</v>
      </c>
      <c r="M962">
        <v>2</v>
      </c>
      <c r="N962">
        <v>2</v>
      </c>
      <c r="O962">
        <v>2</v>
      </c>
      <c r="P962">
        <v>0</v>
      </c>
      <c r="Q962" t="s">
        <v>59</v>
      </c>
      <c r="R962" t="s">
        <v>59</v>
      </c>
      <c r="S962" t="s">
        <v>59</v>
      </c>
      <c r="T962" t="s">
        <v>66</v>
      </c>
      <c r="U962" t="s">
        <v>66</v>
      </c>
      <c r="W962">
        <v>0</v>
      </c>
      <c r="X962">
        <v>0</v>
      </c>
      <c r="Y962" t="s">
        <v>66</v>
      </c>
      <c r="Z962" t="s">
        <v>58</v>
      </c>
      <c r="AA962" t="s">
        <v>66</v>
      </c>
      <c r="AB962" t="s">
        <v>66</v>
      </c>
      <c r="AC962" t="s">
        <v>58</v>
      </c>
      <c r="AD962" t="s">
        <v>58</v>
      </c>
      <c r="AE962" t="s">
        <v>58</v>
      </c>
      <c r="AF962" t="s">
        <v>58</v>
      </c>
      <c r="AG962" t="s">
        <v>66</v>
      </c>
      <c r="AH962" t="s">
        <v>66</v>
      </c>
      <c r="AI962" t="s">
        <v>66</v>
      </c>
      <c r="AJ962" t="s">
        <v>58</v>
      </c>
      <c r="AK962">
        <v>0</v>
      </c>
      <c r="AL962">
        <v>1</v>
      </c>
      <c r="AM962">
        <v>1</v>
      </c>
      <c r="AN962">
        <v>1</v>
      </c>
      <c r="AO962">
        <v>1</v>
      </c>
      <c r="AP962">
        <v>0</v>
      </c>
      <c r="AQ962">
        <v>0</v>
      </c>
      <c r="AR962">
        <v>0</v>
      </c>
      <c r="AS962">
        <v>1</v>
      </c>
      <c r="AV962">
        <v>14.1</v>
      </c>
      <c r="AW962" t="s">
        <v>59</v>
      </c>
      <c r="AX962">
        <v>3</v>
      </c>
    </row>
    <row r="963" spans="1:50">
      <c r="A963" t="s">
        <v>1846</v>
      </c>
      <c r="B963" t="s">
        <v>1847</v>
      </c>
      <c r="C963" t="s">
        <v>93</v>
      </c>
      <c r="D963">
        <v>1200</v>
      </c>
      <c r="E963" t="s">
        <v>63</v>
      </c>
      <c r="F963">
        <v>0</v>
      </c>
      <c r="G963" t="s">
        <v>226</v>
      </c>
      <c r="H963">
        <v>279.93</v>
      </c>
      <c r="I963" t="s">
        <v>55</v>
      </c>
      <c r="J963" t="s">
        <v>55</v>
      </c>
      <c r="K963" t="s">
        <v>80</v>
      </c>
      <c r="L963" t="s">
        <v>58</v>
      </c>
      <c r="M963">
        <v>0</v>
      </c>
      <c r="N963">
        <v>1</v>
      </c>
      <c r="O963">
        <v>1</v>
      </c>
      <c r="P963">
        <v>0</v>
      </c>
      <c r="Q963" t="s">
        <v>59</v>
      </c>
      <c r="R963" t="s">
        <v>59</v>
      </c>
      <c r="S963" t="s">
        <v>59</v>
      </c>
      <c r="T963" t="s">
        <v>59</v>
      </c>
      <c r="U963" t="s">
        <v>59</v>
      </c>
      <c r="W963">
        <v>0</v>
      </c>
      <c r="X963">
        <v>0</v>
      </c>
      <c r="Y963" t="s">
        <v>59</v>
      </c>
      <c r="Z963" t="s">
        <v>59</v>
      </c>
      <c r="AA963" t="s">
        <v>59</v>
      </c>
      <c r="AB963" t="s">
        <v>59</v>
      </c>
      <c r="AC963" t="s">
        <v>59</v>
      </c>
      <c r="AD963" t="s">
        <v>59</v>
      </c>
      <c r="AE963" t="s">
        <v>59</v>
      </c>
      <c r="AF963" t="s">
        <v>59</v>
      </c>
      <c r="AG963" t="s">
        <v>59</v>
      </c>
      <c r="AH963" t="s">
        <v>59</v>
      </c>
      <c r="AI963" t="s">
        <v>59</v>
      </c>
      <c r="AJ963" t="s">
        <v>59</v>
      </c>
      <c r="AV963">
        <v>12</v>
      </c>
      <c r="AW963" t="s">
        <v>59</v>
      </c>
      <c r="AX963">
        <v>5</v>
      </c>
    </row>
    <row r="964" spans="1:50">
      <c r="A964" t="s">
        <v>1848</v>
      </c>
      <c r="B964" t="s">
        <v>1849</v>
      </c>
      <c r="C964" t="s">
        <v>75</v>
      </c>
      <c r="D964">
        <v>2160</v>
      </c>
      <c r="E964" t="s">
        <v>53</v>
      </c>
      <c r="F964">
        <v>30</v>
      </c>
      <c r="G964" t="s">
        <v>64</v>
      </c>
      <c r="H964">
        <v>228.95</v>
      </c>
      <c r="I964" t="s">
        <v>55</v>
      </c>
      <c r="J964" t="s">
        <v>55</v>
      </c>
      <c r="K964" t="s">
        <v>128</v>
      </c>
      <c r="L964" t="s">
        <v>58</v>
      </c>
      <c r="M964">
        <v>0</v>
      </c>
      <c r="N964">
        <v>1</v>
      </c>
      <c r="O964">
        <v>1</v>
      </c>
      <c r="P964">
        <v>0</v>
      </c>
      <c r="Q964" t="s">
        <v>59</v>
      </c>
      <c r="R964" t="s">
        <v>59</v>
      </c>
      <c r="S964" t="s">
        <v>59</v>
      </c>
      <c r="T964" t="s">
        <v>59</v>
      </c>
      <c r="U964" t="s">
        <v>59</v>
      </c>
      <c r="V964">
        <v>0</v>
      </c>
      <c r="W964">
        <v>0</v>
      </c>
      <c r="X964">
        <v>0</v>
      </c>
      <c r="Y964" t="s">
        <v>59</v>
      </c>
      <c r="Z964" t="s">
        <v>59</v>
      </c>
      <c r="AA964" t="s">
        <v>59</v>
      </c>
      <c r="AB964" t="s">
        <v>59</v>
      </c>
      <c r="AC964" t="s">
        <v>59</v>
      </c>
      <c r="AD964" t="s">
        <v>59</v>
      </c>
      <c r="AE964" t="s">
        <v>59</v>
      </c>
      <c r="AF964" t="s">
        <v>59</v>
      </c>
      <c r="AG964" t="s">
        <v>59</v>
      </c>
      <c r="AH964" t="s">
        <v>59</v>
      </c>
      <c r="AI964" t="s">
        <v>59</v>
      </c>
      <c r="AJ964" t="s">
        <v>59</v>
      </c>
      <c r="AV964">
        <v>12.4</v>
      </c>
      <c r="AW964" t="s">
        <v>59</v>
      </c>
      <c r="AX964">
        <v>1</v>
      </c>
    </row>
    <row r="965" spans="1:50">
      <c r="A965" t="s">
        <v>1850</v>
      </c>
      <c r="B965" t="s">
        <v>1851</v>
      </c>
      <c r="C965" t="s">
        <v>185</v>
      </c>
      <c r="D965">
        <v>1600</v>
      </c>
      <c r="E965" t="s">
        <v>53</v>
      </c>
      <c r="F965">
        <v>28</v>
      </c>
      <c r="G965" t="s">
        <v>70</v>
      </c>
      <c r="H965">
        <v>268.42</v>
      </c>
      <c r="I965" t="s">
        <v>55</v>
      </c>
      <c r="J965" t="s">
        <v>71</v>
      </c>
      <c r="K965" t="s">
        <v>128</v>
      </c>
      <c r="L965" t="s">
        <v>58</v>
      </c>
      <c r="M965">
        <v>0</v>
      </c>
      <c r="N965">
        <v>0</v>
      </c>
      <c r="O965">
        <v>0</v>
      </c>
      <c r="P965">
        <v>0</v>
      </c>
      <c r="Q965" t="s">
        <v>59</v>
      </c>
      <c r="R965" t="s">
        <v>59</v>
      </c>
      <c r="S965" t="s">
        <v>59</v>
      </c>
      <c r="T965" t="s">
        <v>59</v>
      </c>
      <c r="U965" t="s">
        <v>59</v>
      </c>
      <c r="W965">
        <v>0</v>
      </c>
      <c r="X965">
        <v>0</v>
      </c>
      <c r="Y965" t="s">
        <v>59</v>
      </c>
      <c r="Z965" t="s">
        <v>59</v>
      </c>
      <c r="AA965" t="s">
        <v>59</v>
      </c>
      <c r="AB965" t="s">
        <v>59</v>
      </c>
      <c r="AC965" t="s">
        <v>59</v>
      </c>
      <c r="AD965" t="s">
        <v>59</v>
      </c>
      <c r="AE965" t="s">
        <v>59</v>
      </c>
      <c r="AF965" t="s">
        <v>59</v>
      </c>
      <c r="AG965" t="s">
        <v>59</v>
      </c>
      <c r="AH965" t="s">
        <v>59</v>
      </c>
      <c r="AI965" t="s">
        <v>59</v>
      </c>
      <c r="AJ965" t="s">
        <v>59</v>
      </c>
      <c r="AV965">
        <v>12.8</v>
      </c>
      <c r="AW965" t="s">
        <v>59</v>
      </c>
      <c r="AX965">
        <v>1</v>
      </c>
    </row>
    <row r="966" spans="1:50">
      <c r="A966" t="s">
        <v>1852</v>
      </c>
      <c r="B966" t="s">
        <v>446</v>
      </c>
      <c r="C966" t="s">
        <v>185</v>
      </c>
      <c r="D966">
        <v>1600</v>
      </c>
      <c r="E966" t="s">
        <v>53</v>
      </c>
      <c r="F966">
        <v>0</v>
      </c>
      <c r="G966" t="s">
        <v>115</v>
      </c>
      <c r="H966">
        <v>313.82</v>
      </c>
      <c r="I966" t="s">
        <v>55</v>
      </c>
      <c r="J966" t="s">
        <v>55</v>
      </c>
      <c r="K966" t="s">
        <v>131</v>
      </c>
      <c r="L966" t="s">
        <v>58</v>
      </c>
      <c r="M966">
        <v>0</v>
      </c>
      <c r="N966">
        <v>1</v>
      </c>
      <c r="O966">
        <v>1</v>
      </c>
      <c r="P966">
        <v>0</v>
      </c>
      <c r="Q966" t="s">
        <v>59</v>
      </c>
      <c r="R966" t="s">
        <v>59</v>
      </c>
      <c r="S966" t="s">
        <v>59</v>
      </c>
      <c r="T966" t="s">
        <v>59</v>
      </c>
      <c r="U966" t="s">
        <v>59</v>
      </c>
      <c r="W966">
        <v>0</v>
      </c>
      <c r="X966">
        <v>0</v>
      </c>
      <c r="Y966" t="s">
        <v>59</v>
      </c>
      <c r="Z966" t="s">
        <v>59</v>
      </c>
      <c r="AA966" t="s">
        <v>59</v>
      </c>
      <c r="AB966" t="s">
        <v>59</v>
      </c>
      <c r="AC966" t="s">
        <v>59</v>
      </c>
      <c r="AD966" t="s">
        <v>59</v>
      </c>
      <c r="AE966" t="s">
        <v>59</v>
      </c>
      <c r="AF966" t="s">
        <v>59</v>
      </c>
      <c r="AG966" t="s">
        <v>59</v>
      </c>
      <c r="AH966" t="s">
        <v>59</v>
      </c>
      <c r="AI966" t="s">
        <v>59</v>
      </c>
      <c r="AJ966" t="s">
        <v>59</v>
      </c>
      <c r="AV966">
        <v>13.6</v>
      </c>
      <c r="AW966" t="s">
        <v>59</v>
      </c>
      <c r="AX966">
        <v>1</v>
      </c>
    </row>
    <row r="967" spans="1:50">
      <c r="A967" t="s">
        <v>1853</v>
      </c>
      <c r="B967" t="s">
        <v>1854</v>
      </c>
      <c r="C967" t="s">
        <v>177</v>
      </c>
      <c r="D967">
        <v>8440</v>
      </c>
      <c r="E967" t="s">
        <v>53</v>
      </c>
      <c r="F967">
        <v>24</v>
      </c>
      <c r="G967" t="s">
        <v>54</v>
      </c>
      <c r="H967">
        <v>100</v>
      </c>
      <c r="I967" t="s">
        <v>55</v>
      </c>
      <c r="J967" t="s">
        <v>55</v>
      </c>
      <c r="K967" t="s">
        <v>128</v>
      </c>
      <c r="L967" t="s">
        <v>58</v>
      </c>
      <c r="M967">
        <v>0</v>
      </c>
      <c r="N967">
        <v>0</v>
      </c>
      <c r="O967">
        <v>0</v>
      </c>
      <c r="P967">
        <v>0</v>
      </c>
      <c r="Q967" t="s">
        <v>59</v>
      </c>
      <c r="R967" t="s">
        <v>59</v>
      </c>
      <c r="S967" t="s">
        <v>59</v>
      </c>
      <c r="T967" t="s">
        <v>59</v>
      </c>
      <c r="U967" t="s">
        <v>59</v>
      </c>
      <c r="W967">
        <v>0</v>
      </c>
      <c r="X967">
        <v>0</v>
      </c>
      <c r="Y967" t="s">
        <v>59</v>
      </c>
      <c r="Z967" t="s">
        <v>59</v>
      </c>
      <c r="AA967" t="s">
        <v>59</v>
      </c>
      <c r="AB967" t="s">
        <v>59</v>
      </c>
      <c r="AC967" t="s">
        <v>59</v>
      </c>
      <c r="AD967" t="s">
        <v>59</v>
      </c>
      <c r="AE967" t="s">
        <v>59</v>
      </c>
      <c r="AF967" t="s">
        <v>59</v>
      </c>
      <c r="AG967" t="s">
        <v>59</v>
      </c>
      <c r="AH967" t="s">
        <v>59</v>
      </c>
      <c r="AI967" t="s">
        <v>59</v>
      </c>
      <c r="AJ967" t="s">
        <v>59</v>
      </c>
      <c r="AV967">
        <v>11.7</v>
      </c>
      <c r="AW967" t="s">
        <v>59</v>
      </c>
      <c r="AX967">
        <v>8</v>
      </c>
    </row>
    <row r="968" spans="1:50">
      <c r="A968" t="s">
        <v>1855</v>
      </c>
      <c r="B968" t="s">
        <v>1856</v>
      </c>
      <c r="C968" t="s">
        <v>108</v>
      </c>
      <c r="D968">
        <v>1260</v>
      </c>
      <c r="E968" t="s">
        <v>53</v>
      </c>
      <c r="F968">
        <v>50</v>
      </c>
      <c r="G968" t="s">
        <v>89</v>
      </c>
      <c r="H968">
        <v>407.24</v>
      </c>
      <c r="I968" t="s">
        <v>55</v>
      </c>
      <c r="J968" t="s">
        <v>55</v>
      </c>
      <c r="K968" t="s">
        <v>85</v>
      </c>
      <c r="L968" t="s">
        <v>66</v>
      </c>
      <c r="M968">
        <v>2</v>
      </c>
      <c r="N968">
        <v>2</v>
      </c>
      <c r="O968">
        <v>2</v>
      </c>
      <c r="P968">
        <v>0</v>
      </c>
      <c r="Q968" t="s">
        <v>59</v>
      </c>
      <c r="R968" t="s">
        <v>59</v>
      </c>
      <c r="S968" t="s">
        <v>59</v>
      </c>
      <c r="T968" t="s">
        <v>59</v>
      </c>
      <c r="U968" t="s">
        <v>59</v>
      </c>
      <c r="V968">
        <v>1</v>
      </c>
      <c r="W968">
        <v>0</v>
      </c>
      <c r="X968">
        <v>0</v>
      </c>
      <c r="Y968" t="s">
        <v>66</v>
      </c>
      <c r="Z968" t="s">
        <v>58</v>
      </c>
      <c r="AA968" t="s">
        <v>66</v>
      </c>
      <c r="AB968" t="s">
        <v>66</v>
      </c>
      <c r="AC968" t="s">
        <v>58</v>
      </c>
      <c r="AD968" t="s">
        <v>58</v>
      </c>
      <c r="AE968" t="s">
        <v>58</v>
      </c>
      <c r="AF968" t="s">
        <v>58</v>
      </c>
      <c r="AG968" t="s">
        <v>58</v>
      </c>
      <c r="AH968" t="s">
        <v>58</v>
      </c>
      <c r="AI968" t="s">
        <v>58</v>
      </c>
      <c r="AJ968" t="s">
        <v>58</v>
      </c>
      <c r="AK968">
        <v>0</v>
      </c>
      <c r="AL968">
        <v>1</v>
      </c>
      <c r="AM968">
        <v>1</v>
      </c>
      <c r="AN968">
        <v>0</v>
      </c>
      <c r="AO968">
        <v>1</v>
      </c>
      <c r="AP968">
        <v>0</v>
      </c>
      <c r="AQ968">
        <v>0</v>
      </c>
      <c r="AR968">
        <v>0</v>
      </c>
      <c r="AS968">
        <v>1</v>
      </c>
      <c r="AV968">
        <v>17.2</v>
      </c>
      <c r="AW968" t="s">
        <v>59</v>
      </c>
      <c r="AX968">
        <v>9</v>
      </c>
    </row>
    <row r="969" spans="1:50">
      <c r="A969" t="s">
        <v>1857</v>
      </c>
      <c r="B969" t="s">
        <v>1858</v>
      </c>
      <c r="C969" t="s">
        <v>199</v>
      </c>
      <c r="E969" t="s">
        <v>63</v>
      </c>
      <c r="F969">
        <v>72</v>
      </c>
      <c r="G969" t="s">
        <v>64</v>
      </c>
      <c r="H969">
        <v>256.58</v>
      </c>
      <c r="I969" t="s">
        <v>105</v>
      </c>
      <c r="J969" t="s">
        <v>71</v>
      </c>
      <c r="K969" t="s">
        <v>90</v>
      </c>
      <c r="L969" t="s">
        <v>58</v>
      </c>
      <c r="M969">
        <v>0</v>
      </c>
      <c r="N969">
        <v>2</v>
      </c>
      <c r="O969">
        <v>2</v>
      </c>
      <c r="P969">
        <v>0</v>
      </c>
      <c r="Q969" t="s">
        <v>59</v>
      </c>
      <c r="R969" t="s">
        <v>59</v>
      </c>
      <c r="S969" t="s">
        <v>59</v>
      </c>
      <c r="T969" t="s">
        <v>59</v>
      </c>
      <c r="U969" t="s">
        <v>59</v>
      </c>
      <c r="W969">
        <v>0</v>
      </c>
      <c r="X969">
        <v>0</v>
      </c>
      <c r="Y969" t="s">
        <v>58</v>
      </c>
      <c r="Z969" t="s">
        <v>66</v>
      </c>
      <c r="AA969" t="s">
        <v>58</v>
      </c>
      <c r="AB969" t="s">
        <v>66</v>
      </c>
      <c r="AC969" t="s">
        <v>58</v>
      </c>
      <c r="AD969" t="s">
        <v>58</v>
      </c>
      <c r="AE969" t="s">
        <v>58</v>
      </c>
      <c r="AF969" t="s">
        <v>58</v>
      </c>
      <c r="AG969" t="s">
        <v>58</v>
      </c>
      <c r="AH969" t="s">
        <v>58</v>
      </c>
      <c r="AI969" t="s">
        <v>58</v>
      </c>
      <c r="AJ969" t="s">
        <v>58</v>
      </c>
      <c r="AK969">
        <v>0</v>
      </c>
      <c r="AL969">
        <v>1</v>
      </c>
      <c r="AM969">
        <v>1</v>
      </c>
      <c r="AN969">
        <v>0</v>
      </c>
      <c r="AO969">
        <v>1</v>
      </c>
      <c r="AP969">
        <v>1</v>
      </c>
      <c r="AQ969">
        <v>1</v>
      </c>
      <c r="AR969">
        <v>1</v>
      </c>
      <c r="AS969">
        <v>1</v>
      </c>
      <c r="AV969">
        <v>13.6</v>
      </c>
      <c r="AW969" t="s">
        <v>59</v>
      </c>
      <c r="AX969">
        <v>3</v>
      </c>
    </row>
    <row r="970" spans="1:50">
      <c r="A970" t="s">
        <v>1859</v>
      </c>
      <c r="B970" t="s">
        <v>1036</v>
      </c>
      <c r="C970" t="s">
        <v>75</v>
      </c>
      <c r="E970" t="s">
        <v>53</v>
      </c>
      <c r="F970">
        <v>26</v>
      </c>
      <c r="G970" t="s">
        <v>84</v>
      </c>
      <c r="H970">
        <v>196.71</v>
      </c>
      <c r="I970" t="s">
        <v>55</v>
      </c>
      <c r="J970" t="s">
        <v>71</v>
      </c>
      <c r="K970" t="s">
        <v>55</v>
      </c>
      <c r="L970" t="s">
        <v>58</v>
      </c>
      <c r="M970">
        <v>0</v>
      </c>
      <c r="N970">
        <v>2</v>
      </c>
      <c r="O970">
        <v>2</v>
      </c>
      <c r="P970">
        <v>1</v>
      </c>
      <c r="Q970" t="s">
        <v>59</v>
      </c>
      <c r="R970" t="s">
        <v>59</v>
      </c>
      <c r="S970" t="s">
        <v>59</v>
      </c>
      <c r="T970" t="s">
        <v>59</v>
      </c>
      <c r="U970" t="s">
        <v>59</v>
      </c>
      <c r="V970">
        <v>1</v>
      </c>
      <c r="W970">
        <v>0</v>
      </c>
      <c r="X970">
        <v>0</v>
      </c>
      <c r="Y970" t="s">
        <v>58</v>
      </c>
      <c r="Z970" t="s">
        <v>58</v>
      </c>
      <c r="AA970" t="s">
        <v>58</v>
      </c>
      <c r="AB970" t="s">
        <v>58</v>
      </c>
      <c r="AC970" t="s">
        <v>58</v>
      </c>
      <c r="AD970" t="s">
        <v>58</v>
      </c>
      <c r="AE970" t="s">
        <v>58</v>
      </c>
      <c r="AF970" t="s">
        <v>58</v>
      </c>
      <c r="AG970" t="s">
        <v>58</v>
      </c>
      <c r="AH970" t="s">
        <v>58</v>
      </c>
      <c r="AI970" t="s">
        <v>58</v>
      </c>
      <c r="AJ970" t="s">
        <v>58</v>
      </c>
      <c r="AK970">
        <v>0</v>
      </c>
      <c r="AL970">
        <v>0</v>
      </c>
      <c r="AM970">
        <v>1</v>
      </c>
      <c r="AN970">
        <v>0</v>
      </c>
      <c r="AO970">
        <v>1</v>
      </c>
      <c r="AP970">
        <v>0</v>
      </c>
      <c r="AQ970">
        <v>0</v>
      </c>
      <c r="AR970">
        <v>0</v>
      </c>
      <c r="AS970">
        <v>1</v>
      </c>
      <c r="AV970">
        <v>11.9</v>
      </c>
      <c r="AW970" t="s">
        <v>59</v>
      </c>
      <c r="AX970">
        <v>1</v>
      </c>
    </row>
    <row r="971" spans="1:50">
      <c r="A971" t="s">
        <v>1860</v>
      </c>
      <c r="B971" t="s">
        <v>1861</v>
      </c>
      <c r="C971" t="s">
        <v>612</v>
      </c>
      <c r="E971" t="s">
        <v>63</v>
      </c>
      <c r="F971">
        <v>42</v>
      </c>
      <c r="G971" t="s">
        <v>54</v>
      </c>
      <c r="H971">
        <v>150.66</v>
      </c>
      <c r="I971" t="s">
        <v>55</v>
      </c>
      <c r="J971" t="s">
        <v>55</v>
      </c>
      <c r="K971" t="s">
        <v>131</v>
      </c>
      <c r="L971" t="s">
        <v>58</v>
      </c>
      <c r="M971">
        <v>0</v>
      </c>
      <c r="N971">
        <v>2</v>
      </c>
      <c r="O971">
        <v>2</v>
      </c>
      <c r="P971">
        <v>0</v>
      </c>
      <c r="Q971" t="s">
        <v>59</v>
      </c>
      <c r="R971" t="s">
        <v>59</v>
      </c>
      <c r="S971" t="s">
        <v>59</v>
      </c>
      <c r="T971" t="s">
        <v>59</v>
      </c>
      <c r="U971" t="s">
        <v>59</v>
      </c>
      <c r="V971">
        <v>1</v>
      </c>
      <c r="W971">
        <v>1</v>
      </c>
      <c r="X971">
        <v>0</v>
      </c>
      <c r="Y971" t="s">
        <v>58</v>
      </c>
      <c r="Z971" t="s">
        <v>58</v>
      </c>
      <c r="AA971" t="s">
        <v>58</v>
      </c>
      <c r="AB971" t="s">
        <v>58</v>
      </c>
      <c r="AC971" t="s">
        <v>58</v>
      </c>
      <c r="AD971" t="s">
        <v>58</v>
      </c>
      <c r="AE971" t="s">
        <v>58</v>
      </c>
      <c r="AF971" t="s">
        <v>58</v>
      </c>
      <c r="AG971" t="s">
        <v>58</v>
      </c>
      <c r="AH971" t="s">
        <v>58</v>
      </c>
      <c r="AI971" t="s">
        <v>58</v>
      </c>
      <c r="AJ971" t="s">
        <v>58</v>
      </c>
      <c r="AK971">
        <v>0</v>
      </c>
      <c r="AL971">
        <v>1</v>
      </c>
      <c r="AM971">
        <v>0</v>
      </c>
      <c r="AN971">
        <v>0</v>
      </c>
      <c r="AO971">
        <v>0</v>
      </c>
      <c r="AP971">
        <v>0</v>
      </c>
      <c r="AQ971">
        <v>0</v>
      </c>
      <c r="AR971">
        <v>0</v>
      </c>
      <c r="AS971">
        <v>1</v>
      </c>
      <c r="AV971">
        <v>11</v>
      </c>
      <c r="AW971" t="s">
        <v>59</v>
      </c>
      <c r="AX971">
        <v>2</v>
      </c>
    </row>
    <row r="972" spans="1:50">
      <c r="A972" t="s">
        <v>1862</v>
      </c>
      <c r="B972" t="s">
        <v>1863</v>
      </c>
      <c r="C972" t="s">
        <v>271</v>
      </c>
      <c r="D972">
        <v>5080</v>
      </c>
      <c r="E972" t="s">
        <v>53</v>
      </c>
      <c r="F972">
        <v>0</v>
      </c>
      <c r="G972" t="s">
        <v>226</v>
      </c>
      <c r="H972">
        <v>377.96</v>
      </c>
      <c r="I972" t="s">
        <v>55</v>
      </c>
      <c r="J972" t="s">
        <v>55</v>
      </c>
      <c r="K972" t="s">
        <v>72</v>
      </c>
      <c r="L972" t="s">
        <v>66</v>
      </c>
      <c r="M972">
        <v>1</v>
      </c>
      <c r="N972">
        <v>0</v>
      </c>
      <c r="O972">
        <v>0</v>
      </c>
      <c r="P972">
        <v>0</v>
      </c>
      <c r="Q972" t="s">
        <v>59</v>
      </c>
      <c r="R972" t="s">
        <v>59</v>
      </c>
      <c r="S972" t="s">
        <v>66</v>
      </c>
      <c r="T972" t="s">
        <v>66</v>
      </c>
      <c r="U972" t="s">
        <v>66</v>
      </c>
      <c r="V972">
        <v>1</v>
      </c>
      <c r="W972">
        <v>1</v>
      </c>
      <c r="X972">
        <v>1</v>
      </c>
      <c r="Y972" t="s">
        <v>58</v>
      </c>
      <c r="Z972" t="s">
        <v>58</v>
      </c>
      <c r="AA972" t="s">
        <v>58</v>
      </c>
      <c r="AB972" t="s">
        <v>58</v>
      </c>
      <c r="AC972" t="s">
        <v>58</v>
      </c>
      <c r="AD972" t="s">
        <v>58</v>
      </c>
      <c r="AE972" t="s">
        <v>58</v>
      </c>
      <c r="AF972" t="s">
        <v>58</v>
      </c>
      <c r="AG972" t="s">
        <v>58</v>
      </c>
      <c r="AH972" t="s">
        <v>58</v>
      </c>
      <c r="AI972" t="s">
        <v>58</v>
      </c>
      <c r="AJ972" t="s">
        <v>58</v>
      </c>
      <c r="AK972">
        <v>0</v>
      </c>
      <c r="AL972">
        <v>0</v>
      </c>
      <c r="AM972">
        <v>0</v>
      </c>
      <c r="AN972">
        <v>0</v>
      </c>
      <c r="AO972">
        <v>0</v>
      </c>
      <c r="AP972">
        <v>0</v>
      </c>
      <c r="AQ972">
        <v>0</v>
      </c>
      <c r="AR972">
        <v>0</v>
      </c>
      <c r="AS972">
        <v>0</v>
      </c>
      <c r="AV972">
        <v>14.4</v>
      </c>
      <c r="AW972" t="s">
        <v>59</v>
      </c>
      <c r="AX972">
        <v>1</v>
      </c>
    </row>
    <row r="973" spans="1:50">
      <c r="A973" t="s">
        <v>1864</v>
      </c>
      <c r="B973" t="s">
        <v>1184</v>
      </c>
      <c r="C973" t="s">
        <v>205</v>
      </c>
      <c r="D973">
        <v>1020</v>
      </c>
      <c r="E973" t="s">
        <v>53</v>
      </c>
      <c r="F973">
        <v>50</v>
      </c>
      <c r="G973" t="s">
        <v>70</v>
      </c>
      <c r="H973">
        <v>290.13</v>
      </c>
      <c r="I973" t="s">
        <v>55</v>
      </c>
      <c r="J973" t="s">
        <v>55</v>
      </c>
      <c r="K973" t="s">
        <v>215</v>
      </c>
      <c r="L973" t="s">
        <v>58</v>
      </c>
      <c r="M973">
        <v>0</v>
      </c>
      <c r="N973">
        <v>2</v>
      </c>
      <c r="O973">
        <v>2</v>
      </c>
      <c r="P973">
        <v>0</v>
      </c>
      <c r="Q973" t="s">
        <v>59</v>
      </c>
      <c r="R973" t="s">
        <v>59</v>
      </c>
      <c r="S973" t="s">
        <v>59</v>
      </c>
      <c r="T973" t="s">
        <v>66</v>
      </c>
      <c r="U973" t="s">
        <v>66</v>
      </c>
      <c r="W973">
        <v>0</v>
      </c>
      <c r="X973">
        <v>0</v>
      </c>
      <c r="Y973" t="s">
        <v>58</v>
      </c>
      <c r="Z973" t="s">
        <v>66</v>
      </c>
      <c r="AA973" t="s">
        <v>58</v>
      </c>
      <c r="AB973" t="s">
        <v>66</v>
      </c>
      <c r="AC973" t="s">
        <v>58</v>
      </c>
      <c r="AD973" t="s">
        <v>58</v>
      </c>
      <c r="AE973" t="s">
        <v>58</v>
      </c>
      <c r="AF973" t="s">
        <v>58</v>
      </c>
      <c r="AG973" t="s">
        <v>58</v>
      </c>
      <c r="AH973" t="s">
        <v>58</v>
      </c>
      <c r="AI973" t="s">
        <v>58</v>
      </c>
      <c r="AJ973" t="s">
        <v>58</v>
      </c>
      <c r="AK973">
        <v>0</v>
      </c>
      <c r="AL973">
        <v>0</v>
      </c>
      <c r="AM973">
        <v>0</v>
      </c>
      <c r="AN973">
        <v>0</v>
      </c>
      <c r="AO973">
        <v>1</v>
      </c>
      <c r="AP973">
        <v>0</v>
      </c>
      <c r="AQ973">
        <v>0</v>
      </c>
      <c r="AR973">
        <v>0</v>
      </c>
      <c r="AS973">
        <v>1</v>
      </c>
      <c r="AV973">
        <v>13.5</v>
      </c>
      <c r="AW973" t="s">
        <v>59</v>
      </c>
      <c r="AX973">
        <v>1</v>
      </c>
    </row>
    <row r="974" spans="1:50">
      <c r="A974" t="s">
        <v>1865</v>
      </c>
      <c r="B974" t="s">
        <v>1866</v>
      </c>
      <c r="C974" t="s">
        <v>134</v>
      </c>
      <c r="D974">
        <v>4320</v>
      </c>
      <c r="E974" t="s">
        <v>53</v>
      </c>
      <c r="F974">
        <v>30</v>
      </c>
      <c r="G974" t="s">
        <v>104</v>
      </c>
      <c r="H974">
        <v>231.25</v>
      </c>
      <c r="I974" t="s">
        <v>196</v>
      </c>
      <c r="J974" t="s">
        <v>55</v>
      </c>
      <c r="K974" t="s">
        <v>123</v>
      </c>
      <c r="L974" t="s">
        <v>66</v>
      </c>
      <c r="M974">
        <v>1</v>
      </c>
      <c r="N974">
        <v>0</v>
      </c>
      <c r="O974">
        <v>0</v>
      </c>
      <c r="P974">
        <v>1</v>
      </c>
      <c r="Q974" t="s">
        <v>59</v>
      </c>
      <c r="R974" t="s">
        <v>59</v>
      </c>
      <c r="S974" t="s">
        <v>59</v>
      </c>
      <c r="T974" t="s">
        <v>59</v>
      </c>
      <c r="U974" t="s">
        <v>59</v>
      </c>
      <c r="Y974" t="s">
        <v>58</v>
      </c>
      <c r="Z974" t="s">
        <v>58</v>
      </c>
      <c r="AA974" t="s">
        <v>58</v>
      </c>
      <c r="AB974" t="s">
        <v>58</v>
      </c>
      <c r="AC974" t="s">
        <v>58</v>
      </c>
      <c r="AD974" t="s">
        <v>58</v>
      </c>
      <c r="AE974" t="s">
        <v>58</v>
      </c>
      <c r="AF974" t="s">
        <v>58</v>
      </c>
      <c r="AG974" t="s">
        <v>58</v>
      </c>
      <c r="AH974" t="s">
        <v>58</v>
      </c>
      <c r="AI974" t="s">
        <v>58</v>
      </c>
      <c r="AJ974" t="s">
        <v>58</v>
      </c>
      <c r="AK974">
        <v>1</v>
      </c>
      <c r="AL974">
        <v>0</v>
      </c>
      <c r="AM974">
        <v>0</v>
      </c>
      <c r="AN974">
        <v>0</v>
      </c>
      <c r="AO974">
        <v>0</v>
      </c>
      <c r="AP974">
        <v>0</v>
      </c>
      <c r="AQ974">
        <v>0</v>
      </c>
      <c r="AR974">
        <v>0</v>
      </c>
      <c r="AS974">
        <v>1</v>
      </c>
      <c r="AW974" t="s">
        <v>66</v>
      </c>
      <c r="AX974">
        <v>1</v>
      </c>
    </row>
    <row r="975" spans="1:50">
      <c r="A975" t="s">
        <v>1867</v>
      </c>
      <c r="B975" t="s">
        <v>1868</v>
      </c>
      <c r="C975" t="s">
        <v>349</v>
      </c>
      <c r="D975">
        <v>9160</v>
      </c>
      <c r="E975" t="s">
        <v>53</v>
      </c>
      <c r="F975">
        <v>36</v>
      </c>
      <c r="G975" t="s">
        <v>89</v>
      </c>
      <c r="H975">
        <v>361.51</v>
      </c>
      <c r="I975" t="s">
        <v>55</v>
      </c>
      <c r="J975" t="s">
        <v>55</v>
      </c>
      <c r="K975" t="s">
        <v>57</v>
      </c>
      <c r="L975" t="s">
        <v>66</v>
      </c>
      <c r="M975">
        <v>3</v>
      </c>
      <c r="N975">
        <v>0</v>
      </c>
      <c r="O975">
        <v>0</v>
      </c>
      <c r="P975">
        <v>0</v>
      </c>
      <c r="Q975" t="s">
        <v>59</v>
      </c>
      <c r="R975" t="s">
        <v>59</v>
      </c>
      <c r="S975" t="s">
        <v>59</v>
      </c>
      <c r="T975" t="s">
        <v>59</v>
      </c>
      <c r="U975" t="s">
        <v>59</v>
      </c>
      <c r="V975">
        <v>0</v>
      </c>
      <c r="W975">
        <v>0</v>
      </c>
      <c r="X975">
        <v>0</v>
      </c>
      <c r="Y975" t="s">
        <v>58</v>
      </c>
      <c r="Z975" t="s">
        <v>66</v>
      </c>
      <c r="AA975" t="s">
        <v>58</v>
      </c>
      <c r="AB975" t="s">
        <v>66</v>
      </c>
      <c r="AC975" t="s">
        <v>58</v>
      </c>
      <c r="AD975" t="s">
        <v>58</v>
      </c>
      <c r="AE975" t="s">
        <v>66</v>
      </c>
      <c r="AF975" t="s">
        <v>58</v>
      </c>
      <c r="AG975" t="s">
        <v>58</v>
      </c>
      <c r="AH975" t="s">
        <v>58</v>
      </c>
      <c r="AI975" t="s">
        <v>58</v>
      </c>
      <c r="AJ975" t="s">
        <v>58</v>
      </c>
      <c r="AK975">
        <v>0</v>
      </c>
      <c r="AL975">
        <v>0</v>
      </c>
      <c r="AM975">
        <v>1</v>
      </c>
      <c r="AN975">
        <v>0</v>
      </c>
      <c r="AO975">
        <v>1</v>
      </c>
      <c r="AP975">
        <v>0</v>
      </c>
      <c r="AQ975">
        <v>0</v>
      </c>
      <c r="AR975">
        <v>0</v>
      </c>
      <c r="AS975">
        <v>0</v>
      </c>
      <c r="AV975">
        <v>13.8</v>
      </c>
      <c r="AW975" t="s">
        <v>59</v>
      </c>
      <c r="AX975">
        <v>7</v>
      </c>
    </row>
    <row r="976" spans="1:50">
      <c r="A976" t="s">
        <v>1869</v>
      </c>
      <c r="B976" t="s">
        <v>284</v>
      </c>
      <c r="C976" t="s">
        <v>122</v>
      </c>
      <c r="D976">
        <v>3600</v>
      </c>
      <c r="E976" t="s">
        <v>63</v>
      </c>
      <c r="F976">
        <v>54</v>
      </c>
      <c r="G976" t="s">
        <v>104</v>
      </c>
      <c r="H976">
        <v>286.18</v>
      </c>
      <c r="I976" t="s">
        <v>55</v>
      </c>
      <c r="J976" t="s">
        <v>55</v>
      </c>
      <c r="K976" t="s">
        <v>168</v>
      </c>
      <c r="L976" t="s">
        <v>66</v>
      </c>
      <c r="M976">
        <v>1</v>
      </c>
      <c r="N976">
        <v>2</v>
      </c>
      <c r="O976">
        <v>0</v>
      </c>
      <c r="P976">
        <v>0</v>
      </c>
      <c r="Q976" t="s">
        <v>59</v>
      </c>
      <c r="R976" t="s">
        <v>59</v>
      </c>
      <c r="S976" t="s">
        <v>59</v>
      </c>
      <c r="T976" t="s">
        <v>59</v>
      </c>
      <c r="U976" t="s">
        <v>59</v>
      </c>
      <c r="V976">
        <v>5</v>
      </c>
      <c r="W976">
        <v>1</v>
      </c>
      <c r="X976">
        <v>1</v>
      </c>
      <c r="Y976" t="s">
        <v>59</v>
      </c>
      <c r="Z976" t="s">
        <v>59</v>
      </c>
      <c r="AA976" t="s">
        <v>59</v>
      </c>
      <c r="AB976" t="s">
        <v>59</v>
      </c>
      <c r="AC976" t="s">
        <v>59</v>
      </c>
      <c r="AD976" t="s">
        <v>59</v>
      </c>
      <c r="AE976" t="s">
        <v>59</v>
      </c>
      <c r="AF976" t="s">
        <v>59</v>
      </c>
      <c r="AG976" t="s">
        <v>59</v>
      </c>
      <c r="AH976" t="s">
        <v>59</v>
      </c>
      <c r="AI976" t="s">
        <v>59</v>
      </c>
      <c r="AJ976" t="s">
        <v>59</v>
      </c>
      <c r="AV976">
        <v>14.3</v>
      </c>
      <c r="AW976" t="s">
        <v>59</v>
      </c>
      <c r="AX976">
        <v>7</v>
      </c>
    </row>
    <row r="977" spans="1:50">
      <c r="A977" t="s">
        <v>1870</v>
      </c>
      <c r="B977" t="s">
        <v>1871</v>
      </c>
      <c r="C977" t="s">
        <v>69</v>
      </c>
      <c r="D977">
        <v>6740</v>
      </c>
      <c r="E977" t="s">
        <v>53</v>
      </c>
      <c r="F977">
        <v>30</v>
      </c>
      <c r="G977" t="s">
        <v>226</v>
      </c>
      <c r="H977">
        <v>276.32</v>
      </c>
      <c r="I977" t="s">
        <v>55</v>
      </c>
      <c r="J977" t="s">
        <v>55</v>
      </c>
      <c r="K977" t="s">
        <v>256</v>
      </c>
      <c r="L977" t="s">
        <v>66</v>
      </c>
      <c r="M977">
        <v>2</v>
      </c>
      <c r="N977">
        <v>0</v>
      </c>
      <c r="O977">
        <v>0</v>
      </c>
      <c r="P977">
        <v>0</v>
      </c>
      <c r="Q977" t="s">
        <v>59</v>
      </c>
      <c r="R977" t="s">
        <v>59</v>
      </c>
      <c r="S977" t="s">
        <v>59</v>
      </c>
      <c r="T977" t="s">
        <v>59</v>
      </c>
      <c r="U977" t="s">
        <v>59</v>
      </c>
      <c r="W977">
        <v>0</v>
      </c>
      <c r="X977">
        <v>0</v>
      </c>
      <c r="Y977" t="s">
        <v>58</v>
      </c>
      <c r="Z977" t="s">
        <v>58</v>
      </c>
      <c r="AA977" t="s">
        <v>58</v>
      </c>
      <c r="AB977" t="s">
        <v>58</v>
      </c>
      <c r="AC977" t="s">
        <v>58</v>
      </c>
      <c r="AD977" t="s">
        <v>58</v>
      </c>
      <c r="AE977" t="s">
        <v>58</v>
      </c>
      <c r="AF977" t="s">
        <v>58</v>
      </c>
      <c r="AG977" t="s">
        <v>58</v>
      </c>
      <c r="AH977" t="s">
        <v>58</v>
      </c>
      <c r="AI977" t="s">
        <v>58</v>
      </c>
      <c r="AJ977" t="s">
        <v>58</v>
      </c>
      <c r="AK977">
        <v>0</v>
      </c>
      <c r="AL977">
        <v>0</v>
      </c>
      <c r="AM977">
        <v>1</v>
      </c>
      <c r="AN977">
        <v>0</v>
      </c>
      <c r="AO977">
        <v>1</v>
      </c>
      <c r="AP977">
        <v>0</v>
      </c>
      <c r="AQ977">
        <v>0</v>
      </c>
      <c r="AR977">
        <v>0</v>
      </c>
      <c r="AS977">
        <v>0</v>
      </c>
      <c r="AV977">
        <v>12.6</v>
      </c>
      <c r="AW977" t="s">
        <v>59</v>
      </c>
      <c r="AX977">
        <v>6</v>
      </c>
    </row>
    <row r="978" spans="1:50">
      <c r="A978" t="s">
        <v>1872</v>
      </c>
      <c r="B978" t="s">
        <v>601</v>
      </c>
      <c r="C978" t="s">
        <v>93</v>
      </c>
      <c r="D978">
        <v>1120</v>
      </c>
      <c r="E978" t="s">
        <v>63</v>
      </c>
      <c r="F978">
        <v>60</v>
      </c>
      <c r="G978" t="s">
        <v>246</v>
      </c>
      <c r="H978">
        <v>468.42</v>
      </c>
      <c r="I978" t="s">
        <v>94</v>
      </c>
      <c r="J978" t="s">
        <v>71</v>
      </c>
      <c r="K978" t="s">
        <v>85</v>
      </c>
      <c r="L978" t="s">
        <v>58</v>
      </c>
      <c r="M978">
        <v>0</v>
      </c>
      <c r="N978">
        <v>2</v>
      </c>
      <c r="O978">
        <v>2</v>
      </c>
      <c r="P978">
        <v>0</v>
      </c>
      <c r="Q978" t="s">
        <v>59</v>
      </c>
      <c r="R978" t="s">
        <v>59</v>
      </c>
      <c r="S978" t="s">
        <v>66</v>
      </c>
      <c r="T978" t="s">
        <v>59</v>
      </c>
      <c r="U978" t="s">
        <v>66</v>
      </c>
      <c r="W978">
        <v>0</v>
      </c>
      <c r="X978">
        <v>0</v>
      </c>
      <c r="Y978" t="s">
        <v>66</v>
      </c>
      <c r="Z978" t="s">
        <v>66</v>
      </c>
      <c r="AA978" t="s">
        <v>58</v>
      </c>
      <c r="AB978" t="s">
        <v>66</v>
      </c>
      <c r="AC978" t="s">
        <v>58</v>
      </c>
      <c r="AD978" t="s">
        <v>58</v>
      </c>
      <c r="AE978" t="s">
        <v>58</v>
      </c>
      <c r="AF978" t="s">
        <v>66</v>
      </c>
      <c r="AG978" t="s">
        <v>58</v>
      </c>
      <c r="AH978" t="s">
        <v>66</v>
      </c>
      <c r="AI978" t="s">
        <v>58</v>
      </c>
      <c r="AJ978" t="s">
        <v>58</v>
      </c>
      <c r="AK978">
        <v>0</v>
      </c>
      <c r="AL978">
        <v>0</v>
      </c>
      <c r="AM978">
        <v>0</v>
      </c>
      <c r="AN978">
        <v>0</v>
      </c>
      <c r="AO978">
        <v>0</v>
      </c>
      <c r="AP978">
        <v>0</v>
      </c>
      <c r="AQ978">
        <v>0</v>
      </c>
      <c r="AR978">
        <v>0</v>
      </c>
      <c r="AS978">
        <v>0</v>
      </c>
      <c r="AV978">
        <v>15.9</v>
      </c>
      <c r="AW978" t="s">
        <v>59</v>
      </c>
      <c r="AX978">
        <v>5</v>
      </c>
    </row>
    <row r="979" spans="1:50">
      <c r="A979" t="s">
        <v>1873</v>
      </c>
      <c r="B979" t="s">
        <v>1874</v>
      </c>
      <c r="C979" t="s">
        <v>52</v>
      </c>
      <c r="D979">
        <v>5480</v>
      </c>
      <c r="E979" t="s">
        <v>53</v>
      </c>
      <c r="F979">
        <v>80</v>
      </c>
      <c r="G979" t="s">
        <v>84</v>
      </c>
      <c r="H979">
        <v>204.61</v>
      </c>
      <c r="I979" t="s">
        <v>55</v>
      </c>
      <c r="J979" t="s">
        <v>55</v>
      </c>
      <c r="K979" t="s">
        <v>131</v>
      </c>
      <c r="L979" t="s">
        <v>58</v>
      </c>
      <c r="M979">
        <v>0</v>
      </c>
      <c r="N979">
        <v>1</v>
      </c>
      <c r="O979">
        <v>1</v>
      </c>
      <c r="P979">
        <v>0</v>
      </c>
      <c r="Q979" t="s">
        <v>59</v>
      </c>
      <c r="R979" t="s">
        <v>59</v>
      </c>
      <c r="S979" t="s">
        <v>59</v>
      </c>
      <c r="T979" t="s">
        <v>59</v>
      </c>
      <c r="U979" t="s">
        <v>59</v>
      </c>
      <c r="W979">
        <v>0</v>
      </c>
      <c r="X979">
        <v>0</v>
      </c>
      <c r="Y979" t="s">
        <v>59</v>
      </c>
      <c r="Z979" t="s">
        <v>59</v>
      </c>
      <c r="AA979" t="s">
        <v>59</v>
      </c>
      <c r="AB979" t="s">
        <v>59</v>
      </c>
      <c r="AC979" t="s">
        <v>59</v>
      </c>
      <c r="AD979" t="s">
        <v>59</v>
      </c>
      <c r="AE979" t="s">
        <v>59</v>
      </c>
      <c r="AF979" t="s">
        <v>59</v>
      </c>
      <c r="AG979" t="s">
        <v>59</v>
      </c>
      <c r="AH979" t="s">
        <v>59</v>
      </c>
      <c r="AI979" t="s">
        <v>59</v>
      </c>
      <c r="AJ979" t="s">
        <v>59</v>
      </c>
      <c r="AV979">
        <v>12.1</v>
      </c>
      <c r="AW979" t="s">
        <v>59</v>
      </c>
      <c r="AX979">
        <v>5</v>
      </c>
    </row>
    <row r="980" spans="1:50">
      <c r="A980" t="s">
        <v>1875</v>
      </c>
      <c r="B980" t="s">
        <v>919</v>
      </c>
      <c r="C980" t="s">
        <v>108</v>
      </c>
      <c r="D980">
        <v>5800</v>
      </c>
      <c r="E980" t="s">
        <v>63</v>
      </c>
      <c r="F980">
        <v>0</v>
      </c>
      <c r="G980" t="s">
        <v>104</v>
      </c>
      <c r="H980">
        <v>208.88</v>
      </c>
      <c r="I980" t="s">
        <v>55</v>
      </c>
      <c r="J980" t="s">
        <v>55</v>
      </c>
      <c r="K980" t="s">
        <v>72</v>
      </c>
      <c r="L980" t="s">
        <v>58</v>
      </c>
      <c r="M980">
        <v>0</v>
      </c>
      <c r="N980">
        <v>0</v>
      </c>
      <c r="O980">
        <v>0</v>
      </c>
      <c r="P980">
        <v>0</v>
      </c>
      <c r="Q980" t="s">
        <v>59</v>
      </c>
      <c r="R980" t="s">
        <v>59</v>
      </c>
      <c r="S980" t="s">
        <v>59</v>
      </c>
      <c r="T980" t="s">
        <v>59</v>
      </c>
      <c r="U980" t="s">
        <v>59</v>
      </c>
      <c r="W980">
        <v>0</v>
      </c>
      <c r="X980">
        <v>0</v>
      </c>
      <c r="Y980" t="s">
        <v>66</v>
      </c>
      <c r="Z980" t="s">
        <v>58</v>
      </c>
      <c r="AA980" t="s">
        <v>58</v>
      </c>
      <c r="AB980" t="s">
        <v>58</v>
      </c>
      <c r="AC980" t="s">
        <v>58</v>
      </c>
      <c r="AD980" t="s">
        <v>58</v>
      </c>
      <c r="AE980" t="s">
        <v>58</v>
      </c>
      <c r="AF980" t="s">
        <v>58</v>
      </c>
      <c r="AG980" t="s">
        <v>58</v>
      </c>
      <c r="AH980" t="s">
        <v>58</v>
      </c>
      <c r="AI980" t="s">
        <v>58</v>
      </c>
      <c r="AJ980" t="s">
        <v>58</v>
      </c>
      <c r="AK980">
        <v>0</v>
      </c>
      <c r="AL980">
        <v>0</v>
      </c>
      <c r="AM980">
        <v>0</v>
      </c>
      <c r="AN980">
        <v>0</v>
      </c>
      <c r="AO980">
        <v>0</v>
      </c>
      <c r="AP980">
        <v>0</v>
      </c>
      <c r="AQ980">
        <v>0</v>
      </c>
      <c r="AR980">
        <v>0</v>
      </c>
      <c r="AS980">
        <v>0</v>
      </c>
      <c r="AV980">
        <v>11</v>
      </c>
      <c r="AW980" t="s">
        <v>59</v>
      </c>
      <c r="AX980">
        <v>9</v>
      </c>
    </row>
    <row r="981" spans="1:50">
      <c r="A981" t="s">
        <v>1876</v>
      </c>
      <c r="B981" t="s">
        <v>1062</v>
      </c>
      <c r="C981" t="s">
        <v>236</v>
      </c>
      <c r="D981">
        <v>8520</v>
      </c>
      <c r="E981" t="s">
        <v>63</v>
      </c>
      <c r="F981">
        <v>84</v>
      </c>
      <c r="G981" t="s">
        <v>104</v>
      </c>
      <c r="H981">
        <v>193.09</v>
      </c>
      <c r="I981" t="s">
        <v>105</v>
      </c>
      <c r="J981" t="s">
        <v>71</v>
      </c>
      <c r="K981" t="s">
        <v>131</v>
      </c>
      <c r="L981" t="s">
        <v>58</v>
      </c>
      <c r="M981">
        <v>0</v>
      </c>
      <c r="N981">
        <v>2</v>
      </c>
      <c r="O981">
        <v>2</v>
      </c>
      <c r="P981">
        <v>0</v>
      </c>
      <c r="Q981" t="s">
        <v>66</v>
      </c>
      <c r="R981" t="s">
        <v>59</v>
      </c>
      <c r="S981" t="s">
        <v>59</v>
      </c>
      <c r="T981" t="s">
        <v>59</v>
      </c>
      <c r="U981" t="s">
        <v>59</v>
      </c>
      <c r="V981">
        <v>0</v>
      </c>
      <c r="W981">
        <v>0</v>
      </c>
      <c r="X981">
        <v>0</v>
      </c>
      <c r="Y981" t="s">
        <v>59</v>
      </c>
      <c r="Z981" t="s">
        <v>59</v>
      </c>
      <c r="AA981" t="s">
        <v>59</v>
      </c>
      <c r="AB981" t="s">
        <v>59</v>
      </c>
      <c r="AC981" t="s">
        <v>59</v>
      </c>
      <c r="AD981" t="s">
        <v>59</v>
      </c>
      <c r="AE981" t="s">
        <v>59</v>
      </c>
      <c r="AF981" t="s">
        <v>59</v>
      </c>
      <c r="AG981" t="s">
        <v>59</v>
      </c>
      <c r="AH981" t="s">
        <v>59</v>
      </c>
      <c r="AI981" t="s">
        <v>59</v>
      </c>
      <c r="AJ981" t="s">
        <v>59</v>
      </c>
      <c r="AV981">
        <v>13.6</v>
      </c>
      <c r="AW981" t="s">
        <v>59</v>
      </c>
      <c r="AX981">
        <v>4</v>
      </c>
    </row>
    <row r="982" spans="1:50">
      <c r="A982" t="s">
        <v>1877</v>
      </c>
      <c r="B982" t="s">
        <v>1878</v>
      </c>
      <c r="C982" t="s">
        <v>75</v>
      </c>
      <c r="D982">
        <v>3000</v>
      </c>
      <c r="E982" t="s">
        <v>63</v>
      </c>
      <c r="F982">
        <v>50</v>
      </c>
      <c r="G982" t="s">
        <v>226</v>
      </c>
      <c r="H982">
        <v>291.45</v>
      </c>
      <c r="I982" t="s">
        <v>105</v>
      </c>
      <c r="J982" t="s">
        <v>71</v>
      </c>
      <c r="K982" t="s">
        <v>85</v>
      </c>
      <c r="L982" t="s">
        <v>66</v>
      </c>
      <c r="M982">
        <v>2</v>
      </c>
      <c r="N982">
        <v>0</v>
      </c>
      <c r="O982">
        <v>0</v>
      </c>
      <c r="P982">
        <v>0</v>
      </c>
      <c r="Q982" t="s">
        <v>66</v>
      </c>
      <c r="R982" t="s">
        <v>66</v>
      </c>
      <c r="S982" t="s">
        <v>66</v>
      </c>
      <c r="T982" t="s">
        <v>66</v>
      </c>
      <c r="U982" t="s">
        <v>59</v>
      </c>
      <c r="V982">
        <v>1</v>
      </c>
      <c r="W982">
        <v>1</v>
      </c>
      <c r="X982">
        <v>0</v>
      </c>
      <c r="Y982" t="s">
        <v>58</v>
      </c>
      <c r="Z982" t="s">
        <v>58</v>
      </c>
      <c r="AA982" t="s">
        <v>58</v>
      </c>
      <c r="AB982" t="s">
        <v>58</v>
      </c>
      <c r="AC982" t="s">
        <v>58</v>
      </c>
      <c r="AD982" t="s">
        <v>58</v>
      </c>
      <c r="AE982" t="s">
        <v>58</v>
      </c>
      <c r="AF982" t="s">
        <v>58</v>
      </c>
      <c r="AG982" t="s">
        <v>58</v>
      </c>
      <c r="AH982" t="s">
        <v>58</v>
      </c>
      <c r="AI982" t="s">
        <v>58</v>
      </c>
      <c r="AJ982" t="s">
        <v>58</v>
      </c>
      <c r="AK982">
        <v>0</v>
      </c>
      <c r="AL982">
        <v>1</v>
      </c>
      <c r="AM982">
        <v>1</v>
      </c>
      <c r="AN982">
        <v>0</v>
      </c>
      <c r="AO982">
        <v>0</v>
      </c>
      <c r="AP982">
        <v>0</v>
      </c>
      <c r="AQ982">
        <v>1</v>
      </c>
      <c r="AR982">
        <v>0</v>
      </c>
      <c r="AS982">
        <v>0</v>
      </c>
      <c r="AV982">
        <v>11.8</v>
      </c>
      <c r="AW982" t="s">
        <v>59</v>
      </c>
      <c r="AX982">
        <v>1</v>
      </c>
    </row>
    <row r="983" spans="1:50">
      <c r="A983" t="s">
        <v>1879</v>
      </c>
      <c r="B983" t="s">
        <v>1880</v>
      </c>
      <c r="C983" t="s">
        <v>1269</v>
      </c>
      <c r="D983">
        <v>1080</v>
      </c>
      <c r="E983" t="s">
        <v>53</v>
      </c>
      <c r="F983">
        <v>44</v>
      </c>
      <c r="G983" t="s">
        <v>54</v>
      </c>
      <c r="H983">
        <v>186.51</v>
      </c>
      <c r="I983" t="s">
        <v>55</v>
      </c>
      <c r="J983" t="s">
        <v>55</v>
      </c>
      <c r="K983" t="s">
        <v>131</v>
      </c>
      <c r="L983" t="s">
        <v>58</v>
      </c>
      <c r="M983">
        <v>0</v>
      </c>
      <c r="N983">
        <v>0</v>
      </c>
      <c r="O983">
        <v>0</v>
      </c>
      <c r="P983">
        <v>0</v>
      </c>
      <c r="Q983" t="s">
        <v>59</v>
      </c>
      <c r="R983" t="s">
        <v>59</v>
      </c>
      <c r="S983" t="s">
        <v>59</v>
      </c>
      <c r="T983" t="s">
        <v>59</v>
      </c>
      <c r="U983" t="s">
        <v>59</v>
      </c>
      <c r="W983">
        <v>0</v>
      </c>
      <c r="X983">
        <v>0</v>
      </c>
      <c r="Y983" t="s">
        <v>58</v>
      </c>
      <c r="Z983" t="s">
        <v>58</v>
      </c>
      <c r="AA983" t="s">
        <v>58</v>
      </c>
      <c r="AB983" t="s">
        <v>58</v>
      </c>
      <c r="AC983" t="s">
        <v>58</v>
      </c>
      <c r="AD983" t="s">
        <v>58</v>
      </c>
      <c r="AE983" t="s">
        <v>58</v>
      </c>
      <c r="AF983" t="s">
        <v>58</v>
      </c>
      <c r="AG983" t="s">
        <v>58</v>
      </c>
      <c r="AH983" t="s">
        <v>58</v>
      </c>
      <c r="AI983" t="s">
        <v>58</v>
      </c>
      <c r="AJ983" t="s">
        <v>58</v>
      </c>
      <c r="AK983">
        <v>0</v>
      </c>
      <c r="AL983">
        <v>1</v>
      </c>
      <c r="AM983">
        <v>1</v>
      </c>
      <c r="AN983">
        <v>0</v>
      </c>
      <c r="AO983">
        <v>0</v>
      </c>
      <c r="AP983">
        <v>1</v>
      </c>
      <c r="AQ983">
        <v>0</v>
      </c>
      <c r="AR983">
        <v>0</v>
      </c>
      <c r="AS983">
        <v>1</v>
      </c>
      <c r="AV983">
        <v>11.7</v>
      </c>
      <c r="AW983" t="s">
        <v>59</v>
      </c>
      <c r="AX983">
        <v>4</v>
      </c>
    </row>
    <row r="984" spans="1:50">
      <c r="A984" t="s">
        <v>1881</v>
      </c>
      <c r="B984" t="s">
        <v>1882</v>
      </c>
      <c r="C984" t="s">
        <v>103</v>
      </c>
      <c r="D984">
        <v>7320</v>
      </c>
      <c r="E984" t="s">
        <v>53</v>
      </c>
      <c r="F984">
        <v>0</v>
      </c>
      <c r="G984" t="s">
        <v>246</v>
      </c>
      <c r="H984">
        <v>402.3</v>
      </c>
      <c r="I984" t="s">
        <v>100</v>
      </c>
      <c r="J984" t="s">
        <v>71</v>
      </c>
      <c r="K984" t="s">
        <v>128</v>
      </c>
      <c r="L984" t="s">
        <v>58</v>
      </c>
      <c r="M984">
        <v>0</v>
      </c>
      <c r="N984">
        <v>1</v>
      </c>
      <c r="O984">
        <v>1</v>
      </c>
      <c r="P984">
        <v>0</v>
      </c>
      <c r="Q984" t="s">
        <v>59</v>
      </c>
      <c r="R984" t="s">
        <v>59</v>
      </c>
      <c r="S984" t="s">
        <v>66</v>
      </c>
      <c r="T984" t="s">
        <v>59</v>
      </c>
      <c r="U984" t="s">
        <v>59</v>
      </c>
      <c r="W984">
        <v>0</v>
      </c>
      <c r="X984">
        <v>0</v>
      </c>
      <c r="Y984" t="s">
        <v>59</v>
      </c>
      <c r="Z984" t="s">
        <v>59</v>
      </c>
      <c r="AA984" t="s">
        <v>59</v>
      </c>
      <c r="AB984" t="s">
        <v>59</v>
      </c>
      <c r="AC984" t="s">
        <v>59</v>
      </c>
      <c r="AD984" t="s">
        <v>59</v>
      </c>
      <c r="AE984" t="s">
        <v>59</v>
      </c>
      <c r="AF984" t="s">
        <v>59</v>
      </c>
      <c r="AG984" t="s">
        <v>59</v>
      </c>
      <c r="AH984" t="s">
        <v>59</v>
      </c>
      <c r="AI984" t="s">
        <v>59</v>
      </c>
      <c r="AJ984" t="s">
        <v>59</v>
      </c>
      <c r="AV984">
        <v>13.7</v>
      </c>
      <c r="AW984" t="s">
        <v>59</v>
      </c>
      <c r="AX984">
        <v>6</v>
      </c>
    </row>
    <row r="985" spans="1:50">
      <c r="A985" t="s">
        <v>1883</v>
      </c>
      <c r="B985" t="s">
        <v>1884</v>
      </c>
      <c r="C985" t="s">
        <v>266</v>
      </c>
      <c r="E985" t="s">
        <v>53</v>
      </c>
      <c r="F985">
        <v>28</v>
      </c>
      <c r="G985" t="s">
        <v>115</v>
      </c>
      <c r="H985">
        <v>184.87</v>
      </c>
      <c r="I985" t="s">
        <v>55</v>
      </c>
      <c r="J985" t="s">
        <v>55</v>
      </c>
      <c r="K985" t="s">
        <v>90</v>
      </c>
      <c r="L985" t="s">
        <v>66</v>
      </c>
      <c r="M985">
        <v>2</v>
      </c>
      <c r="N985">
        <v>0</v>
      </c>
      <c r="O985">
        <v>0</v>
      </c>
      <c r="P985">
        <v>0</v>
      </c>
      <c r="Q985" t="s">
        <v>59</v>
      </c>
      <c r="R985" t="s">
        <v>59</v>
      </c>
      <c r="S985" t="s">
        <v>59</v>
      </c>
      <c r="T985" t="s">
        <v>66</v>
      </c>
      <c r="U985" t="s">
        <v>59</v>
      </c>
      <c r="V985">
        <v>1</v>
      </c>
      <c r="W985">
        <v>1</v>
      </c>
      <c r="X985">
        <v>1</v>
      </c>
      <c r="Y985" t="s">
        <v>66</v>
      </c>
      <c r="Z985" t="s">
        <v>66</v>
      </c>
      <c r="AA985" t="s">
        <v>66</v>
      </c>
      <c r="AB985" t="s">
        <v>66</v>
      </c>
      <c r="AC985" t="s">
        <v>58</v>
      </c>
      <c r="AD985" t="s">
        <v>58</v>
      </c>
      <c r="AE985" t="s">
        <v>66</v>
      </c>
      <c r="AF985" t="s">
        <v>58</v>
      </c>
      <c r="AG985" t="s">
        <v>58</v>
      </c>
      <c r="AH985" t="s">
        <v>58</v>
      </c>
      <c r="AI985" t="s">
        <v>58</v>
      </c>
      <c r="AJ985" t="s">
        <v>58</v>
      </c>
      <c r="AK985">
        <v>0</v>
      </c>
      <c r="AL985">
        <v>1</v>
      </c>
      <c r="AM985">
        <v>1</v>
      </c>
      <c r="AN985">
        <v>0</v>
      </c>
      <c r="AO985">
        <v>0</v>
      </c>
      <c r="AP985">
        <v>0</v>
      </c>
      <c r="AQ985">
        <v>0</v>
      </c>
      <c r="AR985">
        <v>1</v>
      </c>
      <c r="AS985">
        <v>0</v>
      </c>
      <c r="AV985">
        <v>11.6</v>
      </c>
      <c r="AW985" t="s">
        <v>66</v>
      </c>
      <c r="AX985">
        <v>9</v>
      </c>
    </row>
    <row r="986" spans="1:50">
      <c r="A986" t="s">
        <v>1885</v>
      </c>
      <c r="B986" t="s">
        <v>1246</v>
      </c>
      <c r="C986" t="s">
        <v>122</v>
      </c>
      <c r="D986">
        <v>5960</v>
      </c>
      <c r="E986" t="s">
        <v>53</v>
      </c>
      <c r="F986">
        <v>50</v>
      </c>
      <c r="G986" t="s">
        <v>54</v>
      </c>
      <c r="H986">
        <v>151.32</v>
      </c>
      <c r="I986" t="s">
        <v>55</v>
      </c>
      <c r="J986" t="s">
        <v>55</v>
      </c>
      <c r="K986" t="s">
        <v>80</v>
      </c>
      <c r="L986" t="s">
        <v>58</v>
      </c>
      <c r="M986">
        <v>0</v>
      </c>
      <c r="N986">
        <v>1</v>
      </c>
      <c r="O986">
        <v>1</v>
      </c>
      <c r="P986">
        <v>0</v>
      </c>
      <c r="Q986" t="s">
        <v>59</v>
      </c>
      <c r="R986" t="s">
        <v>59</v>
      </c>
      <c r="S986" t="s">
        <v>59</v>
      </c>
      <c r="T986" t="s">
        <v>59</v>
      </c>
      <c r="U986" t="s">
        <v>59</v>
      </c>
      <c r="V986">
        <v>1</v>
      </c>
      <c r="W986">
        <v>0</v>
      </c>
      <c r="X986">
        <v>1</v>
      </c>
      <c r="Y986" t="s">
        <v>59</v>
      </c>
      <c r="Z986" t="s">
        <v>59</v>
      </c>
      <c r="AA986" t="s">
        <v>59</v>
      </c>
      <c r="AB986" t="s">
        <v>59</v>
      </c>
      <c r="AC986" t="s">
        <v>59</v>
      </c>
      <c r="AD986" t="s">
        <v>59</v>
      </c>
      <c r="AE986" t="s">
        <v>59</v>
      </c>
      <c r="AF986" t="s">
        <v>59</v>
      </c>
      <c r="AG986" t="s">
        <v>59</v>
      </c>
      <c r="AH986" t="s">
        <v>59</v>
      </c>
      <c r="AI986" t="s">
        <v>59</v>
      </c>
      <c r="AJ986" t="s">
        <v>59</v>
      </c>
      <c r="AV986">
        <v>13</v>
      </c>
      <c r="AW986" t="s">
        <v>59</v>
      </c>
      <c r="AX986">
        <v>7</v>
      </c>
    </row>
    <row r="987" spans="1:50">
      <c r="A987" t="s">
        <v>1886</v>
      </c>
      <c r="B987" t="s">
        <v>458</v>
      </c>
      <c r="C987" t="s">
        <v>171</v>
      </c>
      <c r="D987">
        <v>6840</v>
      </c>
      <c r="E987" t="s">
        <v>53</v>
      </c>
      <c r="F987">
        <v>56</v>
      </c>
      <c r="G987" t="s">
        <v>64</v>
      </c>
      <c r="H987">
        <v>238.82</v>
      </c>
      <c r="I987" t="s">
        <v>55</v>
      </c>
      <c r="J987" t="s">
        <v>55</v>
      </c>
      <c r="K987" t="s">
        <v>72</v>
      </c>
      <c r="L987" t="s">
        <v>58</v>
      </c>
      <c r="M987">
        <v>0</v>
      </c>
      <c r="N987">
        <v>2</v>
      </c>
      <c r="O987">
        <v>2</v>
      </c>
      <c r="P987">
        <v>1</v>
      </c>
      <c r="Q987" t="s">
        <v>59</v>
      </c>
      <c r="R987" t="s">
        <v>59</v>
      </c>
      <c r="S987" t="s">
        <v>59</v>
      </c>
      <c r="T987" t="s">
        <v>59</v>
      </c>
      <c r="U987" t="s">
        <v>59</v>
      </c>
      <c r="V987">
        <v>3</v>
      </c>
      <c r="W987">
        <v>1</v>
      </c>
      <c r="X987">
        <v>1</v>
      </c>
      <c r="Y987" t="s">
        <v>58</v>
      </c>
      <c r="Z987" t="s">
        <v>66</v>
      </c>
      <c r="AA987" t="s">
        <v>58</v>
      </c>
      <c r="AB987" t="s">
        <v>66</v>
      </c>
      <c r="AC987" t="s">
        <v>58</v>
      </c>
      <c r="AD987" t="s">
        <v>58</v>
      </c>
      <c r="AE987" t="s">
        <v>66</v>
      </c>
      <c r="AF987" t="s">
        <v>58</v>
      </c>
      <c r="AG987" t="s">
        <v>58</v>
      </c>
      <c r="AH987" t="s">
        <v>58</v>
      </c>
      <c r="AI987" t="s">
        <v>58</v>
      </c>
      <c r="AJ987" t="s">
        <v>58</v>
      </c>
      <c r="AK987">
        <v>1</v>
      </c>
      <c r="AL987">
        <v>1</v>
      </c>
      <c r="AM987">
        <v>1</v>
      </c>
      <c r="AN987">
        <v>0</v>
      </c>
      <c r="AO987">
        <v>1</v>
      </c>
      <c r="AP987">
        <v>0</v>
      </c>
      <c r="AQ987">
        <v>0</v>
      </c>
      <c r="AR987">
        <v>1</v>
      </c>
      <c r="AS987">
        <v>1</v>
      </c>
      <c r="AV987">
        <v>12.5</v>
      </c>
      <c r="AW987" t="s">
        <v>59</v>
      </c>
      <c r="AX987">
        <v>3</v>
      </c>
    </row>
    <row r="988" spans="1:50">
      <c r="A988" t="s">
        <v>1887</v>
      </c>
      <c r="B988" t="s">
        <v>474</v>
      </c>
      <c r="C988" t="s">
        <v>205</v>
      </c>
      <c r="D988">
        <v>3480</v>
      </c>
      <c r="E988" t="s">
        <v>53</v>
      </c>
      <c r="F988">
        <v>58</v>
      </c>
      <c r="G988" t="s">
        <v>104</v>
      </c>
      <c r="H988">
        <v>338.16</v>
      </c>
      <c r="I988" t="s">
        <v>105</v>
      </c>
      <c r="J988" t="s">
        <v>71</v>
      </c>
      <c r="K988" t="s">
        <v>156</v>
      </c>
      <c r="L988" t="s">
        <v>66</v>
      </c>
      <c r="M988">
        <v>1</v>
      </c>
      <c r="N988">
        <v>2</v>
      </c>
      <c r="O988">
        <v>1</v>
      </c>
      <c r="P988">
        <v>0</v>
      </c>
      <c r="Q988" t="s">
        <v>66</v>
      </c>
      <c r="R988" t="s">
        <v>66</v>
      </c>
      <c r="S988" t="s">
        <v>66</v>
      </c>
      <c r="T988" t="s">
        <v>66</v>
      </c>
      <c r="U988" t="s">
        <v>66</v>
      </c>
      <c r="W988">
        <v>0</v>
      </c>
      <c r="X988">
        <v>0</v>
      </c>
      <c r="Y988" t="s">
        <v>66</v>
      </c>
      <c r="Z988" t="s">
        <v>66</v>
      </c>
      <c r="AA988" t="s">
        <v>58</v>
      </c>
      <c r="AB988" t="s">
        <v>66</v>
      </c>
      <c r="AC988" t="s">
        <v>58</v>
      </c>
      <c r="AD988" t="s">
        <v>58</v>
      </c>
      <c r="AE988" t="s">
        <v>58</v>
      </c>
      <c r="AF988" t="s">
        <v>58</v>
      </c>
      <c r="AG988" t="s">
        <v>58</v>
      </c>
      <c r="AH988" t="s">
        <v>58</v>
      </c>
      <c r="AI988" t="s">
        <v>58</v>
      </c>
      <c r="AJ988" t="s">
        <v>58</v>
      </c>
      <c r="AK988">
        <v>1</v>
      </c>
      <c r="AL988">
        <v>1</v>
      </c>
      <c r="AM988">
        <v>0</v>
      </c>
      <c r="AN988">
        <v>0</v>
      </c>
      <c r="AO988">
        <v>1</v>
      </c>
      <c r="AP988">
        <v>0</v>
      </c>
      <c r="AQ988">
        <v>0</v>
      </c>
      <c r="AR988">
        <v>0</v>
      </c>
      <c r="AS988">
        <v>0</v>
      </c>
      <c r="AV988">
        <v>13.9</v>
      </c>
      <c r="AW988" t="s">
        <v>59</v>
      </c>
      <c r="AX988">
        <v>1</v>
      </c>
    </row>
    <row r="989" spans="1:50">
      <c r="A989" t="s">
        <v>1888</v>
      </c>
      <c r="B989" t="s">
        <v>709</v>
      </c>
      <c r="C989" t="s">
        <v>52</v>
      </c>
      <c r="D989">
        <v>3280</v>
      </c>
      <c r="E989" t="s">
        <v>53</v>
      </c>
      <c r="F989">
        <v>68</v>
      </c>
      <c r="G989" t="s">
        <v>84</v>
      </c>
      <c r="H989">
        <v>223.68</v>
      </c>
      <c r="I989" t="s">
        <v>105</v>
      </c>
      <c r="J989" t="s">
        <v>71</v>
      </c>
      <c r="K989" t="s">
        <v>153</v>
      </c>
      <c r="L989" t="s">
        <v>58</v>
      </c>
      <c r="M989">
        <v>0</v>
      </c>
      <c r="N989">
        <v>2</v>
      </c>
      <c r="O989">
        <v>2</v>
      </c>
      <c r="P989">
        <v>1</v>
      </c>
      <c r="Q989" t="s">
        <v>59</v>
      </c>
      <c r="R989" t="s">
        <v>66</v>
      </c>
      <c r="S989" t="s">
        <v>59</v>
      </c>
      <c r="T989" t="s">
        <v>66</v>
      </c>
      <c r="U989" t="s">
        <v>66</v>
      </c>
      <c r="W989">
        <v>0</v>
      </c>
      <c r="X989">
        <v>0</v>
      </c>
      <c r="Y989" t="s">
        <v>66</v>
      </c>
      <c r="Z989" t="s">
        <v>58</v>
      </c>
      <c r="AA989" t="s">
        <v>58</v>
      </c>
      <c r="AB989" t="s">
        <v>66</v>
      </c>
      <c r="AC989" t="s">
        <v>58</v>
      </c>
      <c r="AD989" t="s">
        <v>58</v>
      </c>
      <c r="AE989" t="s">
        <v>58</v>
      </c>
      <c r="AF989" t="s">
        <v>58</v>
      </c>
      <c r="AG989" t="s">
        <v>58</v>
      </c>
      <c r="AH989" t="s">
        <v>58</v>
      </c>
      <c r="AI989" t="s">
        <v>58</v>
      </c>
      <c r="AJ989" t="s">
        <v>58</v>
      </c>
      <c r="AK989">
        <v>0</v>
      </c>
      <c r="AL989">
        <v>0</v>
      </c>
      <c r="AM989">
        <v>1</v>
      </c>
      <c r="AN989">
        <v>1</v>
      </c>
      <c r="AO989">
        <v>1</v>
      </c>
      <c r="AP989">
        <v>0</v>
      </c>
      <c r="AQ989">
        <v>0</v>
      </c>
      <c r="AR989">
        <v>1</v>
      </c>
      <c r="AS989">
        <v>0</v>
      </c>
      <c r="AV989">
        <v>11.3</v>
      </c>
      <c r="AW989" t="s">
        <v>59</v>
      </c>
      <c r="AX989">
        <v>5</v>
      </c>
    </row>
    <row r="990" spans="1:50">
      <c r="A990" t="s">
        <v>1889</v>
      </c>
      <c r="B990" t="s">
        <v>306</v>
      </c>
      <c r="C990" t="s">
        <v>79</v>
      </c>
      <c r="D990">
        <v>3760</v>
      </c>
      <c r="E990" t="s">
        <v>63</v>
      </c>
      <c r="F990">
        <v>72</v>
      </c>
      <c r="G990" t="s">
        <v>64</v>
      </c>
      <c r="H990">
        <v>393.42</v>
      </c>
      <c r="I990" t="s">
        <v>76</v>
      </c>
      <c r="J990" t="s">
        <v>71</v>
      </c>
      <c r="K990" t="s">
        <v>72</v>
      </c>
      <c r="L990" t="s">
        <v>58</v>
      </c>
      <c r="M990">
        <v>0</v>
      </c>
      <c r="N990">
        <v>2</v>
      </c>
      <c r="O990">
        <v>2</v>
      </c>
      <c r="P990">
        <v>0</v>
      </c>
      <c r="Q990" t="s">
        <v>59</v>
      </c>
      <c r="R990" t="s">
        <v>59</v>
      </c>
      <c r="S990" t="s">
        <v>59</v>
      </c>
      <c r="T990" t="s">
        <v>59</v>
      </c>
      <c r="U990" t="s">
        <v>59</v>
      </c>
      <c r="V990">
        <v>1</v>
      </c>
      <c r="W990">
        <v>1</v>
      </c>
      <c r="X990">
        <v>0</v>
      </c>
      <c r="Y990" t="s">
        <v>58</v>
      </c>
      <c r="Z990" t="s">
        <v>58</v>
      </c>
      <c r="AA990" t="s">
        <v>58</v>
      </c>
      <c r="AB990" t="s">
        <v>58</v>
      </c>
      <c r="AC990" t="s">
        <v>58</v>
      </c>
      <c r="AD990" t="s">
        <v>58</v>
      </c>
      <c r="AE990" t="s">
        <v>58</v>
      </c>
      <c r="AF990" t="s">
        <v>58</v>
      </c>
      <c r="AG990" t="s">
        <v>58</v>
      </c>
      <c r="AH990" t="s">
        <v>58</v>
      </c>
      <c r="AI990" t="s">
        <v>58</v>
      </c>
      <c r="AJ990" t="s">
        <v>58</v>
      </c>
      <c r="AK990">
        <v>0</v>
      </c>
      <c r="AL990">
        <v>0</v>
      </c>
      <c r="AM990">
        <v>0</v>
      </c>
      <c r="AN990">
        <v>0</v>
      </c>
      <c r="AO990">
        <v>0</v>
      </c>
      <c r="AP990">
        <v>0</v>
      </c>
      <c r="AQ990">
        <v>0</v>
      </c>
      <c r="AR990">
        <v>0</v>
      </c>
      <c r="AS990">
        <v>0</v>
      </c>
      <c r="AV990">
        <v>13.2</v>
      </c>
      <c r="AW990" t="s">
        <v>59</v>
      </c>
      <c r="AX990">
        <v>8</v>
      </c>
    </row>
    <row r="991" spans="1:50">
      <c r="A991" t="s">
        <v>1890</v>
      </c>
      <c r="B991" t="s">
        <v>1156</v>
      </c>
      <c r="C991" t="s">
        <v>212</v>
      </c>
      <c r="D991">
        <v>1520</v>
      </c>
      <c r="E991" t="s">
        <v>53</v>
      </c>
      <c r="F991">
        <v>0</v>
      </c>
      <c r="G991" t="s">
        <v>104</v>
      </c>
      <c r="H991">
        <v>156.58000000000001</v>
      </c>
      <c r="I991" t="s">
        <v>55</v>
      </c>
      <c r="J991" t="s">
        <v>55</v>
      </c>
      <c r="K991" t="s">
        <v>256</v>
      </c>
      <c r="L991" t="s">
        <v>58</v>
      </c>
      <c r="M991">
        <v>0</v>
      </c>
      <c r="N991">
        <v>0</v>
      </c>
      <c r="O991">
        <v>0</v>
      </c>
      <c r="P991">
        <v>0</v>
      </c>
      <c r="Q991" t="s">
        <v>59</v>
      </c>
      <c r="R991" t="s">
        <v>59</v>
      </c>
      <c r="S991" t="s">
        <v>59</v>
      </c>
      <c r="T991" t="s">
        <v>59</v>
      </c>
      <c r="U991" t="s">
        <v>59</v>
      </c>
      <c r="W991">
        <v>0</v>
      </c>
      <c r="X991">
        <v>0</v>
      </c>
      <c r="Y991" t="s">
        <v>59</v>
      </c>
      <c r="Z991" t="s">
        <v>59</v>
      </c>
      <c r="AA991" t="s">
        <v>59</v>
      </c>
      <c r="AB991" t="s">
        <v>59</v>
      </c>
      <c r="AC991" t="s">
        <v>59</v>
      </c>
      <c r="AD991" t="s">
        <v>59</v>
      </c>
      <c r="AE991" t="s">
        <v>59</v>
      </c>
      <c r="AF991" t="s">
        <v>59</v>
      </c>
      <c r="AG991" t="s">
        <v>59</v>
      </c>
      <c r="AH991" t="s">
        <v>59</v>
      </c>
      <c r="AI991" t="s">
        <v>59</v>
      </c>
      <c r="AJ991" t="s">
        <v>59</v>
      </c>
      <c r="AV991">
        <v>11.8</v>
      </c>
      <c r="AW991" t="s">
        <v>59</v>
      </c>
      <c r="AX991">
        <v>7</v>
      </c>
    </row>
    <row r="992" spans="1:50">
      <c r="A992" t="s">
        <v>1891</v>
      </c>
      <c r="B992" t="s">
        <v>1892</v>
      </c>
      <c r="C992" t="s">
        <v>142</v>
      </c>
      <c r="E992" t="s">
        <v>63</v>
      </c>
      <c r="F992">
        <v>46</v>
      </c>
      <c r="G992" t="s">
        <v>84</v>
      </c>
      <c r="H992">
        <v>262.83</v>
      </c>
      <c r="I992" t="s">
        <v>76</v>
      </c>
      <c r="J992" t="s">
        <v>71</v>
      </c>
      <c r="K992" t="s">
        <v>145</v>
      </c>
      <c r="L992" t="s">
        <v>58</v>
      </c>
      <c r="M992">
        <v>0</v>
      </c>
      <c r="N992">
        <v>1</v>
      </c>
      <c r="O992">
        <v>1</v>
      </c>
      <c r="P992">
        <v>0</v>
      </c>
      <c r="Q992" t="s">
        <v>59</v>
      </c>
      <c r="R992" t="s">
        <v>59</v>
      </c>
      <c r="S992" t="s">
        <v>59</v>
      </c>
      <c r="T992" t="s">
        <v>59</v>
      </c>
      <c r="U992" t="s">
        <v>59</v>
      </c>
      <c r="V992">
        <v>1</v>
      </c>
      <c r="W992">
        <v>1</v>
      </c>
      <c r="X992">
        <v>1</v>
      </c>
      <c r="Y992" t="s">
        <v>58</v>
      </c>
      <c r="Z992" t="s">
        <v>58</v>
      </c>
      <c r="AA992" t="s">
        <v>58</v>
      </c>
      <c r="AB992" t="s">
        <v>66</v>
      </c>
      <c r="AC992" t="s">
        <v>58</v>
      </c>
      <c r="AD992" t="s">
        <v>58</v>
      </c>
      <c r="AE992" t="s">
        <v>66</v>
      </c>
      <c r="AF992" t="s">
        <v>58</v>
      </c>
      <c r="AG992" t="s">
        <v>58</v>
      </c>
      <c r="AH992" t="s">
        <v>58</v>
      </c>
      <c r="AI992" t="s">
        <v>58</v>
      </c>
      <c r="AJ992" t="s">
        <v>58</v>
      </c>
      <c r="AK992">
        <v>1</v>
      </c>
      <c r="AL992">
        <v>0</v>
      </c>
      <c r="AM992">
        <v>1</v>
      </c>
      <c r="AN992">
        <v>0</v>
      </c>
      <c r="AO992">
        <v>0</v>
      </c>
      <c r="AP992">
        <v>0</v>
      </c>
      <c r="AQ992">
        <v>0</v>
      </c>
      <c r="AR992">
        <v>0</v>
      </c>
      <c r="AS992">
        <v>0</v>
      </c>
      <c r="AV992">
        <v>12</v>
      </c>
      <c r="AW992" t="s">
        <v>59</v>
      </c>
      <c r="AX992">
        <v>6</v>
      </c>
    </row>
    <row r="993" spans="1:50">
      <c r="A993" t="s">
        <v>1893</v>
      </c>
      <c r="B993" t="s">
        <v>1894</v>
      </c>
      <c r="C993" t="s">
        <v>199</v>
      </c>
      <c r="D993">
        <v>6160</v>
      </c>
      <c r="E993" t="s">
        <v>63</v>
      </c>
      <c r="F993">
        <v>38</v>
      </c>
      <c r="G993" t="s">
        <v>89</v>
      </c>
      <c r="H993">
        <v>419.41</v>
      </c>
      <c r="I993" t="s">
        <v>105</v>
      </c>
      <c r="J993" t="s">
        <v>71</v>
      </c>
      <c r="K993" t="s">
        <v>256</v>
      </c>
      <c r="L993" t="s">
        <v>58</v>
      </c>
      <c r="M993">
        <v>0</v>
      </c>
      <c r="N993">
        <v>1</v>
      </c>
      <c r="O993">
        <v>1</v>
      </c>
      <c r="P993">
        <v>0</v>
      </c>
      <c r="Q993" t="s">
        <v>59</v>
      </c>
      <c r="R993" t="s">
        <v>59</v>
      </c>
      <c r="S993" t="s">
        <v>59</v>
      </c>
      <c r="T993" t="s">
        <v>59</v>
      </c>
      <c r="U993" t="s">
        <v>66</v>
      </c>
      <c r="W993">
        <v>0</v>
      </c>
      <c r="X993">
        <v>0</v>
      </c>
      <c r="Y993" t="s">
        <v>58</v>
      </c>
      <c r="Z993" t="s">
        <v>66</v>
      </c>
      <c r="AA993" t="s">
        <v>58</v>
      </c>
      <c r="AB993" t="s">
        <v>66</v>
      </c>
      <c r="AC993" t="s">
        <v>58</v>
      </c>
      <c r="AD993" t="s">
        <v>58</v>
      </c>
      <c r="AE993" t="s">
        <v>58</v>
      </c>
      <c r="AF993" t="s">
        <v>58</v>
      </c>
      <c r="AG993" t="s">
        <v>58</v>
      </c>
      <c r="AH993" t="s">
        <v>58</v>
      </c>
      <c r="AI993" t="s">
        <v>58</v>
      </c>
      <c r="AJ993" t="s">
        <v>58</v>
      </c>
      <c r="AK993">
        <v>0</v>
      </c>
      <c r="AL993">
        <v>0</v>
      </c>
      <c r="AM993">
        <v>1</v>
      </c>
      <c r="AN993">
        <v>0</v>
      </c>
      <c r="AO993">
        <v>1</v>
      </c>
      <c r="AP993">
        <v>0</v>
      </c>
      <c r="AQ993">
        <v>0</v>
      </c>
      <c r="AR993">
        <v>0</v>
      </c>
      <c r="AS993">
        <v>1</v>
      </c>
      <c r="AV993">
        <v>15.9</v>
      </c>
      <c r="AW993" t="s">
        <v>59</v>
      </c>
      <c r="AX993">
        <v>3</v>
      </c>
    </row>
    <row r="994" spans="1:50">
      <c r="A994" t="s">
        <v>1895</v>
      </c>
      <c r="B994" t="s">
        <v>1896</v>
      </c>
      <c r="C994" t="s">
        <v>199</v>
      </c>
      <c r="D994">
        <v>6280</v>
      </c>
      <c r="E994" t="s">
        <v>63</v>
      </c>
      <c r="F994">
        <v>44</v>
      </c>
      <c r="G994" t="s">
        <v>70</v>
      </c>
      <c r="H994">
        <v>352.96</v>
      </c>
      <c r="I994" t="s">
        <v>105</v>
      </c>
      <c r="J994" t="s">
        <v>55</v>
      </c>
      <c r="K994" t="s">
        <v>72</v>
      </c>
      <c r="L994" t="s">
        <v>58</v>
      </c>
      <c r="M994">
        <v>0</v>
      </c>
      <c r="N994">
        <v>2</v>
      </c>
      <c r="O994">
        <v>2</v>
      </c>
      <c r="P994">
        <v>0</v>
      </c>
      <c r="Q994" t="s">
        <v>59</v>
      </c>
      <c r="R994" t="s">
        <v>59</v>
      </c>
      <c r="S994" t="s">
        <v>59</v>
      </c>
      <c r="T994" t="s">
        <v>59</v>
      </c>
      <c r="U994" t="s">
        <v>66</v>
      </c>
      <c r="W994">
        <v>0</v>
      </c>
      <c r="X994">
        <v>0</v>
      </c>
      <c r="Y994" t="s">
        <v>66</v>
      </c>
      <c r="Z994" t="s">
        <v>66</v>
      </c>
      <c r="AA994" t="s">
        <v>58</v>
      </c>
      <c r="AB994" t="s">
        <v>66</v>
      </c>
      <c r="AC994" t="s">
        <v>58</v>
      </c>
      <c r="AD994" t="s">
        <v>58</v>
      </c>
      <c r="AE994" t="s">
        <v>58</v>
      </c>
      <c r="AF994" t="s">
        <v>58</v>
      </c>
      <c r="AG994" t="s">
        <v>58</v>
      </c>
      <c r="AH994" t="s">
        <v>58</v>
      </c>
      <c r="AI994" t="s">
        <v>58</v>
      </c>
      <c r="AJ994" t="s">
        <v>58</v>
      </c>
      <c r="AK994">
        <v>1</v>
      </c>
      <c r="AL994">
        <v>1</v>
      </c>
      <c r="AM994">
        <v>1</v>
      </c>
      <c r="AN994">
        <v>0</v>
      </c>
      <c r="AO994">
        <v>0</v>
      </c>
      <c r="AP994">
        <v>0</v>
      </c>
      <c r="AQ994">
        <v>0</v>
      </c>
      <c r="AR994">
        <v>0</v>
      </c>
      <c r="AS994">
        <v>1</v>
      </c>
      <c r="AV994">
        <v>14.7</v>
      </c>
      <c r="AW994" t="s">
        <v>59</v>
      </c>
      <c r="AX994">
        <v>3</v>
      </c>
    </row>
    <row r="995" spans="1:50">
      <c r="A995" t="s">
        <v>1897</v>
      </c>
      <c r="B995" t="s">
        <v>1898</v>
      </c>
      <c r="C995" t="s">
        <v>62</v>
      </c>
      <c r="D995">
        <v>2200</v>
      </c>
      <c r="E995" t="s">
        <v>53</v>
      </c>
      <c r="F995">
        <v>62</v>
      </c>
      <c r="G995" t="s">
        <v>64</v>
      </c>
      <c r="H995">
        <v>245.39</v>
      </c>
      <c r="I995" t="s">
        <v>55</v>
      </c>
      <c r="J995" t="s">
        <v>55</v>
      </c>
      <c r="K995" t="s">
        <v>72</v>
      </c>
      <c r="L995" t="s">
        <v>58</v>
      </c>
      <c r="M995">
        <v>0</v>
      </c>
      <c r="N995">
        <v>2</v>
      </c>
      <c r="O995">
        <v>2</v>
      </c>
      <c r="P995">
        <v>2</v>
      </c>
      <c r="Q995" t="s">
        <v>66</v>
      </c>
      <c r="R995" t="s">
        <v>59</v>
      </c>
      <c r="S995" t="s">
        <v>59</v>
      </c>
      <c r="T995" t="s">
        <v>66</v>
      </c>
      <c r="U995" t="s">
        <v>59</v>
      </c>
      <c r="V995">
        <v>1</v>
      </c>
      <c r="W995">
        <v>1</v>
      </c>
      <c r="X995">
        <v>1</v>
      </c>
      <c r="Y995" t="s">
        <v>58</v>
      </c>
      <c r="Z995" t="s">
        <v>58</v>
      </c>
      <c r="AA995" t="s">
        <v>58</v>
      </c>
      <c r="AB995" t="s">
        <v>58</v>
      </c>
      <c r="AC995" t="s">
        <v>58</v>
      </c>
      <c r="AD995" t="s">
        <v>58</v>
      </c>
      <c r="AE995" t="s">
        <v>58</v>
      </c>
      <c r="AF995" t="s">
        <v>58</v>
      </c>
      <c r="AG995" t="s">
        <v>58</v>
      </c>
      <c r="AH995" t="s">
        <v>58</v>
      </c>
      <c r="AI995" t="s">
        <v>58</v>
      </c>
      <c r="AJ995" t="s">
        <v>58</v>
      </c>
      <c r="AK995">
        <v>0</v>
      </c>
      <c r="AL995">
        <v>1</v>
      </c>
      <c r="AM995">
        <v>1</v>
      </c>
      <c r="AN995">
        <v>1</v>
      </c>
      <c r="AO995">
        <v>0</v>
      </c>
      <c r="AP995">
        <v>0</v>
      </c>
      <c r="AQ995">
        <v>0</v>
      </c>
      <c r="AR995">
        <v>0</v>
      </c>
      <c r="AS995">
        <v>1</v>
      </c>
      <c r="AV995">
        <v>12.3</v>
      </c>
      <c r="AW995" t="s">
        <v>59</v>
      </c>
      <c r="AX995">
        <v>8</v>
      </c>
    </row>
    <row r="996" spans="1:50">
      <c r="A996" t="s">
        <v>1899</v>
      </c>
      <c r="B996" t="s">
        <v>1900</v>
      </c>
      <c r="C996" t="s">
        <v>62</v>
      </c>
      <c r="D996">
        <v>7720</v>
      </c>
      <c r="E996" t="s">
        <v>63</v>
      </c>
      <c r="F996">
        <v>56</v>
      </c>
      <c r="G996" t="s">
        <v>54</v>
      </c>
      <c r="H996">
        <v>136.84</v>
      </c>
      <c r="I996" t="s">
        <v>55</v>
      </c>
      <c r="J996" t="s">
        <v>55</v>
      </c>
      <c r="K996" t="s">
        <v>85</v>
      </c>
      <c r="L996" t="s">
        <v>58</v>
      </c>
      <c r="M996">
        <v>0</v>
      </c>
      <c r="N996">
        <v>1</v>
      </c>
      <c r="O996">
        <v>1</v>
      </c>
      <c r="P996">
        <v>0</v>
      </c>
      <c r="Q996" t="s">
        <v>59</v>
      </c>
      <c r="R996" t="s">
        <v>59</v>
      </c>
      <c r="S996" t="s">
        <v>59</v>
      </c>
      <c r="T996" t="s">
        <v>59</v>
      </c>
      <c r="U996" t="s">
        <v>59</v>
      </c>
      <c r="V996">
        <v>1</v>
      </c>
      <c r="W996">
        <v>1</v>
      </c>
      <c r="X996">
        <v>0</v>
      </c>
      <c r="Y996" t="s">
        <v>58</v>
      </c>
      <c r="Z996" t="s">
        <v>58</v>
      </c>
      <c r="AA996" t="s">
        <v>58</v>
      </c>
      <c r="AB996" t="s">
        <v>58</v>
      </c>
      <c r="AC996" t="s">
        <v>58</v>
      </c>
      <c r="AD996" t="s">
        <v>58</v>
      </c>
      <c r="AE996" t="s">
        <v>58</v>
      </c>
      <c r="AF996" t="s">
        <v>58</v>
      </c>
      <c r="AG996" t="s">
        <v>58</v>
      </c>
      <c r="AH996" t="s">
        <v>58</v>
      </c>
      <c r="AI996" t="s">
        <v>58</v>
      </c>
      <c r="AJ996" t="s">
        <v>58</v>
      </c>
      <c r="AK996">
        <v>0</v>
      </c>
      <c r="AL996">
        <v>1</v>
      </c>
      <c r="AM996">
        <v>1</v>
      </c>
      <c r="AN996">
        <v>0</v>
      </c>
      <c r="AO996">
        <v>0</v>
      </c>
      <c r="AP996">
        <v>1</v>
      </c>
      <c r="AQ996">
        <v>0</v>
      </c>
      <c r="AR996">
        <v>0</v>
      </c>
      <c r="AS996">
        <v>0</v>
      </c>
      <c r="AV996">
        <v>10.8</v>
      </c>
      <c r="AW996" t="s">
        <v>59</v>
      </c>
      <c r="AX996">
        <v>8</v>
      </c>
    </row>
    <row r="997" spans="1:50">
      <c r="A997" t="s">
        <v>1901</v>
      </c>
      <c r="B997" t="s">
        <v>1902</v>
      </c>
      <c r="C997" t="s">
        <v>420</v>
      </c>
      <c r="E997" t="s">
        <v>53</v>
      </c>
      <c r="F997">
        <v>38</v>
      </c>
      <c r="G997" t="s">
        <v>104</v>
      </c>
      <c r="H997">
        <v>188.82</v>
      </c>
      <c r="I997" t="s">
        <v>55</v>
      </c>
      <c r="J997" t="s">
        <v>55</v>
      </c>
      <c r="K997" t="s">
        <v>256</v>
      </c>
      <c r="L997" t="s">
        <v>58</v>
      </c>
      <c r="M997">
        <v>0</v>
      </c>
      <c r="N997">
        <v>0</v>
      </c>
      <c r="O997">
        <v>0</v>
      </c>
      <c r="P997">
        <v>0</v>
      </c>
      <c r="Q997" t="s">
        <v>59</v>
      </c>
      <c r="R997" t="s">
        <v>59</v>
      </c>
      <c r="S997" t="s">
        <v>59</v>
      </c>
      <c r="T997" t="s">
        <v>59</v>
      </c>
      <c r="U997" t="s">
        <v>59</v>
      </c>
      <c r="V997">
        <v>1</v>
      </c>
      <c r="W997">
        <v>1</v>
      </c>
      <c r="X997">
        <v>0</v>
      </c>
      <c r="Y997" t="s">
        <v>58</v>
      </c>
      <c r="Z997" t="s">
        <v>58</v>
      </c>
      <c r="AA997" t="s">
        <v>58</v>
      </c>
      <c r="AB997" t="s">
        <v>58</v>
      </c>
      <c r="AC997" t="s">
        <v>58</v>
      </c>
      <c r="AD997" t="s">
        <v>58</v>
      </c>
      <c r="AE997" t="s">
        <v>58</v>
      </c>
      <c r="AF997" t="s">
        <v>58</v>
      </c>
      <c r="AG997" t="s">
        <v>58</v>
      </c>
      <c r="AH997" t="s">
        <v>58</v>
      </c>
      <c r="AI997" t="s">
        <v>58</v>
      </c>
      <c r="AJ997" t="s">
        <v>58</v>
      </c>
      <c r="AK997">
        <v>0</v>
      </c>
      <c r="AL997">
        <v>0</v>
      </c>
      <c r="AM997">
        <v>1</v>
      </c>
      <c r="AN997">
        <v>0</v>
      </c>
      <c r="AO997">
        <v>0</v>
      </c>
      <c r="AP997">
        <v>0</v>
      </c>
      <c r="AQ997">
        <v>0</v>
      </c>
      <c r="AR997">
        <v>0</v>
      </c>
      <c r="AS997">
        <v>0</v>
      </c>
      <c r="AV997">
        <v>11.3</v>
      </c>
      <c r="AW997" t="s">
        <v>59</v>
      </c>
      <c r="AX997">
        <v>2</v>
      </c>
    </row>
    <row r="998" spans="1:50">
      <c r="A998" t="s">
        <v>1903</v>
      </c>
      <c r="B998" t="s">
        <v>1904</v>
      </c>
      <c r="C998" t="s">
        <v>529</v>
      </c>
      <c r="E998" t="s">
        <v>63</v>
      </c>
      <c r="F998">
        <v>28</v>
      </c>
      <c r="G998" t="s">
        <v>54</v>
      </c>
      <c r="H998">
        <v>210.86</v>
      </c>
      <c r="I998" t="s">
        <v>55</v>
      </c>
      <c r="J998" t="s">
        <v>55</v>
      </c>
      <c r="K998" t="s">
        <v>215</v>
      </c>
      <c r="L998" t="s">
        <v>58</v>
      </c>
      <c r="M998">
        <v>0</v>
      </c>
      <c r="N998">
        <v>0</v>
      </c>
      <c r="O998">
        <v>0</v>
      </c>
      <c r="P998">
        <v>0</v>
      </c>
      <c r="Q998" t="s">
        <v>59</v>
      </c>
      <c r="R998" t="s">
        <v>59</v>
      </c>
      <c r="S998" t="s">
        <v>59</v>
      </c>
      <c r="T998" t="s">
        <v>59</v>
      </c>
      <c r="U998" t="s">
        <v>59</v>
      </c>
      <c r="V998">
        <v>2</v>
      </c>
      <c r="W998">
        <v>1</v>
      </c>
      <c r="X998">
        <v>1</v>
      </c>
      <c r="Y998" t="s">
        <v>58</v>
      </c>
      <c r="Z998" t="s">
        <v>58</v>
      </c>
      <c r="AA998" t="s">
        <v>58</v>
      </c>
      <c r="AB998" t="s">
        <v>58</v>
      </c>
      <c r="AC998" t="s">
        <v>58</v>
      </c>
      <c r="AD998" t="s">
        <v>58</v>
      </c>
      <c r="AE998" t="s">
        <v>58</v>
      </c>
      <c r="AF998" t="s">
        <v>58</v>
      </c>
      <c r="AG998" t="s">
        <v>58</v>
      </c>
      <c r="AH998" t="s">
        <v>58</v>
      </c>
      <c r="AI998" t="s">
        <v>58</v>
      </c>
      <c r="AJ998" t="s">
        <v>58</v>
      </c>
      <c r="AK998">
        <v>1</v>
      </c>
      <c r="AL998">
        <v>1</v>
      </c>
      <c r="AM998">
        <v>1</v>
      </c>
      <c r="AN998">
        <v>0</v>
      </c>
      <c r="AO998">
        <v>1</v>
      </c>
      <c r="AP998">
        <v>0</v>
      </c>
      <c r="AQ998">
        <v>0</v>
      </c>
      <c r="AR998">
        <v>0</v>
      </c>
      <c r="AS998">
        <v>0</v>
      </c>
      <c r="AV998">
        <v>12.1</v>
      </c>
      <c r="AW998" t="s">
        <v>59</v>
      </c>
      <c r="AX998">
        <v>8</v>
      </c>
    </row>
    <row r="999" spans="1:50">
      <c r="A999" t="s">
        <v>1905</v>
      </c>
      <c r="B999" t="s">
        <v>1906</v>
      </c>
      <c r="C999" t="s">
        <v>88</v>
      </c>
      <c r="E999" t="s">
        <v>63</v>
      </c>
      <c r="F999">
        <v>32</v>
      </c>
      <c r="G999" t="s">
        <v>104</v>
      </c>
      <c r="H999">
        <v>193.75</v>
      </c>
      <c r="I999" t="s">
        <v>261</v>
      </c>
      <c r="J999" t="s">
        <v>56</v>
      </c>
      <c r="K999" t="s">
        <v>256</v>
      </c>
      <c r="L999" t="s">
        <v>66</v>
      </c>
      <c r="M999">
        <v>3</v>
      </c>
      <c r="N999">
        <v>0</v>
      </c>
      <c r="O999">
        <v>0</v>
      </c>
      <c r="P999">
        <v>0</v>
      </c>
      <c r="Q999" t="s">
        <v>66</v>
      </c>
      <c r="R999" t="s">
        <v>59</v>
      </c>
      <c r="S999" t="s">
        <v>59</v>
      </c>
      <c r="T999" t="s">
        <v>66</v>
      </c>
      <c r="U999" t="s">
        <v>59</v>
      </c>
      <c r="V999">
        <v>0</v>
      </c>
      <c r="W999">
        <v>1</v>
      </c>
      <c r="X999">
        <v>0</v>
      </c>
      <c r="Y999" t="s">
        <v>59</v>
      </c>
      <c r="Z999" t="s">
        <v>59</v>
      </c>
      <c r="AA999" t="s">
        <v>59</v>
      </c>
      <c r="AB999" t="s">
        <v>59</v>
      </c>
      <c r="AC999" t="s">
        <v>59</v>
      </c>
      <c r="AD999" t="s">
        <v>59</v>
      </c>
      <c r="AE999" t="s">
        <v>59</v>
      </c>
      <c r="AF999" t="s">
        <v>59</v>
      </c>
      <c r="AG999" t="s">
        <v>59</v>
      </c>
      <c r="AH999" t="s">
        <v>59</v>
      </c>
      <c r="AI999" t="s">
        <v>59</v>
      </c>
      <c r="AJ999" t="s">
        <v>59</v>
      </c>
      <c r="AV999">
        <v>12.3</v>
      </c>
      <c r="AW999" t="s">
        <v>66</v>
      </c>
      <c r="AX999">
        <v>8</v>
      </c>
    </row>
    <row r="1000" spans="1:50">
      <c r="A1000" t="s">
        <v>1907</v>
      </c>
      <c r="B1000" t="s">
        <v>1908</v>
      </c>
      <c r="C1000" t="s">
        <v>185</v>
      </c>
      <c r="D1000">
        <v>1600</v>
      </c>
      <c r="E1000" t="s">
        <v>63</v>
      </c>
      <c r="F1000">
        <v>64</v>
      </c>
      <c r="G1000" t="s">
        <v>70</v>
      </c>
      <c r="H1000">
        <v>431.91</v>
      </c>
      <c r="I1000" t="s">
        <v>105</v>
      </c>
      <c r="J1000" t="s">
        <v>55</v>
      </c>
      <c r="K1000" t="s">
        <v>72</v>
      </c>
      <c r="L1000" t="s">
        <v>58</v>
      </c>
      <c r="M1000">
        <v>0</v>
      </c>
      <c r="N1000">
        <v>2</v>
      </c>
      <c r="O1000">
        <v>2</v>
      </c>
      <c r="P1000">
        <v>0</v>
      </c>
      <c r="Q1000" t="s">
        <v>59</v>
      </c>
      <c r="R1000" t="s">
        <v>59</v>
      </c>
      <c r="S1000" t="s">
        <v>59</v>
      </c>
      <c r="T1000" t="s">
        <v>59</v>
      </c>
      <c r="U1000" t="s">
        <v>66</v>
      </c>
      <c r="W1000">
        <v>0</v>
      </c>
      <c r="X1000">
        <v>0</v>
      </c>
      <c r="Y1000" t="s">
        <v>66</v>
      </c>
      <c r="Z1000" t="s">
        <v>66</v>
      </c>
      <c r="AA1000" t="s">
        <v>66</v>
      </c>
      <c r="AB1000" t="s">
        <v>66</v>
      </c>
      <c r="AC1000" t="s">
        <v>58</v>
      </c>
      <c r="AD1000" t="s">
        <v>66</v>
      </c>
      <c r="AE1000" t="s">
        <v>66</v>
      </c>
      <c r="AF1000" t="s">
        <v>58</v>
      </c>
      <c r="AG1000" t="s">
        <v>58</v>
      </c>
      <c r="AH1000" t="s">
        <v>58</v>
      </c>
      <c r="AI1000" t="s">
        <v>58</v>
      </c>
      <c r="AJ1000" t="s">
        <v>58</v>
      </c>
      <c r="AK1000">
        <v>0</v>
      </c>
      <c r="AL1000">
        <v>0</v>
      </c>
      <c r="AM1000">
        <v>1</v>
      </c>
      <c r="AN1000">
        <v>0</v>
      </c>
      <c r="AO1000">
        <v>1</v>
      </c>
      <c r="AP1000">
        <v>0</v>
      </c>
      <c r="AQ1000">
        <v>0</v>
      </c>
      <c r="AR1000">
        <v>0</v>
      </c>
      <c r="AS1000">
        <v>1</v>
      </c>
      <c r="AV1000">
        <v>16.2</v>
      </c>
      <c r="AW1000" t="s">
        <v>66</v>
      </c>
      <c r="AX1000">
        <v>1</v>
      </c>
    </row>
    <row r="1001" spans="1:50">
      <c r="A1001" t="s">
        <v>1909</v>
      </c>
      <c r="B1001" t="s">
        <v>770</v>
      </c>
      <c r="C1001" t="s">
        <v>366</v>
      </c>
      <c r="E1001" t="s">
        <v>53</v>
      </c>
      <c r="F1001">
        <v>30</v>
      </c>
      <c r="G1001" t="s">
        <v>115</v>
      </c>
      <c r="H1001">
        <v>262.5</v>
      </c>
      <c r="I1001" t="s">
        <v>55</v>
      </c>
      <c r="J1001" t="s">
        <v>55</v>
      </c>
      <c r="K1001" t="s">
        <v>153</v>
      </c>
      <c r="L1001" t="s">
        <v>66</v>
      </c>
      <c r="M1001">
        <v>3</v>
      </c>
      <c r="N1001">
        <v>2</v>
      </c>
      <c r="O1001">
        <v>2</v>
      </c>
      <c r="P1001">
        <v>0</v>
      </c>
      <c r="Q1001" t="s">
        <v>59</v>
      </c>
      <c r="R1001" t="s">
        <v>59</v>
      </c>
      <c r="S1001" t="s">
        <v>59</v>
      </c>
      <c r="T1001" t="s">
        <v>66</v>
      </c>
      <c r="U1001" t="s">
        <v>66</v>
      </c>
      <c r="V1001">
        <v>0</v>
      </c>
      <c r="W1001">
        <v>1</v>
      </c>
      <c r="X1001">
        <v>0</v>
      </c>
      <c r="Y1001" t="s">
        <v>58</v>
      </c>
      <c r="Z1001" t="s">
        <v>58</v>
      </c>
      <c r="AA1001" t="s">
        <v>58</v>
      </c>
      <c r="AB1001" t="s">
        <v>58</v>
      </c>
      <c r="AC1001" t="s">
        <v>58</v>
      </c>
      <c r="AD1001" t="s">
        <v>58</v>
      </c>
      <c r="AE1001" t="s">
        <v>58</v>
      </c>
      <c r="AF1001" t="s">
        <v>58</v>
      </c>
      <c r="AG1001" t="s">
        <v>58</v>
      </c>
      <c r="AH1001" t="s">
        <v>58</v>
      </c>
      <c r="AI1001" t="s">
        <v>58</v>
      </c>
      <c r="AJ1001" t="s">
        <v>58</v>
      </c>
      <c r="AK1001">
        <v>0</v>
      </c>
      <c r="AL1001">
        <v>0</v>
      </c>
      <c r="AM1001">
        <v>1</v>
      </c>
      <c r="AN1001">
        <v>0</v>
      </c>
      <c r="AO1001">
        <v>0</v>
      </c>
      <c r="AP1001">
        <v>0</v>
      </c>
      <c r="AQ1001">
        <v>0</v>
      </c>
      <c r="AR1001">
        <v>0</v>
      </c>
      <c r="AS1001">
        <v>0</v>
      </c>
      <c r="AV1001">
        <v>13</v>
      </c>
      <c r="AW1001" t="s">
        <v>59</v>
      </c>
      <c r="AX1001">
        <v>4</v>
      </c>
    </row>
    <row r="1002" spans="1:50">
      <c r="A1002" t="s">
        <v>1910</v>
      </c>
      <c r="B1002" t="s">
        <v>1911</v>
      </c>
      <c r="C1002" t="s">
        <v>529</v>
      </c>
      <c r="E1002" t="s">
        <v>53</v>
      </c>
      <c r="F1002">
        <v>86</v>
      </c>
      <c r="G1002" t="s">
        <v>54</v>
      </c>
      <c r="H1002">
        <v>232.24</v>
      </c>
      <c r="I1002" t="s">
        <v>94</v>
      </c>
      <c r="J1002" t="s">
        <v>55</v>
      </c>
      <c r="K1002" t="s">
        <v>72</v>
      </c>
      <c r="L1002" t="s">
        <v>58</v>
      </c>
      <c r="M1002">
        <v>0</v>
      </c>
      <c r="N1002">
        <v>1</v>
      </c>
      <c r="O1002">
        <v>1</v>
      </c>
      <c r="P1002">
        <v>0</v>
      </c>
      <c r="Q1002" t="s">
        <v>59</v>
      </c>
      <c r="R1002" t="s">
        <v>59</v>
      </c>
      <c r="S1002" t="s">
        <v>59</v>
      </c>
      <c r="T1002" t="s">
        <v>59</v>
      </c>
      <c r="U1002" t="s">
        <v>59</v>
      </c>
      <c r="V1002">
        <v>1</v>
      </c>
      <c r="W1002">
        <v>0</v>
      </c>
      <c r="X1002">
        <v>0</v>
      </c>
      <c r="Y1002" t="s">
        <v>58</v>
      </c>
      <c r="Z1002" t="s">
        <v>66</v>
      </c>
      <c r="AA1002" t="s">
        <v>58</v>
      </c>
      <c r="AB1002" t="s">
        <v>58</v>
      </c>
      <c r="AC1002" t="s">
        <v>58</v>
      </c>
      <c r="AD1002" t="s">
        <v>58</v>
      </c>
      <c r="AE1002" t="s">
        <v>58</v>
      </c>
      <c r="AF1002" t="s">
        <v>58</v>
      </c>
      <c r="AG1002" t="s">
        <v>58</v>
      </c>
      <c r="AH1002" t="s">
        <v>58</v>
      </c>
      <c r="AI1002" t="s">
        <v>58</v>
      </c>
      <c r="AJ1002" t="s">
        <v>58</v>
      </c>
      <c r="AK1002">
        <v>0</v>
      </c>
      <c r="AL1002">
        <v>0</v>
      </c>
      <c r="AM1002">
        <v>1</v>
      </c>
      <c r="AN1002">
        <v>0</v>
      </c>
      <c r="AO1002">
        <v>1</v>
      </c>
      <c r="AP1002">
        <v>0</v>
      </c>
      <c r="AQ1002">
        <v>0</v>
      </c>
      <c r="AR1002">
        <v>0</v>
      </c>
      <c r="AS1002">
        <v>0</v>
      </c>
      <c r="AV1002">
        <v>11.5</v>
      </c>
      <c r="AW1002" t="s">
        <v>59</v>
      </c>
      <c r="AX1002">
        <v>8</v>
      </c>
    </row>
    <row r="1003" spans="1:50">
      <c r="A1003" t="s">
        <v>1912</v>
      </c>
      <c r="B1003" t="s">
        <v>1913</v>
      </c>
      <c r="C1003" t="s">
        <v>103</v>
      </c>
      <c r="D1003">
        <v>4480</v>
      </c>
      <c r="E1003" t="s">
        <v>63</v>
      </c>
      <c r="F1003">
        <v>52</v>
      </c>
      <c r="G1003" t="s">
        <v>64</v>
      </c>
      <c r="H1003">
        <v>332.89</v>
      </c>
      <c r="I1003" t="s">
        <v>105</v>
      </c>
      <c r="J1003" t="s">
        <v>71</v>
      </c>
      <c r="K1003" t="s">
        <v>72</v>
      </c>
      <c r="L1003" t="s">
        <v>58</v>
      </c>
      <c r="M1003">
        <v>0</v>
      </c>
      <c r="N1003">
        <v>2</v>
      </c>
      <c r="O1003">
        <v>2</v>
      </c>
      <c r="P1003">
        <v>0</v>
      </c>
      <c r="Q1003" t="s">
        <v>59</v>
      </c>
      <c r="R1003" t="s">
        <v>59</v>
      </c>
      <c r="S1003" t="s">
        <v>59</v>
      </c>
      <c r="T1003" t="s">
        <v>66</v>
      </c>
      <c r="U1003" t="s">
        <v>66</v>
      </c>
      <c r="W1003">
        <v>0</v>
      </c>
      <c r="X1003">
        <v>0</v>
      </c>
      <c r="Y1003" t="s">
        <v>66</v>
      </c>
      <c r="Z1003" t="s">
        <v>66</v>
      </c>
      <c r="AA1003" t="s">
        <v>58</v>
      </c>
      <c r="AB1003" t="s">
        <v>66</v>
      </c>
      <c r="AC1003" t="s">
        <v>58</v>
      </c>
      <c r="AD1003" t="s">
        <v>58</v>
      </c>
      <c r="AE1003" t="s">
        <v>58</v>
      </c>
      <c r="AF1003" t="s">
        <v>58</v>
      </c>
      <c r="AG1003" t="s">
        <v>58</v>
      </c>
      <c r="AH1003" t="s">
        <v>58</v>
      </c>
      <c r="AI1003" t="s">
        <v>58</v>
      </c>
      <c r="AJ1003" t="s">
        <v>58</v>
      </c>
      <c r="AK1003">
        <v>0</v>
      </c>
      <c r="AL1003">
        <v>1</v>
      </c>
      <c r="AM1003">
        <v>1</v>
      </c>
      <c r="AN1003">
        <v>0</v>
      </c>
      <c r="AO1003">
        <v>1</v>
      </c>
      <c r="AP1003">
        <v>0</v>
      </c>
      <c r="AQ1003">
        <v>0</v>
      </c>
      <c r="AR1003">
        <v>0</v>
      </c>
      <c r="AS1003">
        <v>0</v>
      </c>
      <c r="AV1003">
        <v>10.199999999999999</v>
      </c>
      <c r="AW1003" t="s">
        <v>59</v>
      </c>
      <c r="AX1003">
        <v>6</v>
      </c>
    </row>
    <row r="1004" spans="1:50">
      <c r="A1004" t="s">
        <v>1914</v>
      </c>
      <c r="B1004" t="s">
        <v>1915</v>
      </c>
      <c r="C1004" t="s">
        <v>108</v>
      </c>
      <c r="D1004">
        <v>7200</v>
      </c>
      <c r="E1004" t="s">
        <v>53</v>
      </c>
      <c r="F1004">
        <v>50</v>
      </c>
      <c r="G1004" t="s">
        <v>104</v>
      </c>
      <c r="H1004">
        <v>150.33000000000001</v>
      </c>
      <c r="I1004" t="s">
        <v>241</v>
      </c>
      <c r="J1004" t="s">
        <v>56</v>
      </c>
      <c r="K1004" t="s">
        <v>123</v>
      </c>
      <c r="L1004" t="s">
        <v>58</v>
      </c>
      <c r="M1004">
        <v>0</v>
      </c>
      <c r="N1004">
        <v>0</v>
      </c>
      <c r="O1004">
        <v>0</v>
      </c>
      <c r="P1004">
        <v>0</v>
      </c>
      <c r="Q1004" t="s">
        <v>66</v>
      </c>
      <c r="R1004" t="s">
        <v>66</v>
      </c>
      <c r="S1004" t="s">
        <v>66</v>
      </c>
      <c r="T1004" t="s">
        <v>66</v>
      </c>
      <c r="U1004" t="s">
        <v>66</v>
      </c>
      <c r="W1004">
        <v>0</v>
      </c>
      <c r="X1004">
        <v>0</v>
      </c>
      <c r="Y1004" t="s">
        <v>59</v>
      </c>
      <c r="Z1004" t="s">
        <v>59</v>
      </c>
      <c r="AA1004" t="s">
        <v>59</v>
      </c>
      <c r="AB1004" t="s">
        <v>59</v>
      </c>
      <c r="AC1004" t="s">
        <v>59</v>
      </c>
      <c r="AD1004" t="s">
        <v>59</v>
      </c>
      <c r="AE1004" t="s">
        <v>59</v>
      </c>
      <c r="AF1004" t="s">
        <v>59</v>
      </c>
      <c r="AG1004" t="s">
        <v>59</v>
      </c>
      <c r="AH1004" t="s">
        <v>59</v>
      </c>
      <c r="AI1004" t="s">
        <v>59</v>
      </c>
      <c r="AJ1004" t="s">
        <v>59</v>
      </c>
      <c r="AV1004">
        <v>13.4</v>
      </c>
      <c r="AW1004" t="s">
        <v>66</v>
      </c>
      <c r="AX1004">
        <v>9</v>
      </c>
    </row>
    <row r="1005" spans="1:50">
      <c r="A1005" t="s">
        <v>1916</v>
      </c>
      <c r="B1005" t="s">
        <v>1917</v>
      </c>
      <c r="C1005" t="s">
        <v>182</v>
      </c>
      <c r="D1005">
        <v>8840</v>
      </c>
      <c r="E1005" t="s">
        <v>53</v>
      </c>
      <c r="F1005">
        <v>58</v>
      </c>
      <c r="G1005" t="s">
        <v>104</v>
      </c>
      <c r="H1005">
        <v>217.76</v>
      </c>
      <c r="I1005" t="s">
        <v>105</v>
      </c>
      <c r="J1005" t="s">
        <v>56</v>
      </c>
      <c r="K1005" t="s">
        <v>153</v>
      </c>
      <c r="L1005" t="s">
        <v>58</v>
      </c>
      <c r="M1005">
        <v>0</v>
      </c>
      <c r="N1005">
        <v>1</v>
      </c>
      <c r="O1005">
        <v>1</v>
      </c>
      <c r="P1005">
        <v>0</v>
      </c>
      <c r="Q1005" t="s">
        <v>59</v>
      </c>
      <c r="R1005" t="s">
        <v>59</v>
      </c>
      <c r="S1005" t="s">
        <v>59</v>
      </c>
      <c r="T1005" t="s">
        <v>59</v>
      </c>
      <c r="U1005" t="s">
        <v>59</v>
      </c>
      <c r="V1005">
        <v>1</v>
      </c>
      <c r="W1005">
        <v>0</v>
      </c>
      <c r="X1005">
        <v>0</v>
      </c>
      <c r="Y1005" t="s">
        <v>59</v>
      </c>
      <c r="Z1005" t="s">
        <v>59</v>
      </c>
      <c r="AA1005" t="s">
        <v>59</v>
      </c>
      <c r="AB1005" t="s">
        <v>59</v>
      </c>
      <c r="AC1005" t="s">
        <v>59</v>
      </c>
      <c r="AD1005" t="s">
        <v>59</v>
      </c>
      <c r="AE1005" t="s">
        <v>59</v>
      </c>
      <c r="AF1005" t="s">
        <v>59</v>
      </c>
      <c r="AG1005" t="s">
        <v>59</v>
      </c>
      <c r="AH1005" t="s">
        <v>59</v>
      </c>
      <c r="AI1005" t="s">
        <v>59</v>
      </c>
      <c r="AJ1005" t="s">
        <v>59</v>
      </c>
      <c r="AV1005">
        <v>13.5</v>
      </c>
      <c r="AW1005" t="s">
        <v>59</v>
      </c>
      <c r="AX1005">
        <v>7</v>
      </c>
    </row>
    <row r="1006" spans="1:50">
      <c r="A1006" t="s">
        <v>1918</v>
      </c>
      <c r="B1006" t="s">
        <v>1919</v>
      </c>
      <c r="C1006" t="s">
        <v>187</v>
      </c>
      <c r="D1006">
        <v>8840</v>
      </c>
      <c r="E1006" t="s">
        <v>63</v>
      </c>
      <c r="F1006">
        <v>62</v>
      </c>
      <c r="G1006" t="s">
        <v>363</v>
      </c>
      <c r="H1006">
        <v>490.46</v>
      </c>
      <c r="I1006" t="s">
        <v>105</v>
      </c>
      <c r="J1006" t="s">
        <v>55</v>
      </c>
      <c r="K1006" t="s">
        <v>72</v>
      </c>
      <c r="L1006" t="s">
        <v>58</v>
      </c>
      <c r="M1006">
        <v>0</v>
      </c>
      <c r="N1006">
        <v>2</v>
      </c>
      <c r="O1006">
        <v>2</v>
      </c>
      <c r="P1006">
        <v>0</v>
      </c>
      <c r="Q1006" t="s">
        <v>59</v>
      </c>
      <c r="R1006" t="s">
        <v>59</v>
      </c>
      <c r="S1006" t="s">
        <v>59</v>
      </c>
      <c r="T1006" t="s">
        <v>59</v>
      </c>
      <c r="U1006" t="s">
        <v>59</v>
      </c>
      <c r="W1006">
        <v>0</v>
      </c>
      <c r="X1006">
        <v>0</v>
      </c>
      <c r="Y1006" t="s">
        <v>66</v>
      </c>
      <c r="Z1006" t="s">
        <v>66</v>
      </c>
      <c r="AA1006" t="s">
        <v>58</v>
      </c>
      <c r="AB1006" t="s">
        <v>66</v>
      </c>
      <c r="AC1006" t="s">
        <v>58</v>
      </c>
      <c r="AD1006" t="s">
        <v>58</v>
      </c>
      <c r="AE1006" t="s">
        <v>58</v>
      </c>
      <c r="AF1006" t="s">
        <v>58</v>
      </c>
      <c r="AG1006" t="s">
        <v>58</v>
      </c>
      <c r="AH1006" t="s">
        <v>66</v>
      </c>
      <c r="AI1006" t="s">
        <v>58</v>
      </c>
      <c r="AJ1006" t="s">
        <v>58</v>
      </c>
      <c r="AK1006">
        <v>0</v>
      </c>
      <c r="AL1006">
        <v>1</v>
      </c>
      <c r="AM1006">
        <v>1</v>
      </c>
      <c r="AN1006">
        <v>1</v>
      </c>
      <c r="AO1006">
        <v>0</v>
      </c>
      <c r="AP1006">
        <v>0</v>
      </c>
      <c r="AQ1006">
        <v>0</v>
      </c>
      <c r="AR1006">
        <v>0</v>
      </c>
      <c r="AS1006">
        <v>1</v>
      </c>
      <c r="AV1006">
        <v>16.399999999999999</v>
      </c>
      <c r="AW1006" t="s">
        <v>59</v>
      </c>
      <c r="AX1006">
        <v>7</v>
      </c>
    </row>
    <row r="1007" spans="1:50">
      <c r="A1007" t="s">
        <v>1920</v>
      </c>
      <c r="B1007" t="s">
        <v>1921</v>
      </c>
      <c r="C1007" t="s">
        <v>75</v>
      </c>
      <c r="D1007">
        <v>2160</v>
      </c>
      <c r="E1007" t="s">
        <v>63</v>
      </c>
      <c r="F1007">
        <v>70</v>
      </c>
      <c r="G1007" t="s">
        <v>163</v>
      </c>
      <c r="H1007">
        <v>374.01</v>
      </c>
      <c r="I1007" t="s">
        <v>105</v>
      </c>
      <c r="J1007" t="s">
        <v>71</v>
      </c>
      <c r="K1007" t="s">
        <v>111</v>
      </c>
      <c r="L1007" t="s">
        <v>58</v>
      </c>
      <c r="M1007">
        <v>0</v>
      </c>
      <c r="N1007">
        <v>2</v>
      </c>
      <c r="O1007">
        <v>2</v>
      </c>
      <c r="P1007">
        <v>0</v>
      </c>
      <c r="Q1007" t="s">
        <v>59</v>
      </c>
      <c r="R1007" t="s">
        <v>59</v>
      </c>
      <c r="S1007" t="s">
        <v>59</v>
      </c>
      <c r="T1007" t="s">
        <v>66</v>
      </c>
      <c r="U1007" t="s">
        <v>59</v>
      </c>
      <c r="V1007">
        <v>1</v>
      </c>
      <c r="W1007">
        <v>1</v>
      </c>
      <c r="X1007">
        <v>1</v>
      </c>
      <c r="Y1007" t="s">
        <v>66</v>
      </c>
      <c r="Z1007" t="s">
        <v>66</v>
      </c>
      <c r="AA1007" t="s">
        <v>66</v>
      </c>
      <c r="AB1007" t="s">
        <v>66</v>
      </c>
      <c r="AC1007" t="s">
        <v>58</v>
      </c>
      <c r="AD1007" t="s">
        <v>58</v>
      </c>
      <c r="AE1007" t="s">
        <v>58</v>
      </c>
      <c r="AF1007" t="s">
        <v>58</v>
      </c>
      <c r="AG1007" t="s">
        <v>58</v>
      </c>
      <c r="AH1007" t="s">
        <v>58</v>
      </c>
      <c r="AI1007" t="s">
        <v>66</v>
      </c>
      <c r="AJ1007" t="s">
        <v>58</v>
      </c>
      <c r="AK1007">
        <v>0</v>
      </c>
      <c r="AL1007">
        <v>1</v>
      </c>
      <c r="AM1007">
        <v>1</v>
      </c>
      <c r="AN1007">
        <v>0</v>
      </c>
      <c r="AO1007">
        <v>1</v>
      </c>
      <c r="AP1007">
        <v>0</v>
      </c>
      <c r="AQ1007">
        <v>0</v>
      </c>
      <c r="AR1007">
        <v>0</v>
      </c>
      <c r="AS1007">
        <v>0</v>
      </c>
      <c r="AV1007">
        <v>14.9</v>
      </c>
      <c r="AW1007" t="s">
        <v>59</v>
      </c>
      <c r="AX1007">
        <v>1</v>
      </c>
    </row>
    <row r="1008" spans="1:50">
      <c r="A1008" t="s">
        <v>1922</v>
      </c>
      <c r="B1008" t="s">
        <v>1923</v>
      </c>
      <c r="C1008" t="s">
        <v>205</v>
      </c>
      <c r="E1008" t="s">
        <v>53</v>
      </c>
      <c r="F1008">
        <v>40</v>
      </c>
      <c r="G1008" t="s">
        <v>84</v>
      </c>
      <c r="H1008">
        <v>201.64</v>
      </c>
      <c r="I1008" t="s">
        <v>100</v>
      </c>
      <c r="J1008" t="s">
        <v>71</v>
      </c>
      <c r="K1008" t="s">
        <v>131</v>
      </c>
      <c r="L1008" t="s">
        <v>66</v>
      </c>
      <c r="M1008">
        <v>3</v>
      </c>
      <c r="N1008">
        <v>2</v>
      </c>
      <c r="O1008">
        <v>2</v>
      </c>
      <c r="P1008">
        <v>0</v>
      </c>
      <c r="Q1008" t="s">
        <v>59</v>
      </c>
      <c r="R1008" t="s">
        <v>59</v>
      </c>
      <c r="S1008" t="s">
        <v>59</v>
      </c>
      <c r="T1008" t="s">
        <v>59</v>
      </c>
      <c r="U1008" t="s">
        <v>59</v>
      </c>
      <c r="W1008">
        <v>0</v>
      </c>
      <c r="X1008">
        <v>0</v>
      </c>
      <c r="Y1008" t="s">
        <v>66</v>
      </c>
      <c r="Z1008" t="s">
        <v>66</v>
      </c>
      <c r="AA1008" t="s">
        <v>58</v>
      </c>
      <c r="AB1008" t="s">
        <v>66</v>
      </c>
      <c r="AC1008" t="s">
        <v>58</v>
      </c>
      <c r="AD1008" t="s">
        <v>58</v>
      </c>
      <c r="AE1008" t="s">
        <v>66</v>
      </c>
      <c r="AF1008" t="s">
        <v>58</v>
      </c>
      <c r="AG1008" t="s">
        <v>58</v>
      </c>
      <c r="AH1008" t="s">
        <v>58</v>
      </c>
      <c r="AI1008" t="s">
        <v>58</v>
      </c>
      <c r="AJ1008" t="s">
        <v>58</v>
      </c>
      <c r="AK1008">
        <v>0</v>
      </c>
      <c r="AL1008">
        <v>1</v>
      </c>
      <c r="AM1008">
        <v>1</v>
      </c>
      <c r="AN1008">
        <v>0</v>
      </c>
      <c r="AO1008">
        <v>1</v>
      </c>
      <c r="AP1008">
        <v>0</v>
      </c>
      <c r="AQ1008">
        <v>0</v>
      </c>
      <c r="AR1008">
        <v>0</v>
      </c>
      <c r="AS1008">
        <v>0</v>
      </c>
      <c r="AV1008">
        <v>11.3</v>
      </c>
      <c r="AW1008" t="s">
        <v>59</v>
      </c>
      <c r="AX1008">
        <v>1</v>
      </c>
    </row>
    <row r="1009" spans="1:50">
      <c r="A1009" t="s">
        <v>1924</v>
      </c>
      <c r="B1009" t="s">
        <v>1925</v>
      </c>
      <c r="C1009" t="s">
        <v>148</v>
      </c>
      <c r="D1009">
        <v>6160</v>
      </c>
      <c r="E1009" t="s">
        <v>53</v>
      </c>
      <c r="F1009">
        <v>0</v>
      </c>
      <c r="G1009" t="s">
        <v>84</v>
      </c>
      <c r="H1009">
        <v>228.95</v>
      </c>
      <c r="I1009" t="s">
        <v>55</v>
      </c>
      <c r="J1009" t="s">
        <v>55</v>
      </c>
      <c r="K1009" t="s">
        <v>128</v>
      </c>
      <c r="L1009" t="s">
        <v>58</v>
      </c>
      <c r="M1009">
        <v>0</v>
      </c>
      <c r="N1009">
        <v>0</v>
      </c>
      <c r="O1009">
        <v>0</v>
      </c>
      <c r="P1009">
        <v>0</v>
      </c>
      <c r="Q1009" t="s">
        <v>59</v>
      </c>
      <c r="R1009" t="s">
        <v>59</v>
      </c>
      <c r="S1009" t="s">
        <v>59</v>
      </c>
      <c r="T1009" t="s">
        <v>59</v>
      </c>
      <c r="U1009" t="s">
        <v>59</v>
      </c>
      <c r="W1009">
        <v>0</v>
      </c>
      <c r="X1009">
        <v>0</v>
      </c>
      <c r="Y1009" t="s">
        <v>59</v>
      </c>
      <c r="Z1009" t="s">
        <v>59</v>
      </c>
      <c r="AA1009" t="s">
        <v>59</v>
      </c>
      <c r="AB1009" t="s">
        <v>59</v>
      </c>
      <c r="AC1009" t="s">
        <v>59</v>
      </c>
      <c r="AD1009" t="s">
        <v>59</v>
      </c>
      <c r="AE1009" t="s">
        <v>59</v>
      </c>
      <c r="AF1009" t="s">
        <v>59</v>
      </c>
      <c r="AG1009" t="s">
        <v>59</v>
      </c>
      <c r="AH1009" t="s">
        <v>59</v>
      </c>
      <c r="AI1009" t="s">
        <v>59</v>
      </c>
      <c r="AJ1009" t="s">
        <v>59</v>
      </c>
      <c r="AV1009">
        <v>12.8</v>
      </c>
      <c r="AW1009" t="s">
        <v>59</v>
      </c>
      <c r="AX1009">
        <v>3</v>
      </c>
    </row>
    <row r="1010" spans="1:50">
      <c r="A1010" t="s">
        <v>1926</v>
      </c>
      <c r="B1010" t="s">
        <v>1927</v>
      </c>
      <c r="C1010" t="s">
        <v>108</v>
      </c>
      <c r="D1010">
        <v>1920</v>
      </c>
      <c r="E1010" t="s">
        <v>63</v>
      </c>
      <c r="F1010">
        <v>48</v>
      </c>
      <c r="G1010" t="s">
        <v>84</v>
      </c>
      <c r="H1010">
        <v>289.8</v>
      </c>
      <c r="I1010" t="s">
        <v>105</v>
      </c>
      <c r="J1010" t="s">
        <v>56</v>
      </c>
      <c r="K1010" t="s">
        <v>168</v>
      </c>
      <c r="L1010" t="s">
        <v>58</v>
      </c>
      <c r="M1010">
        <v>0</v>
      </c>
      <c r="N1010">
        <v>1</v>
      </c>
      <c r="O1010">
        <v>1</v>
      </c>
      <c r="P1010">
        <v>0</v>
      </c>
      <c r="Q1010" t="s">
        <v>59</v>
      </c>
      <c r="R1010" t="s">
        <v>66</v>
      </c>
      <c r="S1010" t="s">
        <v>59</v>
      </c>
      <c r="T1010" t="s">
        <v>66</v>
      </c>
      <c r="U1010" t="s">
        <v>66</v>
      </c>
      <c r="V1010">
        <v>1</v>
      </c>
      <c r="W1010">
        <v>0</v>
      </c>
      <c r="X1010">
        <v>0</v>
      </c>
      <c r="Y1010" t="s">
        <v>66</v>
      </c>
      <c r="Z1010" t="s">
        <v>58</v>
      </c>
      <c r="AA1010" t="s">
        <v>58</v>
      </c>
      <c r="AB1010" t="s">
        <v>58</v>
      </c>
      <c r="AC1010" t="s">
        <v>58</v>
      </c>
      <c r="AD1010" t="s">
        <v>58</v>
      </c>
      <c r="AE1010" t="s">
        <v>58</v>
      </c>
      <c r="AF1010" t="s">
        <v>58</v>
      </c>
      <c r="AG1010" t="s">
        <v>58</v>
      </c>
      <c r="AH1010" t="s">
        <v>58</v>
      </c>
      <c r="AI1010" t="s">
        <v>58</v>
      </c>
      <c r="AJ1010" t="s">
        <v>58</v>
      </c>
      <c r="AK1010">
        <v>1</v>
      </c>
      <c r="AL1010">
        <v>1</v>
      </c>
      <c r="AM1010">
        <v>1</v>
      </c>
      <c r="AN1010">
        <v>0</v>
      </c>
      <c r="AO1010">
        <v>1</v>
      </c>
      <c r="AP1010">
        <v>0</v>
      </c>
      <c r="AQ1010">
        <v>0</v>
      </c>
      <c r="AR1010">
        <v>1</v>
      </c>
      <c r="AS1010">
        <v>1</v>
      </c>
      <c r="AV1010">
        <v>13.7</v>
      </c>
      <c r="AW1010" t="s">
        <v>59</v>
      </c>
      <c r="AX1010">
        <v>9</v>
      </c>
    </row>
    <row r="1011" spans="1:50">
      <c r="A1011" t="s">
        <v>1928</v>
      </c>
      <c r="B1011" t="s">
        <v>1929</v>
      </c>
      <c r="C1011" t="s">
        <v>119</v>
      </c>
      <c r="E1011" t="s">
        <v>53</v>
      </c>
      <c r="F1011">
        <v>0</v>
      </c>
      <c r="G1011" t="s">
        <v>115</v>
      </c>
      <c r="H1011">
        <v>146.38</v>
      </c>
      <c r="I1011" t="s">
        <v>55</v>
      </c>
      <c r="J1011" t="s">
        <v>55</v>
      </c>
      <c r="K1011" t="s">
        <v>128</v>
      </c>
      <c r="L1011" t="s">
        <v>66</v>
      </c>
      <c r="M1011">
        <v>1</v>
      </c>
      <c r="N1011">
        <v>0</v>
      </c>
      <c r="O1011">
        <v>0</v>
      </c>
      <c r="P1011">
        <v>0</v>
      </c>
      <c r="Q1011" t="s">
        <v>59</v>
      </c>
      <c r="R1011" t="s">
        <v>59</v>
      </c>
      <c r="S1011" t="s">
        <v>59</v>
      </c>
      <c r="T1011" t="s">
        <v>59</v>
      </c>
      <c r="U1011" t="s">
        <v>59</v>
      </c>
      <c r="W1011">
        <v>0</v>
      </c>
      <c r="X1011">
        <v>0</v>
      </c>
      <c r="Y1011" t="s">
        <v>66</v>
      </c>
      <c r="Z1011" t="s">
        <v>58</v>
      </c>
      <c r="AA1011" t="s">
        <v>58</v>
      </c>
      <c r="AB1011" t="s">
        <v>58</v>
      </c>
      <c r="AC1011" t="s">
        <v>58</v>
      </c>
      <c r="AD1011" t="s">
        <v>58</v>
      </c>
      <c r="AE1011" t="s">
        <v>58</v>
      </c>
      <c r="AF1011" t="s">
        <v>58</v>
      </c>
      <c r="AG1011" t="s">
        <v>58</v>
      </c>
      <c r="AH1011" t="s">
        <v>58</v>
      </c>
      <c r="AI1011" t="s">
        <v>58</v>
      </c>
      <c r="AJ1011" t="s">
        <v>58</v>
      </c>
      <c r="AK1011">
        <v>0</v>
      </c>
      <c r="AL1011">
        <v>1</v>
      </c>
      <c r="AM1011">
        <v>1</v>
      </c>
      <c r="AN1011">
        <v>0</v>
      </c>
      <c r="AO1011">
        <v>0</v>
      </c>
      <c r="AP1011">
        <v>0</v>
      </c>
      <c r="AQ1011">
        <v>0</v>
      </c>
      <c r="AR1011">
        <v>0</v>
      </c>
      <c r="AS1011">
        <v>0</v>
      </c>
      <c r="AV1011">
        <v>11.4</v>
      </c>
      <c r="AW1011" t="s">
        <v>59</v>
      </c>
      <c r="AX1011">
        <v>7</v>
      </c>
    </row>
    <row r="1012" spans="1:50">
      <c r="A1012" t="s">
        <v>1930</v>
      </c>
      <c r="B1012" t="s">
        <v>1931</v>
      </c>
      <c r="C1012" t="s">
        <v>174</v>
      </c>
      <c r="E1012" t="s">
        <v>63</v>
      </c>
      <c r="F1012">
        <v>50</v>
      </c>
      <c r="G1012" t="s">
        <v>70</v>
      </c>
      <c r="H1012">
        <v>264.8</v>
      </c>
      <c r="I1012" t="s">
        <v>105</v>
      </c>
      <c r="J1012" t="s">
        <v>56</v>
      </c>
      <c r="K1012" t="s">
        <v>256</v>
      </c>
      <c r="L1012" t="s">
        <v>58</v>
      </c>
      <c r="M1012">
        <v>0</v>
      </c>
      <c r="N1012">
        <v>1</v>
      </c>
      <c r="O1012">
        <v>1</v>
      </c>
      <c r="P1012">
        <v>0</v>
      </c>
      <c r="Q1012" t="s">
        <v>59</v>
      </c>
      <c r="R1012" t="s">
        <v>59</v>
      </c>
      <c r="S1012" t="s">
        <v>59</v>
      </c>
      <c r="T1012" t="s">
        <v>59</v>
      </c>
      <c r="U1012" t="s">
        <v>59</v>
      </c>
      <c r="V1012">
        <v>1</v>
      </c>
      <c r="W1012">
        <v>0</v>
      </c>
      <c r="X1012">
        <v>0</v>
      </c>
      <c r="Y1012" t="s">
        <v>59</v>
      </c>
      <c r="Z1012" t="s">
        <v>59</v>
      </c>
      <c r="AA1012" t="s">
        <v>59</v>
      </c>
      <c r="AB1012" t="s">
        <v>59</v>
      </c>
      <c r="AC1012" t="s">
        <v>59</v>
      </c>
      <c r="AD1012" t="s">
        <v>59</v>
      </c>
      <c r="AE1012" t="s">
        <v>59</v>
      </c>
      <c r="AF1012" t="s">
        <v>59</v>
      </c>
      <c r="AG1012" t="s">
        <v>59</v>
      </c>
      <c r="AH1012" t="s">
        <v>59</v>
      </c>
      <c r="AI1012" t="s">
        <v>59</v>
      </c>
      <c r="AJ1012" t="s">
        <v>59</v>
      </c>
      <c r="AV1012">
        <v>15.3</v>
      </c>
      <c r="AW1012" t="s">
        <v>59</v>
      </c>
      <c r="AX1012">
        <v>4</v>
      </c>
    </row>
    <row r="1013" spans="1:50">
      <c r="A1013" t="s">
        <v>1932</v>
      </c>
      <c r="B1013" t="s">
        <v>1652</v>
      </c>
      <c r="C1013" t="s">
        <v>148</v>
      </c>
      <c r="D1013">
        <v>5640</v>
      </c>
      <c r="E1013" t="s">
        <v>53</v>
      </c>
      <c r="F1013">
        <v>38</v>
      </c>
      <c r="G1013" t="s">
        <v>84</v>
      </c>
      <c r="H1013">
        <v>232.89</v>
      </c>
      <c r="I1013" t="s">
        <v>55</v>
      </c>
      <c r="J1013" t="s">
        <v>55</v>
      </c>
      <c r="K1013" t="s">
        <v>256</v>
      </c>
      <c r="L1013" t="s">
        <v>58</v>
      </c>
      <c r="M1013">
        <v>0</v>
      </c>
      <c r="N1013">
        <v>1</v>
      </c>
      <c r="O1013">
        <v>1</v>
      </c>
      <c r="P1013">
        <v>0</v>
      </c>
      <c r="Q1013" t="s">
        <v>59</v>
      </c>
      <c r="R1013" t="s">
        <v>59</v>
      </c>
      <c r="S1013" t="s">
        <v>59</v>
      </c>
      <c r="T1013" t="s">
        <v>59</v>
      </c>
      <c r="U1013" t="s">
        <v>59</v>
      </c>
      <c r="W1013">
        <v>0</v>
      </c>
      <c r="X1013">
        <v>0</v>
      </c>
      <c r="Y1013" t="s">
        <v>59</v>
      </c>
      <c r="Z1013" t="s">
        <v>59</v>
      </c>
      <c r="AA1013" t="s">
        <v>59</v>
      </c>
      <c r="AB1013" t="s">
        <v>59</v>
      </c>
      <c r="AC1013" t="s">
        <v>59</v>
      </c>
      <c r="AD1013" t="s">
        <v>59</v>
      </c>
      <c r="AE1013" t="s">
        <v>59</v>
      </c>
      <c r="AF1013" t="s">
        <v>59</v>
      </c>
      <c r="AG1013" t="s">
        <v>59</v>
      </c>
      <c r="AH1013" t="s">
        <v>59</v>
      </c>
      <c r="AI1013" t="s">
        <v>59</v>
      </c>
      <c r="AJ1013" t="s">
        <v>59</v>
      </c>
      <c r="AV1013">
        <v>12.4</v>
      </c>
      <c r="AW1013" t="s">
        <v>59</v>
      </c>
      <c r="AX1013">
        <v>3</v>
      </c>
    </row>
    <row r="1014" spans="1:50">
      <c r="A1014" t="s">
        <v>1933</v>
      </c>
      <c r="B1014" t="s">
        <v>1934</v>
      </c>
      <c r="C1014" t="s">
        <v>79</v>
      </c>
      <c r="D1014">
        <v>7040</v>
      </c>
      <c r="E1014" t="s">
        <v>63</v>
      </c>
      <c r="F1014">
        <v>24</v>
      </c>
      <c r="G1014" t="s">
        <v>54</v>
      </c>
      <c r="H1014">
        <v>237.17</v>
      </c>
      <c r="I1014" t="s">
        <v>55</v>
      </c>
      <c r="J1014" t="s">
        <v>55</v>
      </c>
      <c r="K1014" t="s">
        <v>57</v>
      </c>
      <c r="L1014" t="s">
        <v>58</v>
      </c>
      <c r="M1014">
        <v>0</v>
      </c>
      <c r="N1014">
        <v>0</v>
      </c>
      <c r="O1014">
        <v>0</v>
      </c>
      <c r="P1014">
        <v>0</v>
      </c>
      <c r="Q1014" t="s">
        <v>59</v>
      </c>
      <c r="R1014" t="s">
        <v>59</v>
      </c>
      <c r="S1014" t="s">
        <v>59</v>
      </c>
      <c r="T1014" t="s">
        <v>59</v>
      </c>
      <c r="U1014" t="s">
        <v>59</v>
      </c>
      <c r="V1014">
        <v>0</v>
      </c>
      <c r="W1014">
        <v>0</v>
      </c>
      <c r="X1014">
        <v>0</v>
      </c>
      <c r="Y1014" t="s">
        <v>58</v>
      </c>
      <c r="Z1014" t="s">
        <v>58</v>
      </c>
      <c r="AA1014" t="s">
        <v>58</v>
      </c>
      <c r="AB1014" t="s">
        <v>58</v>
      </c>
      <c r="AC1014" t="s">
        <v>58</v>
      </c>
      <c r="AD1014" t="s">
        <v>58</v>
      </c>
      <c r="AE1014" t="s">
        <v>58</v>
      </c>
      <c r="AF1014" t="s">
        <v>58</v>
      </c>
      <c r="AG1014" t="s">
        <v>58</v>
      </c>
      <c r="AH1014" t="s">
        <v>58</v>
      </c>
      <c r="AI1014" t="s">
        <v>58</v>
      </c>
      <c r="AJ1014" t="s">
        <v>58</v>
      </c>
      <c r="AK1014">
        <v>0</v>
      </c>
      <c r="AL1014">
        <v>1</v>
      </c>
      <c r="AM1014">
        <v>1</v>
      </c>
      <c r="AN1014">
        <v>0</v>
      </c>
      <c r="AO1014">
        <v>0</v>
      </c>
      <c r="AP1014">
        <v>0</v>
      </c>
      <c r="AQ1014">
        <v>0</v>
      </c>
      <c r="AR1014">
        <v>0</v>
      </c>
      <c r="AS1014">
        <v>0</v>
      </c>
      <c r="AV1014">
        <v>11.6</v>
      </c>
      <c r="AW1014" t="s">
        <v>59</v>
      </c>
      <c r="AX1014">
        <v>8</v>
      </c>
    </row>
    <row r="1015" spans="1:50">
      <c r="A1015" t="s">
        <v>1935</v>
      </c>
      <c r="B1015" t="s">
        <v>1936</v>
      </c>
      <c r="C1015" t="s">
        <v>83</v>
      </c>
      <c r="E1015" t="s">
        <v>53</v>
      </c>
      <c r="F1015">
        <v>52</v>
      </c>
      <c r="G1015" t="s">
        <v>54</v>
      </c>
      <c r="H1015">
        <v>104.93</v>
      </c>
      <c r="I1015" t="s">
        <v>55</v>
      </c>
      <c r="J1015" t="s">
        <v>55</v>
      </c>
      <c r="K1015" t="s">
        <v>128</v>
      </c>
      <c r="L1015" t="s">
        <v>58</v>
      </c>
      <c r="M1015">
        <v>0</v>
      </c>
      <c r="N1015">
        <v>1</v>
      </c>
      <c r="O1015">
        <v>1</v>
      </c>
      <c r="P1015">
        <v>0</v>
      </c>
      <c r="Q1015" t="s">
        <v>59</v>
      </c>
      <c r="R1015" t="s">
        <v>59</v>
      </c>
      <c r="S1015" t="s">
        <v>59</v>
      </c>
      <c r="T1015" t="s">
        <v>59</v>
      </c>
      <c r="U1015" t="s">
        <v>59</v>
      </c>
      <c r="V1015">
        <v>0</v>
      </c>
      <c r="W1015">
        <v>0</v>
      </c>
      <c r="X1015">
        <v>0</v>
      </c>
      <c r="Y1015" t="s">
        <v>59</v>
      </c>
      <c r="Z1015" t="s">
        <v>59</v>
      </c>
      <c r="AA1015" t="s">
        <v>59</v>
      </c>
      <c r="AB1015" t="s">
        <v>59</v>
      </c>
      <c r="AC1015" t="s">
        <v>59</v>
      </c>
      <c r="AD1015" t="s">
        <v>59</v>
      </c>
      <c r="AE1015" t="s">
        <v>59</v>
      </c>
      <c r="AF1015" t="s">
        <v>59</v>
      </c>
      <c r="AG1015" t="s">
        <v>59</v>
      </c>
      <c r="AH1015" t="s">
        <v>59</v>
      </c>
      <c r="AI1015" t="s">
        <v>59</v>
      </c>
      <c r="AJ1015" t="s">
        <v>59</v>
      </c>
      <c r="AV1015">
        <v>11.4</v>
      </c>
      <c r="AW1015" t="s">
        <v>59</v>
      </c>
      <c r="AX1015">
        <v>2</v>
      </c>
    </row>
    <row r="1016" spans="1:50">
      <c r="A1016" t="s">
        <v>1937</v>
      </c>
      <c r="B1016" t="s">
        <v>1938</v>
      </c>
      <c r="C1016" t="s">
        <v>354</v>
      </c>
      <c r="D1016">
        <v>1010</v>
      </c>
      <c r="E1016" t="s">
        <v>53</v>
      </c>
      <c r="F1016">
        <v>30</v>
      </c>
      <c r="G1016" t="s">
        <v>104</v>
      </c>
      <c r="H1016">
        <v>233.88</v>
      </c>
      <c r="I1016" t="s">
        <v>55</v>
      </c>
      <c r="J1016" t="s">
        <v>56</v>
      </c>
      <c r="K1016" t="s">
        <v>57</v>
      </c>
      <c r="L1016" t="s">
        <v>66</v>
      </c>
      <c r="M1016">
        <v>3</v>
      </c>
      <c r="N1016">
        <v>2</v>
      </c>
      <c r="O1016">
        <v>2</v>
      </c>
      <c r="P1016">
        <v>0</v>
      </c>
      <c r="Q1016" t="s">
        <v>59</v>
      </c>
      <c r="R1016" t="s">
        <v>59</v>
      </c>
      <c r="S1016" t="s">
        <v>59</v>
      </c>
      <c r="T1016" t="s">
        <v>59</v>
      </c>
      <c r="U1016" t="s">
        <v>59</v>
      </c>
      <c r="V1016">
        <v>1</v>
      </c>
      <c r="W1016">
        <v>0</v>
      </c>
      <c r="X1016">
        <v>0</v>
      </c>
      <c r="Y1016" t="s">
        <v>58</v>
      </c>
      <c r="Z1016" t="s">
        <v>58</v>
      </c>
      <c r="AA1016" t="s">
        <v>58</v>
      </c>
      <c r="AB1016" t="s">
        <v>58</v>
      </c>
      <c r="AC1016" t="s">
        <v>58</v>
      </c>
      <c r="AD1016" t="s">
        <v>58</v>
      </c>
      <c r="AE1016" t="s">
        <v>58</v>
      </c>
      <c r="AF1016" t="s">
        <v>58</v>
      </c>
      <c r="AG1016" t="s">
        <v>58</v>
      </c>
      <c r="AH1016" t="s">
        <v>58</v>
      </c>
      <c r="AI1016" t="s">
        <v>58</v>
      </c>
      <c r="AJ1016" t="s">
        <v>58</v>
      </c>
      <c r="AK1016">
        <v>1</v>
      </c>
      <c r="AL1016">
        <v>1</v>
      </c>
      <c r="AM1016">
        <v>1</v>
      </c>
      <c r="AN1016">
        <v>0</v>
      </c>
      <c r="AO1016">
        <v>0</v>
      </c>
      <c r="AP1016">
        <v>0</v>
      </c>
      <c r="AQ1016">
        <v>0</v>
      </c>
      <c r="AR1016">
        <v>0</v>
      </c>
      <c r="AS1016">
        <v>0</v>
      </c>
      <c r="AV1016">
        <v>12.8</v>
      </c>
      <c r="AW1016" t="s">
        <v>59</v>
      </c>
      <c r="AX1016">
        <v>8</v>
      </c>
    </row>
    <row r="1017" spans="1:50">
      <c r="A1017" t="s">
        <v>1939</v>
      </c>
      <c r="B1017" t="s">
        <v>1940</v>
      </c>
      <c r="C1017" t="s">
        <v>119</v>
      </c>
      <c r="E1017" t="s">
        <v>63</v>
      </c>
      <c r="F1017">
        <v>0</v>
      </c>
      <c r="G1017" t="s">
        <v>84</v>
      </c>
      <c r="H1017">
        <v>152.96</v>
      </c>
      <c r="I1017" t="s">
        <v>55</v>
      </c>
      <c r="J1017" t="s">
        <v>55</v>
      </c>
      <c r="K1017" t="s">
        <v>57</v>
      </c>
      <c r="L1017" t="s">
        <v>58</v>
      </c>
      <c r="M1017">
        <v>0</v>
      </c>
      <c r="N1017">
        <v>0</v>
      </c>
      <c r="O1017">
        <v>0</v>
      </c>
      <c r="P1017">
        <v>0</v>
      </c>
      <c r="Q1017" t="s">
        <v>59</v>
      </c>
      <c r="R1017" t="s">
        <v>59</v>
      </c>
      <c r="S1017" t="s">
        <v>59</v>
      </c>
      <c r="T1017" t="s">
        <v>59</v>
      </c>
      <c r="U1017" t="s">
        <v>59</v>
      </c>
      <c r="W1017">
        <v>0</v>
      </c>
      <c r="X1017">
        <v>0</v>
      </c>
      <c r="Y1017" t="s">
        <v>59</v>
      </c>
      <c r="Z1017" t="s">
        <v>59</v>
      </c>
      <c r="AA1017" t="s">
        <v>59</v>
      </c>
      <c r="AB1017" t="s">
        <v>59</v>
      </c>
      <c r="AC1017" t="s">
        <v>59</v>
      </c>
      <c r="AD1017" t="s">
        <v>59</v>
      </c>
      <c r="AE1017" t="s">
        <v>59</v>
      </c>
      <c r="AF1017" t="s">
        <v>59</v>
      </c>
      <c r="AG1017" t="s">
        <v>59</v>
      </c>
      <c r="AH1017" t="s">
        <v>59</v>
      </c>
      <c r="AI1017" t="s">
        <v>59</v>
      </c>
      <c r="AJ1017" t="s">
        <v>59</v>
      </c>
      <c r="AV1017">
        <v>11.4</v>
      </c>
      <c r="AW1017" t="s">
        <v>59</v>
      </c>
      <c r="AX1017">
        <v>7</v>
      </c>
    </row>
    <row r="1018" spans="1:50">
      <c r="A1018" t="s">
        <v>1941</v>
      </c>
      <c r="B1018" t="s">
        <v>382</v>
      </c>
      <c r="C1018" t="s">
        <v>103</v>
      </c>
      <c r="D1018">
        <v>6920</v>
      </c>
      <c r="E1018" t="s">
        <v>53</v>
      </c>
      <c r="F1018">
        <v>76</v>
      </c>
      <c r="G1018" t="s">
        <v>64</v>
      </c>
      <c r="H1018">
        <v>304.93</v>
      </c>
      <c r="I1018" t="s">
        <v>261</v>
      </c>
      <c r="J1018" t="s">
        <v>71</v>
      </c>
      <c r="K1018" t="s">
        <v>256</v>
      </c>
      <c r="L1018" t="s">
        <v>58</v>
      </c>
      <c r="M1018">
        <v>0</v>
      </c>
      <c r="N1018">
        <v>1</v>
      </c>
      <c r="O1018">
        <v>1</v>
      </c>
      <c r="P1018">
        <v>0</v>
      </c>
      <c r="Q1018" t="s">
        <v>59</v>
      </c>
      <c r="R1018" t="s">
        <v>59</v>
      </c>
      <c r="S1018" t="s">
        <v>59</v>
      </c>
      <c r="T1018" t="s">
        <v>59</v>
      </c>
      <c r="U1018" t="s">
        <v>59</v>
      </c>
      <c r="W1018">
        <v>0</v>
      </c>
      <c r="X1018">
        <v>0</v>
      </c>
      <c r="Y1018" t="s">
        <v>58</v>
      </c>
      <c r="Z1018" t="s">
        <v>58</v>
      </c>
      <c r="AA1018" t="s">
        <v>58</v>
      </c>
      <c r="AB1018" t="s">
        <v>58</v>
      </c>
      <c r="AC1018" t="s">
        <v>58</v>
      </c>
      <c r="AD1018" t="s">
        <v>58</v>
      </c>
      <c r="AE1018" t="s">
        <v>58</v>
      </c>
      <c r="AF1018" t="s">
        <v>58</v>
      </c>
      <c r="AG1018" t="s">
        <v>58</v>
      </c>
      <c r="AH1018" t="s">
        <v>58</v>
      </c>
      <c r="AI1018" t="s">
        <v>58</v>
      </c>
      <c r="AJ1018" t="s">
        <v>58</v>
      </c>
      <c r="AK1018">
        <v>0</v>
      </c>
      <c r="AL1018">
        <v>0</v>
      </c>
      <c r="AM1018">
        <v>1</v>
      </c>
      <c r="AN1018">
        <v>0</v>
      </c>
      <c r="AO1018">
        <v>0</v>
      </c>
      <c r="AP1018">
        <v>0</v>
      </c>
      <c r="AQ1018">
        <v>1</v>
      </c>
      <c r="AR1018">
        <v>0</v>
      </c>
      <c r="AS1018">
        <v>0</v>
      </c>
      <c r="AV1018">
        <v>12.2</v>
      </c>
      <c r="AW1018" t="s">
        <v>59</v>
      </c>
      <c r="AX1018">
        <v>6</v>
      </c>
    </row>
    <row r="1019" spans="1:50">
      <c r="A1019" t="s">
        <v>1942</v>
      </c>
      <c r="B1019" t="s">
        <v>875</v>
      </c>
      <c r="C1019" t="s">
        <v>185</v>
      </c>
      <c r="E1019" t="s">
        <v>63</v>
      </c>
      <c r="F1019">
        <v>44</v>
      </c>
      <c r="G1019" t="s">
        <v>363</v>
      </c>
      <c r="H1019">
        <v>474.01</v>
      </c>
      <c r="I1019" t="s">
        <v>105</v>
      </c>
      <c r="J1019" t="s">
        <v>71</v>
      </c>
      <c r="K1019" t="s">
        <v>156</v>
      </c>
      <c r="L1019" t="s">
        <v>66</v>
      </c>
      <c r="M1019">
        <v>2</v>
      </c>
      <c r="N1019">
        <v>2</v>
      </c>
      <c r="O1019">
        <v>2</v>
      </c>
      <c r="P1019">
        <v>0</v>
      </c>
      <c r="Q1019" t="s">
        <v>59</v>
      </c>
      <c r="R1019" t="s">
        <v>66</v>
      </c>
      <c r="S1019" t="s">
        <v>66</v>
      </c>
      <c r="T1019" t="s">
        <v>59</v>
      </c>
      <c r="U1019" t="s">
        <v>59</v>
      </c>
      <c r="W1019">
        <v>0</v>
      </c>
      <c r="X1019">
        <v>0</v>
      </c>
      <c r="Y1019" t="s">
        <v>66</v>
      </c>
      <c r="Z1019" t="s">
        <v>66</v>
      </c>
      <c r="AA1019" t="s">
        <v>58</v>
      </c>
      <c r="AB1019" t="s">
        <v>58</v>
      </c>
      <c r="AC1019" t="s">
        <v>58</v>
      </c>
      <c r="AD1019" t="s">
        <v>58</v>
      </c>
      <c r="AE1019" t="s">
        <v>66</v>
      </c>
      <c r="AF1019" t="s">
        <v>58</v>
      </c>
      <c r="AG1019" t="s">
        <v>58</v>
      </c>
      <c r="AH1019" t="s">
        <v>58</v>
      </c>
      <c r="AI1019" t="s">
        <v>58</v>
      </c>
      <c r="AJ1019" t="s">
        <v>58</v>
      </c>
      <c r="AK1019">
        <v>0</v>
      </c>
      <c r="AL1019">
        <v>1</v>
      </c>
      <c r="AM1019">
        <v>1</v>
      </c>
      <c r="AN1019">
        <v>0</v>
      </c>
      <c r="AO1019">
        <v>0</v>
      </c>
      <c r="AP1019">
        <v>0</v>
      </c>
      <c r="AQ1019">
        <v>0</v>
      </c>
      <c r="AR1019">
        <v>0</v>
      </c>
      <c r="AS1019">
        <v>1</v>
      </c>
      <c r="AV1019">
        <v>13.9</v>
      </c>
      <c r="AW1019" t="s">
        <v>59</v>
      </c>
      <c r="AX1019">
        <v>1</v>
      </c>
    </row>
    <row r="1020" spans="1:50">
      <c r="A1020" t="s">
        <v>1943</v>
      </c>
      <c r="B1020" t="s">
        <v>1944</v>
      </c>
      <c r="C1020" t="s">
        <v>420</v>
      </c>
      <c r="E1020" t="s">
        <v>53</v>
      </c>
      <c r="F1020">
        <v>34</v>
      </c>
      <c r="G1020" t="s">
        <v>84</v>
      </c>
      <c r="H1020">
        <v>268.08999999999997</v>
      </c>
      <c r="I1020" t="s">
        <v>55</v>
      </c>
      <c r="J1020" t="s">
        <v>55</v>
      </c>
      <c r="K1020" t="s">
        <v>57</v>
      </c>
      <c r="L1020" t="s">
        <v>66</v>
      </c>
      <c r="M1020">
        <v>1</v>
      </c>
      <c r="N1020">
        <v>1</v>
      </c>
      <c r="O1020">
        <v>1</v>
      </c>
      <c r="P1020">
        <v>0</v>
      </c>
      <c r="Q1020" t="s">
        <v>59</v>
      </c>
      <c r="R1020" t="s">
        <v>59</v>
      </c>
      <c r="S1020" t="s">
        <v>59</v>
      </c>
      <c r="T1020" t="s">
        <v>59</v>
      </c>
      <c r="U1020" t="s">
        <v>59</v>
      </c>
      <c r="V1020">
        <v>1</v>
      </c>
      <c r="W1020">
        <v>0</v>
      </c>
      <c r="X1020">
        <v>0</v>
      </c>
      <c r="Y1020" t="s">
        <v>58</v>
      </c>
      <c r="Z1020" t="s">
        <v>58</v>
      </c>
      <c r="AA1020" t="s">
        <v>58</v>
      </c>
      <c r="AB1020" t="s">
        <v>58</v>
      </c>
      <c r="AC1020" t="s">
        <v>58</v>
      </c>
      <c r="AD1020" t="s">
        <v>58</v>
      </c>
      <c r="AE1020" t="s">
        <v>58</v>
      </c>
      <c r="AF1020" t="s">
        <v>58</v>
      </c>
      <c r="AG1020" t="s">
        <v>58</v>
      </c>
      <c r="AH1020" t="s">
        <v>58</v>
      </c>
      <c r="AI1020" t="s">
        <v>58</v>
      </c>
      <c r="AJ1020" t="s">
        <v>58</v>
      </c>
      <c r="AK1020">
        <v>0</v>
      </c>
      <c r="AL1020">
        <v>0</v>
      </c>
      <c r="AM1020">
        <v>1</v>
      </c>
      <c r="AN1020">
        <v>0</v>
      </c>
      <c r="AO1020">
        <v>1</v>
      </c>
      <c r="AP1020">
        <v>0</v>
      </c>
      <c r="AQ1020">
        <v>1</v>
      </c>
      <c r="AR1020">
        <v>0</v>
      </c>
      <c r="AS1020">
        <v>1</v>
      </c>
      <c r="AV1020">
        <v>14.1</v>
      </c>
      <c r="AW1020" t="s">
        <v>59</v>
      </c>
      <c r="AX1020">
        <v>2</v>
      </c>
    </row>
    <row r="1021" spans="1:50">
      <c r="A1021" t="s">
        <v>1945</v>
      </c>
      <c r="B1021" t="s">
        <v>1752</v>
      </c>
      <c r="C1021" t="s">
        <v>171</v>
      </c>
      <c r="E1021" t="s">
        <v>53</v>
      </c>
      <c r="F1021">
        <v>30</v>
      </c>
      <c r="G1021" t="s">
        <v>84</v>
      </c>
      <c r="H1021">
        <v>179.61</v>
      </c>
      <c r="I1021" t="s">
        <v>105</v>
      </c>
      <c r="J1021" t="s">
        <v>71</v>
      </c>
      <c r="K1021" t="s">
        <v>123</v>
      </c>
      <c r="L1021" t="s">
        <v>66</v>
      </c>
      <c r="M1021">
        <v>3</v>
      </c>
      <c r="N1021">
        <v>0</v>
      </c>
      <c r="O1021">
        <v>0</v>
      </c>
      <c r="P1021">
        <v>0</v>
      </c>
      <c r="Q1021" t="s">
        <v>66</v>
      </c>
      <c r="R1021" t="s">
        <v>59</v>
      </c>
      <c r="S1021" t="s">
        <v>59</v>
      </c>
      <c r="T1021" t="s">
        <v>59</v>
      </c>
      <c r="U1021" t="s">
        <v>59</v>
      </c>
      <c r="V1021">
        <v>0</v>
      </c>
      <c r="W1021">
        <v>1</v>
      </c>
      <c r="X1021">
        <v>0</v>
      </c>
      <c r="Y1021" t="s">
        <v>59</v>
      </c>
      <c r="Z1021" t="s">
        <v>59</v>
      </c>
      <c r="AA1021" t="s">
        <v>59</v>
      </c>
      <c r="AB1021" t="s">
        <v>59</v>
      </c>
      <c r="AC1021" t="s">
        <v>59</v>
      </c>
      <c r="AD1021" t="s">
        <v>59</v>
      </c>
      <c r="AE1021" t="s">
        <v>59</v>
      </c>
      <c r="AF1021" t="s">
        <v>59</v>
      </c>
      <c r="AG1021" t="s">
        <v>59</v>
      </c>
      <c r="AH1021" t="s">
        <v>59</v>
      </c>
      <c r="AI1021" t="s">
        <v>59</v>
      </c>
      <c r="AJ1021" t="s">
        <v>59</v>
      </c>
      <c r="AV1021">
        <v>11.3</v>
      </c>
      <c r="AW1021" t="s">
        <v>59</v>
      </c>
      <c r="AX1021">
        <v>3</v>
      </c>
    </row>
    <row r="1022" spans="1:50">
      <c r="A1022" t="s">
        <v>1946</v>
      </c>
      <c r="B1022" t="s">
        <v>1947</v>
      </c>
      <c r="C1022" t="s">
        <v>114</v>
      </c>
      <c r="E1022" t="s">
        <v>53</v>
      </c>
      <c r="F1022">
        <v>28</v>
      </c>
      <c r="G1022" t="s">
        <v>115</v>
      </c>
      <c r="H1022">
        <v>192.43</v>
      </c>
      <c r="I1022" t="s">
        <v>55</v>
      </c>
      <c r="J1022" t="s">
        <v>55</v>
      </c>
      <c r="K1022" t="s">
        <v>131</v>
      </c>
      <c r="L1022" t="s">
        <v>66</v>
      </c>
      <c r="M1022">
        <v>1</v>
      </c>
      <c r="N1022">
        <v>0</v>
      </c>
      <c r="O1022">
        <v>0</v>
      </c>
      <c r="P1022">
        <v>0</v>
      </c>
      <c r="Q1022" t="s">
        <v>59</v>
      </c>
      <c r="R1022" t="s">
        <v>59</v>
      </c>
      <c r="S1022" t="s">
        <v>59</v>
      </c>
      <c r="T1022" t="s">
        <v>59</v>
      </c>
      <c r="U1022" t="s">
        <v>59</v>
      </c>
      <c r="W1022">
        <v>0</v>
      </c>
      <c r="X1022">
        <v>0</v>
      </c>
      <c r="Y1022" t="s">
        <v>59</v>
      </c>
      <c r="Z1022" t="s">
        <v>59</v>
      </c>
      <c r="AA1022" t="s">
        <v>59</v>
      </c>
      <c r="AB1022" t="s">
        <v>59</v>
      </c>
      <c r="AC1022" t="s">
        <v>59</v>
      </c>
      <c r="AD1022" t="s">
        <v>59</v>
      </c>
      <c r="AE1022" t="s">
        <v>59</v>
      </c>
      <c r="AF1022" t="s">
        <v>59</v>
      </c>
      <c r="AG1022" t="s">
        <v>59</v>
      </c>
      <c r="AH1022" t="s">
        <v>59</v>
      </c>
      <c r="AI1022" t="s">
        <v>59</v>
      </c>
      <c r="AJ1022" t="s">
        <v>59</v>
      </c>
      <c r="AV1022">
        <v>13.4</v>
      </c>
      <c r="AW1022" t="s">
        <v>59</v>
      </c>
      <c r="AX1022">
        <v>4</v>
      </c>
    </row>
    <row r="1023" spans="1:50">
      <c r="A1023" t="s">
        <v>1948</v>
      </c>
      <c r="B1023" t="s">
        <v>1949</v>
      </c>
      <c r="C1023" t="s">
        <v>122</v>
      </c>
      <c r="D1023">
        <v>2680</v>
      </c>
      <c r="E1023" t="s">
        <v>63</v>
      </c>
      <c r="F1023">
        <v>42</v>
      </c>
      <c r="G1023" t="s">
        <v>127</v>
      </c>
      <c r="H1023">
        <v>483.22</v>
      </c>
      <c r="I1023" t="s">
        <v>55</v>
      </c>
      <c r="J1023" t="s">
        <v>71</v>
      </c>
      <c r="K1023" t="s">
        <v>90</v>
      </c>
      <c r="L1023" t="s">
        <v>66</v>
      </c>
      <c r="M1023">
        <v>2</v>
      </c>
      <c r="N1023">
        <v>1</v>
      </c>
      <c r="O1023">
        <v>1</v>
      </c>
      <c r="P1023">
        <v>0</v>
      </c>
      <c r="Q1023" t="s">
        <v>59</v>
      </c>
      <c r="R1023" t="s">
        <v>66</v>
      </c>
      <c r="S1023" t="s">
        <v>66</v>
      </c>
      <c r="T1023" t="s">
        <v>59</v>
      </c>
      <c r="U1023" t="s">
        <v>59</v>
      </c>
      <c r="V1023">
        <v>1</v>
      </c>
      <c r="W1023">
        <v>1</v>
      </c>
      <c r="X1023">
        <v>1</v>
      </c>
      <c r="Y1023" t="s">
        <v>66</v>
      </c>
      <c r="Z1023" t="s">
        <v>66</v>
      </c>
      <c r="AA1023" t="s">
        <v>58</v>
      </c>
      <c r="AB1023" t="s">
        <v>58</v>
      </c>
      <c r="AC1023" t="s">
        <v>58</v>
      </c>
      <c r="AD1023" t="s">
        <v>58</v>
      </c>
      <c r="AE1023" t="s">
        <v>58</v>
      </c>
      <c r="AF1023" t="s">
        <v>58</v>
      </c>
      <c r="AG1023" t="s">
        <v>58</v>
      </c>
      <c r="AH1023" t="s">
        <v>58</v>
      </c>
      <c r="AI1023" t="s">
        <v>58</v>
      </c>
      <c r="AJ1023" t="s">
        <v>58</v>
      </c>
      <c r="AK1023">
        <v>0</v>
      </c>
      <c r="AL1023">
        <v>0</v>
      </c>
      <c r="AM1023">
        <v>1</v>
      </c>
      <c r="AN1023">
        <v>0</v>
      </c>
      <c r="AO1023">
        <v>1</v>
      </c>
      <c r="AP1023">
        <v>0</v>
      </c>
      <c r="AQ1023">
        <v>0</v>
      </c>
      <c r="AR1023">
        <v>0</v>
      </c>
      <c r="AS1023">
        <v>1</v>
      </c>
      <c r="AV1023">
        <v>15.5</v>
      </c>
      <c r="AW1023" t="s">
        <v>66</v>
      </c>
      <c r="AX1023">
        <v>7</v>
      </c>
    </row>
    <row r="1024" spans="1:50">
      <c r="A1024" t="s">
        <v>1950</v>
      </c>
      <c r="B1024" t="s">
        <v>1951</v>
      </c>
      <c r="C1024" t="s">
        <v>93</v>
      </c>
      <c r="D1024">
        <v>1120</v>
      </c>
      <c r="E1024" t="s">
        <v>63</v>
      </c>
      <c r="F1024">
        <v>56</v>
      </c>
      <c r="G1024" t="s">
        <v>363</v>
      </c>
      <c r="H1024">
        <v>490.46</v>
      </c>
      <c r="I1024" t="s">
        <v>105</v>
      </c>
      <c r="J1024" t="s">
        <v>56</v>
      </c>
      <c r="K1024" t="s">
        <v>72</v>
      </c>
      <c r="L1024" t="s">
        <v>58</v>
      </c>
      <c r="M1024">
        <v>0</v>
      </c>
      <c r="N1024">
        <v>2</v>
      </c>
      <c r="O1024">
        <v>2</v>
      </c>
      <c r="P1024">
        <v>2</v>
      </c>
      <c r="Q1024" t="s">
        <v>59</v>
      </c>
      <c r="R1024" t="s">
        <v>66</v>
      </c>
      <c r="S1024" t="s">
        <v>66</v>
      </c>
      <c r="T1024" t="s">
        <v>66</v>
      </c>
      <c r="U1024" t="s">
        <v>59</v>
      </c>
      <c r="W1024">
        <v>0</v>
      </c>
      <c r="X1024">
        <v>0</v>
      </c>
      <c r="Y1024" t="s">
        <v>66</v>
      </c>
      <c r="Z1024" t="s">
        <v>66</v>
      </c>
      <c r="AA1024" t="s">
        <v>58</v>
      </c>
      <c r="AB1024" t="s">
        <v>66</v>
      </c>
      <c r="AC1024" t="s">
        <v>58</v>
      </c>
      <c r="AD1024" t="s">
        <v>58</v>
      </c>
      <c r="AE1024" t="s">
        <v>58</v>
      </c>
      <c r="AF1024" t="s">
        <v>58</v>
      </c>
      <c r="AG1024" t="s">
        <v>58</v>
      </c>
      <c r="AH1024" t="s">
        <v>58</v>
      </c>
      <c r="AI1024" t="s">
        <v>58</v>
      </c>
      <c r="AJ1024" t="s">
        <v>66</v>
      </c>
      <c r="AK1024">
        <v>0</v>
      </c>
      <c r="AL1024">
        <v>1</v>
      </c>
      <c r="AM1024">
        <v>0</v>
      </c>
      <c r="AN1024">
        <v>0</v>
      </c>
      <c r="AO1024">
        <v>1</v>
      </c>
      <c r="AP1024">
        <v>0</v>
      </c>
      <c r="AQ1024">
        <v>0</v>
      </c>
      <c r="AR1024">
        <v>0</v>
      </c>
      <c r="AS1024">
        <v>1</v>
      </c>
      <c r="AV1024">
        <v>16.2</v>
      </c>
      <c r="AW1024" t="s">
        <v>59</v>
      </c>
      <c r="AX1024">
        <v>5</v>
      </c>
    </row>
    <row r="1025" spans="1:50">
      <c r="A1025" t="s">
        <v>1952</v>
      </c>
      <c r="B1025" t="s">
        <v>1953</v>
      </c>
      <c r="C1025" t="s">
        <v>266</v>
      </c>
      <c r="D1025">
        <v>5560</v>
      </c>
      <c r="E1025" t="s">
        <v>63</v>
      </c>
      <c r="F1025">
        <v>40</v>
      </c>
      <c r="G1025" t="s">
        <v>104</v>
      </c>
      <c r="H1025">
        <v>168.09</v>
      </c>
      <c r="I1025" t="s">
        <v>55</v>
      </c>
      <c r="J1025" t="s">
        <v>71</v>
      </c>
      <c r="K1025" t="s">
        <v>215</v>
      </c>
      <c r="L1025" t="s">
        <v>58</v>
      </c>
      <c r="M1025">
        <v>0</v>
      </c>
      <c r="N1025">
        <v>0</v>
      </c>
      <c r="O1025">
        <v>0</v>
      </c>
      <c r="P1025">
        <v>0</v>
      </c>
      <c r="Q1025" t="s">
        <v>59</v>
      </c>
      <c r="R1025" t="s">
        <v>59</v>
      </c>
      <c r="S1025" t="s">
        <v>59</v>
      </c>
      <c r="T1025" t="s">
        <v>59</v>
      </c>
      <c r="U1025" t="s">
        <v>59</v>
      </c>
      <c r="V1025">
        <v>0</v>
      </c>
      <c r="W1025">
        <v>1</v>
      </c>
      <c r="X1025">
        <v>1</v>
      </c>
      <c r="Y1025" t="s">
        <v>58</v>
      </c>
      <c r="Z1025" t="s">
        <v>66</v>
      </c>
      <c r="AA1025" t="s">
        <v>58</v>
      </c>
      <c r="AB1025" t="s">
        <v>58</v>
      </c>
      <c r="AC1025" t="s">
        <v>58</v>
      </c>
      <c r="AD1025" t="s">
        <v>58</v>
      </c>
      <c r="AE1025" t="s">
        <v>58</v>
      </c>
      <c r="AF1025" t="s">
        <v>58</v>
      </c>
      <c r="AG1025" t="s">
        <v>58</v>
      </c>
      <c r="AH1025" t="s">
        <v>58</v>
      </c>
      <c r="AI1025" t="s">
        <v>58</v>
      </c>
      <c r="AJ1025" t="s">
        <v>58</v>
      </c>
      <c r="AK1025">
        <v>0</v>
      </c>
      <c r="AL1025">
        <v>0</v>
      </c>
      <c r="AM1025">
        <v>1</v>
      </c>
      <c r="AN1025">
        <v>1</v>
      </c>
      <c r="AO1025">
        <v>0</v>
      </c>
      <c r="AP1025">
        <v>0</v>
      </c>
      <c r="AQ1025">
        <v>0</v>
      </c>
      <c r="AR1025">
        <v>0</v>
      </c>
      <c r="AS1025">
        <v>0</v>
      </c>
      <c r="AV1025">
        <v>11.6</v>
      </c>
      <c r="AW1025" t="s">
        <v>59</v>
      </c>
      <c r="AX1025">
        <v>9</v>
      </c>
    </row>
    <row r="1026" spans="1:50">
      <c r="A1026" t="s">
        <v>1954</v>
      </c>
      <c r="B1026" t="s">
        <v>1955</v>
      </c>
      <c r="C1026" t="s">
        <v>199</v>
      </c>
      <c r="E1026" t="s">
        <v>63</v>
      </c>
      <c r="F1026">
        <v>34</v>
      </c>
      <c r="G1026" t="s">
        <v>64</v>
      </c>
      <c r="H1026">
        <v>233.55</v>
      </c>
      <c r="I1026" t="s">
        <v>65</v>
      </c>
      <c r="J1026" t="s">
        <v>71</v>
      </c>
      <c r="K1026" t="s">
        <v>131</v>
      </c>
      <c r="L1026" t="s">
        <v>66</v>
      </c>
      <c r="M1026">
        <v>5</v>
      </c>
      <c r="N1026">
        <v>1</v>
      </c>
      <c r="O1026">
        <v>1</v>
      </c>
      <c r="P1026">
        <v>0</v>
      </c>
      <c r="Q1026" t="s">
        <v>66</v>
      </c>
      <c r="R1026" t="s">
        <v>66</v>
      </c>
      <c r="S1026" t="s">
        <v>59</v>
      </c>
      <c r="T1026" t="s">
        <v>66</v>
      </c>
      <c r="U1026" t="s">
        <v>66</v>
      </c>
      <c r="W1026">
        <v>0</v>
      </c>
      <c r="X1026">
        <v>0</v>
      </c>
      <c r="Y1026" t="s">
        <v>58</v>
      </c>
      <c r="Z1026" t="s">
        <v>66</v>
      </c>
      <c r="AA1026" t="s">
        <v>58</v>
      </c>
      <c r="AB1026" t="s">
        <v>58</v>
      </c>
      <c r="AC1026" t="s">
        <v>58</v>
      </c>
      <c r="AD1026" t="s">
        <v>58</v>
      </c>
      <c r="AE1026" t="s">
        <v>58</v>
      </c>
      <c r="AF1026" t="s">
        <v>58</v>
      </c>
      <c r="AG1026" t="s">
        <v>58</v>
      </c>
      <c r="AH1026" t="s">
        <v>58</v>
      </c>
      <c r="AI1026" t="s">
        <v>58</v>
      </c>
      <c r="AJ1026" t="s">
        <v>58</v>
      </c>
      <c r="AK1026">
        <v>1</v>
      </c>
      <c r="AL1026">
        <v>1</v>
      </c>
      <c r="AM1026">
        <v>1</v>
      </c>
      <c r="AN1026">
        <v>0</v>
      </c>
      <c r="AO1026">
        <v>1</v>
      </c>
      <c r="AP1026">
        <v>1</v>
      </c>
      <c r="AQ1026">
        <v>1</v>
      </c>
      <c r="AR1026">
        <v>0</v>
      </c>
      <c r="AS1026">
        <v>1</v>
      </c>
      <c r="AV1026">
        <v>12</v>
      </c>
      <c r="AW1026" t="s">
        <v>59</v>
      </c>
      <c r="AX1026">
        <v>3</v>
      </c>
    </row>
    <row r="1027" spans="1:50">
      <c r="A1027" t="s">
        <v>1956</v>
      </c>
      <c r="B1027" t="s">
        <v>570</v>
      </c>
      <c r="C1027" t="s">
        <v>108</v>
      </c>
      <c r="E1027" t="s">
        <v>63</v>
      </c>
      <c r="F1027">
        <v>34</v>
      </c>
      <c r="G1027" t="s">
        <v>115</v>
      </c>
      <c r="H1027">
        <v>204.61</v>
      </c>
      <c r="I1027" t="s">
        <v>55</v>
      </c>
      <c r="J1027" t="s">
        <v>55</v>
      </c>
      <c r="K1027" t="s">
        <v>80</v>
      </c>
      <c r="L1027" t="s">
        <v>66</v>
      </c>
      <c r="M1027">
        <v>1</v>
      </c>
      <c r="N1027">
        <v>2</v>
      </c>
      <c r="O1027">
        <v>2</v>
      </c>
      <c r="P1027">
        <v>1</v>
      </c>
      <c r="Q1027" t="s">
        <v>59</v>
      </c>
      <c r="R1027" t="s">
        <v>59</v>
      </c>
      <c r="S1027" t="s">
        <v>59</v>
      </c>
      <c r="T1027" t="s">
        <v>59</v>
      </c>
      <c r="U1027" t="s">
        <v>59</v>
      </c>
      <c r="V1027">
        <v>0</v>
      </c>
      <c r="W1027">
        <v>0</v>
      </c>
      <c r="X1027">
        <v>0</v>
      </c>
      <c r="Y1027" t="s">
        <v>58</v>
      </c>
      <c r="Z1027" t="s">
        <v>58</v>
      </c>
      <c r="AA1027" t="s">
        <v>58</v>
      </c>
      <c r="AB1027" t="s">
        <v>58</v>
      </c>
      <c r="AC1027" t="s">
        <v>58</v>
      </c>
      <c r="AD1027" t="s">
        <v>58</v>
      </c>
      <c r="AE1027" t="s">
        <v>58</v>
      </c>
      <c r="AF1027" t="s">
        <v>58</v>
      </c>
      <c r="AG1027" t="s">
        <v>58</v>
      </c>
      <c r="AH1027" t="s">
        <v>58</v>
      </c>
      <c r="AI1027" t="s">
        <v>58</v>
      </c>
      <c r="AJ1027" t="s">
        <v>58</v>
      </c>
      <c r="AK1027">
        <v>1</v>
      </c>
      <c r="AL1027">
        <v>1</v>
      </c>
      <c r="AM1027">
        <v>1</v>
      </c>
      <c r="AN1027">
        <v>0</v>
      </c>
      <c r="AO1027">
        <v>1</v>
      </c>
      <c r="AP1027">
        <v>0</v>
      </c>
      <c r="AQ1027">
        <v>0</v>
      </c>
      <c r="AR1027">
        <v>0</v>
      </c>
      <c r="AS1027">
        <v>0</v>
      </c>
      <c r="AV1027">
        <v>12</v>
      </c>
      <c r="AW1027" t="s">
        <v>66</v>
      </c>
      <c r="AX1027">
        <v>9</v>
      </c>
    </row>
    <row r="1028" spans="1:50">
      <c r="A1028" t="s">
        <v>1957</v>
      </c>
      <c r="B1028" t="s">
        <v>1958</v>
      </c>
      <c r="C1028" t="s">
        <v>223</v>
      </c>
      <c r="D1028">
        <v>8840</v>
      </c>
      <c r="E1028" t="s">
        <v>63</v>
      </c>
      <c r="F1028">
        <v>64</v>
      </c>
      <c r="G1028" t="s">
        <v>115</v>
      </c>
      <c r="H1028">
        <v>299.67</v>
      </c>
      <c r="I1028" t="s">
        <v>105</v>
      </c>
      <c r="J1028" t="s">
        <v>71</v>
      </c>
      <c r="K1028" t="s">
        <v>85</v>
      </c>
      <c r="L1028" t="s">
        <v>58</v>
      </c>
      <c r="M1028">
        <v>0</v>
      </c>
      <c r="N1028">
        <v>2</v>
      </c>
      <c r="O1028">
        <v>2</v>
      </c>
      <c r="P1028">
        <v>0</v>
      </c>
      <c r="Q1028" t="s">
        <v>66</v>
      </c>
      <c r="R1028" t="s">
        <v>59</v>
      </c>
      <c r="S1028" t="s">
        <v>66</v>
      </c>
      <c r="T1028" t="s">
        <v>66</v>
      </c>
      <c r="U1028" t="s">
        <v>66</v>
      </c>
      <c r="V1028">
        <v>1</v>
      </c>
      <c r="W1028">
        <v>1</v>
      </c>
      <c r="X1028">
        <v>1</v>
      </c>
      <c r="Y1028" t="s">
        <v>66</v>
      </c>
      <c r="Z1028" t="s">
        <v>58</v>
      </c>
      <c r="AA1028" t="s">
        <v>58</v>
      </c>
      <c r="AB1028" t="s">
        <v>58</v>
      </c>
      <c r="AC1028" t="s">
        <v>58</v>
      </c>
      <c r="AD1028" t="s">
        <v>58</v>
      </c>
      <c r="AE1028" t="s">
        <v>58</v>
      </c>
      <c r="AF1028" t="s">
        <v>58</v>
      </c>
      <c r="AG1028" t="s">
        <v>58</v>
      </c>
      <c r="AH1028" t="s">
        <v>58</v>
      </c>
      <c r="AI1028" t="s">
        <v>58</v>
      </c>
      <c r="AJ1028" t="s">
        <v>66</v>
      </c>
      <c r="AK1028">
        <v>1</v>
      </c>
      <c r="AL1028">
        <v>0</v>
      </c>
      <c r="AM1028">
        <v>1</v>
      </c>
      <c r="AN1028">
        <v>0</v>
      </c>
      <c r="AO1028">
        <v>0</v>
      </c>
      <c r="AP1028">
        <v>0</v>
      </c>
      <c r="AQ1028">
        <v>1</v>
      </c>
      <c r="AR1028">
        <v>0</v>
      </c>
      <c r="AS1028">
        <v>1</v>
      </c>
      <c r="AV1028">
        <v>12.7</v>
      </c>
      <c r="AW1028" t="s">
        <v>59</v>
      </c>
      <c r="AX1028">
        <v>7</v>
      </c>
    </row>
    <row r="1029" spans="1:50">
      <c r="A1029" t="s">
        <v>1959</v>
      </c>
      <c r="B1029" t="s">
        <v>1960</v>
      </c>
      <c r="C1029" t="s">
        <v>103</v>
      </c>
      <c r="D1029">
        <v>5945</v>
      </c>
      <c r="E1029" t="s">
        <v>63</v>
      </c>
      <c r="F1029">
        <v>54</v>
      </c>
      <c r="G1029" t="s">
        <v>163</v>
      </c>
      <c r="H1029">
        <v>490.46</v>
      </c>
      <c r="I1029" t="s">
        <v>76</v>
      </c>
      <c r="J1029" t="s">
        <v>71</v>
      </c>
      <c r="K1029" t="s">
        <v>116</v>
      </c>
      <c r="L1029" t="s">
        <v>66</v>
      </c>
      <c r="M1029">
        <v>1</v>
      </c>
      <c r="N1029">
        <v>2</v>
      </c>
      <c r="O1029">
        <v>2</v>
      </c>
      <c r="P1029">
        <v>0</v>
      </c>
      <c r="Q1029" t="s">
        <v>59</v>
      </c>
      <c r="R1029" t="s">
        <v>59</v>
      </c>
      <c r="S1029" t="s">
        <v>59</v>
      </c>
      <c r="T1029" t="s">
        <v>59</v>
      </c>
      <c r="U1029" t="s">
        <v>59</v>
      </c>
      <c r="W1029">
        <v>0</v>
      </c>
      <c r="X1029">
        <v>0</v>
      </c>
      <c r="Y1029" t="s">
        <v>66</v>
      </c>
      <c r="Z1029" t="s">
        <v>66</v>
      </c>
      <c r="AA1029" t="s">
        <v>58</v>
      </c>
      <c r="AB1029" t="s">
        <v>66</v>
      </c>
      <c r="AC1029" t="s">
        <v>58</v>
      </c>
      <c r="AD1029" t="s">
        <v>58</v>
      </c>
      <c r="AE1029" t="s">
        <v>66</v>
      </c>
      <c r="AF1029" t="s">
        <v>58</v>
      </c>
      <c r="AG1029" t="s">
        <v>58</v>
      </c>
      <c r="AH1029" t="s">
        <v>58</v>
      </c>
      <c r="AI1029" t="s">
        <v>58</v>
      </c>
      <c r="AJ1029" t="s">
        <v>58</v>
      </c>
      <c r="AK1029">
        <v>0</v>
      </c>
      <c r="AL1029">
        <v>0</v>
      </c>
      <c r="AM1029">
        <v>1</v>
      </c>
      <c r="AN1029">
        <v>0</v>
      </c>
      <c r="AO1029">
        <v>1</v>
      </c>
      <c r="AP1029">
        <v>0</v>
      </c>
      <c r="AQ1029">
        <v>0</v>
      </c>
      <c r="AR1029">
        <v>1</v>
      </c>
      <c r="AS1029">
        <v>0</v>
      </c>
      <c r="AV1029">
        <v>15.6</v>
      </c>
      <c r="AW1029" t="s">
        <v>59</v>
      </c>
      <c r="AX1029">
        <v>6</v>
      </c>
    </row>
    <row r="1030" spans="1:50">
      <c r="A1030" t="s">
        <v>1961</v>
      </c>
      <c r="B1030" t="s">
        <v>1962</v>
      </c>
      <c r="C1030" t="s">
        <v>212</v>
      </c>
      <c r="D1030">
        <v>1520</v>
      </c>
      <c r="E1030" t="s">
        <v>63</v>
      </c>
      <c r="F1030">
        <v>64</v>
      </c>
      <c r="G1030" t="s">
        <v>104</v>
      </c>
      <c r="H1030">
        <v>203.62</v>
      </c>
      <c r="I1030" t="s">
        <v>76</v>
      </c>
      <c r="J1030" t="s">
        <v>71</v>
      </c>
      <c r="K1030" t="s">
        <v>72</v>
      </c>
      <c r="L1030" t="s">
        <v>58</v>
      </c>
      <c r="M1030">
        <v>0</v>
      </c>
      <c r="N1030">
        <v>0</v>
      </c>
      <c r="O1030">
        <v>0</v>
      </c>
      <c r="P1030">
        <v>0</v>
      </c>
      <c r="Q1030" t="s">
        <v>59</v>
      </c>
      <c r="R1030" t="s">
        <v>59</v>
      </c>
      <c r="S1030" t="s">
        <v>59</v>
      </c>
      <c r="T1030" t="s">
        <v>59</v>
      </c>
      <c r="U1030" t="s">
        <v>59</v>
      </c>
      <c r="W1030">
        <v>0</v>
      </c>
      <c r="X1030">
        <v>0</v>
      </c>
      <c r="Y1030" t="s">
        <v>66</v>
      </c>
      <c r="Z1030" t="s">
        <v>58</v>
      </c>
      <c r="AA1030" t="s">
        <v>66</v>
      </c>
      <c r="AB1030" t="s">
        <v>58</v>
      </c>
      <c r="AC1030" t="s">
        <v>58</v>
      </c>
      <c r="AD1030" t="s">
        <v>58</v>
      </c>
      <c r="AE1030" t="s">
        <v>58</v>
      </c>
      <c r="AF1030" t="s">
        <v>58</v>
      </c>
      <c r="AG1030" t="s">
        <v>58</v>
      </c>
      <c r="AH1030" t="s">
        <v>58</v>
      </c>
      <c r="AI1030" t="s">
        <v>58</v>
      </c>
      <c r="AJ1030" t="s">
        <v>58</v>
      </c>
      <c r="AK1030">
        <v>0</v>
      </c>
      <c r="AL1030">
        <v>0</v>
      </c>
      <c r="AM1030">
        <v>1</v>
      </c>
      <c r="AN1030">
        <v>0</v>
      </c>
      <c r="AO1030">
        <v>1</v>
      </c>
      <c r="AP1030">
        <v>0</v>
      </c>
      <c r="AQ1030">
        <v>0</v>
      </c>
      <c r="AR1030">
        <v>0</v>
      </c>
      <c r="AS1030">
        <v>0</v>
      </c>
      <c r="AV1030">
        <v>12.4</v>
      </c>
      <c r="AW1030" t="s">
        <v>59</v>
      </c>
      <c r="AX1030">
        <v>7</v>
      </c>
    </row>
    <row r="1031" spans="1:50">
      <c r="A1031" t="s">
        <v>1963</v>
      </c>
      <c r="B1031" t="s">
        <v>1964</v>
      </c>
      <c r="C1031" t="s">
        <v>171</v>
      </c>
      <c r="D1031">
        <v>8160</v>
      </c>
      <c r="E1031" t="s">
        <v>53</v>
      </c>
      <c r="F1031">
        <v>74</v>
      </c>
      <c r="G1031" t="s">
        <v>104</v>
      </c>
      <c r="H1031">
        <v>166.78</v>
      </c>
      <c r="I1031" t="s">
        <v>55</v>
      </c>
      <c r="J1031" t="s">
        <v>55</v>
      </c>
      <c r="K1031" t="s">
        <v>128</v>
      </c>
      <c r="L1031" t="s">
        <v>58</v>
      </c>
      <c r="M1031">
        <v>0</v>
      </c>
      <c r="N1031">
        <v>2</v>
      </c>
      <c r="O1031">
        <v>2</v>
      </c>
      <c r="P1031">
        <v>0</v>
      </c>
      <c r="Q1031" t="s">
        <v>59</v>
      </c>
      <c r="R1031" t="s">
        <v>59</v>
      </c>
      <c r="S1031" t="s">
        <v>59</v>
      </c>
      <c r="T1031" t="s">
        <v>59</v>
      </c>
      <c r="U1031" t="s">
        <v>59</v>
      </c>
      <c r="V1031">
        <v>1</v>
      </c>
      <c r="W1031">
        <v>0</v>
      </c>
      <c r="X1031">
        <v>1</v>
      </c>
      <c r="Y1031" t="s">
        <v>58</v>
      </c>
      <c r="Z1031" t="s">
        <v>66</v>
      </c>
      <c r="AA1031" t="s">
        <v>58</v>
      </c>
      <c r="AB1031" t="s">
        <v>58</v>
      </c>
      <c r="AC1031" t="s">
        <v>58</v>
      </c>
      <c r="AD1031" t="s">
        <v>58</v>
      </c>
      <c r="AE1031" t="s">
        <v>58</v>
      </c>
      <c r="AF1031" t="s">
        <v>58</v>
      </c>
      <c r="AG1031" t="s">
        <v>58</v>
      </c>
      <c r="AH1031" t="s">
        <v>58</v>
      </c>
      <c r="AI1031" t="s">
        <v>58</v>
      </c>
      <c r="AJ1031" t="s">
        <v>58</v>
      </c>
      <c r="AK1031">
        <v>1</v>
      </c>
      <c r="AL1031">
        <v>0</v>
      </c>
      <c r="AM1031">
        <v>1</v>
      </c>
      <c r="AN1031">
        <v>1</v>
      </c>
      <c r="AO1031">
        <v>0</v>
      </c>
      <c r="AP1031">
        <v>0</v>
      </c>
      <c r="AQ1031">
        <v>0</v>
      </c>
      <c r="AR1031">
        <v>0</v>
      </c>
      <c r="AS1031">
        <v>1</v>
      </c>
      <c r="AV1031">
        <v>12</v>
      </c>
      <c r="AW1031" t="s">
        <v>59</v>
      </c>
      <c r="AX1031">
        <v>3</v>
      </c>
    </row>
    <row r="1032" spans="1:50">
      <c r="A1032" t="s">
        <v>1965</v>
      </c>
      <c r="B1032" t="s">
        <v>910</v>
      </c>
      <c r="C1032" t="s">
        <v>122</v>
      </c>
      <c r="D1032">
        <v>2900</v>
      </c>
      <c r="E1032" t="s">
        <v>53</v>
      </c>
      <c r="F1032">
        <v>30</v>
      </c>
      <c r="G1032" t="s">
        <v>115</v>
      </c>
      <c r="H1032">
        <v>152.63</v>
      </c>
      <c r="I1032" t="s">
        <v>55</v>
      </c>
      <c r="J1032" t="s">
        <v>55</v>
      </c>
      <c r="K1032" t="s">
        <v>111</v>
      </c>
      <c r="L1032" t="s">
        <v>58</v>
      </c>
      <c r="M1032">
        <v>0</v>
      </c>
      <c r="N1032">
        <v>2</v>
      </c>
      <c r="O1032">
        <v>2</v>
      </c>
      <c r="P1032">
        <v>0</v>
      </c>
      <c r="Q1032" t="s">
        <v>59</v>
      </c>
      <c r="R1032" t="s">
        <v>59</v>
      </c>
      <c r="S1032" t="s">
        <v>59</v>
      </c>
      <c r="T1032" t="s">
        <v>59</v>
      </c>
      <c r="U1032" t="s">
        <v>59</v>
      </c>
      <c r="V1032">
        <v>0</v>
      </c>
      <c r="W1032">
        <v>1</v>
      </c>
      <c r="X1032">
        <v>0</v>
      </c>
      <c r="Y1032" t="s">
        <v>58</v>
      </c>
      <c r="Z1032" t="s">
        <v>58</v>
      </c>
      <c r="AA1032" t="s">
        <v>58</v>
      </c>
      <c r="AB1032" t="s">
        <v>66</v>
      </c>
      <c r="AC1032" t="s">
        <v>58</v>
      </c>
      <c r="AD1032" t="s">
        <v>58</v>
      </c>
      <c r="AE1032" t="s">
        <v>58</v>
      </c>
      <c r="AF1032" t="s">
        <v>58</v>
      </c>
      <c r="AG1032" t="s">
        <v>58</v>
      </c>
      <c r="AH1032" t="s">
        <v>58</v>
      </c>
      <c r="AI1032" t="s">
        <v>58</v>
      </c>
      <c r="AJ1032" t="s">
        <v>58</v>
      </c>
      <c r="AK1032">
        <v>0</v>
      </c>
      <c r="AL1032">
        <v>1</v>
      </c>
      <c r="AM1032">
        <v>1</v>
      </c>
      <c r="AN1032">
        <v>0</v>
      </c>
      <c r="AO1032">
        <v>0</v>
      </c>
      <c r="AP1032">
        <v>0</v>
      </c>
      <c r="AQ1032">
        <v>0</v>
      </c>
      <c r="AR1032">
        <v>0</v>
      </c>
      <c r="AS1032">
        <v>1</v>
      </c>
      <c r="AV1032">
        <v>13.6</v>
      </c>
      <c r="AW1032" t="s">
        <v>59</v>
      </c>
      <c r="AX1032">
        <v>7</v>
      </c>
    </row>
    <row r="1033" spans="1:50">
      <c r="A1033" t="s">
        <v>1966</v>
      </c>
      <c r="B1033" t="s">
        <v>1967</v>
      </c>
      <c r="C1033" t="s">
        <v>134</v>
      </c>
      <c r="D1033">
        <v>8400</v>
      </c>
      <c r="E1033" t="s">
        <v>63</v>
      </c>
      <c r="F1033">
        <v>54</v>
      </c>
      <c r="G1033" t="s">
        <v>163</v>
      </c>
      <c r="H1033">
        <v>341.12</v>
      </c>
      <c r="I1033" t="s">
        <v>55</v>
      </c>
      <c r="J1033" t="s">
        <v>71</v>
      </c>
      <c r="K1033" t="s">
        <v>215</v>
      </c>
      <c r="L1033" t="s">
        <v>66</v>
      </c>
      <c r="M1033">
        <v>2</v>
      </c>
      <c r="N1033">
        <v>1</v>
      </c>
      <c r="O1033">
        <v>1</v>
      </c>
      <c r="P1033">
        <v>0</v>
      </c>
      <c r="Q1033" t="s">
        <v>59</v>
      </c>
      <c r="R1033" t="s">
        <v>59</v>
      </c>
      <c r="S1033" t="s">
        <v>59</v>
      </c>
      <c r="T1033" t="s">
        <v>59</v>
      </c>
      <c r="U1033" t="s">
        <v>59</v>
      </c>
      <c r="V1033">
        <v>1</v>
      </c>
      <c r="W1033">
        <v>1</v>
      </c>
      <c r="X1033">
        <v>1</v>
      </c>
      <c r="Y1033" t="s">
        <v>59</v>
      </c>
      <c r="Z1033" t="s">
        <v>59</v>
      </c>
      <c r="AA1033" t="s">
        <v>59</v>
      </c>
      <c r="AB1033" t="s">
        <v>59</v>
      </c>
      <c r="AC1033" t="s">
        <v>59</v>
      </c>
      <c r="AD1033" t="s">
        <v>59</v>
      </c>
      <c r="AE1033" t="s">
        <v>59</v>
      </c>
      <c r="AF1033" t="s">
        <v>59</v>
      </c>
      <c r="AG1033" t="s">
        <v>59</v>
      </c>
      <c r="AH1033" t="s">
        <v>59</v>
      </c>
      <c r="AI1033" t="s">
        <v>59</v>
      </c>
      <c r="AJ1033" t="s">
        <v>59</v>
      </c>
      <c r="AV1033">
        <v>14</v>
      </c>
      <c r="AW1033" t="s">
        <v>59</v>
      </c>
      <c r="AX1033">
        <v>1</v>
      </c>
    </row>
    <row r="1034" spans="1:50">
      <c r="A1034" t="s">
        <v>1968</v>
      </c>
      <c r="B1034" t="s">
        <v>396</v>
      </c>
      <c r="C1034" t="s">
        <v>119</v>
      </c>
      <c r="D1034">
        <v>600</v>
      </c>
      <c r="E1034" t="s">
        <v>53</v>
      </c>
      <c r="F1034">
        <v>0</v>
      </c>
      <c r="G1034" t="s">
        <v>64</v>
      </c>
      <c r="H1034">
        <v>287.17</v>
      </c>
      <c r="I1034" t="s">
        <v>55</v>
      </c>
      <c r="J1034" t="s">
        <v>55</v>
      </c>
      <c r="K1034" t="s">
        <v>145</v>
      </c>
      <c r="L1034" t="s">
        <v>66</v>
      </c>
      <c r="M1034">
        <v>1</v>
      </c>
      <c r="N1034">
        <v>1</v>
      </c>
      <c r="O1034">
        <v>1</v>
      </c>
      <c r="P1034">
        <v>0</v>
      </c>
      <c r="Q1034" t="s">
        <v>59</v>
      </c>
      <c r="R1034" t="s">
        <v>59</v>
      </c>
      <c r="S1034" t="s">
        <v>59</v>
      </c>
      <c r="T1034" t="s">
        <v>59</v>
      </c>
      <c r="U1034" t="s">
        <v>59</v>
      </c>
      <c r="W1034">
        <v>0</v>
      </c>
      <c r="X1034">
        <v>0</v>
      </c>
      <c r="Y1034" t="s">
        <v>66</v>
      </c>
      <c r="Z1034" t="s">
        <v>58</v>
      </c>
      <c r="AA1034" t="s">
        <v>58</v>
      </c>
      <c r="AB1034" t="s">
        <v>58</v>
      </c>
      <c r="AC1034" t="s">
        <v>58</v>
      </c>
      <c r="AD1034" t="s">
        <v>58</v>
      </c>
      <c r="AE1034" t="s">
        <v>58</v>
      </c>
      <c r="AF1034" t="s">
        <v>58</v>
      </c>
      <c r="AG1034" t="s">
        <v>58</v>
      </c>
      <c r="AH1034" t="s">
        <v>58</v>
      </c>
      <c r="AI1034" t="s">
        <v>58</v>
      </c>
      <c r="AJ1034" t="s">
        <v>58</v>
      </c>
      <c r="AK1034">
        <v>0</v>
      </c>
      <c r="AL1034">
        <v>0</v>
      </c>
      <c r="AM1034">
        <v>1</v>
      </c>
      <c r="AN1034">
        <v>1</v>
      </c>
      <c r="AO1034">
        <v>1</v>
      </c>
      <c r="AP1034">
        <v>0</v>
      </c>
      <c r="AQ1034">
        <v>0</v>
      </c>
      <c r="AR1034">
        <v>0</v>
      </c>
      <c r="AS1034">
        <v>1</v>
      </c>
      <c r="AV1034">
        <v>12.2</v>
      </c>
      <c r="AW1034" t="s">
        <v>59</v>
      </c>
      <c r="AX1034">
        <v>7</v>
      </c>
    </row>
    <row r="1035" spans="1:50">
      <c r="A1035" t="s">
        <v>1969</v>
      </c>
      <c r="B1035" t="s">
        <v>1970</v>
      </c>
      <c r="C1035" t="s">
        <v>134</v>
      </c>
      <c r="D1035">
        <v>1320</v>
      </c>
      <c r="E1035" t="s">
        <v>53</v>
      </c>
      <c r="F1035">
        <v>64</v>
      </c>
      <c r="G1035" t="s">
        <v>64</v>
      </c>
      <c r="H1035">
        <v>281.58</v>
      </c>
      <c r="I1035" t="s">
        <v>100</v>
      </c>
      <c r="J1035" t="s">
        <v>56</v>
      </c>
      <c r="K1035" t="s">
        <v>85</v>
      </c>
      <c r="L1035" t="s">
        <v>58</v>
      </c>
      <c r="M1035">
        <v>0</v>
      </c>
      <c r="N1035">
        <v>1</v>
      </c>
      <c r="O1035">
        <v>1</v>
      </c>
      <c r="P1035">
        <v>0</v>
      </c>
      <c r="Q1035" t="s">
        <v>59</v>
      </c>
      <c r="R1035" t="s">
        <v>59</v>
      </c>
      <c r="S1035" t="s">
        <v>66</v>
      </c>
      <c r="T1035" t="s">
        <v>66</v>
      </c>
      <c r="U1035" t="s">
        <v>66</v>
      </c>
      <c r="V1035">
        <v>1</v>
      </c>
      <c r="W1035">
        <v>0</v>
      </c>
      <c r="X1035">
        <v>1</v>
      </c>
      <c r="Y1035" t="s">
        <v>58</v>
      </c>
      <c r="Z1035" t="s">
        <v>66</v>
      </c>
      <c r="AA1035" t="s">
        <v>58</v>
      </c>
      <c r="AB1035" t="s">
        <v>58</v>
      </c>
      <c r="AC1035" t="s">
        <v>58</v>
      </c>
      <c r="AD1035" t="s">
        <v>58</v>
      </c>
      <c r="AE1035" t="s">
        <v>58</v>
      </c>
      <c r="AF1035" t="s">
        <v>66</v>
      </c>
      <c r="AG1035" t="s">
        <v>58</v>
      </c>
      <c r="AH1035" t="s">
        <v>58</v>
      </c>
      <c r="AI1035" t="s">
        <v>58</v>
      </c>
      <c r="AJ1035" t="s">
        <v>66</v>
      </c>
      <c r="AK1035">
        <v>0</v>
      </c>
      <c r="AL1035">
        <v>1</v>
      </c>
      <c r="AM1035">
        <v>1</v>
      </c>
      <c r="AN1035">
        <v>0</v>
      </c>
      <c r="AO1035">
        <v>1</v>
      </c>
      <c r="AP1035">
        <v>0</v>
      </c>
      <c r="AQ1035">
        <v>0</v>
      </c>
      <c r="AR1035">
        <v>0</v>
      </c>
      <c r="AS1035">
        <v>1</v>
      </c>
      <c r="AV1035">
        <v>12.3</v>
      </c>
      <c r="AW1035" t="s">
        <v>59</v>
      </c>
      <c r="AX1035">
        <v>1</v>
      </c>
    </row>
    <row r="1036" spans="1:50">
      <c r="A1036" t="s">
        <v>1971</v>
      </c>
      <c r="B1036" t="s">
        <v>1972</v>
      </c>
      <c r="C1036" t="s">
        <v>122</v>
      </c>
      <c r="D1036">
        <v>2750</v>
      </c>
      <c r="E1036" t="s">
        <v>53</v>
      </c>
      <c r="F1036">
        <v>0</v>
      </c>
      <c r="G1036" t="s">
        <v>70</v>
      </c>
      <c r="H1036">
        <v>349.01</v>
      </c>
      <c r="I1036" t="s">
        <v>196</v>
      </c>
      <c r="J1036" t="s">
        <v>55</v>
      </c>
      <c r="K1036" t="s">
        <v>145</v>
      </c>
      <c r="L1036" t="s">
        <v>58</v>
      </c>
      <c r="M1036">
        <v>0</v>
      </c>
      <c r="N1036">
        <v>2</v>
      </c>
      <c r="O1036">
        <v>2</v>
      </c>
      <c r="P1036">
        <v>1</v>
      </c>
      <c r="Q1036" t="s">
        <v>59</v>
      </c>
      <c r="R1036" t="s">
        <v>59</v>
      </c>
      <c r="S1036" t="s">
        <v>59</v>
      </c>
      <c r="T1036" t="s">
        <v>59</v>
      </c>
      <c r="U1036" t="s">
        <v>59</v>
      </c>
      <c r="W1036">
        <v>0</v>
      </c>
      <c r="X1036">
        <v>0</v>
      </c>
      <c r="Y1036" t="s">
        <v>58</v>
      </c>
      <c r="Z1036" t="s">
        <v>58</v>
      </c>
      <c r="AA1036" t="s">
        <v>58</v>
      </c>
      <c r="AB1036" t="s">
        <v>58</v>
      </c>
      <c r="AC1036" t="s">
        <v>58</v>
      </c>
      <c r="AD1036" t="s">
        <v>58</v>
      </c>
      <c r="AE1036" t="s">
        <v>58</v>
      </c>
      <c r="AF1036" t="s">
        <v>58</v>
      </c>
      <c r="AG1036" t="s">
        <v>58</v>
      </c>
      <c r="AH1036" t="s">
        <v>58</v>
      </c>
      <c r="AI1036" t="s">
        <v>58</v>
      </c>
      <c r="AJ1036" t="s">
        <v>58</v>
      </c>
      <c r="AK1036">
        <v>0</v>
      </c>
      <c r="AL1036">
        <v>0</v>
      </c>
      <c r="AM1036">
        <v>1</v>
      </c>
      <c r="AN1036">
        <v>1</v>
      </c>
      <c r="AO1036">
        <v>1</v>
      </c>
      <c r="AP1036">
        <v>0</v>
      </c>
      <c r="AQ1036">
        <v>0</v>
      </c>
      <c r="AR1036">
        <v>0</v>
      </c>
      <c r="AS1036">
        <v>1</v>
      </c>
      <c r="AV1036">
        <v>14.1</v>
      </c>
      <c r="AW1036" t="s">
        <v>66</v>
      </c>
      <c r="AX1036">
        <v>7</v>
      </c>
    </row>
    <row r="1037" spans="1:50">
      <c r="A1037" t="s">
        <v>1973</v>
      </c>
      <c r="B1037" t="s">
        <v>144</v>
      </c>
      <c r="C1037" t="s">
        <v>142</v>
      </c>
      <c r="D1037">
        <v>7080</v>
      </c>
      <c r="E1037" t="s">
        <v>53</v>
      </c>
      <c r="F1037">
        <v>52</v>
      </c>
      <c r="G1037" t="s">
        <v>64</v>
      </c>
      <c r="H1037">
        <v>209.54</v>
      </c>
      <c r="I1037" t="s">
        <v>55</v>
      </c>
      <c r="J1037" t="s">
        <v>55</v>
      </c>
      <c r="K1037" t="s">
        <v>111</v>
      </c>
      <c r="L1037" t="s">
        <v>58</v>
      </c>
      <c r="M1037">
        <v>0</v>
      </c>
      <c r="N1037">
        <v>1</v>
      </c>
      <c r="O1037">
        <v>1</v>
      </c>
      <c r="P1037">
        <v>0</v>
      </c>
      <c r="Q1037" t="s">
        <v>59</v>
      </c>
      <c r="R1037" t="s">
        <v>59</v>
      </c>
      <c r="S1037" t="s">
        <v>59</v>
      </c>
      <c r="T1037" t="s">
        <v>59</v>
      </c>
      <c r="U1037" t="s">
        <v>59</v>
      </c>
      <c r="V1037">
        <v>4</v>
      </c>
      <c r="W1037">
        <v>1</v>
      </c>
      <c r="X1037">
        <v>1</v>
      </c>
      <c r="Y1037" t="s">
        <v>58</v>
      </c>
      <c r="Z1037" t="s">
        <v>66</v>
      </c>
      <c r="AA1037" t="s">
        <v>58</v>
      </c>
      <c r="AB1037" t="s">
        <v>66</v>
      </c>
      <c r="AC1037" t="s">
        <v>58</v>
      </c>
      <c r="AD1037" t="s">
        <v>58</v>
      </c>
      <c r="AE1037" t="s">
        <v>58</v>
      </c>
      <c r="AF1037" t="s">
        <v>58</v>
      </c>
      <c r="AG1037" t="s">
        <v>58</v>
      </c>
      <c r="AH1037" t="s">
        <v>58</v>
      </c>
      <c r="AI1037" t="s">
        <v>58</v>
      </c>
      <c r="AJ1037" t="s">
        <v>58</v>
      </c>
      <c r="AK1037">
        <v>1</v>
      </c>
      <c r="AL1037">
        <v>1</v>
      </c>
      <c r="AM1037">
        <v>1</v>
      </c>
      <c r="AN1037">
        <v>0</v>
      </c>
      <c r="AO1037">
        <v>1</v>
      </c>
      <c r="AP1037">
        <v>0</v>
      </c>
      <c r="AQ1037">
        <v>0</v>
      </c>
      <c r="AR1037">
        <v>0</v>
      </c>
      <c r="AS1037">
        <v>0</v>
      </c>
      <c r="AV1037">
        <v>11.9</v>
      </c>
      <c r="AW1037" t="s">
        <v>59</v>
      </c>
      <c r="AX1037">
        <v>6</v>
      </c>
    </row>
    <row r="1038" spans="1:50">
      <c r="A1038" t="s">
        <v>1974</v>
      </c>
      <c r="B1038" t="s">
        <v>1975</v>
      </c>
      <c r="C1038" t="s">
        <v>205</v>
      </c>
      <c r="E1038" t="s">
        <v>53</v>
      </c>
      <c r="F1038">
        <v>0</v>
      </c>
      <c r="G1038" t="s">
        <v>84</v>
      </c>
      <c r="H1038">
        <v>175.66</v>
      </c>
      <c r="I1038" t="s">
        <v>55</v>
      </c>
      <c r="J1038" t="s">
        <v>55</v>
      </c>
      <c r="K1038" t="s">
        <v>123</v>
      </c>
      <c r="L1038" t="s">
        <v>66</v>
      </c>
      <c r="M1038">
        <v>1</v>
      </c>
      <c r="N1038">
        <v>0</v>
      </c>
      <c r="O1038">
        <v>0</v>
      </c>
      <c r="P1038">
        <v>0</v>
      </c>
      <c r="Q1038" t="s">
        <v>59</v>
      </c>
      <c r="R1038" t="s">
        <v>59</v>
      </c>
      <c r="S1038" t="s">
        <v>59</v>
      </c>
      <c r="T1038" t="s">
        <v>59</v>
      </c>
      <c r="U1038" t="s">
        <v>59</v>
      </c>
      <c r="W1038">
        <v>0</v>
      </c>
      <c r="X1038">
        <v>0</v>
      </c>
      <c r="Y1038" t="s">
        <v>59</v>
      </c>
      <c r="Z1038" t="s">
        <v>59</v>
      </c>
      <c r="AA1038" t="s">
        <v>59</v>
      </c>
      <c r="AB1038" t="s">
        <v>59</v>
      </c>
      <c r="AC1038" t="s">
        <v>59</v>
      </c>
      <c r="AD1038" t="s">
        <v>59</v>
      </c>
      <c r="AE1038" t="s">
        <v>59</v>
      </c>
      <c r="AF1038" t="s">
        <v>59</v>
      </c>
      <c r="AG1038" t="s">
        <v>59</v>
      </c>
      <c r="AH1038" t="s">
        <v>59</v>
      </c>
      <c r="AI1038" t="s">
        <v>59</v>
      </c>
      <c r="AJ1038" t="s">
        <v>59</v>
      </c>
      <c r="AV1038">
        <v>11.3</v>
      </c>
      <c r="AW1038" t="s">
        <v>59</v>
      </c>
      <c r="AX1038">
        <v>1</v>
      </c>
    </row>
    <row r="1039" spans="1:50">
      <c r="A1039" t="s">
        <v>1976</v>
      </c>
      <c r="B1039" t="s">
        <v>1977</v>
      </c>
      <c r="C1039" t="s">
        <v>75</v>
      </c>
      <c r="D1039">
        <v>2160</v>
      </c>
      <c r="E1039" t="s">
        <v>53</v>
      </c>
      <c r="F1039">
        <v>42</v>
      </c>
      <c r="G1039" t="s">
        <v>163</v>
      </c>
      <c r="H1039">
        <v>352.63</v>
      </c>
      <c r="I1039" t="s">
        <v>55</v>
      </c>
      <c r="J1039" t="s">
        <v>71</v>
      </c>
      <c r="K1039" t="s">
        <v>90</v>
      </c>
      <c r="L1039" t="s">
        <v>58</v>
      </c>
      <c r="M1039">
        <v>0</v>
      </c>
      <c r="N1039">
        <v>0</v>
      </c>
      <c r="O1039">
        <v>0</v>
      </c>
      <c r="P1039">
        <v>0</v>
      </c>
      <c r="Q1039" t="s">
        <v>59</v>
      </c>
      <c r="R1039" t="s">
        <v>59</v>
      </c>
      <c r="S1039" t="s">
        <v>59</v>
      </c>
      <c r="T1039" t="s">
        <v>59</v>
      </c>
      <c r="U1039" t="s">
        <v>59</v>
      </c>
      <c r="V1039">
        <v>0</v>
      </c>
      <c r="W1039">
        <v>0</v>
      </c>
      <c r="X1039">
        <v>1</v>
      </c>
      <c r="Y1039" t="s">
        <v>66</v>
      </c>
      <c r="Z1039" t="s">
        <v>66</v>
      </c>
      <c r="AA1039" t="s">
        <v>58</v>
      </c>
      <c r="AB1039" t="s">
        <v>66</v>
      </c>
      <c r="AC1039" t="s">
        <v>58</v>
      </c>
      <c r="AD1039" t="s">
        <v>58</v>
      </c>
      <c r="AE1039" t="s">
        <v>58</v>
      </c>
      <c r="AF1039" t="s">
        <v>58</v>
      </c>
      <c r="AG1039" t="s">
        <v>58</v>
      </c>
      <c r="AH1039" t="s">
        <v>58</v>
      </c>
      <c r="AI1039" t="s">
        <v>58</v>
      </c>
      <c r="AJ1039" t="s">
        <v>58</v>
      </c>
      <c r="AK1039">
        <v>1</v>
      </c>
      <c r="AL1039">
        <v>0</v>
      </c>
      <c r="AM1039">
        <v>1</v>
      </c>
      <c r="AN1039">
        <v>0</v>
      </c>
      <c r="AO1039">
        <v>0</v>
      </c>
      <c r="AP1039">
        <v>1</v>
      </c>
      <c r="AQ1039">
        <v>0</v>
      </c>
      <c r="AR1039">
        <v>0</v>
      </c>
      <c r="AS1039">
        <v>0</v>
      </c>
      <c r="AV1039">
        <v>13.2</v>
      </c>
      <c r="AW1039" t="s">
        <v>59</v>
      </c>
      <c r="AX1039">
        <v>1</v>
      </c>
    </row>
    <row r="1040" spans="1:50">
      <c r="A1040" t="s">
        <v>1978</v>
      </c>
      <c r="B1040" t="s">
        <v>1979</v>
      </c>
      <c r="C1040" t="s">
        <v>417</v>
      </c>
      <c r="D1040">
        <v>2995</v>
      </c>
      <c r="E1040" t="s">
        <v>63</v>
      </c>
      <c r="F1040">
        <v>56</v>
      </c>
      <c r="G1040" t="s">
        <v>64</v>
      </c>
      <c r="H1040">
        <v>195.72</v>
      </c>
      <c r="I1040" t="s">
        <v>55</v>
      </c>
      <c r="J1040" t="s">
        <v>56</v>
      </c>
      <c r="K1040" t="s">
        <v>131</v>
      </c>
      <c r="L1040" t="s">
        <v>58</v>
      </c>
      <c r="M1040">
        <v>0</v>
      </c>
      <c r="N1040">
        <v>0</v>
      </c>
      <c r="O1040">
        <v>0</v>
      </c>
      <c r="P1040">
        <v>0</v>
      </c>
      <c r="Q1040" t="s">
        <v>59</v>
      </c>
      <c r="R1040" t="s">
        <v>59</v>
      </c>
      <c r="S1040" t="s">
        <v>59</v>
      </c>
      <c r="T1040" t="s">
        <v>59</v>
      </c>
      <c r="U1040" t="s">
        <v>59</v>
      </c>
      <c r="V1040">
        <v>0</v>
      </c>
      <c r="W1040">
        <v>1</v>
      </c>
      <c r="X1040">
        <v>0</v>
      </c>
      <c r="Y1040" t="s">
        <v>66</v>
      </c>
      <c r="Z1040" t="s">
        <v>58</v>
      </c>
      <c r="AA1040" t="s">
        <v>58</v>
      </c>
      <c r="AB1040" t="s">
        <v>66</v>
      </c>
      <c r="AC1040" t="s">
        <v>58</v>
      </c>
      <c r="AD1040" t="s">
        <v>58</v>
      </c>
      <c r="AE1040" t="s">
        <v>58</v>
      </c>
      <c r="AF1040" t="s">
        <v>66</v>
      </c>
      <c r="AG1040" t="s">
        <v>58</v>
      </c>
      <c r="AH1040" t="s">
        <v>58</v>
      </c>
      <c r="AI1040" t="s">
        <v>58</v>
      </c>
      <c r="AJ1040" t="s">
        <v>58</v>
      </c>
      <c r="AK1040">
        <v>0</v>
      </c>
      <c r="AL1040">
        <v>0</v>
      </c>
      <c r="AM1040">
        <v>1</v>
      </c>
      <c r="AN1040">
        <v>0</v>
      </c>
      <c r="AO1040">
        <v>1</v>
      </c>
      <c r="AP1040">
        <v>0</v>
      </c>
      <c r="AQ1040">
        <v>0</v>
      </c>
      <c r="AR1040">
        <v>0</v>
      </c>
      <c r="AS1040">
        <v>0</v>
      </c>
      <c r="AV1040">
        <v>12.5</v>
      </c>
      <c r="AW1040" t="s">
        <v>59</v>
      </c>
      <c r="AX1040">
        <v>4</v>
      </c>
    </row>
    <row r="1041" spans="1:50">
      <c r="A1041" t="s">
        <v>1980</v>
      </c>
      <c r="B1041" t="s">
        <v>755</v>
      </c>
      <c r="C1041" t="s">
        <v>69</v>
      </c>
      <c r="E1041" t="s">
        <v>63</v>
      </c>
      <c r="F1041">
        <v>36</v>
      </c>
      <c r="G1041" t="s">
        <v>64</v>
      </c>
      <c r="H1041">
        <v>354.93</v>
      </c>
      <c r="I1041" t="s">
        <v>65</v>
      </c>
      <c r="J1041" t="s">
        <v>71</v>
      </c>
      <c r="K1041" t="s">
        <v>128</v>
      </c>
      <c r="L1041" t="s">
        <v>66</v>
      </c>
      <c r="M1041">
        <v>3</v>
      </c>
      <c r="N1041">
        <v>1</v>
      </c>
      <c r="O1041">
        <v>1</v>
      </c>
      <c r="P1041">
        <v>0</v>
      </c>
      <c r="Q1041" t="s">
        <v>66</v>
      </c>
      <c r="R1041" t="s">
        <v>59</v>
      </c>
      <c r="S1041" t="s">
        <v>59</v>
      </c>
      <c r="T1041" t="s">
        <v>66</v>
      </c>
      <c r="U1041" t="s">
        <v>66</v>
      </c>
      <c r="W1041">
        <v>0</v>
      </c>
      <c r="X1041">
        <v>0</v>
      </c>
      <c r="Y1041" t="s">
        <v>66</v>
      </c>
      <c r="Z1041" t="s">
        <v>58</v>
      </c>
      <c r="AA1041" t="s">
        <v>58</v>
      </c>
      <c r="AB1041" t="s">
        <v>58</v>
      </c>
      <c r="AC1041" t="s">
        <v>58</v>
      </c>
      <c r="AD1041" t="s">
        <v>58</v>
      </c>
      <c r="AE1041" t="s">
        <v>58</v>
      </c>
      <c r="AF1041" t="s">
        <v>58</v>
      </c>
      <c r="AG1041" t="s">
        <v>58</v>
      </c>
      <c r="AH1041" t="s">
        <v>58</v>
      </c>
      <c r="AI1041" t="s">
        <v>58</v>
      </c>
      <c r="AJ1041" t="s">
        <v>58</v>
      </c>
      <c r="AK1041">
        <v>0</v>
      </c>
      <c r="AL1041">
        <v>0</v>
      </c>
      <c r="AM1041">
        <v>1</v>
      </c>
      <c r="AN1041">
        <v>0</v>
      </c>
      <c r="AO1041">
        <v>1</v>
      </c>
      <c r="AP1041">
        <v>0</v>
      </c>
      <c r="AQ1041">
        <v>0</v>
      </c>
      <c r="AR1041">
        <v>0</v>
      </c>
      <c r="AS1041">
        <v>1</v>
      </c>
      <c r="AV1041">
        <v>12.7</v>
      </c>
      <c r="AW1041" t="s">
        <v>59</v>
      </c>
      <c r="AX1041">
        <v>6</v>
      </c>
    </row>
    <row r="1042" spans="1:50">
      <c r="A1042" t="s">
        <v>1981</v>
      </c>
      <c r="B1042" t="s">
        <v>684</v>
      </c>
      <c r="C1042" t="s">
        <v>187</v>
      </c>
      <c r="D1042">
        <v>8840</v>
      </c>
      <c r="E1042" t="s">
        <v>63</v>
      </c>
      <c r="F1042">
        <v>36</v>
      </c>
      <c r="G1042" t="s">
        <v>226</v>
      </c>
      <c r="H1042">
        <v>394.41</v>
      </c>
      <c r="I1042" t="s">
        <v>105</v>
      </c>
      <c r="J1042" t="s">
        <v>71</v>
      </c>
      <c r="K1042" t="s">
        <v>145</v>
      </c>
      <c r="L1042" t="s">
        <v>58</v>
      </c>
      <c r="M1042">
        <v>0</v>
      </c>
      <c r="N1042">
        <v>1</v>
      </c>
      <c r="O1042">
        <v>1</v>
      </c>
      <c r="P1042">
        <v>0</v>
      </c>
      <c r="Q1042" t="s">
        <v>59</v>
      </c>
      <c r="R1042" t="s">
        <v>59</v>
      </c>
      <c r="S1042" t="s">
        <v>66</v>
      </c>
      <c r="T1042" t="s">
        <v>59</v>
      </c>
      <c r="U1042" t="s">
        <v>66</v>
      </c>
      <c r="W1042">
        <v>0</v>
      </c>
      <c r="X1042">
        <v>0</v>
      </c>
      <c r="Y1042" t="s">
        <v>58</v>
      </c>
      <c r="Z1042" t="s">
        <v>66</v>
      </c>
      <c r="AA1042" t="s">
        <v>58</v>
      </c>
      <c r="AB1042" t="s">
        <v>66</v>
      </c>
      <c r="AC1042" t="s">
        <v>58</v>
      </c>
      <c r="AD1042" t="s">
        <v>58</v>
      </c>
      <c r="AE1042" t="s">
        <v>58</v>
      </c>
      <c r="AF1042" t="s">
        <v>58</v>
      </c>
      <c r="AG1042" t="s">
        <v>58</v>
      </c>
      <c r="AH1042" t="s">
        <v>58</v>
      </c>
      <c r="AI1042" t="s">
        <v>58</v>
      </c>
      <c r="AJ1042" t="s">
        <v>58</v>
      </c>
      <c r="AK1042">
        <v>1</v>
      </c>
      <c r="AL1042">
        <v>0</v>
      </c>
      <c r="AM1042">
        <v>1</v>
      </c>
      <c r="AN1042">
        <v>1</v>
      </c>
      <c r="AO1042">
        <v>1</v>
      </c>
      <c r="AP1042">
        <v>1</v>
      </c>
      <c r="AQ1042">
        <v>0</v>
      </c>
      <c r="AR1042">
        <v>0</v>
      </c>
      <c r="AS1042">
        <v>1</v>
      </c>
      <c r="AV1042">
        <v>15.5</v>
      </c>
      <c r="AW1042" t="s">
        <v>59</v>
      </c>
      <c r="AX1042">
        <v>7</v>
      </c>
    </row>
    <row r="1043" spans="1:50">
      <c r="A1043" t="s">
        <v>1982</v>
      </c>
      <c r="B1043" t="s">
        <v>1983</v>
      </c>
      <c r="C1043" t="s">
        <v>75</v>
      </c>
      <c r="D1043">
        <v>2160</v>
      </c>
      <c r="E1043" t="s">
        <v>63</v>
      </c>
      <c r="F1043">
        <v>42</v>
      </c>
      <c r="G1043" t="s">
        <v>64</v>
      </c>
      <c r="H1043">
        <v>237.17</v>
      </c>
      <c r="I1043" t="s">
        <v>55</v>
      </c>
      <c r="J1043" t="s">
        <v>55</v>
      </c>
      <c r="K1043" t="s">
        <v>256</v>
      </c>
      <c r="L1043" t="s">
        <v>58</v>
      </c>
      <c r="M1043">
        <v>0</v>
      </c>
      <c r="N1043">
        <v>1</v>
      </c>
      <c r="O1043">
        <v>1</v>
      </c>
      <c r="P1043">
        <v>0</v>
      </c>
      <c r="Q1043" t="s">
        <v>59</v>
      </c>
      <c r="R1043" t="s">
        <v>59</v>
      </c>
      <c r="S1043" t="s">
        <v>59</v>
      </c>
      <c r="T1043" t="s">
        <v>59</v>
      </c>
      <c r="U1043" t="s">
        <v>59</v>
      </c>
      <c r="V1043">
        <v>1</v>
      </c>
      <c r="W1043">
        <v>0</v>
      </c>
      <c r="X1043">
        <v>0</v>
      </c>
      <c r="Y1043" t="s">
        <v>58</v>
      </c>
      <c r="Z1043" t="s">
        <v>58</v>
      </c>
      <c r="AA1043" t="s">
        <v>58</v>
      </c>
      <c r="AB1043" t="s">
        <v>58</v>
      </c>
      <c r="AC1043" t="s">
        <v>58</v>
      </c>
      <c r="AD1043" t="s">
        <v>58</v>
      </c>
      <c r="AE1043" t="s">
        <v>58</v>
      </c>
      <c r="AF1043" t="s">
        <v>58</v>
      </c>
      <c r="AG1043" t="s">
        <v>58</v>
      </c>
      <c r="AH1043" t="s">
        <v>58</v>
      </c>
      <c r="AI1043" t="s">
        <v>58</v>
      </c>
      <c r="AJ1043" t="s">
        <v>58</v>
      </c>
      <c r="AK1043">
        <v>0</v>
      </c>
      <c r="AL1043">
        <v>1</v>
      </c>
      <c r="AM1043">
        <v>1</v>
      </c>
      <c r="AN1043">
        <v>0</v>
      </c>
      <c r="AO1043">
        <v>1</v>
      </c>
      <c r="AP1043">
        <v>0</v>
      </c>
      <c r="AQ1043">
        <v>0</v>
      </c>
      <c r="AR1043">
        <v>0</v>
      </c>
      <c r="AS1043">
        <v>0</v>
      </c>
      <c r="AV1043">
        <v>12.1</v>
      </c>
      <c r="AW1043" t="s">
        <v>59</v>
      </c>
      <c r="AX1043">
        <v>1</v>
      </c>
    </row>
    <row r="1044" spans="1:50">
      <c r="A1044" t="s">
        <v>1984</v>
      </c>
      <c r="B1044" t="s">
        <v>1985</v>
      </c>
      <c r="C1044" t="s">
        <v>62</v>
      </c>
      <c r="E1044" t="s">
        <v>63</v>
      </c>
      <c r="F1044">
        <v>28</v>
      </c>
      <c r="G1044" t="s">
        <v>84</v>
      </c>
      <c r="H1044">
        <v>230.92</v>
      </c>
      <c r="I1044" t="s">
        <v>55</v>
      </c>
      <c r="J1044" t="s">
        <v>71</v>
      </c>
      <c r="K1044" t="s">
        <v>131</v>
      </c>
      <c r="L1044" t="s">
        <v>58</v>
      </c>
      <c r="M1044">
        <v>0</v>
      </c>
      <c r="N1044">
        <v>1</v>
      </c>
      <c r="O1044">
        <v>1</v>
      </c>
      <c r="P1044">
        <v>0</v>
      </c>
      <c r="Q1044" t="s">
        <v>59</v>
      </c>
      <c r="R1044" t="s">
        <v>59</v>
      </c>
      <c r="S1044" t="s">
        <v>66</v>
      </c>
      <c r="T1044" t="s">
        <v>59</v>
      </c>
      <c r="U1044" t="s">
        <v>59</v>
      </c>
      <c r="V1044">
        <v>1</v>
      </c>
      <c r="W1044">
        <v>1</v>
      </c>
      <c r="X1044">
        <v>0</v>
      </c>
      <c r="Y1044" t="s">
        <v>58</v>
      </c>
      <c r="Z1044" t="s">
        <v>58</v>
      </c>
      <c r="AA1044" t="s">
        <v>58</v>
      </c>
      <c r="AB1044" t="s">
        <v>58</v>
      </c>
      <c r="AC1044" t="s">
        <v>58</v>
      </c>
      <c r="AD1044" t="s">
        <v>58</v>
      </c>
      <c r="AE1044" t="s">
        <v>58</v>
      </c>
      <c r="AF1044" t="s">
        <v>58</v>
      </c>
      <c r="AG1044" t="s">
        <v>58</v>
      </c>
      <c r="AH1044" t="s">
        <v>58</v>
      </c>
      <c r="AI1044" t="s">
        <v>58</v>
      </c>
      <c r="AJ1044" t="s">
        <v>58</v>
      </c>
      <c r="AK1044">
        <v>0</v>
      </c>
      <c r="AL1044">
        <v>0</v>
      </c>
      <c r="AM1044">
        <v>1</v>
      </c>
      <c r="AN1044">
        <v>0</v>
      </c>
      <c r="AO1044">
        <v>1</v>
      </c>
      <c r="AP1044">
        <v>0</v>
      </c>
      <c r="AQ1044">
        <v>0</v>
      </c>
      <c r="AR1044">
        <v>0</v>
      </c>
      <c r="AS1044">
        <v>0</v>
      </c>
      <c r="AV1044">
        <v>12.9</v>
      </c>
      <c r="AW1044" t="s">
        <v>59</v>
      </c>
      <c r="AX1044">
        <v>8</v>
      </c>
    </row>
    <row r="1045" spans="1:50">
      <c r="A1045" t="s">
        <v>1986</v>
      </c>
      <c r="B1045" t="s">
        <v>1987</v>
      </c>
      <c r="C1045" t="s">
        <v>171</v>
      </c>
      <c r="D1045">
        <v>5600</v>
      </c>
      <c r="E1045" t="s">
        <v>63</v>
      </c>
      <c r="F1045">
        <v>48</v>
      </c>
      <c r="G1045" t="s">
        <v>70</v>
      </c>
      <c r="H1045">
        <v>404.93</v>
      </c>
      <c r="I1045" t="s">
        <v>55</v>
      </c>
      <c r="J1045" t="s">
        <v>71</v>
      </c>
      <c r="K1045" t="s">
        <v>72</v>
      </c>
      <c r="L1045" t="s">
        <v>58</v>
      </c>
      <c r="M1045">
        <v>0</v>
      </c>
      <c r="N1045">
        <v>0</v>
      </c>
      <c r="O1045">
        <v>0</v>
      </c>
      <c r="P1045">
        <v>0</v>
      </c>
      <c r="Q1045" t="s">
        <v>59</v>
      </c>
      <c r="R1045" t="s">
        <v>59</v>
      </c>
      <c r="S1045" t="s">
        <v>59</v>
      </c>
      <c r="T1045" t="s">
        <v>59</v>
      </c>
      <c r="U1045" t="s">
        <v>59</v>
      </c>
      <c r="V1045">
        <v>1</v>
      </c>
      <c r="W1045">
        <v>0</v>
      </c>
      <c r="X1045">
        <v>0</v>
      </c>
      <c r="Y1045" t="s">
        <v>66</v>
      </c>
      <c r="Z1045" t="s">
        <v>58</v>
      </c>
      <c r="AA1045" t="s">
        <v>58</v>
      </c>
      <c r="AB1045" t="s">
        <v>58</v>
      </c>
      <c r="AC1045" t="s">
        <v>58</v>
      </c>
      <c r="AD1045" t="s">
        <v>58</v>
      </c>
      <c r="AE1045" t="s">
        <v>58</v>
      </c>
      <c r="AF1045" t="s">
        <v>58</v>
      </c>
      <c r="AG1045" t="s">
        <v>58</v>
      </c>
      <c r="AH1045" t="s">
        <v>58</v>
      </c>
      <c r="AI1045" t="s">
        <v>58</v>
      </c>
      <c r="AJ1045" t="s">
        <v>58</v>
      </c>
      <c r="AK1045">
        <v>0</v>
      </c>
      <c r="AL1045">
        <v>0</v>
      </c>
      <c r="AM1045">
        <v>0</v>
      </c>
      <c r="AN1045">
        <v>0</v>
      </c>
      <c r="AO1045">
        <v>0</v>
      </c>
      <c r="AP1045">
        <v>0</v>
      </c>
      <c r="AQ1045">
        <v>0</v>
      </c>
      <c r="AR1045">
        <v>0</v>
      </c>
      <c r="AS1045">
        <v>1</v>
      </c>
      <c r="AV1045">
        <v>14.3</v>
      </c>
      <c r="AW1045" t="s">
        <v>59</v>
      </c>
      <c r="AX1045">
        <v>3</v>
      </c>
    </row>
    <row r="1046" spans="1:50">
      <c r="A1046" t="s">
        <v>1988</v>
      </c>
      <c r="B1046" t="s">
        <v>1989</v>
      </c>
      <c r="C1046" t="s">
        <v>236</v>
      </c>
      <c r="D1046">
        <v>6200</v>
      </c>
      <c r="E1046" t="s">
        <v>53</v>
      </c>
      <c r="F1046">
        <v>76</v>
      </c>
      <c r="G1046" t="s">
        <v>104</v>
      </c>
      <c r="H1046">
        <v>225</v>
      </c>
      <c r="I1046" t="s">
        <v>105</v>
      </c>
      <c r="J1046" t="s">
        <v>71</v>
      </c>
      <c r="K1046" t="s">
        <v>57</v>
      </c>
      <c r="L1046" t="s">
        <v>58</v>
      </c>
      <c r="M1046">
        <v>0</v>
      </c>
      <c r="N1046">
        <v>1</v>
      </c>
      <c r="O1046">
        <v>1</v>
      </c>
      <c r="P1046">
        <v>0</v>
      </c>
      <c r="Q1046" t="s">
        <v>59</v>
      </c>
      <c r="R1046" t="s">
        <v>59</v>
      </c>
      <c r="S1046" t="s">
        <v>59</v>
      </c>
      <c r="T1046" t="s">
        <v>59</v>
      </c>
      <c r="U1046" t="s">
        <v>59</v>
      </c>
      <c r="V1046">
        <v>0</v>
      </c>
      <c r="W1046">
        <v>1</v>
      </c>
      <c r="X1046">
        <v>1</v>
      </c>
      <c r="Y1046" t="s">
        <v>58</v>
      </c>
      <c r="Z1046" t="s">
        <v>66</v>
      </c>
      <c r="AA1046" t="s">
        <v>58</v>
      </c>
      <c r="AB1046" t="s">
        <v>66</v>
      </c>
      <c r="AC1046" t="s">
        <v>58</v>
      </c>
      <c r="AD1046" t="s">
        <v>58</v>
      </c>
      <c r="AE1046" t="s">
        <v>58</v>
      </c>
      <c r="AF1046" t="s">
        <v>58</v>
      </c>
      <c r="AG1046" t="s">
        <v>66</v>
      </c>
      <c r="AH1046" t="s">
        <v>58</v>
      </c>
      <c r="AI1046" t="s">
        <v>58</v>
      </c>
      <c r="AJ1046" t="s">
        <v>58</v>
      </c>
      <c r="AK1046">
        <v>0</v>
      </c>
      <c r="AL1046">
        <v>1</v>
      </c>
      <c r="AM1046">
        <v>1</v>
      </c>
      <c r="AN1046">
        <v>0</v>
      </c>
      <c r="AO1046">
        <v>0</v>
      </c>
      <c r="AP1046">
        <v>0</v>
      </c>
      <c r="AQ1046">
        <v>0</v>
      </c>
      <c r="AR1046">
        <v>0</v>
      </c>
      <c r="AS1046">
        <v>0</v>
      </c>
      <c r="AV1046">
        <v>13.1</v>
      </c>
      <c r="AW1046" t="s">
        <v>59</v>
      </c>
      <c r="AX1046">
        <v>4</v>
      </c>
    </row>
    <row r="1047" spans="1:50">
      <c r="A1047" t="s">
        <v>1990</v>
      </c>
      <c r="B1047" t="s">
        <v>474</v>
      </c>
      <c r="C1047" t="s">
        <v>205</v>
      </c>
      <c r="D1047">
        <v>3480</v>
      </c>
      <c r="E1047" t="s">
        <v>53</v>
      </c>
      <c r="F1047">
        <v>34</v>
      </c>
      <c r="G1047" t="s">
        <v>54</v>
      </c>
      <c r="H1047">
        <v>147.37</v>
      </c>
      <c r="I1047" t="s">
        <v>55</v>
      </c>
      <c r="J1047" t="s">
        <v>55</v>
      </c>
      <c r="K1047" t="s">
        <v>256</v>
      </c>
      <c r="L1047" t="s">
        <v>58</v>
      </c>
      <c r="M1047">
        <v>0</v>
      </c>
      <c r="N1047">
        <v>0</v>
      </c>
      <c r="O1047">
        <v>0</v>
      </c>
      <c r="P1047">
        <v>0</v>
      </c>
      <c r="Q1047" t="s">
        <v>59</v>
      </c>
      <c r="R1047" t="s">
        <v>59</v>
      </c>
      <c r="S1047" t="s">
        <v>59</v>
      </c>
      <c r="T1047" t="s">
        <v>59</v>
      </c>
      <c r="U1047" t="s">
        <v>59</v>
      </c>
      <c r="W1047">
        <v>0</v>
      </c>
      <c r="X1047">
        <v>0</v>
      </c>
      <c r="Y1047" t="s">
        <v>58</v>
      </c>
      <c r="Z1047" t="s">
        <v>66</v>
      </c>
      <c r="AA1047" t="s">
        <v>58</v>
      </c>
      <c r="AB1047" t="s">
        <v>58</v>
      </c>
      <c r="AC1047" t="s">
        <v>58</v>
      </c>
      <c r="AD1047" t="s">
        <v>58</v>
      </c>
      <c r="AE1047" t="s">
        <v>58</v>
      </c>
      <c r="AF1047" t="s">
        <v>58</v>
      </c>
      <c r="AG1047" t="s">
        <v>58</v>
      </c>
      <c r="AH1047" t="s">
        <v>58</v>
      </c>
      <c r="AI1047" t="s">
        <v>58</v>
      </c>
      <c r="AJ1047" t="s">
        <v>58</v>
      </c>
      <c r="AK1047">
        <v>0</v>
      </c>
      <c r="AL1047">
        <v>0</v>
      </c>
      <c r="AM1047">
        <v>0</v>
      </c>
      <c r="AN1047">
        <v>0</v>
      </c>
      <c r="AO1047">
        <v>0</v>
      </c>
      <c r="AP1047">
        <v>0</v>
      </c>
      <c r="AQ1047">
        <v>0</v>
      </c>
      <c r="AR1047">
        <v>0</v>
      </c>
      <c r="AS1047">
        <v>0</v>
      </c>
      <c r="AV1047">
        <v>10.7</v>
      </c>
      <c r="AW1047" t="s">
        <v>59</v>
      </c>
      <c r="AX1047">
        <v>1</v>
      </c>
    </row>
    <row r="1048" spans="1:50">
      <c r="A1048" t="s">
        <v>1991</v>
      </c>
      <c r="B1048" t="s">
        <v>1992</v>
      </c>
      <c r="C1048" t="s">
        <v>134</v>
      </c>
      <c r="D1048">
        <v>1680</v>
      </c>
      <c r="E1048" t="s">
        <v>63</v>
      </c>
      <c r="F1048">
        <v>60</v>
      </c>
      <c r="G1048" t="s">
        <v>70</v>
      </c>
      <c r="H1048">
        <v>325</v>
      </c>
      <c r="I1048" t="s">
        <v>105</v>
      </c>
      <c r="J1048" t="s">
        <v>71</v>
      </c>
      <c r="K1048" t="s">
        <v>72</v>
      </c>
      <c r="L1048" t="s">
        <v>58</v>
      </c>
      <c r="M1048">
        <v>0</v>
      </c>
      <c r="N1048">
        <v>2</v>
      </c>
      <c r="O1048">
        <v>1</v>
      </c>
      <c r="P1048">
        <v>1</v>
      </c>
      <c r="Q1048" t="s">
        <v>59</v>
      </c>
      <c r="R1048" t="s">
        <v>59</v>
      </c>
      <c r="S1048" t="s">
        <v>59</v>
      </c>
      <c r="T1048" t="s">
        <v>59</v>
      </c>
      <c r="U1048" t="s">
        <v>59</v>
      </c>
      <c r="V1048">
        <v>2</v>
      </c>
      <c r="W1048">
        <v>1</v>
      </c>
      <c r="X1048">
        <v>1</v>
      </c>
      <c r="Y1048" t="s">
        <v>66</v>
      </c>
      <c r="Z1048" t="s">
        <v>66</v>
      </c>
      <c r="AA1048" t="s">
        <v>58</v>
      </c>
      <c r="AB1048" t="s">
        <v>66</v>
      </c>
      <c r="AC1048" t="s">
        <v>58</v>
      </c>
      <c r="AD1048" t="s">
        <v>58</v>
      </c>
      <c r="AE1048" t="s">
        <v>66</v>
      </c>
      <c r="AF1048" t="s">
        <v>58</v>
      </c>
      <c r="AG1048" t="s">
        <v>58</v>
      </c>
      <c r="AH1048" t="s">
        <v>58</v>
      </c>
      <c r="AI1048" t="s">
        <v>58</v>
      </c>
      <c r="AJ1048" t="s">
        <v>58</v>
      </c>
      <c r="AK1048">
        <v>1</v>
      </c>
      <c r="AL1048">
        <v>1</v>
      </c>
      <c r="AM1048">
        <v>1</v>
      </c>
      <c r="AN1048">
        <v>0</v>
      </c>
      <c r="AO1048">
        <v>1</v>
      </c>
      <c r="AP1048">
        <v>0</v>
      </c>
      <c r="AQ1048">
        <v>0</v>
      </c>
      <c r="AR1048">
        <v>0</v>
      </c>
      <c r="AS1048">
        <v>0</v>
      </c>
      <c r="AV1048">
        <v>12.8</v>
      </c>
      <c r="AW1048" t="s">
        <v>59</v>
      </c>
      <c r="AX1048">
        <v>1</v>
      </c>
    </row>
    <row r="1049" spans="1:50">
      <c r="A1049" t="s">
        <v>1993</v>
      </c>
      <c r="B1049" t="s">
        <v>1994</v>
      </c>
      <c r="C1049" t="s">
        <v>83</v>
      </c>
      <c r="D1049">
        <v>3840</v>
      </c>
      <c r="E1049" t="s">
        <v>53</v>
      </c>
      <c r="F1049">
        <v>42</v>
      </c>
      <c r="G1049" t="s">
        <v>127</v>
      </c>
      <c r="H1049">
        <v>394.74</v>
      </c>
      <c r="I1049" t="s">
        <v>241</v>
      </c>
      <c r="J1049" t="s">
        <v>71</v>
      </c>
      <c r="K1049" t="s">
        <v>145</v>
      </c>
      <c r="L1049" t="s">
        <v>66</v>
      </c>
      <c r="M1049">
        <v>3</v>
      </c>
      <c r="N1049">
        <v>1</v>
      </c>
      <c r="O1049">
        <v>1</v>
      </c>
      <c r="P1049">
        <v>0</v>
      </c>
      <c r="Q1049" t="s">
        <v>59</v>
      </c>
      <c r="R1049" t="s">
        <v>59</v>
      </c>
      <c r="S1049" t="s">
        <v>59</v>
      </c>
      <c r="T1049" t="s">
        <v>59</v>
      </c>
      <c r="U1049" t="s">
        <v>59</v>
      </c>
      <c r="V1049">
        <v>1</v>
      </c>
      <c r="W1049">
        <v>1</v>
      </c>
      <c r="X1049">
        <v>0</v>
      </c>
      <c r="Y1049" t="s">
        <v>66</v>
      </c>
      <c r="Z1049" t="s">
        <v>58</v>
      </c>
      <c r="AA1049" t="s">
        <v>58</v>
      </c>
      <c r="AB1049" t="s">
        <v>58</v>
      </c>
      <c r="AC1049" t="s">
        <v>58</v>
      </c>
      <c r="AD1049" t="s">
        <v>58</v>
      </c>
      <c r="AE1049" t="s">
        <v>58</v>
      </c>
      <c r="AF1049" t="s">
        <v>58</v>
      </c>
      <c r="AG1049" t="s">
        <v>58</v>
      </c>
      <c r="AH1049" t="s">
        <v>58</v>
      </c>
      <c r="AI1049" t="s">
        <v>58</v>
      </c>
      <c r="AJ1049" t="s">
        <v>58</v>
      </c>
      <c r="AK1049">
        <v>0</v>
      </c>
      <c r="AL1049">
        <v>1</v>
      </c>
      <c r="AM1049">
        <v>1</v>
      </c>
      <c r="AN1049">
        <v>0</v>
      </c>
      <c r="AO1049">
        <v>1</v>
      </c>
      <c r="AP1049">
        <v>0</v>
      </c>
      <c r="AQ1049">
        <v>0</v>
      </c>
      <c r="AR1049">
        <v>1</v>
      </c>
      <c r="AS1049">
        <v>1</v>
      </c>
      <c r="AV1049">
        <v>12.2</v>
      </c>
      <c r="AW1049" t="s">
        <v>59</v>
      </c>
      <c r="AX1049">
        <v>2</v>
      </c>
    </row>
    <row r="1050" spans="1:50">
      <c r="A1050" t="s">
        <v>1995</v>
      </c>
      <c r="B1050" t="s">
        <v>1996</v>
      </c>
      <c r="C1050" t="s">
        <v>212</v>
      </c>
      <c r="D1050">
        <v>3605</v>
      </c>
      <c r="E1050" t="s">
        <v>53</v>
      </c>
      <c r="F1050">
        <v>0</v>
      </c>
      <c r="G1050" t="s">
        <v>84</v>
      </c>
      <c r="H1050">
        <v>284.20999999999998</v>
      </c>
      <c r="I1050" t="s">
        <v>55</v>
      </c>
      <c r="J1050" t="s">
        <v>55</v>
      </c>
      <c r="K1050" t="s">
        <v>256</v>
      </c>
      <c r="L1050" t="s">
        <v>58</v>
      </c>
      <c r="M1050">
        <v>0</v>
      </c>
      <c r="N1050">
        <v>0</v>
      </c>
      <c r="O1050">
        <v>0</v>
      </c>
      <c r="P1050">
        <v>0</v>
      </c>
      <c r="Q1050" t="s">
        <v>59</v>
      </c>
      <c r="R1050" t="s">
        <v>59</v>
      </c>
      <c r="S1050" t="s">
        <v>59</v>
      </c>
      <c r="T1050" t="s">
        <v>59</v>
      </c>
      <c r="U1050" t="s">
        <v>59</v>
      </c>
      <c r="W1050">
        <v>0</v>
      </c>
      <c r="X1050">
        <v>0</v>
      </c>
      <c r="Y1050" t="s">
        <v>58</v>
      </c>
      <c r="Z1050" t="s">
        <v>58</v>
      </c>
      <c r="AA1050" t="s">
        <v>58</v>
      </c>
      <c r="AB1050" t="s">
        <v>58</v>
      </c>
      <c r="AC1050" t="s">
        <v>58</v>
      </c>
      <c r="AD1050" t="s">
        <v>58</v>
      </c>
      <c r="AE1050" t="s">
        <v>58</v>
      </c>
      <c r="AF1050" t="s">
        <v>58</v>
      </c>
      <c r="AG1050" t="s">
        <v>58</v>
      </c>
      <c r="AH1050" t="s">
        <v>58</v>
      </c>
      <c r="AI1050" t="s">
        <v>58</v>
      </c>
      <c r="AJ1050" t="s">
        <v>58</v>
      </c>
      <c r="AK1050">
        <v>1</v>
      </c>
      <c r="AL1050">
        <v>1</v>
      </c>
      <c r="AM1050">
        <v>1</v>
      </c>
      <c r="AN1050">
        <v>0</v>
      </c>
      <c r="AO1050">
        <v>1</v>
      </c>
      <c r="AP1050">
        <v>0</v>
      </c>
      <c r="AQ1050">
        <v>0</v>
      </c>
      <c r="AR1050">
        <v>0</v>
      </c>
      <c r="AS1050">
        <v>0</v>
      </c>
      <c r="AV1050">
        <v>13.2</v>
      </c>
      <c r="AW1050" t="s">
        <v>59</v>
      </c>
      <c r="AX1050">
        <v>7</v>
      </c>
    </row>
    <row r="1051" spans="1:50">
      <c r="A1051" t="s">
        <v>1997</v>
      </c>
      <c r="B1051" t="s">
        <v>1998</v>
      </c>
      <c r="C1051" t="s">
        <v>171</v>
      </c>
      <c r="D1051">
        <v>5380</v>
      </c>
      <c r="E1051" t="s">
        <v>63</v>
      </c>
      <c r="F1051">
        <v>66</v>
      </c>
      <c r="G1051" t="s">
        <v>226</v>
      </c>
      <c r="H1051">
        <v>490.46</v>
      </c>
      <c r="I1051" t="s">
        <v>105</v>
      </c>
      <c r="J1051" t="s">
        <v>71</v>
      </c>
      <c r="K1051" t="s">
        <v>72</v>
      </c>
      <c r="L1051" t="s">
        <v>58</v>
      </c>
      <c r="M1051">
        <v>0</v>
      </c>
      <c r="N1051">
        <v>2</v>
      </c>
      <c r="O1051">
        <v>2</v>
      </c>
      <c r="P1051">
        <v>0</v>
      </c>
      <c r="Q1051" t="s">
        <v>59</v>
      </c>
      <c r="R1051" t="s">
        <v>59</v>
      </c>
      <c r="S1051" t="s">
        <v>59</v>
      </c>
      <c r="T1051" t="s">
        <v>59</v>
      </c>
      <c r="U1051" t="s">
        <v>59</v>
      </c>
      <c r="V1051">
        <v>1</v>
      </c>
      <c r="W1051">
        <v>1</v>
      </c>
      <c r="X1051">
        <v>1</v>
      </c>
      <c r="Y1051" t="s">
        <v>58</v>
      </c>
      <c r="Z1051" t="s">
        <v>66</v>
      </c>
      <c r="AA1051" t="s">
        <v>58</v>
      </c>
      <c r="AB1051" t="s">
        <v>66</v>
      </c>
      <c r="AC1051" t="s">
        <v>58</v>
      </c>
      <c r="AD1051" t="s">
        <v>58</v>
      </c>
      <c r="AE1051" t="s">
        <v>58</v>
      </c>
      <c r="AF1051" t="s">
        <v>58</v>
      </c>
      <c r="AG1051" t="s">
        <v>58</v>
      </c>
      <c r="AH1051" t="s">
        <v>58</v>
      </c>
      <c r="AI1051" t="s">
        <v>58</v>
      </c>
      <c r="AJ1051" t="s">
        <v>58</v>
      </c>
      <c r="AK1051">
        <v>0</v>
      </c>
      <c r="AL1051">
        <v>0</v>
      </c>
      <c r="AM1051">
        <v>1</v>
      </c>
      <c r="AN1051">
        <v>0</v>
      </c>
      <c r="AO1051">
        <v>1</v>
      </c>
      <c r="AP1051">
        <v>0</v>
      </c>
      <c r="AQ1051">
        <v>0</v>
      </c>
      <c r="AR1051">
        <v>0</v>
      </c>
      <c r="AS1051">
        <v>1</v>
      </c>
      <c r="AV1051">
        <v>15.9</v>
      </c>
      <c r="AW1051" t="s">
        <v>59</v>
      </c>
      <c r="AX1051">
        <v>3</v>
      </c>
    </row>
    <row r="1052" spans="1:50">
      <c r="A1052" t="s">
        <v>1999</v>
      </c>
      <c r="B1052" t="s">
        <v>2000</v>
      </c>
      <c r="C1052" t="s">
        <v>1269</v>
      </c>
      <c r="E1052" t="s">
        <v>53</v>
      </c>
      <c r="F1052">
        <v>46</v>
      </c>
      <c r="G1052" t="s">
        <v>89</v>
      </c>
      <c r="H1052">
        <v>340.46</v>
      </c>
      <c r="I1052" t="s">
        <v>55</v>
      </c>
      <c r="J1052" t="s">
        <v>55</v>
      </c>
      <c r="K1052" t="s">
        <v>131</v>
      </c>
      <c r="L1052" t="s">
        <v>66</v>
      </c>
      <c r="M1052">
        <v>1</v>
      </c>
      <c r="N1052">
        <v>1</v>
      </c>
      <c r="O1052">
        <v>1</v>
      </c>
      <c r="P1052">
        <v>0</v>
      </c>
      <c r="Q1052" t="s">
        <v>59</v>
      </c>
      <c r="R1052" t="s">
        <v>59</v>
      </c>
      <c r="S1052" t="s">
        <v>59</v>
      </c>
      <c r="T1052" t="s">
        <v>59</v>
      </c>
      <c r="U1052" t="s">
        <v>59</v>
      </c>
      <c r="V1052">
        <v>2</v>
      </c>
      <c r="W1052">
        <v>1</v>
      </c>
      <c r="X1052">
        <v>1</v>
      </c>
      <c r="Y1052" t="s">
        <v>58</v>
      </c>
      <c r="Z1052" t="s">
        <v>58</v>
      </c>
      <c r="AA1052" t="s">
        <v>58</v>
      </c>
      <c r="AB1052" t="s">
        <v>58</v>
      </c>
      <c r="AC1052" t="s">
        <v>58</v>
      </c>
      <c r="AD1052" t="s">
        <v>58</v>
      </c>
      <c r="AE1052" t="s">
        <v>58</v>
      </c>
      <c r="AF1052" t="s">
        <v>58</v>
      </c>
      <c r="AG1052" t="s">
        <v>58</v>
      </c>
      <c r="AH1052" t="s">
        <v>58</v>
      </c>
      <c r="AI1052" t="s">
        <v>58</v>
      </c>
      <c r="AJ1052" t="s">
        <v>58</v>
      </c>
      <c r="AK1052">
        <v>0</v>
      </c>
      <c r="AL1052">
        <v>0</v>
      </c>
      <c r="AM1052">
        <v>0</v>
      </c>
      <c r="AN1052">
        <v>0</v>
      </c>
      <c r="AO1052">
        <v>0</v>
      </c>
      <c r="AP1052">
        <v>0</v>
      </c>
      <c r="AQ1052">
        <v>0</v>
      </c>
      <c r="AR1052">
        <v>0</v>
      </c>
      <c r="AS1052">
        <v>0</v>
      </c>
      <c r="AV1052">
        <v>14.1</v>
      </c>
      <c r="AW1052" t="s">
        <v>59</v>
      </c>
      <c r="AX1052">
        <v>4</v>
      </c>
    </row>
    <row r="1053" spans="1:50">
      <c r="A1053" t="s">
        <v>2001</v>
      </c>
      <c r="B1053" t="s">
        <v>2002</v>
      </c>
      <c r="C1053" t="s">
        <v>108</v>
      </c>
      <c r="D1053">
        <v>3810</v>
      </c>
      <c r="E1053" t="s">
        <v>53</v>
      </c>
      <c r="F1053">
        <v>0</v>
      </c>
      <c r="G1053" t="s">
        <v>54</v>
      </c>
      <c r="H1053">
        <v>129.28</v>
      </c>
      <c r="I1053" t="s">
        <v>55</v>
      </c>
      <c r="J1053" t="s">
        <v>55</v>
      </c>
      <c r="K1053" t="s">
        <v>128</v>
      </c>
      <c r="L1053" t="s">
        <v>58</v>
      </c>
      <c r="M1053">
        <v>0</v>
      </c>
      <c r="N1053">
        <v>2</v>
      </c>
      <c r="O1053">
        <v>2</v>
      </c>
      <c r="P1053">
        <v>0</v>
      </c>
      <c r="Q1053" t="s">
        <v>59</v>
      </c>
      <c r="R1053" t="s">
        <v>59</v>
      </c>
      <c r="S1053" t="s">
        <v>59</v>
      </c>
      <c r="T1053" t="s">
        <v>59</v>
      </c>
      <c r="U1053" t="s">
        <v>59</v>
      </c>
      <c r="V1053">
        <v>1</v>
      </c>
      <c r="W1053">
        <v>0</v>
      </c>
      <c r="X1053">
        <v>1</v>
      </c>
      <c r="Y1053" t="s">
        <v>59</v>
      </c>
      <c r="Z1053" t="s">
        <v>59</v>
      </c>
      <c r="AA1053" t="s">
        <v>59</v>
      </c>
      <c r="AB1053" t="s">
        <v>59</v>
      </c>
      <c r="AC1053" t="s">
        <v>59</v>
      </c>
      <c r="AD1053" t="s">
        <v>59</v>
      </c>
      <c r="AE1053" t="s">
        <v>59</v>
      </c>
      <c r="AF1053" t="s">
        <v>59</v>
      </c>
      <c r="AG1053" t="s">
        <v>59</v>
      </c>
      <c r="AH1053" t="s">
        <v>59</v>
      </c>
      <c r="AI1053" t="s">
        <v>59</v>
      </c>
      <c r="AJ1053" t="s">
        <v>59</v>
      </c>
      <c r="AV1053">
        <v>13</v>
      </c>
      <c r="AW1053" t="s">
        <v>59</v>
      </c>
      <c r="AX1053">
        <v>9</v>
      </c>
    </row>
    <row r="1054" spans="1:50">
      <c r="A1054" t="s">
        <v>2003</v>
      </c>
      <c r="B1054" t="s">
        <v>2004</v>
      </c>
      <c r="C1054" t="s">
        <v>103</v>
      </c>
      <c r="D1054">
        <v>6780</v>
      </c>
      <c r="E1054" t="s">
        <v>63</v>
      </c>
      <c r="F1054">
        <v>30</v>
      </c>
      <c r="G1054" t="s">
        <v>84</v>
      </c>
      <c r="H1054">
        <v>270.07</v>
      </c>
      <c r="I1054" t="s">
        <v>105</v>
      </c>
      <c r="J1054" t="s">
        <v>71</v>
      </c>
      <c r="K1054" t="s">
        <v>128</v>
      </c>
      <c r="L1054" t="s">
        <v>66</v>
      </c>
      <c r="M1054">
        <v>2</v>
      </c>
      <c r="N1054">
        <v>0</v>
      </c>
      <c r="O1054">
        <v>0</v>
      </c>
      <c r="P1054">
        <v>0</v>
      </c>
      <c r="Q1054" t="s">
        <v>59</v>
      </c>
      <c r="R1054" t="s">
        <v>59</v>
      </c>
      <c r="S1054" t="s">
        <v>66</v>
      </c>
      <c r="T1054" t="s">
        <v>66</v>
      </c>
      <c r="U1054" t="s">
        <v>66</v>
      </c>
      <c r="W1054">
        <v>0</v>
      </c>
      <c r="X1054">
        <v>0</v>
      </c>
      <c r="Y1054" t="s">
        <v>59</v>
      </c>
      <c r="Z1054" t="s">
        <v>59</v>
      </c>
      <c r="AA1054" t="s">
        <v>59</v>
      </c>
      <c r="AB1054" t="s">
        <v>59</v>
      </c>
      <c r="AC1054" t="s">
        <v>59</v>
      </c>
      <c r="AD1054" t="s">
        <v>59</v>
      </c>
      <c r="AE1054" t="s">
        <v>59</v>
      </c>
      <c r="AF1054" t="s">
        <v>59</v>
      </c>
      <c r="AG1054" t="s">
        <v>59</v>
      </c>
      <c r="AH1054" t="s">
        <v>59</v>
      </c>
      <c r="AI1054" t="s">
        <v>59</v>
      </c>
      <c r="AJ1054" t="s">
        <v>59</v>
      </c>
      <c r="AV1054">
        <v>12.4</v>
      </c>
      <c r="AW1054" t="s">
        <v>66</v>
      </c>
      <c r="AX1054">
        <v>6</v>
      </c>
    </row>
    <row r="1055" spans="1:50">
      <c r="A1055" t="s">
        <v>2005</v>
      </c>
      <c r="B1055" t="s">
        <v>796</v>
      </c>
      <c r="C1055" t="s">
        <v>205</v>
      </c>
      <c r="D1055">
        <v>2440</v>
      </c>
      <c r="E1055" t="s">
        <v>53</v>
      </c>
      <c r="F1055">
        <v>0</v>
      </c>
      <c r="G1055" t="s">
        <v>70</v>
      </c>
      <c r="H1055">
        <v>296.05</v>
      </c>
      <c r="I1055" t="s">
        <v>55</v>
      </c>
      <c r="J1055" t="s">
        <v>55</v>
      </c>
      <c r="K1055" t="s">
        <v>85</v>
      </c>
      <c r="L1055" t="s">
        <v>58</v>
      </c>
      <c r="M1055">
        <v>0</v>
      </c>
      <c r="N1055">
        <v>2</v>
      </c>
      <c r="O1055">
        <v>2</v>
      </c>
      <c r="P1055">
        <v>0</v>
      </c>
      <c r="Q1055" t="s">
        <v>66</v>
      </c>
      <c r="R1055" t="s">
        <v>59</v>
      </c>
      <c r="S1055" t="s">
        <v>59</v>
      </c>
      <c r="T1055" t="s">
        <v>59</v>
      </c>
      <c r="U1055" t="s">
        <v>59</v>
      </c>
      <c r="W1055">
        <v>0</v>
      </c>
      <c r="X1055">
        <v>0</v>
      </c>
      <c r="Y1055" t="s">
        <v>66</v>
      </c>
      <c r="Z1055" t="s">
        <v>66</v>
      </c>
      <c r="AA1055" t="s">
        <v>58</v>
      </c>
      <c r="AB1055" t="s">
        <v>66</v>
      </c>
      <c r="AC1055" t="s">
        <v>58</v>
      </c>
      <c r="AD1055" t="s">
        <v>58</v>
      </c>
      <c r="AE1055" t="s">
        <v>58</v>
      </c>
      <c r="AF1055" t="s">
        <v>58</v>
      </c>
      <c r="AG1055" t="s">
        <v>58</v>
      </c>
      <c r="AH1055" t="s">
        <v>58</v>
      </c>
      <c r="AI1055" t="s">
        <v>58</v>
      </c>
      <c r="AJ1055" t="s">
        <v>58</v>
      </c>
      <c r="AK1055">
        <v>0</v>
      </c>
      <c r="AL1055">
        <v>1</v>
      </c>
      <c r="AM1055">
        <v>1</v>
      </c>
      <c r="AN1055">
        <v>0</v>
      </c>
      <c r="AO1055">
        <v>1</v>
      </c>
      <c r="AP1055">
        <v>0</v>
      </c>
      <c r="AQ1055">
        <v>1</v>
      </c>
      <c r="AR1055">
        <v>0</v>
      </c>
      <c r="AS1055">
        <v>1</v>
      </c>
      <c r="AV1055">
        <v>13.7</v>
      </c>
      <c r="AW1055" t="s">
        <v>59</v>
      </c>
      <c r="AX1055">
        <v>1</v>
      </c>
    </row>
    <row r="1056" spans="1:50">
      <c r="A1056" t="s">
        <v>2006</v>
      </c>
      <c r="B1056" t="s">
        <v>2007</v>
      </c>
      <c r="C1056" t="s">
        <v>122</v>
      </c>
      <c r="D1056">
        <v>4900</v>
      </c>
      <c r="E1056" t="s">
        <v>63</v>
      </c>
      <c r="F1056">
        <v>74</v>
      </c>
      <c r="G1056" t="s">
        <v>104</v>
      </c>
      <c r="H1056">
        <v>334.21</v>
      </c>
      <c r="I1056" t="s">
        <v>94</v>
      </c>
      <c r="J1056" t="s">
        <v>71</v>
      </c>
      <c r="K1056" t="s">
        <v>72</v>
      </c>
      <c r="L1056" t="s">
        <v>58</v>
      </c>
      <c r="M1056">
        <v>0</v>
      </c>
      <c r="N1056">
        <v>1</v>
      </c>
      <c r="O1056">
        <v>1</v>
      </c>
      <c r="P1056">
        <v>0</v>
      </c>
      <c r="Q1056" t="s">
        <v>59</v>
      </c>
      <c r="R1056" t="s">
        <v>59</v>
      </c>
      <c r="S1056" t="s">
        <v>66</v>
      </c>
      <c r="T1056" t="s">
        <v>59</v>
      </c>
      <c r="U1056" t="s">
        <v>66</v>
      </c>
      <c r="V1056">
        <v>2</v>
      </c>
      <c r="W1056">
        <v>0</v>
      </c>
      <c r="X1056">
        <v>0</v>
      </c>
      <c r="Y1056" t="s">
        <v>58</v>
      </c>
      <c r="Z1056" t="s">
        <v>66</v>
      </c>
      <c r="AA1056" t="s">
        <v>58</v>
      </c>
      <c r="AB1056" t="s">
        <v>58</v>
      </c>
      <c r="AC1056" t="s">
        <v>58</v>
      </c>
      <c r="AD1056" t="s">
        <v>58</v>
      </c>
      <c r="AE1056" t="s">
        <v>58</v>
      </c>
      <c r="AF1056" t="s">
        <v>58</v>
      </c>
      <c r="AG1056" t="s">
        <v>58</v>
      </c>
      <c r="AH1056" t="s">
        <v>58</v>
      </c>
      <c r="AI1056" t="s">
        <v>58</v>
      </c>
      <c r="AJ1056" t="s">
        <v>58</v>
      </c>
      <c r="AK1056">
        <v>0</v>
      </c>
      <c r="AL1056">
        <v>1</v>
      </c>
      <c r="AM1056">
        <v>1</v>
      </c>
      <c r="AN1056">
        <v>0</v>
      </c>
      <c r="AO1056">
        <v>0</v>
      </c>
      <c r="AP1056">
        <v>0</v>
      </c>
      <c r="AQ1056">
        <v>0</v>
      </c>
      <c r="AR1056">
        <v>0</v>
      </c>
      <c r="AS1056">
        <v>0</v>
      </c>
      <c r="AV1056">
        <v>15.2</v>
      </c>
      <c r="AW1056" t="s">
        <v>59</v>
      </c>
      <c r="AX1056">
        <v>7</v>
      </c>
    </row>
    <row r="1057" spans="1:50">
      <c r="A1057" t="s">
        <v>2008</v>
      </c>
      <c r="B1057" t="s">
        <v>82</v>
      </c>
      <c r="C1057" t="s">
        <v>83</v>
      </c>
      <c r="D1057">
        <v>3840</v>
      </c>
      <c r="E1057" t="s">
        <v>53</v>
      </c>
      <c r="F1057">
        <v>66</v>
      </c>
      <c r="G1057" t="s">
        <v>54</v>
      </c>
      <c r="H1057">
        <v>197.7</v>
      </c>
      <c r="I1057" t="s">
        <v>55</v>
      </c>
      <c r="J1057" t="s">
        <v>56</v>
      </c>
      <c r="K1057" t="s">
        <v>131</v>
      </c>
      <c r="L1057" t="s">
        <v>58</v>
      </c>
      <c r="M1057">
        <v>0</v>
      </c>
      <c r="N1057">
        <v>0</v>
      </c>
      <c r="O1057">
        <v>0</v>
      </c>
      <c r="P1057">
        <v>0</v>
      </c>
      <c r="Q1057" t="s">
        <v>59</v>
      </c>
      <c r="R1057" t="s">
        <v>59</v>
      </c>
      <c r="S1057" t="s">
        <v>59</v>
      </c>
      <c r="T1057" t="s">
        <v>59</v>
      </c>
      <c r="U1057" t="s">
        <v>59</v>
      </c>
      <c r="V1057">
        <v>1</v>
      </c>
      <c r="W1057">
        <v>0</v>
      </c>
      <c r="X1057">
        <v>0</v>
      </c>
      <c r="Y1057" t="s">
        <v>59</v>
      </c>
      <c r="Z1057" t="s">
        <v>59</v>
      </c>
      <c r="AA1057" t="s">
        <v>59</v>
      </c>
      <c r="AB1057" t="s">
        <v>59</v>
      </c>
      <c r="AC1057" t="s">
        <v>59</v>
      </c>
      <c r="AD1057" t="s">
        <v>59</v>
      </c>
      <c r="AE1057" t="s">
        <v>59</v>
      </c>
      <c r="AF1057" t="s">
        <v>59</v>
      </c>
      <c r="AG1057" t="s">
        <v>59</v>
      </c>
      <c r="AH1057" t="s">
        <v>59</v>
      </c>
      <c r="AI1057" t="s">
        <v>59</v>
      </c>
      <c r="AJ1057" t="s">
        <v>59</v>
      </c>
      <c r="AV1057">
        <v>15.2</v>
      </c>
      <c r="AW1057" t="s">
        <v>59</v>
      </c>
      <c r="AX1057">
        <v>2</v>
      </c>
    </row>
    <row r="1058" spans="1:50">
      <c r="A1058" t="s">
        <v>2009</v>
      </c>
      <c r="B1058" t="s">
        <v>338</v>
      </c>
      <c r="C1058" t="s">
        <v>83</v>
      </c>
      <c r="D1058">
        <v>5360</v>
      </c>
      <c r="E1058" t="s">
        <v>63</v>
      </c>
      <c r="F1058">
        <v>64</v>
      </c>
      <c r="G1058" t="s">
        <v>70</v>
      </c>
      <c r="H1058">
        <v>334.21</v>
      </c>
      <c r="I1058" t="s">
        <v>105</v>
      </c>
      <c r="J1058" t="s">
        <v>71</v>
      </c>
      <c r="K1058" t="s">
        <v>72</v>
      </c>
      <c r="L1058" t="s">
        <v>58</v>
      </c>
      <c r="M1058">
        <v>0</v>
      </c>
      <c r="N1058">
        <v>0</v>
      </c>
      <c r="O1058">
        <v>0</v>
      </c>
      <c r="P1058">
        <v>0</v>
      </c>
      <c r="Q1058" t="s">
        <v>59</v>
      </c>
      <c r="R1058" t="s">
        <v>59</v>
      </c>
      <c r="S1058" t="s">
        <v>59</v>
      </c>
      <c r="T1058" t="s">
        <v>59</v>
      </c>
      <c r="U1058" t="s">
        <v>59</v>
      </c>
      <c r="V1058">
        <v>1</v>
      </c>
      <c r="W1058">
        <v>0</v>
      </c>
      <c r="X1058">
        <v>1</v>
      </c>
      <c r="Y1058" t="s">
        <v>66</v>
      </c>
      <c r="Z1058" t="s">
        <v>58</v>
      </c>
      <c r="AA1058" t="s">
        <v>58</v>
      </c>
      <c r="AB1058" t="s">
        <v>58</v>
      </c>
      <c r="AC1058" t="s">
        <v>58</v>
      </c>
      <c r="AD1058" t="s">
        <v>58</v>
      </c>
      <c r="AE1058" t="s">
        <v>58</v>
      </c>
      <c r="AF1058" t="s">
        <v>58</v>
      </c>
      <c r="AG1058" t="s">
        <v>58</v>
      </c>
      <c r="AH1058" t="s">
        <v>58</v>
      </c>
      <c r="AI1058" t="s">
        <v>58</v>
      </c>
      <c r="AJ1058" t="s">
        <v>58</v>
      </c>
      <c r="AK1058">
        <v>0</v>
      </c>
      <c r="AL1058">
        <v>0</v>
      </c>
      <c r="AM1058">
        <v>1</v>
      </c>
      <c r="AN1058">
        <v>0</v>
      </c>
      <c r="AO1058">
        <v>1</v>
      </c>
      <c r="AP1058">
        <v>0</v>
      </c>
      <c r="AQ1058">
        <v>0</v>
      </c>
      <c r="AR1058">
        <v>0</v>
      </c>
      <c r="AS1058">
        <v>1</v>
      </c>
      <c r="AV1058">
        <v>14.5</v>
      </c>
      <c r="AW1058" t="s">
        <v>59</v>
      </c>
      <c r="AX1058">
        <v>2</v>
      </c>
    </row>
    <row r="1059" spans="1:50">
      <c r="A1059" t="s">
        <v>2010</v>
      </c>
      <c r="B1059" t="s">
        <v>2011</v>
      </c>
      <c r="C1059" t="s">
        <v>182</v>
      </c>
      <c r="D1059">
        <v>720</v>
      </c>
      <c r="E1059" t="s">
        <v>53</v>
      </c>
      <c r="F1059">
        <v>64</v>
      </c>
      <c r="G1059" t="s">
        <v>64</v>
      </c>
      <c r="H1059">
        <v>212.5</v>
      </c>
      <c r="I1059" t="s">
        <v>55</v>
      </c>
      <c r="J1059" t="s">
        <v>55</v>
      </c>
      <c r="K1059" t="s">
        <v>111</v>
      </c>
      <c r="L1059" t="s">
        <v>58</v>
      </c>
      <c r="M1059">
        <v>0</v>
      </c>
      <c r="N1059">
        <v>2</v>
      </c>
      <c r="O1059">
        <v>2</v>
      </c>
      <c r="P1059">
        <v>0</v>
      </c>
      <c r="Q1059" t="s">
        <v>59</v>
      </c>
      <c r="R1059" t="s">
        <v>59</v>
      </c>
      <c r="S1059" t="s">
        <v>59</v>
      </c>
      <c r="T1059" t="s">
        <v>59</v>
      </c>
      <c r="U1059" t="s">
        <v>59</v>
      </c>
      <c r="V1059">
        <v>0</v>
      </c>
      <c r="W1059">
        <v>1</v>
      </c>
      <c r="X1059">
        <v>1</v>
      </c>
      <c r="Y1059" t="s">
        <v>66</v>
      </c>
      <c r="Z1059" t="s">
        <v>58</v>
      </c>
      <c r="AA1059" t="s">
        <v>66</v>
      </c>
      <c r="AB1059" t="s">
        <v>66</v>
      </c>
      <c r="AC1059" t="s">
        <v>58</v>
      </c>
      <c r="AD1059" t="s">
        <v>58</v>
      </c>
      <c r="AE1059" t="s">
        <v>66</v>
      </c>
      <c r="AF1059" t="s">
        <v>58</v>
      </c>
      <c r="AG1059" t="s">
        <v>58</v>
      </c>
      <c r="AH1059" t="s">
        <v>58</v>
      </c>
      <c r="AI1059" t="s">
        <v>58</v>
      </c>
      <c r="AJ1059" t="s">
        <v>58</v>
      </c>
      <c r="AK1059">
        <v>0</v>
      </c>
      <c r="AL1059">
        <v>1</v>
      </c>
      <c r="AM1059">
        <v>1</v>
      </c>
      <c r="AN1059">
        <v>1</v>
      </c>
      <c r="AO1059">
        <v>0</v>
      </c>
      <c r="AP1059">
        <v>0</v>
      </c>
      <c r="AQ1059">
        <v>0</v>
      </c>
      <c r="AR1059">
        <v>1</v>
      </c>
      <c r="AS1059">
        <v>1</v>
      </c>
      <c r="AV1059">
        <v>11</v>
      </c>
      <c r="AW1059" t="s">
        <v>59</v>
      </c>
      <c r="AX1059">
        <v>7</v>
      </c>
    </row>
    <row r="1060" spans="1:50">
      <c r="A1060" t="s">
        <v>2012</v>
      </c>
      <c r="B1060" t="s">
        <v>842</v>
      </c>
      <c r="C1060" t="s">
        <v>88</v>
      </c>
      <c r="D1060">
        <v>5120</v>
      </c>
      <c r="E1060" t="s">
        <v>63</v>
      </c>
      <c r="F1060">
        <v>70</v>
      </c>
      <c r="G1060" t="s">
        <v>70</v>
      </c>
      <c r="H1060">
        <v>387.5</v>
      </c>
      <c r="I1060" t="s">
        <v>105</v>
      </c>
      <c r="J1060" t="s">
        <v>71</v>
      </c>
      <c r="K1060" t="s">
        <v>85</v>
      </c>
      <c r="L1060" t="s">
        <v>58</v>
      </c>
      <c r="M1060">
        <v>0</v>
      </c>
      <c r="N1060">
        <v>2</v>
      </c>
      <c r="O1060">
        <v>2</v>
      </c>
      <c r="P1060">
        <v>0</v>
      </c>
      <c r="Q1060" t="s">
        <v>59</v>
      </c>
      <c r="R1060" t="s">
        <v>59</v>
      </c>
      <c r="S1060" t="s">
        <v>59</v>
      </c>
      <c r="T1060" t="s">
        <v>59</v>
      </c>
      <c r="U1060" t="s">
        <v>59</v>
      </c>
      <c r="V1060">
        <v>2</v>
      </c>
      <c r="W1060">
        <v>0</v>
      </c>
      <c r="X1060">
        <v>1</v>
      </c>
      <c r="Y1060" t="s">
        <v>66</v>
      </c>
      <c r="Z1060" t="s">
        <v>58</v>
      </c>
      <c r="AA1060" t="s">
        <v>66</v>
      </c>
      <c r="AB1060" t="s">
        <v>58</v>
      </c>
      <c r="AC1060" t="s">
        <v>58</v>
      </c>
      <c r="AD1060" t="s">
        <v>58</v>
      </c>
      <c r="AE1060" t="s">
        <v>58</v>
      </c>
      <c r="AF1060" t="s">
        <v>58</v>
      </c>
      <c r="AG1060" t="s">
        <v>58</v>
      </c>
      <c r="AH1060" t="s">
        <v>58</v>
      </c>
      <c r="AI1060" t="s">
        <v>58</v>
      </c>
      <c r="AJ1060" t="s">
        <v>66</v>
      </c>
      <c r="AK1060">
        <v>0</v>
      </c>
      <c r="AL1060">
        <v>0</v>
      </c>
      <c r="AM1060">
        <v>1</v>
      </c>
      <c r="AN1060">
        <v>0</v>
      </c>
      <c r="AO1060">
        <v>0</v>
      </c>
      <c r="AP1060">
        <v>0</v>
      </c>
      <c r="AQ1060">
        <v>0</v>
      </c>
      <c r="AR1060">
        <v>0</v>
      </c>
      <c r="AS1060">
        <v>1</v>
      </c>
      <c r="AV1060">
        <v>14.2</v>
      </c>
      <c r="AW1060" t="s">
        <v>59</v>
      </c>
      <c r="AX1060">
        <v>8</v>
      </c>
    </row>
    <row r="1061" spans="1:50">
      <c r="A1061" t="s">
        <v>2013</v>
      </c>
      <c r="B1061" t="s">
        <v>2014</v>
      </c>
      <c r="C1061" t="s">
        <v>236</v>
      </c>
      <c r="D1061">
        <v>8520</v>
      </c>
      <c r="E1061" t="s">
        <v>53</v>
      </c>
      <c r="F1061">
        <v>88</v>
      </c>
      <c r="G1061" t="s">
        <v>54</v>
      </c>
      <c r="H1061">
        <v>206.91</v>
      </c>
      <c r="I1061" t="s">
        <v>76</v>
      </c>
      <c r="J1061" t="s">
        <v>56</v>
      </c>
      <c r="K1061" t="s">
        <v>116</v>
      </c>
      <c r="L1061" t="s">
        <v>58</v>
      </c>
      <c r="M1061">
        <v>0</v>
      </c>
      <c r="N1061">
        <v>2</v>
      </c>
      <c r="O1061">
        <v>2</v>
      </c>
      <c r="P1061">
        <v>0</v>
      </c>
      <c r="Q1061" t="s">
        <v>59</v>
      </c>
      <c r="R1061" t="s">
        <v>59</v>
      </c>
      <c r="S1061" t="s">
        <v>66</v>
      </c>
      <c r="T1061" t="s">
        <v>59</v>
      </c>
      <c r="U1061" t="s">
        <v>59</v>
      </c>
      <c r="V1061">
        <v>1</v>
      </c>
      <c r="W1061">
        <v>0</v>
      </c>
      <c r="X1061">
        <v>1</v>
      </c>
      <c r="Y1061" t="s">
        <v>66</v>
      </c>
      <c r="Z1061" t="s">
        <v>66</v>
      </c>
      <c r="AA1061" t="s">
        <v>58</v>
      </c>
      <c r="AB1061" t="s">
        <v>58</v>
      </c>
      <c r="AC1061" t="s">
        <v>58</v>
      </c>
      <c r="AD1061" t="s">
        <v>58</v>
      </c>
      <c r="AE1061" t="s">
        <v>58</v>
      </c>
      <c r="AF1061" t="s">
        <v>58</v>
      </c>
      <c r="AG1061" t="s">
        <v>58</v>
      </c>
      <c r="AH1061" t="s">
        <v>58</v>
      </c>
      <c r="AI1061" t="s">
        <v>58</v>
      </c>
      <c r="AJ1061" t="s">
        <v>58</v>
      </c>
      <c r="AK1061">
        <v>0</v>
      </c>
      <c r="AL1061">
        <v>0</v>
      </c>
      <c r="AM1061">
        <v>1</v>
      </c>
      <c r="AN1061">
        <v>1</v>
      </c>
      <c r="AO1061">
        <v>0</v>
      </c>
      <c r="AP1061">
        <v>0</v>
      </c>
      <c r="AQ1061">
        <v>0</v>
      </c>
      <c r="AR1061">
        <v>0</v>
      </c>
      <c r="AS1061">
        <v>0</v>
      </c>
      <c r="AV1061">
        <v>14.1</v>
      </c>
      <c r="AW1061" t="s">
        <v>59</v>
      </c>
      <c r="AX1061">
        <v>4</v>
      </c>
    </row>
    <row r="1062" spans="1:50">
      <c r="A1062" t="s">
        <v>2015</v>
      </c>
      <c r="B1062" t="s">
        <v>942</v>
      </c>
      <c r="C1062" t="s">
        <v>122</v>
      </c>
      <c r="D1062">
        <v>8280</v>
      </c>
      <c r="E1062" t="s">
        <v>53</v>
      </c>
      <c r="F1062">
        <v>88</v>
      </c>
      <c r="G1062" t="s">
        <v>104</v>
      </c>
      <c r="H1062">
        <v>273.36</v>
      </c>
      <c r="I1062" t="s">
        <v>94</v>
      </c>
      <c r="J1062" t="s">
        <v>55</v>
      </c>
      <c r="K1062" t="s">
        <v>72</v>
      </c>
      <c r="L1062" t="s">
        <v>58</v>
      </c>
      <c r="M1062">
        <v>0</v>
      </c>
      <c r="N1062">
        <v>2</v>
      </c>
      <c r="O1062">
        <v>2</v>
      </c>
      <c r="P1062">
        <v>0</v>
      </c>
      <c r="Q1062" t="s">
        <v>59</v>
      </c>
      <c r="R1062" t="s">
        <v>59</v>
      </c>
      <c r="S1062" t="s">
        <v>59</v>
      </c>
      <c r="T1062" t="s">
        <v>59</v>
      </c>
      <c r="U1062" t="s">
        <v>59</v>
      </c>
      <c r="V1062">
        <v>2</v>
      </c>
      <c r="W1062">
        <v>0</v>
      </c>
      <c r="X1062">
        <v>1</v>
      </c>
      <c r="Y1062" t="s">
        <v>59</v>
      </c>
      <c r="Z1062" t="s">
        <v>59</v>
      </c>
      <c r="AA1062" t="s">
        <v>59</v>
      </c>
      <c r="AB1062" t="s">
        <v>59</v>
      </c>
      <c r="AC1062" t="s">
        <v>59</v>
      </c>
      <c r="AD1062" t="s">
        <v>59</v>
      </c>
      <c r="AE1062" t="s">
        <v>59</v>
      </c>
      <c r="AF1062" t="s">
        <v>59</v>
      </c>
      <c r="AG1062" t="s">
        <v>59</v>
      </c>
      <c r="AH1062" t="s">
        <v>59</v>
      </c>
      <c r="AI1062" t="s">
        <v>59</v>
      </c>
      <c r="AJ1062" t="s">
        <v>59</v>
      </c>
      <c r="AV1062">
        <v>12.9</v>
      </c>
      <c r="AW1062" t="s">
        <v>59</v>
      </c>
      <c r="AX1062">
        <v>7</v>
      </c>
    </row>
    <row r="1063" spans="1:50">
      <c r="A1063" t="s">
        <v>2016</v>
      </c>
      <c r="B1063" t="s">
        <v>2017</v>
      </c>
      <c r="C1063" t="s">
        <v>199</v>
      </c>
      <c r="D1063">
        <v>6160</v>
      </c>
      <c r="E1063" t="s">
        <v>53</v>
      </c>
      <c r="F1063">
        <v>68</v>
      </c>
      <c r="G1063" t="s">
        <v>84</v>
      </c>
      <c r="H1063">
        <v>235.86</v>
      </c>
      <c r="I1063" t="s">
        <v>55</v>
      </c>
      <c r="J1063" t="s">
        <v>55</v>
      </c>
      <c r="K1063" t="s">
        <v>111</v>
      </c>
      <c r="L1063" t="s">
        <v>58</v>
      </c>
      <c r="M1063">
        <v>0</v>
      </c>
      <c r="N1063">
        <v>0</v>
      </c>
      <c r="O1063">
        <v>0</v>
      </c>
      <c r="P1063">
        <v>0</v>
      </c>
      <c r="Q1063" t="s">
        <v>59</v>
      </c>
      <c r="R1063" t="s">
        <v>59</v>
      </c>
      <c r="S1063" t="s">
        <v>59</v>
      </c>
      <c r="T1063" t="s">
        <v>59</v>
      </c>
      <c r="U1063" t="s">
        <v>59</v>
      </c>
      <c r="W1063">
        <v>0</v>
      </c>
      <c r="X1063">
        <v>0</v>
      </c>
      <c r="Y1063" t="s">
        <v>58</v>
      </c>
      <c r="Z1063" t="s">
        <v>66</v>
      </c>
      <c r="AA1063" t="s">
        <v>58</v>
      </c>
      <c r="AB1063" t="s">
        <v>66</v>
      </c>
      <c r="AC1063" t="s">
        <v>58</v>
      </c>
      <c r="AD1063" t="s">
        <v>58</v>
      </c>
      <c r="AE1063" t="s">
        <v>58</v>
      </c>
      <c r="AF1063" t="s">
        <v>58</v>
      </c>
      <c r="AG1063" t="s">
        <v>58</v>
      </c>
      <c r="AH1063" t="s">
        <v>58</v>
      </c>
      <c r="AI1063" t="s">
        <v>66</v>
      </c>
      <c r="AJ1063" t="s">
        <v>58</v>
      </c>
      <c r="AK1063">
        <v>1</v>
      </c>
      <c r="AL1063">
        <v>0</v>
      </c>
      <c r="AM1063">
        <v>0</v>
      </c>
      <c r="AN1063">
        <v>0</v>
      </c>
      <c r="AO1063">
        <v>0</v>
      </c>
      <c r="AP1063">
        <v>0</v>
      </c>
      <c r="AQ1063">
        <v>0</v>
      </c>
      <c r="AR1063">
        <v>0</v>
      </c>
      <c r="AS1063">
        <v>0</v>
      </c>
      <c r="AV1063">
        <v>12.9</v>
      </c>
      <c r="AW1063" t="s">
        <v>59</v>
      </c>
      <c r="AX1063">
        <v>3</v>
      </c>
    </row>
    <row r="1064" spans="1:50">
      <c r="A1064" t="s">
        <v>2018</v>
      </c>
      <c r="B1064" t="s">
        <v>2019</v>
      </c>
      <c r="C1064" t="s">
        <v>126</v>
      </c>
      <c r="D1064">
        <v>600</v>
      </c>
      <c r="E1064" t="s">
        <v>63</v>
      </c>
      <c r="F1064">
        <v>58</v>
      </c>
      <c r="G1064" t="s">
        <v>64</v>
      </c>
      <c r="H1064">
        <v>222.7</v>
      </c>
      <c r="I1064" t="s">
        <v>105</v>
      </c>
      <c r="J1064" t="s">
        <v>71</v>
      </c>
      <c r="K1064" t="s">
        <v>72</v>
      </c>
      <c r="L1064" t="s">
        <v>58</v>
      </c>
      <c r="M1064">
        <v>0</v>
      </c>
      <c r="N1064">
        <v>2</v>
      </c>
      <c r="O1064">
        <v>2</v>
      </c>
      <c r="P1064">
        <v>0</v>
      </c>
      <c r="Q1064" t="s">
        <v>59</v>
      </c>
      <c r="R1064" t="s">
        <v>59</v>
      </c>
      <c r="S1064" t="s">
        <v>59</v>
      </c>
      <c r="T1064" t="s">
        <v>59</v>
      </c>
      <c r="U1064" t="s">
        <v>59</v>
      </c>
      <c r="W1064">
        <v>0</v>
      </c>
      <c r="X1064">
        <v>0</v>
      </c>
      <c r="Y1064" t="s">
        <v>66</v>
      </c>
      <c r="Z1064" t="s">
        <v>66</v>
      </c>
      <c r="AA1064" t="s">
        <v>58</v>
      </c>
      <c r="AB1064" t="s">
        <v>66</v>
      </c>
      <c r="AC1064" t="s">
        <v>58</v>
      </c>
      <c r="AD1064" t="s">
        <v>58</v>
      </c>
      <c r="AE1064" t="s">
        <v>66</v>
      </c>
      <c r="AF1064" t="s">
        <v>58</v>
      </c>
      <c r="AG1064" t="s">
        <v>58</v>
      </c>
      <c r="AH1064" t="s">
        <v>58</v>
      </c>
      <c r="AI1064" t="s">
        <v>58</v>
      </c>
      <c r="AJ1064" t="s">
        <v>58</v>
      </c>
      <c r="AK1064">
        <v>0</v>
      </c>
      <c r="AL1064">
        <v>1</v>
      </c>
      <c r="AM1064">
        <v>1</v>
      </c>
      <c r="AN1064">
        <v>0</v>
      </c>
      <c r="AO1064">
        <v>1</v>
      </c>
      <c r="AP1064">
        <v>0</v>
      </c>
      <c r="AQ1064">
        <v>0</v>
      </c>
      <c r="AR1064">
        <v>0</v>
      </c>
      <c r="AS1064">
        <v>0</v>
      </c>
      <c r="AV1064">
        <v>11.8</v>
      </c>
      <c r="AW1064" t="s">
        <v>59</v>
      </c>
      <c r="AX1064">
        <v>7</v>
      </c>
    </row>
    <row r="1065" spans="1:50">
      <c r="A1065" t="s">
        <v>2020</v>
      </c>
      <c r="B1065" t="s">
        <v>380</v>
      </c>
      <c r="C1065" t="s">
        <v>108</v>
      </c>
      <c r="D1065">
        <v>640</v>
      </c>
      <c r="E1065" t="s">
        <v>63</v>
      </c>
      <c r="F1065">
        <v>80</v>
      </c>
      <c r="G1065" t="s">
        <v>64</v>
      </c>
      <c r="H1065">
        <v>298.36</v>
      </c>
      <c r="I1065" t="s">
        <v>94</v>
      </c>
      <c r="J1065" t="s">
        <v>71</v>
      </c>
      <c r="K1065" t="s">
        <v>72</v>
      </c>
      <c r="L1065" t="s">
        <v>66</v>
      </c>
      <c r="M1065">
        <v>1</v>
      </c>
      <c r="N1065">
        <v>2</v>
      </c>
      <c r="O1065">
        <v>2</v>
      </c>
      <c r="P1065">
        <v>0</v>
      </c>
      <c r="Q1065" t="s">
        <v>59</v>
      </c>
      <c r="R1065" t="s">
        <v>59</v>
      </c>
      <c r="S1065" t="s">
        <v>66</v>
      </c>
      <c r="T1065" t="s">
        <v>59</v>
      </c>
      <c r="U1065" t="s">
        <v>59</v>
      </c>
      <c r="V1065">
        <v>3</v>
      </c>
      <c r="W1065">
        <v>1</v>
      </c>
      <c r="X1065">
        <v>1</v>
      </c>
      <c r="Y1065" t="s">
        <v>66</v>
      </c>
      <c r="Z1065" t="s">
        <v>66</v>
      </c>
      <c r="AA1065" t="s">
        <v>58</v>
      </c>
      <c r="AB1065" t="s">
        <v>58</v>
      </c>
      <c r="AC1065" t="s">
        <v>58</v>
      </c>
      <c r="AD1065" t="s">
        <v>58</v>
      </c>
      <c r="AE1065" t="s">
        <v>58</v>
      </c>
      <c r="AF1065" t="s">
        <v>58</v>
      </c>
      <c r="AG1065" t="s">
        <v>58</v>
      </c>
      <c r="AH1065" t="s">
        <v>58</v>
      </c>
      <c r="AI1065" t="s">
        <v>58</v>
      </c>
      <c r="AJ1065" t="s">
        <v>58</v>
      </c>
      <c r="AK1065">
        <v>0</v>
      </c>
      <c r="AL1065">
        <v>0</v>
      </c>
      <c r="AM1065">
        <v>1</v>
      </c>
      <c r="AN1065">
        <v>1</v>
      </c>
      <c r="AO1065">
        <v>0</v>
      </c>
      <c r="AP1065">
        <v>0</v>
      </c>
      <c r="AQ1065">
        <v>0</v>
      </c>
      <c r="AR1065">
        <v>0</v>
      </c>
      <c r="AS1065">
        <v>0</v>
      </c>
      <c r="AV1065">
        <v>13.7</v>
      </c>
      <c r="AW1065" t="s">
        <v>59</v>
      </c>
      <c r="AX1065">
        <v>9</v>
      </c>
    </row>
    <row r="1066" spans="1:50">
      <c r="A1066" t="s">
        <v>2021</v>
      </c>
      <c r="B1066" t="s">
        <v>2022</v>
      </c>
      <c r="C1066" t="s">
        <v>134</v>
      </c>
      <c r="D1066">
        <v>1840</v>
      </c>
      <c r="E1066" t="s">
        <v>53</v>
      </c>
      <c r="F1066">
        <v>34</v>
      </c>
      <c r="G1066" t="s">
        <v>363</v>
      </c>
      <c r="H1066">
        <v>438.16</v>
      </c>
      <c r="I1066" t="s">
        <v>55</v>
      </c>
      <c r="J1066" t="s">
        <v>71</v>
      </c>
      <c r="K1066" t="s">
        <v>85</v>
      </c>
      <c r="L1066" t="s">
        <v>58</v>
      </c>
      <c r="M1066">
        <v>0</v>
      </c>
      <c r="N1066">
        <v>0</v>
      </c>
      <c r="O1066">
        <v>0</v>
      </c>
      <c r="P1066">
        <v>0</v>
      </c>
      <c r="Q1066" t="s">
        <v>59</v>
      </c>
      <c r="R1066" t="s">
        <v>59</v>
      </c>
      <c r="S1066" t="s">
        <v>59</v>
      </c>
      <c r="T1066" t="s">
        <v>59</v>
      </c>
      <c r="U1066" t="s">
        <v>59</v>
      </c>
      <c r="W1066">
        <v>0</v>
      </c>
      <c r="X1066">
        <v>0</v>
      </c>
      <c r="Y1066" t="s">
        <v>59</v>
      </c>
      <c r="Z1066" t="s">
        <v>59</v>
      </c>
      <c r="AA1066" t="s">
        <v>59</v>
      </c>
      <c r="AB1066" t="s">
        <v>59</v>
      </c>
      <c r="AC1066" t="s">
        <v>59</v>
      </c>
      <c r="AD1066" t="s">
        <v>59</v>
      </c>
      <c r="AE1066" t="s">
        <v>59</v>
      </c>
      <c r="AF1066" t="s">
        <v>59</v>
      </c>
      <c r="AG1066" t="s">
        <v>59</v>
      </c>
      <c r="AH1066" t="s">
        <v>59</v>
      </c>
      <c r="AI1066" t="s">
        <v>59</v>
      </c>
      <c r="AJ1066" t="s">
        <v>59</v>
      </c>
      <c r="AV1066">
        <v>15.3</v>
      </c>
      <c r="AW1066" t="s">
        <v>59</v>
      </c>
      <c r="AX1066">
        <v>1</v>
      </c>
    </row>
    <row r="1067" spans="1:50">
      <c r="A1067" t="s">
        <v>2023</v>
      </c>
      <c r="B1067" t="s">
        <v>2024</v>
      </c>
      <c r="C1067" t="s">
        <v>62</v>
      </c>
      <c r="E1067" t="s">
        <v>53</v>
      </c>
      <c r="F1067">
        <v>88</v>
      </c>
      <c r="G1067" t="s">
        <v>104</v>
      </c>
      <c r="H1067">
        <v>196.38</v>
      </c>
      <c r="I1067" t="s">
        <v>196</v>
      </c>
      <c r="J1067" t="s">
        <v>55</v>
      </c>
      <c r="K1067" t="s">
        <v>131</v>
      </c>
      <c r="L1067" t="s">
        <v>58</v>
      </c>
      <c r="M1067">
        <v>0</v>
      </c>
      <c r="N1067">
        <v>2</v>
      </c>
      <c r="O1067">
        <v>2</v>
      </c>
      <c r="P1067">
        <v>1</v>
      </c>
      <c r="Q1067" t="s">
        <v>59</v>
      </c>
      <c r="R1067" t="s">
        <v>59</v>
      </c>
      <c r="S1067" t="s">
        <v>59</v>
      </c>
      <c r="T1067" t="s">
        <v>59</v>
      </c>
      <c r="U1067" t="s">
        <v>59</v>
      </c>
      <c r="Y1067" t="s">
        <v>58</v>
      </c>
      <c r="Z1067" t="s">
        <v>58</v>
      </c>
      <c r="AA1067" t="s">
        <v>58</v>
      </c>
      <c r="AB1067" t="s">
        <v>58</v>
      </c>
      <c r="AC1067" t="s">
        <v>58</v>
      </c>
      <c r="AD1067" t="s">
        <v>58</v>
      </c>
      <c r="AE1067" t="s">
        <v>58</v>
      </c>
      <c r="AF1067" t="s">
        <v>58</v>
      </c>
      <c r="AG1067" t="s">
        <v>58</v>
      </c>
      <c r="AH1067" t="s">
        <v>58</v>
      </c>
      <c r="AI1067" t="s">
        <v>58</v>
      </c>
      <c r="AJ1067" t="s">
        <v>58</v>
      </c>
      <c r="AK1067">
        <v>0</v>
      </c>
      <c r="AL1067">
        <v>0</v>
      </c>
      <c r="AM1067">
        <v>1</v>
      </c>
      <c r="AN1067">
        <v>0</v>
      </c>
      <c r="AO1067">
        <v>0</v>
      </c>
      <c r="AP1067">
        <v>0</v>
      </c>
      <c r="AQ1067">
        <v>0</v>
      </c>
      <c r="AR1067">
        <v>0</v>
      </c>
      <c r="AS1067">
        <v>0</v>
      </c>
      <c r="AW1067" t="s">
        <v>59</v>
      </c>
      <c r="AX1067">
        <v>8</v>
      </c>
    </row>
    <row r="1068" spans="1:50">
      <c r="A1068" t="s">
        <v>2025</v>
      </c>
      <c r="B1068" t="s">
        <v>1861</v>
      </c>
      <c r="C1068" t="s">
        <v>212</v>
      </c>
      <c r="D1068">
        <v>3150</v>
      </c>
      <c r="E1068" t="s">
        <v>63</v>
      </c>
      <c r="F1068">
        <v>56</v>
      </c>
      <c r="G1068" t="s">
        <v>64</v>
      </c>
      <c r="H1068">
        <v>217.43</v>
      </c>
      <c r="I1068" t="s">
        <v>100</v>
      </c>
      <c r="J1068" t="s">
        <v>56</v>
      </c>
      <c r="K1068" t="s">
        <v>131</v>
      </c>
      <c r="L1068" t="s">
        <v>58</v>
      </c>
      <c r="M1068">
        <v>0</v>
      </c>
      <c r="N1068">
        <v>2</v>
      </c>
      <c r="O1068">
        <v>2</v>
      </c>
      <c r="P1068">
        <v>0</v>
      </c>
      <c r="Q1068" t="s">
        <v>59</v>
      </c>
      <c r="R1068" t="s">
        <v>59</v>
      </c>
      <c r="S1068" t="s">
        <v>59</v>
      </c>
      <c r="T1068" t="s">
        <v>59</v>
      </c>
      <c r="U1068" t="s">
        <v>59</v>
      </c>
      <c r="W1068">
        <v>0</v>
      </c>
      <c r="X1068">
        <v>0</v>
      </c>
      <c r="Y1068" t="s">
        <v>66</v>
      </c>
      <c r="Z1068" t="s">
        <v>58</v>
      </c>
      <c r="AA1068" t="s">
        <v>58</v>
      </c>
      <c r="AB1068" t="s">
        <v>58</v>
      </c>
      <c r="AC1068" t="s">
        <v>58</v>
      </c>
      <c r="AD1068" t="s">
        <v>58</v>
      </c>
      <c r="AE1068" t="s">
        <v>58</v>
      </c>
      <c r="AF1068" t="s">
        <v>58</v>
      </c>
      <c r="AG1068" t="s">
        <v>58</v>
      </c>
      <c r="AH1068" t="s">
        <v>58</v>
      </c>
      <c r="AI1068" t="s">
        <v>58</v>
      </c>
      <c r="AJ1068" t="s">
        <v>58</v>
      </c>
      <c r="AK1068">
        <v>1</v>
      </c>
      <c r="AL1068">
        <v>0</v>
      </c>
      <c r="AM1068">
        <v>0</v>
      </c>
      <c r="AN1068">
        <v>0</v>
      </c>
      <c r="AO1068">
        <v>1</v>
      </c>
      <c r="AP1068">
        <v>0</v>
      </c>
      <c r="AQ1068">
        <v>0</v>
      </c>
      <c r="AR1068">
        <v>0</v>
      </c>
      <c r="AS1068">
        <v>0</v>
      </c>
      <c r="AV1068">
        <v>13.8</v>
      </c>
      <c r="AW1068" t="s">
        <v>59</v>
      </c>
      <c r="AX1068">
        <v>7</v>
      </c>
    </row>
    <row r="1069" spans="1:50">
      <c r="A1069" t="s">
        <v>2026</v>
      </c>
      <c r="B1069" t="s">
        <v>82</v>
      </c>
      <c r="C1069" t="s">
        <v>83</v>
      </c>
      <c r="D1069">
        <v>3840</v>
      </c>
      <c r="E1069" t="s">
        <v>53</v>
      </c>
      <c r="F1069">
        <v>0</v>
      </c>
      <c r="G1069" t="s">
        <v>104</v>
      </c>
      <c r="H1069">
        <v>151.97</v>
      </c>
      <c r="I1069" t="s">
        <v>55</v>
      </c>
      <c r="J1069" t="s">
        <v>56</v>
      </c>
      <c r="K1069" t="s">
        <v>131</v>
      </c>
      <c r="L1069" t="s">
        <v>58</v>
      </c>
      <c r="M1069">
        <v>0</v>
      </c>
      <c r="N1069">
        <v>0</v>
      </c>
      <c r="O1069">
        <v>0</v>
      </c>
      <c r="P1069">
        <v>0</v>
      </c>
      <c r="Q1069" t="s">
        <v>59</v>
      </c>
      <c r="R1069" t="s">
        <v>59</v>
      </c>
      <c r="S1069" t="s">
        <v>59</v>
      </c>
      <c r="T1069" t="s">
        <v>59</v>
      </c>
      <c r="U1069" t="s">
        <v>59</v>
      </c>
      <c r="V1069">
        <v>2</v>
      </c>
      <c r="W1069">
        <v>0</v>
      </c>
      <c r="X1069">
        <v>1</v>
      </c>
      <c r="Y1069" t="s">
        <v>59</v>
      </c>
      <c r="Z1069" t="s">
        <v>59</v>
      </c>
      <c r="AA1069" t="s">
        <v>59</v>
      </c>
      <c r="AB1069" t="s">
        <v>59</v>
      </c>
      <c r="AC1069" t="s">
        <v>59</v>
      </c>
      <c r="AD1069" t="s">
        <v>59</v>
      </c>
      <c r="AE1069" t="s">
        <v>59</v>
      </c>
      <c r="AF1069" t="s">
        <v>59</v>
      </c>
      <c r="AG1069" t="s">
        <v>59</v>
      </c>
      <c r="AH1069" t="s">
        <v>59</v>
      </c>
      <c r="AI1069" t="s">
        <v>59</v>
      </c>
      <c r="AJ1069" t="s">
        <v>59</v>
      </c>
      <c r="AV1069">
        <v>12.1</v>
      </c>
      <c r="AW1069" t="s">
        <v>59</v>
      </c>
      <c r="AX1069">
        <v>2</v>
      </c>
    </row>
    <row r="1070" spans="1:50">
      <c r="A1070" t="s">
        <v>2027</v>
      </c>
      <c r="B1070" t="s">
        <v>928</v>
      </c>
      <c r="C1070" t="s">
        <v>103</v>
      </c>
      <c r="D1070">
        <v>4480</v>
      </c>
      <c r="E1070" t="s">
        <v>63</v>
      </c>
      <c r="F1070">
        <v>0</v>
      </c>
      <c r="G1070" t="s">
        <v>84</v>
      </c>
      <c r="H1070">
        <v>331.91</v>
      </c>
      <c r="I1070" t="s">
        <v>55</v>
      </c>
      <c r="J1070" t="s">
        <v>55</v>
      </c>
      <c r="K1070" t="s">
        <v>72</v>
      </c>
      <c r="L1070" t="s">
        <v>58</v>
      </c>
      <c r="M1070">
        <v>0</v>
      </c>
      <c r="N1070">
        <v>2</v>
      </c>
      <c r="O1070">
        <v>2</v>
      </c>
      <c r="P1070">
        <v>1</v>
      </c>
      <c r="Q1070" t="s">
        <v>59</v>
      </c>
      <c r="R1070" t="s">
        <v>59</v>
      </c>
      <c r="S1070" t="s">
        <v>59</v>
      </c>
      <c r="T1070" t="s">
        <v>59</v>
      </c>
      <c r="U1070" t="s">
        <v>59</v>
      </c>
      <c r="W1070">
        <v>0</v>
      </c>
      <c r="X1070">
        <v>0</v>
      </c>
      <c r="Y1070" t="s">
        <v>66</v>
      </c>
      <c r="Z1070" t="s">
        <v>66</v>
      </c>
      <c r="AA1070" t="s">
        <v>66</v>
      </c>
      <c r="AB1070" t="s">
        <v>66</v>
      </c>
      <c r="AC1070" t="s">
        <v>58</v>
      </c>
      <c r="AD1070" t="s">
        <v>58</v>
      </c>
      <c r="AE1070" t="s">
        <v>66</v>
      </c>
      <c r="AF1070" t="s">
        <v>58</v>
      </c>
      <c r="AG1070" t="s">
        <v>58</v>
      </c>
      <c r="AH1070" t="s">
        <v>58</v>
      </c>
      <c r="AI1070" t="s">
        <v>58</v>
      </c>
      <c r="AJ1070" t="s">
        <v>58</v>
      </c>
      <c r="AK1070">
        <v>1</v>
      </c>
      <c r="AL1070">
        <v>1</v>
      </c>
      <c r="AM1070">
        <v>1</v>
      </c>
      <c r="AN1070">
        <v>1</v>
      </c>
      <c r="AO1070">
        <v>1</v>
      </c>
      <c r="AP1070">
        <v>0</v>
      </c>
      <c r="AQ1070">
        <v>0</v>
      </c>
      <c r="AR1070">
        <v>0</v>
      </c>
      <c r="AS1070">
        <v>0</v>
      </c>
      <c r="AV1070">
        <v>13.1</v>
      </c>
      <c r="AW1070" t="s">
        <v>59</v>
      </c>
      <c r="AX1070">
        <v>6</v>
      </c>
    </row>
    <row r="1071" spans="1:50">
      <c r="A1071" t="s">
        <v>2028</v>
      </c>
      <c r="B1071" t="s">
        <v>1606</v>
      </c>
      <c r="C1071" t="s">
        <v>417</v>
      </c>
      <c r="D1071">
        <v>2080</v>
      </c>
      <c r="E1071" t="s">
        <v>53</v>
      </c>
      <c r="F1071">
        <v>60</v>
      </c>
      <c r="G1071" t="s">
        <v>115</v>
      </c>
      <c r="H1071">
        <v>346.71</v>
      </c>
      <c r="I1071" t="s">
        <v>105</v>
      </c>
      <c r="J1071" t="s">
        <v>56</v>
      </c>
      <c r="K1071" t="s">
        <v>57</v>
      </c>
      <c r="L1071" t="s">
        <v>58</v>
      </c>
      <c r="M1071">
        <v>0</v>
      </c>
      <c r="N1071">
        <v>1</v>
      </c>
      <c r="O1071">
        <v>1</v>
      </c>
      <c r="P1071">
        <v>0</v>
      </c>
      <c r="Q1071" t="s">
        <v>59</v>
      </c>
      <c r="R1071" t="s">
        <v>59</v>
      </c>
      <c r="S1071" t="s">
        <v>66</v>
      </c>
      <c r="T1071" t="s">
        <v>59</v>
      </c>
      <c r="U1071" t="s">
        <v>66</v>
      </c>
      <c r="V1071">
        <v>1</v>
      </c>
      <c r="W1071">
        <v>0</v>
      </c>
      <c r="X1071">
        <v>0</v>
      </c>
      <c r="Y1071" t="s">
        <v>58</v>
      </c>
      <c r="Z1071" t="s">
        <v>58</v>
      </c>
      <c r="AA1071" t="s">
        <v>58</v>
      </c>
      <c r="AB1071" t="s">
        <v>58</v>
      </c>
      <c r="AC1071" t="s">
        <v>58</v>
      </c>
      <c r="AD1071" t="s">
        <v>58</v>
      </c>
      <c r="AE1071" t="s">
        <v>58</v>
      </c>
      <c r="AF1071" t="s">
        <v>58</v>
      </c>
      <c r="AG1071" t="s">
        <v>58</v>
      </c>
      <c r="AH1071" t="s">
        <v>58</v>
      </c>
      <c r="AI1071" t="s">
        <v>58</v>
      </c>
      <c r="AJ1071" t="s">
        <v>58</v>
      </c>
      <c r="AK1071">
        <v>0</v>
      </c>
      <c r="AL1071">
        <v>1</v>
      </c>
      <c r="AM1071">
        <v>1</v>
      </c>
      <c r="AN1071">
        <v>0</v>
      </c>
      <c r="AO1071">
        <v>0</v>
      </c>
      <c r="AP1071">
        <v>0</v>
      </c>
      <c r="AQ1071">
        <v>0</v>
      </c>
      <c r="AR1071">
        <v>0</v>
      </c>
      <c r="AS1071">
        <v>1</v>
      </c>
      <c r="AV1071">
        <v>14.2</v>
      </c>
      <c r="AW1071" t="s">
        <v>59</v>
      </c>
      <c r="AX1071">
        <v>4</v>
      </c>
    </row>
    <row r="1072" spans="1:50">
      <c r="A1072" t="s">
        <v>2029</v>
      </c>
      <c r="B1072" t="s">
        <v>2030</v>
      </c>
      <c r="C1072" t="s">
        <v>185</v>
      </c>
      <c r="E1072" t="s">
        <v>63</v>
      </c>
      <c r="F1072">
        <v>32</v>
      </c>
      <c r="G1072" t="s">
        <v>54</v>
      </c>
      <c r="H1072">
        <v>174.01</v>
      </c>
      <c r="I1072" t="s">
        <v>55</v>
      </c>
      <c r="J1072" t="s">
        <v>55</v>
      </c>
      <c r="K1072" t="s">
        <v>131</v>
      </c>
      <c r="L1072" t="s">
        <v>66</v>
      </c>
      <c r="M1072">
        <v>1</v>
      </c>
      <c r="N1072">
        <v>2</v>
      </c>
      <c r="O1072">
        <v>1</v>
      </c>
      <c r="P1072">
        <v>0</v>
      </c>
      <c r="Q1072" t="s">
        <v>59</v>
      </c>
      <c r="R1072" t="s">
        <v>59</v>
      </c>
      <c r="S1072" t="s">
        <v>59</v>
      </c>
      <c r="T1072" t="s">
        <v>59</v>
      </c>
      <c r="U1072" t="s">
        <v>59</v>
      </c>
      <c r="W1072">
        <v>0</v>
      </c>
      <c r="X1072">
        <v>0</v>
      </c>
      <c r="Y1072" t="s">
        <v>58</v>
      </c>
      <c r="Z1072" t="s">
        <v>58</v>
      </c>
      <c r="AA1072" t="s">
        <v>58</v>
      </c>
      <c r="AB1072" t="s">
        <v>58</v>
      </c>
      <c r="AC1072" t="s">
        <v>58</v>
      </c>
      <c r="AD1072" t="s">
        <v>58</v>
      </c>
      <c r="AE1072" t="s">
        <v>58</v>
      </c>
      <c r="AF1072" t="s">
        <v>58</v>
      </c>
      <c r="AG1072" t="s">
        <v>58</v>
      </c>
      <c r="AH1072" t="s">
        <v>58</v>
      </c>
      <c r="AI1072" t="s">
        <v>58</v>
      </c>
      <c r="AJ1072" t="s">
        <v>58</v>
      </c>
      <c r="AK1072">
        <v>1</v>
      </c>
      <c r="AL1072">
        <v>1</v>
      </c>
      <c r="AM1072">
        <v>1</v>
      </c>
      <c r="AN1072">
        <v>0</v>
      </c>
      <c r="AO1072">
        <v>1</v>
      </c>
      <c r="AP1072">
        <v>1</v>
      </c>
      <c r="AQ1072">
        <v>0</v>
      </c>
      <c r="AR1072">
        <v>1</v>
      </c>
      <c r="AS1072">
        <v>1</v>
      </c>
      <c r="AV1072">
        <v>12.1</v>
      </c>
      <c r="AW1072" t="s">
        <v>59</v>
      </c>
      <c r="AX1072">
        <v>1</v>
      </c>
    </row>
    <row r="1073" spans="1:50">
      <c r="A1073" t="s">
        <v>2031</v>
      </c>
      <c r="B1073" t="s">
        <v>87</v>
      </c>
      <c r="C1073" t="s">
        <v>134</v>
      </c>
      <c r="E1073" t="s">
        <v>53</v>
      </c>
      <c r="F1073">
        <v>34</v>
      </c>
      <c r="G1073" t="s">
        <v>64</v>
      </c>
      <c r="H1073">
        <v>220.07</v>
      </c>
      <c r="I1073" t="s">
        <v>65</v>
      </c>
      <c r="J1073" t="s">
        <v>71</v>
      </c>
      <c r="K1073" t="s">
        <v>57</v>
      </c>
      <c r="L1073" t="s">
        <v>66</v>
      </c>
      <c r="M1073">
        <v>0</v>
      </c>
      <c r="N1073">
        <v>1</v>
      </c>
      <c r="O1073">
        <v>0</v>
      </c>
      <c r="P1073">
        <v>0</v>
      </c>
      <c r="Q1073" t="s">
        <v>59</v>
      </c>
      <c r="R1073" t="s">
        <v>59</v>
      </c>
      <c r="S1073" t="s">
        <v>59</v>
      </c>
      <c r="T1073" t="s">
        <v>59</v>
      </c>
      <c r="U1073" t="s">
        <v>59</v>
      </c>
      <c r="Y1073" t="s">
        <v>58</v>
      </c>
      <c r="Z1073" t="s">
        <v>66</v>
      </c>
      <c r="AA1073" t="s">
        <v>58</v>
      </c>
      <c r="AB1073" t="s">
        <v>66</v>
      </c>
      <c r="AC1073" t="s">
        <v>58</v>
      </c>
      <c r="AD1073" t="s">
        <v>58</v>
      </c>
      <c r="AE1073" t="s">
        <v>66</v>
      </c>
      <c r="AF1073" t="s">
        <v>58</v>
      </c>
      <c r="AG1073" t="s">
        <v>58</v>
      </c>
      <c r="AH1073" t="s">
        <v>58</v>
      </c>
      <c r="AI1073" t="s">
        <v>58</v>
      </c>
      <c r="AJ1073" t="s">
        <v>58</v>
      </c>
      <c r="AK1073">
        <v>0</v>
      </c>
      <c r="AL1073">
        <v>1</v>
      </c>
      <c r="AM1073">
        <v>0</v>
      </c>
      <c r="AN1073">
        <v>1</v>
      </c>
      <c r="AO1073">
        <v>1</v>
      </c>
      <c r="AP1073">
        <v>0</v>
      </c>
      <c r="AQ1073">
        <v>0</v>
      </c>
      <c r="AR1073">
        <v>0</v>
      </c>
      <c r="AS1073">
        <v>1</v>
      </c>
      <c r="AW1073" t="s">
        <v>59</v>
      </c>
      <c r="AX1073">
        <v>1</v>
      </c>
    </row>
    <row r="1074" spans="1:50">
      <c r="A1074" t="s">
        <v>2032</v>
      </c>
      <c r="B1074" t="s">
        <v>113</v>
      </c>
      <c r="C1074" t="s">
        <v>114</v>
      </c>
      <c r="D1074">
        <v>4120</v>
      </c>
      <c r="E1074" t="s">
        <v>53</v>
      </c>
      <c r="F1074">
        <v>0</v>
      </c>
      <c r="G1074" t="s">
        <v>104</v>
      </c>
      <c r="H1074">
        <v>222.7</v>
      </c>
      <c r="I1074" t="s">
        <v>55</v>
      </c>
      <c r="J1074" t="s">
        <v>55</v>
      </c>
      <c r="K1074" t="s">
        <v>128</v>
      </c>
      <c r="L1074" t="s">
        <v>66</v>
      </c>
      <c r="M1074">
        <v>1</v>
      </c>
      <c r="N1074">
        <v>0</v>
      </c>
      <c r="O1074">
        <v>0</v>
      </c>
      <c r="P1074">
        <v>0</v>
      </c>
      <c r="Q1074" t="s">
        <v>59</v>
      </c>
      <c r="R1074" t="s">
        <v>59</v>
      </c>
      <c r="S1074" t="s">
        <v>59</v>
      </c>
      <c r="T1074" t="s">
        <v>59</v>
      </c>
      <c r="U1074" t="s">
        <v>59</v>
      </c>
      <c r="W1074">
        <v>0</v>
      </c>
      <c r="X1074">
        <v>0</v>
      </c>
      <c r="Y1074" t="s">
        <v>59</v>
      </c>
      <c r="Z1074" t="s">
        <v>59</v>
      </c>
      <c r="AA1074" t="s">
        <v>59</v>
      </c>
      <c r="AB1074" t="s">
        <v>59</v>
      </c>
      <c r="AC1074" t="s">
        <v>59</v>
      </c>
      <c r="AD1074" t="s">
        <v>59</v>
      </c>
      <c r="AE1074" t="s">
        <v>59</v>
      </c>
      <c r="AF1074" t="s">
        <v>59</v>
      </c>
      <c r="AG1074" t="s">
        <v>59</v>
      </c>
      <c r="AH1074" t="s">
        <v>59</v>
      </c>
      <c r="AI1074" t="s">
        <v>59</v>
      </c>
      <c r="AJ1074" t="s">
        <v>59</v>
      </c>
      <c r="AV1074">
        <v>12.8</v>
      </c>
      <c r="AW1074" t="s">
        <v>59</v>
      </c>
      <c r="AX1074">
        <v>4</v>
      </c>
    </row>
    <row r="1075" spans="1:50">
      <c r="A1075" t="s">
        <v>2033</v>
      </c>
      <c r="B1075" t="s">
        <v>113</v>
      </c>
      <c r="C1075" t="s">
        <v>114</v>
      </c>
      <c r="E1075" t="s">
        <v>53</v>
      </c>
      <c r="F1075">
        <v>60</v>
      </c>
      <c r="G1075" t="s">
        <v>104</v>
      </c>
      <c r="H1075">
        <v>287.83</v>
      </c>
      <c r="I1075" t="s">
        <v>105</v>
      </c>
      <c r="J1075" t="s">
        <v>71</v>
      </c>
      <c r="K1075" t="s">
        <v>90</v>
      </c>
      <c r="L1075" t="s">
        <v>58</v>
      </c>
      <c r="M1075">
        <v>0</v>
      </c>
      <c r="N1075">
        <v>0</v>
      </c>
      <c r="O1075">
        <v>0</v>
      </c>
      <c r="P1075">
        <v>0</v>
      </c>
      <c r="Q1075" t="s">
        <v>59</v>
      </c>
      <c r="R1075" t="s">
        <v>59</v>
      </c>
      <c r="S1075" t="s">
        <v>59</v>
      </c>
      <c r="T1075" t="s">
        <v>59</v>
      </c>
      <c r="U1075" t="s">
        <v>59</v>
      </c>
      <c r="W1075">
        <v>0</v>
      </c>
      <c r="X1075">
        <v>0</v>
      </c>
      <c r="Y1075" t="s">
        <v>58</v>
      </c>
      <c r="Z1075" t="s">
        <v>66</v>
      </c>
      <c r="AA1075" t="s">
        <v>58</v>
      </c>
      <c r="AB1075" t="s">
        <v>66</v>
      </c>
      <c r="AC1075" t="s">
        <v>58</v>
      </c>
      <c r="AD1075" t="s">
        <v>58</v>
      </c>
      <c r="AE1075" t="s">
        <v>58</v>
      </c>
      <c r="AF1075" t="s">
        <v>58</v>
      </c>
      <c r="AG1075" t="s">
        <v>58</v>
      </c>
      <c r="AH1075" t="s">
        <v>58</v>
      </c>
      <c r="AI1075" t="s">
        <v>58</v>
      </c>
      <c r="AJ1075" t="s">
        <v>58</v>
      </c>
      <c r="AK1075">
        <v>0</v>
      </c>
      <c r="AL1075">
        <v>0</v>
      </c>
      <c r="AM1075">
        <v>1</v>
      </c>
      <c r="AN1075">
        <v>0</v>
      </c>
      <c r="AO1075">
        <v>0</v>
      </c>
      <c r="AP1075">
        <v>0</v>
      </c>
      <c r="AQ1075">
        <v>0</v>
      </c>
      <c r="AR1075">
        <v>0</v>
      </c>
      <c r="AS1075">
        <v>0</v>
      </c>
      <c r="AV1075">
        <v>11</v>
      </c>
      <c r="AW1075" t="s">
        <v>59</v>
      </c>
      <c r="AX1075">
        <v>4</v>
      </c>
    </row>
    <row r="1076" spans="1:50">
      <c r="A1076" t="s">
        <v>2034</v>
      </c>
      <c r="B1076" t="s">
        <v>2035</v>
      </c>
      <c r="C1076" t="s">
        <v>122</v>
      </c>
      <c r="D1076">
        <v>8240</v>
      </c>
      <c r="E1076" t="s">
        <v>63</v>
      </c>
      <c r="F1076">
        <v>32</v>
      </c>
      <c r="G1076" t="s">
        <v>70</v>
      </c>
      <c r="H1076">
        <v>322.7</v>
      </c>
      <c r="I1076" t="s">
        <v>55</v>
      </c>
      <c r="J1076" t="s">
        <v>71</v>
      </c>
      <c r="K1076" t="s">
        <v>131</v>
      </c>
      <c r="L1076" t="s">
        <v>58</v>
      </c>
      <c r="M1076">
        <v>0</v>
      </c>
      <c r="N1076">
        <v>0</v>
      </c>
      <c r="O1076">
        <v>0</v>
      </c>
      <c r="P1076">
        <v>0</v>
      </c>
      <c r="Q1076" t="s">
        <v>59</v>
      </c>
      <c r="R1076" t="s">
        <v>59</v>
      </c>
      <c r="S1076" t="s">
        <v>59</v>
      </c>
      <c r="T1076" t="s">
        <v>59</v>
      </c>
      <c r="U1076" t="s">
        <v>59</v>
      </c>
      <c r="V1076">
        <v>1</v>
      </c>
      <c r="W1076">
        <v>1</v>
      </c>
      <c r="X1076">
        <v>0</v>
      </c>
      <c r="Y1076" t="s">
        <v>58</v>
      </c>
      <c r="Z1076" t="s">
        <v>66</v>
      </c>
      <c r="AA1076" t="s">
        <v>58</v>
      </c>
      <c r="AB1076" t="s">
        <v>66</v>
      </c>
      <c r="AC1076" t="s">
        <v>58</v>
      </c>
      <c r="AD1076" t="s">
        <v>58</v>
      </c>
      <c r="AE1076" t="s">
        <v>58</v>
      </c>
      <c r="AF1076" t="s">
        <v>58</v>
      </c>
      <c r="AG1076" t="s">
        <v>58</v>
      </c>
      <c r="AH1076" t="s">
        <v>58</v>
      </c>
      <c r="AI1076" t="s">
        <v>58</v>
      </c>
      <c r="AJ1076" t="s">
        <v>58</v>
      </c>
      <c r="AK1076">
        <v>0</v>
      </c>
      <c r="AL1076">
        <v>0</v>
      </c>
      <c r="AM1076">
        <v>0</v>
      </c>
      <c r="AN1076">
        <v>0</v>
      </c>
      <c r="AO1076">
        <v>0</v>
      </c>
      <c r="AP1076">
        <v>0</v>
      </c>
      <c r="AQ1076">
        <v>0</v>
      </c>
      <c r="AR1076">
        <v>0</v>
      </c>
      <c r="AS1076">
        <v>1</v>
      </c>
      <c r="AV1076">
        <v>14.8</v>
      </c>
      <c r="AW1076" t="s">
        <v>59</v>
      </c>
      <c r="AX1076">
        <v>7</v>
      </c>
    </row>
    <row r="1077" spans="1:50">
      <c r="A1077" t="s">
        <v>2036</v>
      </c>
      <c r="B1077" t="s">
        <v>1434</v>
      </c>
      <c r="C1077" t="s">
        <v>83</v>
      </c>
      <c r="E1077" t="s">
        <v>53</v>
      </c>
      <c r="F1077">
        <v>46</v>
      </c>
      <c r="G1077" t="s">
        <v>127</v>
      </c>
      <c r="H1077">
        <v>383.55</v>
      </c>
      <c r="I1077" t="s">
        <v>105</v>
      </c>
      <c r="J1077" t="s">
        <v>71</v>
      </c>
      <c r="K1077" t="s">
        <v>123</v>
      </c>
      <c r="L1077" t="s">
        <v>66</v>
      </c>
      <c r="M1077">
        <v>1</v>
      </c>
      <c r="N1077">
        <v>0</v>
      </c>
      <c r="O1077">
        <v>0</v>
      </c>
      <c r="P1077">
        <v>0</v>
      </c>
      <c r="Q1077" t="s">
        <v>59</v>
      </c>
      <c r="R1077" t="s">
        <v>59</v>
      </c>
      <c r="S1077" t="s">
        <v>59</v>
      </c>
      <c r="T1077" t="s">
        <v>59</v>
      </c>
      <c r="U1077" t="s">
        <v>59</v>
      </c>
      <c r="W1077">
        <v>0</v>
      </c>
      <c r="X1077">
        <v>0</v>
      </c>
      <c r="Y1077" t="s">
        <v>58</v>
      </c>
      <c r="Z1077" t="s">
        <v>58</v>
      </c>
      <c r="AA1077" t="s">
        <v>58</v>
      </c>
      <c r="AB1077" t="s">
        <v>58</v>
      </c>
      <c r="AC1077" t="s">
        <v>58</v>
      </c>
      <c r="AD1077" t="s">
        <v>58</v>
      </c>
      <c r="AE1077" t="s">
        <v>58</v>
      </c>
      <c r="AF1077" t="s">
        <v>58</v>
      </c>
      <c r="AG1077" t="s">
        <v>58</v>
      </c>
      <c r="AH1077" t="s">
        <v>58</v>
      </c>
      <c r="AI1077" t="s">
        <v>58</v>
      </c>
      <c r="AJ1077" t="s">
        <v>58</v>
      </c>
      <c r="AK1077">
        <v>1</v>
      </c>
      <c r="AL1077">
        <v>1</v>
      </c>
      <c r="AM1077">
        <v>1</v>
      </c>
      <c r="AN1077">
        <v>0</v>
      </c>
      <c r="AO1077">
        <v>0</v>
      </c>
      <c r="AP1077">
        <v>0</v>
      </c>
      <c r="AQ1077">
        <v>0</v>
      </c>
      <c r="AR1077">
        <v>0</v>
      </c>
      <c r="AS1077">
        <v>1</v>
      </c>
      <c r="AV1077">
        <v>12.9</v>
      </c>
      <c r="AW1077" t="s">
        <v>59</v>
      </c>
      <c r="AX1077">
        <v>2</v>
      </c>
    </row>
    <row r="1078" spans="1:50">
      <c r="A1078" t="s">
        <v>2037</v>
      </c>
      <c r="B1078" t="s">
        <v>2038</v>
      </c>
      <c r="C1078" t="s">
        <v>122</v>
      </c>
      <c r="D1078">
        <v>7510</v>
      </c>
      <c r="E1078" t="s">
        <v>53</v>
      </c>
      <c r="F1078">
        <v>32</v>
      </c>
      <c r="G1078" t="s">
        <v>54</v>
      </c>
      <c r="H1078">
        <v>161.51</v>
      </c>
      <c r="I1078" t="s">
        <v>55</v>
      </c>
      <c r="J1078" t="s">
        <v>56</v>
      </c>
      <c r="K1078" t="s">
        <v>131</v>
      </c>
      <c r="L1078" t="s">
        <v>66</v>
      </c>
      <c r="M1078">
        <v>1</v>
      </c>
      <c r="N1078">
        <v>0</v>
      </c>
      <c r="O1078">
        <v>0</v>
      </c>
      <c r="P1078">
        <v>0</v>
      </c>
      <c r="Q1078" t="s">
        <v>59</v>
      </c>
      <c r="R1078" t="s">
        <v>59</v>
      </c>
      <c r="S1078" t="s">
        <v>59</v>
      </c>
      <c r="T1078" t="s">
        <v>59</v>
      </c>
      <c r="U1078" t="s">
        <v>59</v>
      </c>
      <c r="V1078">
        <v>1</v>
      </c>
      <c r="W1078">
        <v>0</v>
      </c>
      <c r="X1078">
        <v>0</v>
      </c>
      <c r="Y1078" t="s">
        <v>58</v>
      </c>
      <c r="Z1078" t="s">
        <v>58</v>
      </c>
      <c r="AA1078" t="s">
        <v>58</v>
      </c>
      <c r="AB1078" t="s">
        <v>58</v>
      </c>
      <c r="AC1078" t="s">
        <v>58</v>
      </c>
      <c r="AD1078" t="s">
        <v>58</v>
      </c>
      <c r="AE1078" t="s">
        <v>58</v>
      </c>
      <c r="AF1078" t="s">
        <v>58</v>
      </c>
      <c r="AG1078" t="s">
        <v>58</v>
      </c>
      <c r="AH1078" t="s">
        <v>58</v>
      </c>
      <c r="AI1078" t="s">
        <v>58</v>
      </c>
      <c r="AJ1078" t="s">
        <v>58</v>
      </c>
      <c r="AK1078">
        <v>0</v>
      </c>
      <c r="AL1078">
        <v>0</v>
      </c>
      <c r="AM1078">
        <v>1</v>
      </c>
      <c r="AN1078">
        <v>0</v>
      </c>
      <c r="AO1078">
        <v>0</v>
      </c>
      <c r="AP1078">
        <v>0</v>
      </c>
      <c r="AQ1078">
        <v>1</v>
      </c>
      <c r="AR1078">
        <v>0</v>
      </c>
      <c r="AS1078">
        <v>0</v>
      </c>
      <c r="AV1078">
        <v>11.1</v>
      </c>
      <c r="AW1078" t="s">
        <v>59</v>
      </c>
      <c r="AX1078">
        <v>7</v>
      </c>
    </row>
    <row r="1079" spans="1:50">
      <c r="A1079" t="s">
        <v>2039</v>
      </c>
      <c r="B1079" t="s">
        <v>1196</v>
      </c>
      <c r="C1079" t="s">
        <v>212</v>
      </c>
      <c r="E1079" t="s">
        <v>63</v>
      </c>
      <c r="F1079">
        <v>60</v>
      </c>
      <c r="G1079" t="s">
        <v>64</v>
      </c>
      <c r="H1079">
        <v>206.91</v>
      </c>
      <c r="I1079" t="s">
        <v>105</v>
      </c>
      <c r="J1079" t="s">
        <v>71</v>
      </c>
      <c r="K1079" t="s">
        <v>80</v>
      </c>
      <c r="L1079" t="s">
        <v>58</v>
      </c>
      <c r="M1079">
        <v>0</v>
      </c>
      <c r="N1079">
        <v>1</v>
      </c>
      <c r="O1079">
        <v>1</v>
      </c>
      <c r="P1079">
        <v>0</v>
      </c>
      <c r="Q1079" t="s">
        <v>59</v>
      </c>
      <c r="R1079" t="s">
        <v>59</v>
      </c>
      <c r="S1079" t="s">
        <v>59</v>
      </c>
      <c r="T1079" t="s">
        <v>59</v>
      </c>
      <c r="U1079" t="s">
        <v>59</v>
      </c>
      <c r="W1079">
        <v>0</v>
      </c>
      <c r="X1079">
        <v>0</v>
      </c>
      <c r="Y1079" t="s">
        <v>58</v>
      </c>
      <c r="Z1079" t="s">
        <v>58</v>
      </c>
      <c r="AA1079" t="s">
        <v>58</v>
      </c>
      <c r="AB1079" t="s">
        <v>58</v>
      </c>
      <c r="AC1079" t="s">
        <v>58</v>
      </c>
      <c r="AD1079" t="s">
        <v>58</v>
      </c>
      <c r="AE1079" t="s">
        <v>58</v>
      </c>
      <c r="AF1079" t="s">
        <v>58</v>
      </c>
      <c r="AG1079" t="s">
        <v>58</v>
      </c>
      <c r="AH1079" t="s">
        <v>58</v>
      </c>
      <c r="AI1079" t="s">
        <v>58</v>
      </c>
      <c r="AJ1079" t="s">
        <v>58</v>
      </c>
      <c r="AK1079">
        <v>0</v>
      </c>
      <c r="AL1079">
        <v>1</v>
      </c>
      <c r="AM1079">
        <v>1</v>
      </c>
      <c r="AN1079">
        <v>1</v>
      </c>
      <c r="AO1079">
        <v>1</v>
      </c>
      <c r="AP1079">
        <v>0</v>
      </c>
      <c r="AQ1079">
        <v>1</v>
      </c>
      <c r="AR1079">
        <v>0</v>
      </c>
      <c r="AS1079">
        <v>1</v>
      </c>
      <c r="AV1079">
        <v>11.5</v>
      </c>
      <c r="AW1079" t="s">
        <v>59</v>
      </c>
      <c r="AX1079">
        <v>7</v>
      </c>
    </row>
    <row r="1080" spans="1:50">
      <c r="A1080" t="s">
        <v>2040</v>
      </c>
      <c r="B1080" t="s">
        <v>2041</v>
      </c>
      <c r="C1080" t="s">
        <v>187</v>
      </c>
      <c r="D1080">
        <v>6760</v>
      </c>
      <c r="E1080" t="s">
        <v>63</v>
      </c>
      <c r="F1080">
        <v>68</v>
      </c>
      <c r="G1080" t="s">
        <v>64</v>
      </c>
      <c r="H1080">
        <v>271.70999999999998</v>
      </c>
      <c r="I1080" t="s">
        <v>2042</v>
      </c>
      <c r="J1080" t="s">
        <v>71</v>
      </c>
      <c r="K1080" t="s">
        <v>72</v>
      </c>
      <c r="L1080" t="s">
        <v>58</v>
      </c>
      <c r="M1080">
        <v>0</v>
      </c>
      <c r="N1080">
        <v>2</v>
      </c>
      <c r="O1080">
        <v>2</v>
      </c>
      <c r="P1080">
        <v>0</v>
      </c>
      <c r="Q1080" t="s">
        <v>59</v>
      </c>
      <c r="R1080" t="s">
        <v>59</v>
      </c>
      <c r="S1080" t="s">
        <v>59</v>
      </c>
      <c r="T1080" t="s">
        <v>59</v>
      </c>
      <c r="U1080" t="s">
        <v>59</v>
      </c>
      <c r="W1080">
        <v>0</v>
      </c>
      <c r="X1080">
        <v>0</v>
      </c>
      <c r="Y1080" t="s">
        <v>58</v>
      </c>
      <c r="Z1080" t="s">
        <v>66</v>
      </c>
      <c r="AA1080" t="s">
        <v>58</v>
      </c>
      <c r="AB1080" t="s">
        <v>66</v>
      </c>
      <c r="AC1080" t="s">
        <v>58</v>
      </c>
      <c r="AD1080" t="s">
        <v>58</v>
      </c>
      <c r="AE1080" t="s">
        <v>66</v>
      </c>
      <c r="AF1080" t="s">
        <v>58</v>
      </c>
      <c r="AG1080" t="s">
        <v>58</v>
      </c>
      <c r="AH1080" t="s">
        <v>58</v>
      </c>
      <c r="AI1080" t="s">
        <v>58</v>
      </c>
      <c r="AJ1080" t="s">
        <v>58</v>
      </c>
      <c r="AK1080">
        <v>0</v>
      </c>
      <c r="AL1080">
        <v>1</v>
      </c>
      <c r="AM1080">
        <v>1</v>
      </c>
      <c r="AN1080">
        <v>1</v>
      </c>
      <c r="AO1080">
        <v>1</v>
      </c>
      <c r="AP1080">
        <v>0</v>
      </c>
      <c r="AQ1080">
        <v>0</v>
      </c>
      <c r="AR1080">
        <v>0</v>
      </c>
      <c r="AS1080">
        <v>1</v>
      </c>
      <c r="AV1080">
        <v>12.9</v>
      </c>
      <c r="AW1080" t="s">
        <v>59</v>
      </c>
      <c r="AX1080">
        <v>7</v>
      </c>
    </row>
    <row r="1081" spans="1:50">
      <c r="A1081" t="s">
        <v>2043</v>
      </c>
      <c r="B1081" t="s">
        <v>1179</v>
      </c>
      <c r="C1081" t="s">
        <v>108</v>
      </c>
      <c r="D1081">
        <v>3360</v>
      </c>
      <c r="E1081" t="s">
        <v>53</v>
      </c>
      <c r="F1081">
        <v>50</v>
      </c>
      <c r="G1081" t="s">
        <v>54</v>
      </c>
      <c r="H1081">
        <v>403.62</v>
      </c>
      <c r="I1081" t="s">
        <v>241</v>
      </c>
      <c r="J1081" t="s">
        <v>56</v>
      </c>
      <c r="K1081" t="s">
        <v>131</v>
      </c>
      <c r="L1081" t="s">
        <v>66</v>
      </c>
      <c r="M1081">
        <v>1</v>
      </c>
      <c r="N1081">
        <v>0</v>
      </c>
      <c r="O1081">
        <v>0</v>
      </c>
      <c r="P1081">
        <v>0</v>
      </c>
      <c r="Q1081" t="s">
        <v>59</v>
      </c>
      <c r="R1081" t="s">
        <v>59</v>
      </c>
      <c r="S1081" t="s">
        <v>59</v>
      </c>
      <c r="T1081" t="s">
        <v>59</v>
      </c>
      <c r="U1081" t="s">
        <v>59</v>
      </c>
      <c r="V1081">
        <v>3</v>
      </c>
      <c r="W1081">
        <v>0</v>
      </c>
      <c r="X1081">
        <v>1</v>
      </c>
      <c r="Y1081" t="s">
        <v>58</v>
      </c>
      <c r="Z1081" t="s">
        <v>66</v>
      </c>
      <c r="AA1081" t="s">
        <v>58</v>
      </c>
      <c r="AB1081" t="s">
        <v>66</v>
      </c>
      <c r="AC1081" t="s">
        <v>58</v>
      </c>
      <c r="AD1081" t="s">
        <v>58</v>
      </c>
      <c r="AE1081" t="s">
        <v>58</v>
      </c>
      <c r="AF1081" t="s">
        <v>58</v>
      </c>
      <c r="AG1081" t="s">
        <v>58</v>
      </c>
      <c r="AH1081" t="s">
        <v>58</v>
      </c>
      <c r="AI1081" t="s">
        <v>58</v>
      </c>
      <c r="AJ1081" t="s">
        <v>58</v>
      </c>
      <c r="AK1081">
        <v>0</v>
      </c>
      <c r="AL1081">
        <v>0</v>
      </c>
      <c r="AM1081">
        <v>0</v>
      </c>
      <c r="AN1081">
        <v>0</v>
      </c>
      <c r="AO1081">
        <v>0</v>
      </c>
      <c r="AP1081">
        <v>0</v>
      </c>
      <c r="AQ1081">
        <v>0</v>
      </c>
      <c r="AR1081">
        <v>0</v>
      </c>
      <c r="AS1081">
        <v>0</v>
      </c>
      <c r="AV1081">
        <v>16.100000000000001</v>
      </c>
      <c r="AW1081" t="s">
        <v>59</v>
      </c>
      <c r="AX1081">
        <v>9</v>
      </c>
    </row>
    <row r="1082" spans="1:50">
      <c r="A1082" t="s">
        <v>2044</v>
      </c>
      <c r="B1082" t="s">
        <v>2045</v>
      </c>
      <c r="C1082" t="s">
        <v>148</v>
      </c>
      <c r="D1082">
        <v>6160</v>
      </c>
      <c r="E1082" t="s">
        <v>53</v>
      </c>
      <c r="F1082">
        <v>40</v>
      </c>
      <c r="G1082" t="s">
        <v>84</v>
      </c>
      <c r="H1082">
        <v>261.18</v>
      </c>
      <c r="I1082" t="s">
        <v>65</v>
      </c>
      <c r="J1082" t="s">
        <v>71</v>
      </c>
      <c r="K1082" t="s">
        <v>85</v>
      </c>
      <c r="L1082" t="s">
        <v>66</v>
      </c>
      <c r="M1082">
        <v>1</v>
      </c>
      <c r="N1082">
        <v>2</v>
      </c>
      <c r="O1082">
        <v>1</v>
      </c>
      <c r="P1082">
        <v>1</v>
      </c>
      <c r="Q1082" t="s">
        <v>59</v>
      </c>
      <c r="R1082" t="s">
        <v>59</v>
      </c>
      <c r="S1082" t="s">
        <v>59</v>
      </c>
      <c r="T1082" t="s">
        <v>59</v>
      </c>
      <c r="U1082" t="s">
        <v>59</v>
      </c>
      <c r="Y1082" t="s">
        <v>66</v>
      </c>
      <c r="Z1082" t="s">
        <v>66</v>
      </c>
      <c r="AA1082" t="s">
        <v>58</v>
      </c>
      <c r="AB1082" t="s">
        <v>58</v>
      </c>
      <c r="AC1082" t="s">
        <v>58</v>
      </c>
      <c r="AD1082" t="s">
        <v>58</v>
      </c>
      <c r="AE1082" t="s">
        <v>58</v>
      </c>
      <c r="AF1082" t="s">
        <v>58</v>
      </c>
      <c r="AG1082" t="s">
        <v>58</v>
      </c>
      <c r="AH1082" t="s">
        <v>58</v>
      </c>
      <c r="AI1082" t="s">
        <v>58</v>
      </c>
      <c r="AJ1082" t="s">
        <v>58</v>
      </c>
      <c r="AK1082">
        <v>1</v>
      </c>
      <c r="AL1082">
        <v>1</v>
      </c>
      <c r="AM1082">
        <v>1</v>
      </c>
      <c r="AN1082">
        <v>0</v>
      </c>
      <c r="AO1082">
        <v>0</v>
      </c>
      <c r="AP1082">
        <v>0</v>
      </c>
      <c r="AQ1082">
        <v>0</v>
      </c>
      <c r="AR1082">
        <v>1</v>
      </c>
      <c r="AS1082">
        <v>0</v>
      </c>
      <c r="AW1082" t="s">
        <v>59</v>
      </c>
      <c r="AX1082">
        <v>3</v>
      </c>
    </row>
    <row r="1083" spans="1:50">
      <c r="A1083" t="s">
        <v>2046</v>
      </c>
      <c r="B1083" t="s">
        <v>2047</v>
      </c>
      <c r="C1083" t="s">
        <v>187</v>
      </c>
      <c r="D1083">
        <v>1950</v>
      </c>
      <c r="E1083" t="s">
        <v>53</v>
      </c>
      <c r="F1083">
        <v>62</v>
      </c>
      <c r="G1083" t="s">
        <v>104</v>
      </c>
      <c r="H1083">
        <v>244.41</v>
      </c>
      <c r="I1083" t="s">
        <v>105</v>
      </c>
      <c r="J1083" t="s">
        <v>56</v>
      </c>
      <c r="K1083" t="s">
        <v>145</v>
      </c>
      <c r="L1083" t="s">
        <v>66</v>
      </c>
      <c r="M1083">
        <v>1</v>
      </c>
      <c r="N1083">
        <v>1</v>
      </c>
      <c r="O1083">
        <v>1</v>
      </c>
      <c r="P1083">
        <v>0</v>
      </c>
      <c r="Q1083" t="s">
        <v>59</v>
      </c>
      <c r="R1083" t="s">
        <v>59</v>
      </c>
      <c r="S1083" t="s">
        <v>59</v>
      </c>
      <c r="T1083" t="s">
        <v>66</v>
      </c>
      <c r="U1083" t="s">
        <v>59</v>
      </c>
      <c r="W1083">
        <v>0</v>
      </c>
      <c r="X1083">
        <v>0</v>
      </c>
      <c r="Y1083" t="s">
        <v>66</v>
      </c>
      <c r="Z1083" t="s">
        <v>58</v>
      </c>
      <c r="AA1083" t="s">
        <v>58</v>
      </c>
      <c r="AB1083" t="s">
        <v>58</v>
      </c>
      <c r="AC1083" t="s">
        <v>58</v>
      </c>
      <c r="AD1083" t="s">
        <v>58</v>
      </c>
      <c r="AE1083" t="s">
        <v>58</v>
      </c>
      <c r="AF1083" t="s">
        <v>58</v>
      </c>
      <c r="AG1083" t="s">
        <v>58</v>
      </c>
      <c r="AH1083" t="s">
        <v>58</v>
      </c>
      <c r="AI1083" t="s">
        <v>58</v>
      </c>
      <c r="AJ1083" t="s">
        <v>58</v>
      </c>
      <c r="AK1083">
        <v>0</v>
      </c>
      <c r="AL1083">
        <v>0</v>
      </c>
      <c r="AM1083">
        <v>1</v>
      </c>
      <c r="AN1083">
        <v>0</v>
      </c>
      <c r="AO1083">
        <v>0</v>
      </c>
      <c r="AP1083">
        <v>0</v>
      </c>
      <c r="AQ1083">
        <v>0</v>
      </c>
      <c r="AR1083">
        <v>0</v>
      </c>
      <c r="AS1083">
        <v>1</v>
      </c>
      <c r="AV1083">
        <v>11.5</v>
      </c>
      <c r="AW1083" t="s">
        <v>59</v>
      </c>
      <c r="AX1083">
        <v>7</v>
      </c>
    </row>
    <row r="1084" spans="1:50">
      <c r="A1084" t="s">
        <v>2048</v>
      </c>
      <c r="B1084" t="s">
        <v>2049</v>
      </c>
      <c r="C1084" t="s">
        <v>134</v>
      </c>
      <c r="D1084">
        <v>1640</v>
      </c>
      <c r="E1084" t="s">
        <v>53</v>
      </c>
      <c r="F1084">
        <v>50</v>
      </c>
      <c r="G1084" t="s">
        <v>64</v>
      </c>
      <c r="H1084">
        <v>409.87</v>
      </c>
      <c r="I1084" t="s">
        <v>100</v>
      </c>
      <c r="J1084" t="s">
        <v>55</v>
      </c>
      <c r="K1084" t="s">
        <v>72</v>
      </c>
      <c r="L1084" t="s">
        <v>66</v>
      </c>
      <c r="M1084">
        <v>2</v>
      </c>
      <c r="N1084">
        <v>2</v>
      </c>
      <c r="O1084">
        <v>1</v>
      </c>
      <c r="P1084">
        <v>1</v>
      </c>
      <c r="Q1084" t="s">
        <v>59</v>
      </c>
      <c r="R1084" t="s">
        <v>59</v>
      </c>
      <c r="S1084" t="s">
        <v>59</v>
      </c>
      <c r="T1084" t="s">
        <v>59</v>
      </c>
      <c r="U1084" t="s">
        <v>59</v>
      </c>
      <c r="V1084">
        <v>1</v>
      </c>
      <c r="W1084">
        <v>0</v>
      </c>
      <c r="X1084">
        <v>0</v>
      </c>
      <c r="Y1084" t="s">
        <v>66</v>
      </c>
      <c r="Z1084" t="s">
        <v>66</v>
      </c>
      <c r="AA1084" t="s">
        <v>58</v>
      </c>
      <c r="AB1084" t="s">
        <v>66</v>
      </c>
      <c r="AC1084" t="s">
        <v>58</v>
      </c>
      <c r="AD1084" t="s">
        <v>58</v>
      </c>
      <c r="AE1084" t="s">
        <v>58</v>
      </c>
      <c r="AF1084" t="s">
        <v>58</v>
      </c>
      <c r="AG1084" t="s">
        <v>58</v>
      </c>
      <c r="AH1084" t="s">
        <v>58</v>
      </c>
      <c r="AI1084" t="s">
        <v>58</v>
      </c>
      <c r="AJ1084" t="s">
        <v>58</v>
      </c>
      <c r="AK1084">
        <v>1</v>
      </c>
      <c r="AL1084">
        <v>0</v>
      </c>
      <c r="AM1084">
        <v>1</v>
      </c>
      <c r="AN1084">
        <v>0</v>
      </c>
      <c r="AO1084">
        <v>1</v>
      </c>
      <c r="AP1084">
        <v>0</v>
      </c>
      <c r="AQ1084">
        <v>0</v>
      </c>
      <c r="AR1084">
        <v>0</v>
      </c>
      <c r="AS1084">
        <v>0</v>
      </c>
      <c r="AV1084">
        <v>15.4</v>
      </c>
      <c r="AW1084" t="s">
        <v>59</v>
      </c>
      <c r="AX1084">
        <v>1</v>
      </c>
    </row>
    <row r="1085" spans="1:50">
      <c r="A1085" t="s">
        <v>2050</v>
      </c>
      <c r="B1085" t="s">
        <v>2051</v>
      </c>
      <c r="C1085" t="s">
        <v>212</v>
      </c>
      <c r="D1085">
        <v>3120</v>
      </c>
      <c r="E1085" t="s">
        <v>53</v>
      </c>
      <c r="F1085">
        <v>38</v>
      </c>
      <c r="G1085" t="s">
        <v>70</v>
      </c>
      <c r="H1085">
        <v>373.03</v>
      </c>
      <c r="I1085" t="s">
        <v>100</v>
      </c>
      <c r="J1085" t="s">
        <v>71</v>
      </c>
      <c r="K1085" t="s">
        <v>145</v>
      </c>
      <c r="L1085" t="s">
        <v>66</v>
      </c>
      <c r="M1085">
        <v>3</v>
      </c>
      <c r="N1085">
        <v>0</v>
      </c>
      <c r="O1085">
        <v>0</v>
      </c>
      <c r="P1085">
        <v>0</v>
      </c>
      <c r="Q1085" t="s">
        <v>59</v>
      </c>
      <c r="R1085" t="s">
        <v>66</v>
      </c>
      <c r="S1085" t="s">
        <v>66</v>
      </c>
      <c r="T1085" t="s">
        <v>66</v>
      </c>
      <c r="U1085" t="s">
        <v>59</v>
      </c>
      <c r="W1085">
        <v>0</v>
      </c>
      <c r="X1085">
        <v>0</v>
      </c>
      <c r="Y1085" t="s">
        <v>59</v>
      </c>
      <c r="Z1085" t="s">
        <v>59</v>
      </c>
      <c r="AA1085" t="s">
        <v>59</v>
      </c>
      <c r="AB1085" t="s">
        <v>59</v>
      </c>
      <c r="AC1085" t="s">
        <v>59</v>
      </c>
      <c r="AD1085" t="s">
        <v>59</v>
      </c>
      <c r="AE1085" t="s">
        <v>59</v>
      </c>
      <c r="AF1085" t="s">
        <v>59</v>
      </c>
      <c r="AG1085" t="s">
        <v>59</v>
      </c>
      <c r="AH1085" t="s">
        <v>59</v>
      </c>
      <c r="AI1085" t="s">
        <v>59</v>
      </c>
      <c r="AJ1085" t="s">
        <v>59</v>
      </c>
      <c r="AV1085">
        <v>15.2</v>
      </c>
      <c r="AW1085" t="s">
        <v>66</v>
      </c>
      <c r="AX1085">
        <v>7</v>
      </c>
    </row>
    <row r="1086" spans="1:50">
      <c r="A1086" t="s">
        <v>2052</v>
      </c>
      <c r="B1086" t="s">
        <v>2053</v>
      </c>
      <c r="C1086" t="s">
        <v>177</v>
      </c>
      <c r="D1086">
        <v>3760</v>
      </c>
      <c r="E1086" t="s">
        <v>53</v>
      </c>
      <c r="F1086">
        <v>0</v>
      </c>
      <c r="G1086" t="s">
        <v>64</v>
      </c>
      <c r="H1086">
        <v>304.27999999999997</v>
      </c>
      <c r="I1086" t="s">
        <v>55</v>
      </c>
      <c r="J1086" t="s">
        <v>55</v>
      </c>
      <c r="K1086" t="s">
        <v>85</v>
      </c>
      <c r="L1086" t="s">
        <v>58</v>
      </c>
      <c r="M1086">
        <v>0</v>
      </c>
      <c r="N1086">
        <v>1</v>
      </c>
      <c r="O1086">
        <v>1</v>
      </c>
      <c r="P1086">
        <v>0</v>
      </c>
      <c r="Q1086" t="s">
        <v>59</v>
      </c>
      <c r="R1086" t="s">
        <v>59</v>
      </c>
      <c r="S1086" t="s">
        <v>59</v>
      </c>
      <c r="T1086" t="s">
        <v>59</v>
      </c>
      <c r="U1086" t="s">
        <v>59</v>
      </c>
      <c r="W1086">
        <v>0</v>
      </c>
      <c r="X1086">
        <v>0</v>
      </c>
      <c r="Y1086" t="s">
        <v>66</v>
      </c>
      <c r="Z1086" t="s">
        <v>66</v>
      </c>
      <c r="AA1086" t="s">
        <v>58</v>
      </c>
      <c r="AB1086" t="s">
        <v>66</v>
      </c>
      <c r="AC1086" t="s">
        <v>58</v>
      </c>
      <c r="AD1086" t="s">
        <v>58</v>
      </c>
      <c r="AE1086" t="s">
        <v>58</v>
      </c>
      <c r="AF1086" t="s">
        <v>58</v>
      </c>
      <c r="AG1086" t="s">
        <v>58</v>
      </c>
      <c r="AH1086" t="s">
        <v>58</v>
      </c>
      <c r="AI1086" t="s">
        <v>58</v>
      </c>
      <c r="AJ1086" t="s">
        <v>58</v>
      </c>
      <c r="AK1086">
        <v>1</v>
      </c>
      <c r="AL1086">
        <v>1</v>
      </c>
      <c r="AM1086">
        <v>1</v>
      </c>
      <c r="AN1086">
        <v>0</v>
      </c>
      <c r="AO1086">
        <v>1</v>
      </c>
      <c r="AP1086">
        <v>0</v>
      </c>
      <c r="AQ1086">
        <v>0</v>
      </c>
      <c r="AR1086">
        <v>0</v>
      </c>
      <c r="AS1086">
        <v>1</v>
      </c>
      <c r="AV1086">
        <v>13.3</v>
      </c>
      <c r="AW1086" t="s">
        <v>59</v>
      </c>
      <c r="AX1086">
        <v>8</v>
      </c>
    </row>
    <row r="1087" spans="1:50">
      <c r="A1087" t="s">
        <v>2054</v>
      </c>
      <c r="B1087" t="s">
        <v>1156</v>
      </c>
      <c r="C1087" t="s">
        <v>212</v>
      </c>
      <c r="D1087">
        <v>1520</v>
      </c>
      <c r="E1087" t="s">
        <v>63</v>
      </c>
      <c r="F1087">
        <v>44</v>
      </c>
      <c r="G1087" t="s">
        <v>104</v>
      </c>
      <c r="H1087">
        <v>236.84</v>
      </c>
      <c r="I1087" t="s">
        <v>105</v>
      </c>
      <c r="J1087" t="s">
        <v>71</v>
      </c>
      <c r="K1087" t="s">
        <v>116</v>
      </c>
      <c r="L1087" t="s">
        <v>66</v>
      </c>
      <c r="M1087">
        <v>1</v>
      </c>
      <c r="N1087">
        <v>1</v>
      </c>
      <c r="O1087">
        <v>1</v>
      </c>
      <c r="P1087">
        <v>0</v>
      </c>
      <c r="Q1087" t="s">
        <v>59</v>
      </c>
      <c r="R1087" t="s">
        <v>59</v>
      </c>
      <c r="S1087" t="s">
        <v>59</v>
      </c>
      <c r="T1087" t="s">
        <v>66</v>
      </c>
      <c r="U1087" t="s">
        <v>59</v>
      </c>
      <c r="W1087">
        <v>0</v>
      </c>
      <c r="X1087">
        <v>0</v>
      </c>
      <c r="Y1087" t="s">
        <v>58</v>
      </c>
      <c r="Z1087" t="s">
        <v>58</v>
      </c>
      <c r="AA1087" t="s">
        <v>58</v>
      </c>
      <c r="AB1087" t="s">
        <v>58</v>
      </c>
      <c r="AC1087" t="s">
        <v>58</v>
      </c>
      <c r="AD1087" t="s">
        <v>58</v>
      </c>
      <c r="AE1087" t="s">
        <v>58</v>
      </c>
      <c r="AF1087" t="s">
        <v>58</v>
      </c>
      <c r="AG1087" t="s">
        <v>58</v>
      </c>
      <c r="AH1087" t="s">
        <v>58</v>
      </c>
      <c r="AI1087" t="s">
        <v>58</v>
      </c>
      <c r="AJ1087" t="s">
        <v>58</v>
      </c>
      <c r="AK1087">
        <v>0</v>
      </c>
      <c r="AL1087">
        <v>0</v>
      </c>
      <c r="AM1087">
        <v>1</v>
      </c>
      <c r="AN1087">
        <v>0</v>
      </c>
      <c r="AO1087">
        <v>1</v>
      </c>
      <c r="AP1087">
        <v>0</v>
      </c>
      <c r="AQ1087">
        <v>0</v>
      </c>
      <c r="AR1087">
        <v>0</v>
      </c>
      <c r="AS1087">
        <v>0</v>
      </c>
      <c r="AV1087">
        <v>11.9</v>
      </c>
      <c r="AW1087" t="s">
        <v>66</v>
      </c>
      <c r="AX1087">
        <v>7</v>
      </c>
    </row>
    <row r="1088" spans="1:50">
      <c r="A1088" t="s">
        <v>2055</v>
      </c>
      <c r="B1088" t="s">
        <v>2056</v>
      </c>
      <c r="C1088" t="s">
        <v>83</v>
      </c>
      <c r="D1088">
        <v>3660</v>
      </c>
      <c r="E1088" t="s">
        <v>63</v>
      </c>
      <c r="F1088">
        <v>46</v>
      </c>
      <c r="G1088" t="s">
        <v>64</v>
      </c>
      <c r="H1088">
        <v>261.83999999999997</v>
      </c>
      <c r="I1088" t="s">
        <v>65</v>
      </c>
      <c r="J1088" t="s">
        <v>71</v>
      </c>
      <c r="K1088" t="s">
        <v>72</v>
      </c>
      <c r="L1088" t="s">
        <v>66</v>
      </c>
      <c r="M1088">
        <v>2</v>
      </c>
      <c r="N1088">
        <v>2</v>
      </c>
      <c r="O1088">
        <v>2</v>
      </c>
      <c r="P1088">
        <v>0</v>
      </c>
      <c r="Q1088" t="s">
        <v>59</v>
      </c>
      <c r="R1088" t="s">
        <v>59</v>
      </c>
      <c r="S1088" t="s">
        <v>59</v>
      </c>
      <c r="T1088" t="s">
        <v>59</v>
      </c>
      <c r="U1088" t="s">
        <v>59</v>
      </c>
      <c r="V1088">
        <v>0</v>
      </c>
      <c r="W1088">
        <v>1</v>
      </c>
      <c r="X1088">
        <v>1</v>
      </c>
      <c r="Y1088" t="s">
        <v>58</v>
      </c>
      <c r="Z1088" t="s">
        <v>58</v>
      </c>
      <c r="AA1088" t="s">
        <v>58</v>
      </c>
      <c r="AB1088" t="s">
        <v>66</v>
      </c>
      <c r="AC1088" t="s">
        <v>58</v>
      </c>
      <c r="AD1088" t="s">
        <v>58</v>
      </c>
      <c r="AE1088" t="s">
        <v>66</v>
      </c>
      <c r="AF1088" t="s">
        <v>58</v>
      </c>
      <c r="AG1088" t="s">
        <v>58</v>
      </c>
      <c r="AH1088" t="s">
        <v>58</v>
      </c>
      <c r="AI1088" t="s">
        <v>58</v>
      </c>
      <c r="AJ1088" t="s">
        <v>58</v>
      </c>
      <c r="AK1088">
        <v>0</v>
      </c>
      <c r="AL1088">
        <v>1</v>
      </c>
      <c r="AM1088">
        <v>1</v>
      </c>
      <c r="AN1088">
        <v>0</v>
      </c>
      <c r="AO1088">
        <v>0</v>
      </c>
      <c r="AP1088">
        <v>0</v>
      </c>
      <c r="AQ1088">
        <v>0</v>
      </c>
      <c r="AR1088">
        <v>0</v>
      </c>
      <c r="AS1088">
        <v>1</v>
      </c>
      <c r="AV1088">
        <v>11</v>
      </c>
      <c r="AW1088" t="s">
        <v>59</v>
      </c>
      <c r="AX1088">
        <v>2</v>
      </c>
    </row>
    <row r="1089" spans="1:50">
      <c r="A1089" t="s">
        <v>2057</v>
      </c>
      <c r="B1089" t="s">
        <v>2058</v>
      </c>
      <c r="C1089" t="s">
        <v>97</v>
      </c>
      <c r="D1089">
        <v>4760</v>
      </c>
      <c r="E1089" t="s">
        <v>53</v>
      </c>
      <c r="F1089">
        <v>0</v>
      </c>
      <c r="G1089" t="s">
        <v>70</v>
      </c>
      <c r="H1089">
        <v>276.97000000000003</v>
      </c>
      <c r="I1089" t="s">
        <v>55</v>
      </c>
      <c r="J1089" t="s">
        <v>55</v>
      </c>
      <c r="K1089" t="s">
        <v>215</v>
      </c>
      <c r="L1089" t="s">
        <v>58</v>
      </c>
      <c r="M1089">
        <v>0</v>
      </c>
      <c r="N1089">
        <v>1</v>
      </c>
      <c r="O1089">
        <v>1</v>
      </c>
      <c r="P1089">
        <v>0</v>
      </c>
      <c r="Q1089" t="s">
        <v>59</v>
      </c>
      <c r="R1089" t="s">
        <v>59</v>
      </c>
      <c r="S1089" t="s">
        <v>59</v>
      </c>
      <c r="T1089" t="s">
        <v>59</v>
      </c>
      <c r="U1089" t="s">
        <v>59</v>
      </c>
      <c r="V1089">
        <v>0</v>
      </c>
      <c r="W1089">
        <v>0</v>
      </c>
      <c r="X1089">
        <v>0</v>
      </c>
      <c r="Y1089" t="s">
        <v>66</v>
      </c>
      <c r="Z1089" t="s">
        <v>58</v>
      </c>
      <c r="AA1089" t="s">
        <v>58</v>
      </c>
      <c r="AB1089" t="s">
        <v>58</v>
      </c>
      <c r="AC1089" t="s">
        <v>58</v>
      </c>
      <c r="AD1089" t="s">
        <v>58</v>
      </c>
      <c r="AE1089" t="s">
        <v>58</v>
      </c>
      <c r="AF1089" t="s">
        <v>58</v>
      </c>
      <c r="AG1089" t="s">
        <v>58</v>
      </c>
      <c r="AH1089" t="s">
        <v>58</v>
      </c>
      <c r="AI1089" t="s">
        <v>58</v>
      </c>
      <c r="AJ1089" t="s">
        <v>58</v>
      </c>
      <c r="AK1089">
        <v>0</v>
      </c>
      <c r="AL1089">
        <v>0</v>
      </c>
      <c r="AM1089">
        <v>1</v>
      </c>
      <c r="AN1089">
        <v>0</v>
      </c>
      <c r="AO1089">
        <v>1</v>
      </c>
      <c r="AP1089">
        <v>0</v>
      </c>
      <c r="AQ1089">
        <v>0</v>
      </c>
      <c r="AR1089">
        <v>1</v>
      </c>
      <c r="AS1089">
        <v>1</v>
      </c>
      <c r="AV1089">
        <v>14.2</v>
      </c>
      <c r="AW1089" t="s">
        <v>59</v>
      </c>
      <c r="AX1089">
        <v>5</v>
      </c>
    </row>
    <row r="1090" spans="1:50">
      <c r="A1090" t="s">
        <v>2059</v>
      </c>
      <c r="B1090" t="s">
        <v>2060</v>
      </c>
      <c r="C1090" t="s">
        <v>69</v>
      </c>
      <c r="D1090">
        <v>7600</v>
      </c>
      <c r="E1090" t="s">
        <v>63</v>
      </c>
      <c r="F1090">
        <v>42</v>
      </c>
      <c r="G1090" t="s">
        <v>226</v>
      </c>
      <c r="H1090">
        <v>319.74</v>
      </c>
      <c r="I1090" t="s">
        <v>55</v>
      </c>
      <c r="J1090" t="s">
        <v>55</v>
      </c>
      <c r="K1090" t="s">
        <v>131</v>
      </c>
      <c r="L1090" t="s">
        <v>58</v>
      </c>
      <c r="M1090">
        <v>0</v>
      </c>
      <c r="N1090">
        <v>0</v>
      </c>
      <c r="O1090">
        <v>0</v>
      </c>
      <c r="P1090">
        <v>0</v>
      </c>
      <c r="Q1090" t="s">
        <v>59</v>
      </c>
      <c r="R1090" t="s">
        <v>59</v>
      </c>
      <c r="S1090" t="s">
        <v>59</v>
      </c>
      <c r="T1090" t="s">
        <v>59</v>
      </c>
      <c r="U1090" t="s">
        <v>59</v>
      </c>
      <c r="W1090">
        <v>0</v>
      </c>
      <c r="X1090">
        <v>0</v>
      </c>
      <c r="Y1090" t="s">
        <v>58</v>
      </c>
      <c r="Z1090" t="s">
        <v>58</v>
      </c>
      <c r="AA1090" t="s">
        <v>58</v>
      </c>
      <c r="AB1090" t="s">
        <v>58</v>
      </c>
      <c r="AC1090" t="s">
        <v>58</v>
      </c>
      <c r="AD1090" t="s">
        <v>58</v>
      </c>
      <c r="AE1090" t="s">
        <v>58</v>
      </c>
      <c r="AF1090" t="s">
        <v>58</v>
      </c>
      <c r="AG1090" t="s">
        <v>58</v>
      </c>
      <c r="AH1090" t="s">
        <v>58</v>
      </c>
      <c r="AI1090" t="s">
        <v>58</v>
      </c>
      <c r="AJ1090" t="s">
        <v>58</v>
      </c>
      <c r="AK1090">
        <v>0</v>
      </c>
      <c r="AL1090">
        <v>0</v>
      </c>
      <c r="AM1090">
        <v>0</v>
      </c>
      <c r="AN1090">
        <v>0</v>
      </c>
      <c r="AO1090">
        <v>0</v>
      </c>
      <c r="AP1090">
        <v>0</v>
      </c>
      <c r="AQ1090">
        <v>0</v>
      </c>
      <c r="AR1090">
        <v>0</v>
      </c>
      <c r="AS1090">
        <v>0</v>
      </c>
      <c r="AV1090">
        <v>13.3</v>
      </c>
      <c r="AW1090" t="s">
        <v>59</v>
      </c>
      <c r="AX1090">
        <v>6</v>
      </c>
    </row>
    <row r="1091" spans="1:50">
      <c r="A1091" t="s">
        <v>2061</v>
      </c>
      <c r="B1091" t="s">
        <v>2062</v>
      </c>
      <c r="C1091" t="s">
        <v>171</v>
      </c>
      <c r="D1091">
        <v>1280</v>
      </c>
      <c r="E1091" t="s">
        <v>53</v>
      </c>
      <c r="F1091">
        <v>74</v>
      </c>
      <c r="G1091" t="s">
        <v>104</v>
      </c>
      <c r="H1091">
        <v>345.07</v>
      </c>
      <c r="I1091" t="s">
        <v>55</v>
      </c>
      <c r="J1091" t="s">
        <v>55</v>
      </c>
      <c r="K1091" t="s">
        <v>72</v>
      </c>
      <c r="L1091" t="s">
        <v>66</v>
      </c>
      <c r="M1091">
        <v>1</v>
      </c>
      <c r="N1091">
        <v>2</v>
      </c>
      <c r="O1091">
        <v>2</v>
      </c>
      <c r="P1091">
        <v>0</v>
      </c>
      <c r="Q1091" t="s">
        <v>59</v>
      </c>
      <c r="R1091" t="s">
        <v>59</v>
      </c>
      <c r="S1091" t="s">
        <v>59</v>
      </c>
      <c r="T1091" t="s">
        <v>59</v>
      </c>
      <c r="U1091" t="s">
        <v>59</v>
      </c>
      <c r="V1091">
        <v>3</v>
      </c>
      <c r="W1091">
        <v>0</v>
      </c>
      <c r="X1091">
        <v>1</v>
      </c>
      <c r="Y1091" t="s">
        <v>66</v>
      </c>
      <c r="Z1091" t="s">
        <v>66</v>
      </c>
      <c r="AA1091" t="s">
        <v>58</v>
      </c>
      <c r="AB1091" t="s">
        <v>66</v>
      </c>
      <c r="AC1091" t="s">
        <v>58</v>
      </c>
      <c r="AD1091" t="s">
        <v>58</v>
      </c>
      <c r="AE1091" t="s">
        <v>58</v>
      </c>
      <c r="AF1091" t="s">
        <v>58</v>
      </c>
      <c r="AG1091" t="s">
        <v>58</v>
      </c>
      <c r="AH1091" t="s">
        <v>58</v>
      </c>
      <c r="AI1091" t="s">
        <v>66</v>
      </c>
      <c r="AJ1091" t="s">
        <v>58</v>
      </c>
      <c r="AK1091">
        <v>0</v>
      </c>
      <c r="AL1091">
        <v>0</v>
      </c>
      <c r="AM1091">
        <v>0</v>
      </c>
      <c r="AN1091">
        <v>0</v>
      </c>
      <c r="AO1091">
        <v>0</v>
      </c>
      <c r="AP1091">
        <v>0</v>
      </c>
      <c r="AQ1091">
        <v>0</v>
      </c>
      <c r="AR1091">
        <v>0</v>
      </c>
      <c r="AS1091">
        <v>0</v>
      </c>
      <c r="AV1091">
        <v>14.2</v>
      </c>
      <c r="AW1091" t="s">
        <v>59</v>
      </c>
      <c r="AX1091">
        <v>3</v>
      </c>
    </row>
    <row r="1092" spans="1:50">
      <c r="A1092" t="s">
        <v>2063</v>
      </c>
      <c r="B1092" t="s">
        <v>1787</v>
      </c>
      <c r="C1092" t="s">
        <v>212</v>
      </c>
      <c r="D1092">
        <v>3120</v>
      </c>
      <c r="E1092" t="s">
        <v>63</v>
      </c>
      <c r="F1092">
        <v>0</v>
      </c>
      <c r="G1092" t="s">
        <v>64</v>
      </c>
      <c r="H1092">
        <v>265.79000000000002</v>
      </c>
      <c r="I1092" t="s">
        <v>55</v>
      </c>
      <c r="J1092" t="s">
        <v>55</v>
      </c>
      <c r="K1092" t="s">
        <v>131</v>
      </c>
      <c r="L1092" t="s">
        <v>66</v>
      </c>
      <c r="M1092">
        <v>1</v>
      </c>
      <c r="N1092">
        <v>1</v>
      </c>
      <c r="O1092">
        <v>1</v>
      </c>
      <c r="P1092">
        <v>0</v>
      </c>
      <c r="Q1092" t="s">
        <v>59</v>
      </c>
      <c r="R1092" t="s">
        <v>59</v>
      </c>
      <c r="S1092" t="s">
        <v>59</v>
      </c>
      <c r="T1092" t="s">
        <v>59</v>
      </c>
      <c r="U1092" t="s">
        <v>59</v>
      </c>
      <c r="W1092">
        <v>0</v>
      </c>
      <c r="X1092">
        <v>0</v>
      </c>
      <c r="Y1092" t="s">
        <v>58</v>
      </c>
      <c r="Z1092" t="s">
        <v>58</v>
      </c>
      <c r="AA1092" t="s">
        <v>58</v>
      </c>
      <c r="AB1092" t="s">
        <v>58</v>
      </c>
      <c r="AC1092" t="s">
        <v>58</v>
      </c>
      <c r="AD1092" t="s">
        <v>58</v>
      </c>
      <c r="AE1092" t="s">
        <v>58</v>
      </c>
      <c r="AF1092" t="s">
        <v>58</v>
      </c>
      <c r="AG1092" t="s">
        <v>58</v>
      </c>
      <c r="AH1092" t="s">
        <v>58</v>
      </c>
      <c r="AI1092" t="s">
        <v>58</v>
      </c>
      <c r="AJ1092" t="s">
        <v>58</v>
      </c>
      <c r="AK1092">
        <v>0</v>
      </c>
      <c r="AL1092">
        <v>1</v>
      </c>
      <c r="AM1092">
        <v>1</v>
      </c>
      <c r="AN1092">
        <v>0</v>
      </c>
      <c r="AO1092">
        <v>1</v>
      </c>
      <c r="AP1092">
        <v>0</v>
      </c>
      <c r="AQ1092">
        <v>0</v>
      </c>
      <c r="AR1092">
        <v>0</v>
      </c>
      <c r="AS1092">
        <v>1</v>
      </c>
      <c r="AV1092">
        <v>14.6</v>
      </c>
      <c r="AW1092" t="s">
        <v>59</v>
      </c>
      <c r="AX1092">
        <v>7</v>
      </c>
    </row>
    <row r="1093" spans="1:50">
      <c r="A1093" t="s">
        <v>2064</v>
      </c>
      <c r="B1093" t="s">
        <v>1904</v>
      </c>
      <c r="C1093" t="s">
        <v>97</v>
      </c>
      <c r="D1093">
        <v>4160</v>
      </c>
      <c r="E1093" t="s">
        <v>63</v>
      </c>
      <c r="F1093">
        <v>48</v>
      </c>
      <c r="G1093" t="s">
        <v>70</v>
      </c>
      <c r="H1093">
        <v>400.66</v>
      </c>
      <c r="I1093" t="s">
        <v>105</v>
      </c>
      <c r="J1093" t="s">
        <v>71</v>
      </c>
      <c r="K1093" t="s">
        <v>72</v>
      </c>
      <c r="L1093" t="s">
        <v>66</v>
      </c>
      <c r="M1093">
        <v>2</v>
      </c>
      <c r="N1093">
        <v>1</v>
      </c>
      <c r="O1093">
        <v>1</v>
      </c>
      <c r="P1093">
        <v>0</v>
      </c>
      <c r="Q1093" t="s">
        <v>59</v>
      </c>
      <c r="R1093" t="s">
        <v>59</v>
      </c>
      <c r="S1093" t="s">
        <v>59</v>
      </c>
      <c r="T1093" t="s">
        <v>59</v>
      </c>
      <c r="U1093" t="s">
        <v>59</v>
      </c>
      <c r="V1093">
        <v>0</v>
      </c>
      <c r="W1093">
        <v>0</v>
      </c>
      <c r="X1093">
        <v>0</v>
      </c>
      <c r="Y1093" t="s">
        <v>66</v>
      </c>
      <c r="Z1093" t="s">
        <v>58</v>
      </c>
      <c r="AA1093" t="s">
        <v>66</v>
      </c>
      <c r="AB1093" t="s">
        <v>58</v>
      </c>
      <c r="AC1093" t="s">
        <v>58</v>
      </c>
      <c r="AD1093" t="s">
        <v>58</v>
      </c>
      <c r="AE1093" t="s">
        <v>58</v>
      </c>
      <c r="AF1093" t="s">
        <v>58</v>
      </c>
      <c r="AG1093" t="s">
        <v>58</v>
      </c>
      <c r="AH1093" t="s">
        <v>58</v>
      </c>
      <c r="AI1093" t="s">
        <v>58</v>
      </c>
      <c r="AJ1093" t="s">
        <v>58</v>
      </c>
      <c r="AK1093">
        <v>1</v>
      </c>
      <c r="AL1093">
        <v>1</v>
      </c>
      <c r="AM1093">
        <v>1</v>
      </c>
      <c r="AN1093">
        <v>0</v>
      </c>
      <c r="AO1093">
        <v>1</v>
      </c>
      <c r="AP1093">
        <v>0</v>
      </c>
      <c r="AQ1093">
        <v>0</v>
      </c>
      <c r="AR1093">
        <v>1</v>
      </c>
      <c r="AS1093">
        <v>0</v>
      </c>
      <c r="AV1093">
        <v>12.6</v>
      </c>
      <c r="AW1093" t="s">
        <v>59</v>
      </c>
      <c r="AX1093">
        <v>5</v>
      </c>
    </row>
    <row r="1094" spans="1:50">
      <c r="A1094" t="s">
        <v>2065</v>
      </c>
      <c r="B1094" t="s">
        <v>144</v>
      </c>
      <c r="C1094" t="s">
        <v>142</v>
      </c>
      <c r="E1094" t="s">
        <v>63</v>
      </c>
      <c r="F1094">
        <v>38</v>
      </c>
      <c r="G1094" t="s">
        <v>64</v>
      </c>
      <c r="H1094">
        <v>368.75</v>
      </c>
      <c r="I1094" t="s">
        <v>55</v>
      </c>
      <c r="J1094" t="s">
        <v>55</v>
      </c>
      <c r="K1094" t="s">
        <v>72</v>
      </c>
      <c r="L1094" t="s">
        <v>66</v>
      </c>
      <c r="M1094">
        <v>1</v>
      </c>
      <c r="N1094">
        <v>2</v>
      </c>
      <c r="O1094">
        <v>2</v>
      </c>
      <c r="P1094">
        <v>1</v>
      </c>
      <c r="Q1094" t="s">
        <v>59</v>
      </c>
      <c r="R1094" t="s">
        <v>59</v>
      </c>
      <c r="S1094" t="s">
        <v>59</v>
      </c>
      <c r="T1094" t="s">
        <v>59</v>
      </c>
      <c r="U1094" t="s">
        <v>59</v>
      </c>
      <c r="V1094">
        <v>0</v>
      </c>
      <c r="W1094">
        <v>1</v>
      </c>
      <c r="X1094">
        <v>0</v>
      </c>
      <c r="Y1094" t="s">
        <v>66</v>
      </c>
      <c r="Z1094" t="s">
        <v>66</v>
      </c>
      <c r="AA1094" t="s">
        <v>66</v>
      </c>
      <c r="AB1094" t="s">
        <v>66</v>
      </c>
      <c r="AC1094" t="s">
        <v>58</v>
      </c>
      <c r="AD1094" t="s">
        <v>58</v>
      </c>
      <c r="AE1094" t="s">
        <v>66</v>
      </c>
      <c r="AF1094" t="s">
        <v>58</v>
      </c>
      <c r="AG1094" t="s">
        <v>58</v>
      </c>
      <c r="AH1094" t="s">
        <v>58</v>
      </c>
      <c r="AI1094" t="s">
        <v>58</v>
      </c>
      <c r="AJ1094" t="s">
        <v>58</v>
      </c>
      <c r="AK1094">
        <v>0</v>
      </c>
      <c r="AL1094">
        <v>0</v>
      </c>
      <c r="AM1094">
        <v>0</v>
      </c>
      <c r="AN1094">
        <v>0</v>
      </c>
      <c r="AO1094">
        <v>0</v>
      </c>
      <c r="AP1094">
        <v>1</v>
      </c>
      <c r="AQ1094">
        <v>0</v>
      </c>
      <c r="AR1094">
        <v>1</v>
      </c>
      <c r="AS1094">
        <v>0</v>
      </c>
      <c r="AV1094">
        <v>13</v>
      </c>
      <c r="AW1094" t="s">
        <v>59</v>
      </c>
      <c r="AX1094">
        <v>6</v>
      </c>
    </row>
    <row r="1095" spans="1:50">
      <c r="A1095" t="s">
        <v>2066</v>
      </c>
      <c r="B1095" t="s">
        <v>1291</v>
      </c>
      <c r="C1095" t="s">
        <v>212</v>
      </c>
      <c r="D1095">
        <v>1520</v>
      </c>
      <c r="E1095" t="s">
        <v>63</v>
      </c>
      <c r="F1095">
        <v>52</v>
      </c>
      <c r="G1095" t="s">
        <v>64</v>
      </c>
      <c r="H1095">
        <v>246.05</v>
      </c>
      <c r="I1095" t="s">
        <v>55</v>
      </c>
      <c r="J1095" t="s">
        <v>71</v>
      </c>
      <c r="K1095" t="s">
        <v>256</v>
      </c>
      <c r="L1095" t="s">
        <v>58</v>
      </c>
      <c r="M1095">
        <v>0</v>
      </c>
      <c r="N1095">
        <v>1</v>
      </c>
      <c r="O1095">
        <v>1</v>
      </c>
      <c r="P1095">
        <v>0</v>
      </c>
      <c r="Q1095" t="s">
        <v>59</v>
      </c>
      <c r="R1095" t="s">
        <v>59</v>
      </c>
      <c r="S1095" t="s">
        <v>59</v>
      </c>
      <c r="T1095" t="s">
        <v>59</v>
      </c>
      <c r="U1095" t="s">
        <v>59</v>
      </c>
      <c r="W1095">
        <v>0</v>
      </c>
      <c r="X1095">
        <v>0</v>
      </c>
      <c r="Y1095" t="s">
        <v>58</v>
      </c>
      <c r="Z1095" t="s">
        <v>58</v>
      </c>
      <c r="AA1095" t="s">
        <v>58</v>
      </c>
      <c r="AB1095" t="s">
        <v>58</v>
      </c>
      <c r="AC1095" t="s">
        <v>58</v>
      </c>
      <c r="AD1095" t="s">
        <v>58</v>
      </c>
      <c r="AE1095" t="s">
        <v>58</v>
      </c>
      <c r="AF1095" t="s">
        <v>58</v>
      </c>
      <c r="AG1095" t="s">
        <v>58</v>
      </c>
      <c r="AH1095" t="s">
        <v>58</v>
      </c>
      <c r="AI1095" t="s">
        <v>58</v>
      </c>
      <c r="AJ1095" t="s">
        <v>58</v>
      </c>
      <c r="AK1095">
        <v>0</v>
      </c>
      <c r="AL1095">
        <v>0</v>
      </c>
      <c r="AM1095">
        <v>0</v>
      </c>
      <c r="AN1095">
        <v>0</v>
      </c>
      <c r="AO1095">
        <v>0</v>
      </c>
      <c r="AP1095">
        <v>0</v>
      </c>
      <c r="AQ1095">
        <v>0</v>
      </c>
      <c r="AR1095">
        <v>0</v>
      </c>
      <c r="AS1095">
        <v>0</v>
      </c>
      <c r="AV1095">
        <v>14.3</v>
      </c>
      <c r="AW1095" t="s">
        <v>59</v>
      </c>
      <c r="AX1095">
        <v>7</v>
      </c>
    </row>
    <row r="1096" spans="1:50">
      <c r="A1096" t="s">
        <v>2067</v>
      </c>
      <c r="B1096" t="s">
        <v>1836</v>
      </c>
      <c r="C1096" t="s">
        <v>218</v>
      </c>
      <c r="E1096" t="s">
        <v>53</v>
      </c>
      <c r="F1096">
        <v>50</v>
      </c>
      <c r="G1096" t="s">
        <v>64</v>
      </c>
      <c r="H1096">
        <v>163.49</v>
      </c>
      <c r="I1096" t="s">
        <v>55</v>
      </c>
      <c r="J1096" t="s">
        <v>55</v>
      </c>
      <c r="K1096" t="s">
        <v>57</v>
      </c>
      <c r="L1096" t="s">
        <v>58</v>
      </c>
      <c r="M1096">
        <v>0</v>
      </c>
      <c r="N1096">
        <v>2</v>
      </c>
      <c r="O1096">
        <v>2</v>
      </c>
      <c r="P1096">
        <v>0</v>
      </c>
      <c r="Q1096" t="s">
        <v>59</v>
      </c>
      <c r="R1096" t="s">
        <v>59</v>
      </c>
      <c r="S1096" t="s">
        <v>59</v>
      </c>
      <c r="T1096" t="s">
        <v>59</v>
      </c>
      <c r="U1096" t="s">
        <v>59</v>
      </c>
      <c r="W1096">
        <v>0</v>
      </c>
      <c r="X1096">
        <v>0</v>
      </c>
      <c r="Y1096" t="s">
        <v>58</v>
      </c>
      <c r="Z1096" t="s">
        <v>66</v>
      </c>
      <c r="AA1096" t="s">
        <v>58</v>
      </c>
      <c r="AB1096" t="s">
        <v>58</v>
      </c>
      <c r="AC1096" t="s">
        <v>58</v>
      </c>
      <c r="AD1096" t="s">
        <v>58</v>
      </c>
      <c r="AE1096" t="s">
        <v>58</v>
      </c>
      <c r="AF1096" t="s">
        <v>58</v>
      </c>
      <c r="AG1096" t="s">
        <v>58</v>
      </c>
      <c r="AH1096" t="s">
        <v>58</v>
      </c>
      <c r="AI1096" t="s">
        <v>58</v>
      </c>
      <c r="AJ1096" t="s">
        <v>58</v>
      </c>
      <c r="AK1096">
        <v>0</v>
      </c>
      <c r="AL1096">
        <v>1</v>
      </c>
      <c r="AM1096">
        <v>1</v>
      </c>
      <c r="AN1096">
        <v>1</v>
      </c>
      <c r="AO1096">
        <v>1</v>
      </c>
      <c r="AP1096">
        <v>0</v>
      </c>
      <c r="AQ1096">
        <v>1</v>
      </c>
      <c r="AR1096">
        <v>0</v>
      </c>
      <c r="AS1096">
        <v>1</v>
      </c>
      <c r="AV1096">
        <v>11.5</v>
      </c>
      <c r="AW1096" t="s">
        <v>59</v>
      </c>
      <c r="AX1096">
        <v>9</v>
      </c>
    </row>
    <row r="1097" spans="1:50">
      <c r="A1097" t="s">
        <v>2068</v>
      </c>
      <c r="B1097" t="s">
        <v>2069</v>
      </c>
      <c r="C1097" t="s">
        <v>199</v>
      </c>
      <c r="D1097">
        <v>6280</v>
      </c>
      <c r="E1097" t="s">
        <v>63</v>
      </c>
      <c r="F1097">
        <v>42</v>
      </c>
      <c r="G1097" t="s">
        <v>115</v>
      </c>
      <c r="H1097">
        <v>139.80000000000001</v>
      </c>
      <c r="I1097" t="s">
        <v>55</v>
      </c>
      <c r="J1097" t="s">
        <v>55</v>
      </c>
      <c r="K1097" t="s">
        <v>57</v>
      </c>
      <c r="L1097" t="s">
        <v>66</v>
      </c>
      <c r="M1097">
        <v>4</v>
      </c>
      <c r="N1097">
        <v>1</v>
      </c>
      <c r="O1097">
        <v>1</v>
      </c>
      <c r="P1097">
        <v>0</v>
      </c>
      <c r="Q1097" t="s">
        <v>59</v>
      </c>
      <c r="R1097" t="s">
        <v>59</v>
      </c>
      <c r="S1097" t="s">
        <v>59</v>
      </c>
      <c r="T1097" t="s">
        <v>59</v>
      </c>
      <c r="U1097" t="s">
        <v>59</v>
      </c>
      <c r="W1097">
        <v>0</v>
      </c>
      <c r="X1097">
        <v>0</v>
      </c>
      <c r="Y1097" t="s">
        <v>66</v>
      </c>
      <c r="Z1097" t="s">
        <v>66</v>
      </c>
      <c r="AA1097" t="s">
        <v>58</v>
      </c>
      <c r="AB1097" t="s">
        <v>58</v>
      </c>
      <c r="AC1097" t="s">
        <v>58</v>
      </c>
      <c r="AD1097" t="s">
        <v>58</v>
      </c>
      <c r="AE1097" t="s">
        <v>58</v>
      </c>
      <c r="AF1097" t="s">
        <v>58</v>
      </c>
      <c r="AG1097" t="s">
        <v>58</v>
      </c>
      <c r="AH1097" t="s">
        <v>58</v>
      </c>
      <c r="AI1097" t="s">
        <v>58</v>
      </c>
      <c r="AJ1097" t="s">
        <v>58</v>
      </c>
      <c r="AK1097">
        <v>0</v>
      </c>
      <c r="AL1097">
        <v>0</v>
      </c>
      <c r="AM1097">
        <v>1</v>
      </c>
      <c r="AN1097">
        <v>1</v>
      </c>
      <c r="AO1097">
        <v>0</v>
      </c>
      <c r="AP1097">
        <v>0</v>
      </c>
      <c r="AQ1097">
        <v>0</v>
      </c>
      <c r="AR1097">
        <v>0</v>
      </c>
      <c r="AS1097">
        <v>0</v>
      </c>
      <c r="AV1097">
        <v>11.4</v>
      </c>
      <c r="AW1097" t="s">
        <v>59</v>
      </c>
      <c r="AX1097">
        <v>3</v>
      </c>
    </row>
    <row r="1098" spans="1:50">
      <c r="A1098" t="s">
        <v>2070</v>
      </c>
      <c r="B1098" t="s">
        <v>2071</v>
      </c>
      <c r="C1098" t="s">
        <v>212</v>
      </c>
      <c r="E1098" t="s">
        <v>53</v>
      </c>
      <c r="F1098">
        <v>58</v>
      </c>
      <c r="G1098" t="s">
        <v>64</v>
      </c>
      <c r="H1098">
        <v>232.24</v>
      </c>
      <c r="I1098" t="s">
        <v>55</v>
      </c>
      <c r="J1098" t="s">
        <v>55</v>
      </c>
      <c r="K1098" t="s">
        <v>72</v>
      </c>
      <c r="L1098" t="s">
        <v>58</v>
      </c>
      <c r="M1098">
        <v>0</v>
      </c>
      <c r="N1098">
        <v>2</v>
      </c>
      <c r="O1098">
        <v>2</v>
      </c>
      <c r="P1098">
        <v>0</v>
      </c>
      <c r="Q1098" t="s">
        <v>59</v>
      </c>
      <c r="R1098" t="s">
        <v>59</v>
      </c>
      <c r="S1098" t="s">
        <v>59</v>
      </c>
      <c r="T1098" t="s">
        <v>59</v>
      </c>
      <c r="U1098" t="s">
        <v>59</v>
      </c>
      <c r="W1098">
        <v>0</v>
      </c>
      <c r="X1098">
        <v>0</v>
      </c>
      <c r="Y1098" t="s">
        <v>58</v>
      </c>
      <c r="Z1098" t="s">
        <v>58</v>
      </c>
      <c r="AA1098" t="s">
        <v>58</v>
      </c>
      <c r="AB1098" t="s">
        <v>58</v>
      </c>
      <c r="AC1098" t="s">
        <v>58</v>
      </c>
      <c r="AD1098" t="s">
        <v>58</v>
      </c>
      <c r="AE1098" t="s">
        <v>58</v>
      </c>
      <c r="AF1098" t="s">
        <v>58</v>
      </c>
      <c r="AG1098" t="s">
        <v>58</v>
      </c>
      <c r="AH1098" t="s">
        <v>58</v>
      </c>
      <c r="AI1098" t="s">
        <v>58</v>
      </c>
      <c r="AJ1098" t="s">
        <v>58</v>
      </c>
      <c r="AK1098">
        <v>1</v>
      </c>
      <c r="AL1098">
        <v>0</v>
      </c>
      <c r="AM1098">
        <v>0</v>
      </c>
      <c r="AN1098">
        <v>0</v>
      </c>
      <c r="AO1098">
        <v>0</v>
      </c>
      <c r="AP1098">
        <v>0</v>
      </c>
      <c r="AQ1098">
        <v>0</v>
      </c>
      <c r="AR1098">
        <v>0</v>
      </c>
      <c r="AS1098">
        <v>0</v>
      </c>
      <c r="AV1098">
        <v>12.4</v>
      </c>
      <c r="AW1098" t="s">
        <v>59</v>
      </c>
      <c r="AX1098">
        <v>7</v>
      </c>
    </row>
    <row r="1099" spans="1:50">
      <c r="A1099" t="s">
        <v>2072</v>
      </c>
      <c r="B1099" t="s">
        <v>2073</v>
      </c>
      <c r="C1099" t="s">
        <v>212</v>
      </c>
      <c r="E1099" t="s">
        <v>63</v>
      </c>
      <c r="F1099">
        <v>54</v>
      </c>
      <c r="G1099" t="s">
        <v>84</v>
      </c>
      <c r="H1099">
        <v>261.83999999999997</v>
      </c>
      <c r="I1099" t="s">
        <v>313</v>
      </c>
      <c r="J1099" t="s">
        <v>55</v>
      </c>
      <c r="K1099" t="s">
        <v>72</v>
      </c>
      <c r="L1099" t="s">
        <v>58</v>
      </c>
      <c r="M1099">
        <v>0</v>
      </c>
      <c r="N1099">
        <v>2</v>
      </c>
      <c r="O1099">
        <v>2</v>
      </c>
      <c r="P1099">
        <v>1</v>
      </c>
      <c r="Q1099" t="s">
        <v>59</v>
      </c>
      <c r="R1099" t="s">
        <v>59</v>
      </c>
      <c r="S1099" t="s">
        <v>59</v>
      </c>
      <c r="T1099" t="s">
        <v>59</v>
      </c>
      <c r="U1099" t="s">
        <v>59</v>
      </c>
      <c r="Y1099" t="s">
        <v>66</v>
      </c>
      <c r="Z1099" t="s">
        <v>58</v>
      </c>
      <c r="AA1099" t="s">
        <v>58</v>
      </c>
      <c r="AB1099" t="s">
        <v>58</v>
      </c>
      <c r="AC1099" t="s">
        <v>58</v>
      </c>
      <c r="AD1099" t="s">
        <v>58</v>
      </c>
      <c r="AE1099" t="s">
        <v>58</v>
      </c>
      <c r="AF1099" t="s">
        <v>58</v>
      </c>
      <c r="AG1099" t="s">
        <v>58</v>
      </c>
      <c r="AH1099" t="s">
        <v>58</v>
      </c>
      <c r="AI1099" t="s">
        <v>58</v>
      </c>
      <c r="AJ1099" t="s">
        <v>58</v>
      </c>
      <c r="AK1099">
        <v>1</v>
      </c>
      <c r="AL1099">
        <v>1</v>
      </c>
      <c r="AM1099">
        <v>1</v>
      </c>
      <c r="AN1099">
        <v>0</v>
      </c>
      <c r="AO1099">
        <v>1</v>
      </c>
      <c r="AP1099">
        <v>0</v>
      </c>
      <c r="AQ1099">
        <v>0</v>
      </c>
      <c r="AR1099">
        <v>0</v>
      </c>
      <c r="AS1099">
        <v>0</v>
      </c>
      <c r="AW1099" t="s">
        <v>66</v>
      </c>
      <c r="AX1099">
        <v>7</v>
      </c>
    </row>
    <row r="1100" spans="1:50">
      <c r="A1100" t="s">
        <v>2074</v>
      </c>
      <c r="B1100" t="s">
        <v>1388</v>
      </c>
      <c r="C1100" t="s">
        <v>420</v>
      </c>
      <c r="D1100">
        <v>4520</v>
      </c>
      <c r="E1100" t="s">
        <v>53</v>
      </c>
      <c r="F1100">
        <v>36</v>
      </c>
      <c r="G1100" t="s">
        <v>104</v>
      </c>
      <c r="H1100">
        <v>192.11</v>
      </c>
      <c r="I1100" t="s">
        <v>196</v>
      </c>
      <c r="J1100" t="s">
        <v>55</v>
      </c>
      <c r="K1100" t="s">
        <v>55</v>
      </c>
      <c r="L1100" t="s">
        <v>66</v>
      </c>
      <c r="M1100">
        <v>1</v>
      </c>
      <c r="N1100">
        <v>0</v>
      </c>
      <c r="O1100">
        <v>0</v>
      </c>
      <c r="P1100">
        <v>0</v>
      </c>
      <c r="Q1100" t="s">
        <v>59</v>
      </c>
      <c r="R1100" t="s">
        <v>59</v>
      </c>
      <c r="S1100" t="s">
        <v>59</v>
      </c>
      <c r="T1100" t="s">
        <v>59</v>
      </c>
      <c r="U1100" t="s">
        <v>59</v>
      </c>
      <c r="V1100">
        <v>1</v>
      </c>
      <c r="W1100">
        <v>0</v>
      </c>
      <c r="X1100">
        <v>0</v>
      </c>
      <c r="Y1100" t="s">
        <v>58</v>
      </c>
      <c r="Z1100" t="s">
        <v>66</v>
      </c>
      <c r="AA1100" t="s">
        <v>58</v>
      </c>
      <c r="AB1100" t="s">
        <v>58</v>
      </c>
      <c r="AC1100" t="s">
        <v>58</v>
      </c>
      <c r="AD1100" t="s">
        <v>58</v>
      </c>
      <c r="AE1100" t="s">
        <v>58</v>
      </c>
      <c r="AF1100" t="s">
        <v>58</v>
      </c>
      <c r="AG1100" t="s">
        <v>58</v>
      </c>
      <c r="AH1100" t="s">
        <v>58</v>
      </c>
      <c r="AI1100" t="s">
        <v>58</v>
      </c>
      <c r="AJ1100" t="s">
        <v>58</v>
      </c>
      <c r="AK1100">
        <v>0</v>
      </c>
      <c r="AL1100">
        <v>0</v>
      </c>
      <c r="AM1100">
        <v>0</v>
      </c>
      <c r="AN1100">
        <v>0</v>
      </c>
      <c r="AO1100">
        <v>1</v>
      </c>
      <c r="AP1100">
        <v>0</v>
      </c>
      <c r="AQ1100">
        <v>0</v>
      </c>
      <c r="AR1100">
        <v>0</v>
      </c>
      <c r="AS1100">
        <v>0</v>
      </c>
      <c r="AV1100">
        <v>11.4</v>
      </c>
      <c r="AW1100" t="s">
        <v>59</v>
      </c>
      <c r="AX1100">
        <v>2</v>
      </c>
    </row>
    <row r="1101" spans="1:50">
      <c r="A1101" t="s">
        <v>2075</v>
      </c>
      <c r="B1101" t="s">
        <v>2076</v>
      </c>
      <c r="C1101" t="s">
        <v>75</v>
      </c>
      <c r="D1101">
        <v>2160</v>
      </c>
      <c r="E1101" t="s">
        <v>53</v>
      </c>
      <c r="F1101">
        <v>48</v>
      </c>
      <c r="G1101" t="s">
        <v>226</v>
      </c>
      <c r="H1101">
        <v>292.43</v>
      </c>
      <c r="I1101" t="s">
        <v>55</v>
      </c>
      <c r="J1101" t="s">
        <v>55</v>
      </c>
      <c r="K1101" t="s">
        <v>72</v>
      </c>
      <c r="L1101" t="s">
        <v>58</v>
      </c>
      <c r="M1101">
        <v>0</v>
      </c>
      <c r="N1101">
        <v>2</v>
      </c>
      <c r="O1101">
        <v>2</v>
      </c>
      <c r="P1101">
        <v>0</v>
      </c>
      <c r="Q1101" t="s">
        <v>59</v>
      </c>
      <c r="R1101" t="s">
        <v>59</v>
      </c>
      <c r="S1101" t="s">
        <v>59</v>
      </c>
      <c r="T1101" t="s">
        <v>59</v>
      </c>
      <c r="U1101" t="s">
        <v>59</v>
      </c>
      <c r="V1101">
        <v>1</v>
      </c>
      <c r="W1101">
        <v>0</v>
      </c>
      <c r="X1101">
        <v>1</v>
      </c>
      <c r="Y1101" t="s">
        <v>59</v>
      </c>
      <c r="Z1101" t="s">
        <v>59</v>
      </c>
      <c r="AA1101" t="s">
        <v>59</v>
      </c>
      <c r="AB1101" t="s">
        <v>59</v>
      </c>
      <c r="AC1101" t="s">
        <v>59</v>
      </c>
      <c r="AD1101" t="s">
        <v>59</v>
      </c>
      <c r="AE1101" t="s">
        <v>59</v>
      </c>
      <c r="AF1101" t="s">
        <v>59</v>
      </c>
      <c r="AG1101" t="s">
        <v>59</v>
      </c>
      <c r="AH1101" t="s">
        <v>59</v>
      </c>
      <c r="AI1101" t="s">
        <v>59</v>
      </c>
      <c r="AJ1101" t="s">
        <v>59</v>
      </c>
      <c r="AV1101">
        <v>11.9</v>
      </c>
      <c r="AW1101" t="s">
        <v>59</v>
      </c>
      <c r="AX1101">
        <v>1</v>
      </c>
    </row>
    <row r="1102" spans="1:50">
      <c r="A1102" t="s">
        <v>2077</v>
      </c>
      <c r="B1102" t="s">
        <v>470</v>
      </c>
      <c r="C1102" t="s">
        <v>236</v>
      </c>
      <c r="D1102">
        <v>6200</v>
      </c>
      <c r="E1102" t="s">
        <v>53</v>
      </c>
      <c r="F1102">
        <v>48</v>
      </c>
      <c r="G1102" t="s">
        <v>64</v>
      </c>
      <c r="H1102">
        <v>255.92</v>
      </c>
      <c r="I1102" t="s">
        <v>55</v>
      </c>
      <c r="J1102" t="s">
        <v>71</v>
      </c>
      <c r="K1102" t="s">
        <v>128</v>
      </c>
      <c r="L1102" t="s">
        <v>58</v>
      </c>
      <c r="M1102">
        <v>0</v>
      </c>
      <c r="N1102">
        <v>0</v>
      </c>
      <c r="O1102">
        <v>0</v>
      </c>
      <c r="P1102">
        <v>0</v>
      </c>
      <c r="Q1102" t="s">
        <v>59</v>
      </c>
      <c r="R1102" t="s">
        <v>59</v>
      </c>
      <c r="S1102" t="s">
        <v>59</v>
      </c>
      <c r="T1102" t="s">
        <v>59</v>
      </c>
      <c r="U1102" t="s">
        <v>59</v>
      </c>
      <c r="V1102">
        <v>0</v>
      </c>
      <c r="W1102">
        <v>1</v>
      </c>
      <c r="X1102">
        <v>1</v>
      </c>
      <c r="Y1102" t="s">
        <v>59</v>
      </c>
      <c r="Z1102" t="s">
        <v>59</v>
      </c>
      <c r="AA1102" t="s">
        <v>59</v>
      </c>
      <c r="AB1102" t="s">
        <v>59</v>
      </c>
      <c r="AC1102" t="s">
        <v>59</v>
      </c>
      <c r="AD1102" t="s">
        <v>59</v>
      </c>
      <c r="AE1102" t="s">
        <v>59</v>
      </c>
      <c r="AF1102" t="s">
        <v>59</v>
      </c>
      <c r="AG1102" t="s">
        <v>59</v>
      </c>
      <c r="AH1102" t="s">
        <v>59</v>
      </c>
      <c r="AI1102" t="s">
        <v>59</v>
      </c>
      <c r="AJ1102" t="s">
        <v>59</v>
      </c>
      <c r="AV1102">
        <v>14</v>
      </c>
      <c r="AW1102" t="s">
        <v>59</v>
      </c>
      <c r="AX1102">
        <v>4</v>
      </c>
    </row>
    <row r="1103" spans="1:50">
      <c r="A1103" t="s">
        <v>2078</v>
      </c>
      <c r="B1103" t="s">
        <v>917</v>
      </c>
      <c r="C1103" t="s">
        <v>354</v>
      </c>
      <c r="D1103">
        <v>2985</v>
      </c>
      <c r="E1103" t="s">
        <v>63</v>
      </c>
      <c r="F1103">
        <v>56</v>
      </c>
      <c r="G1103" t="s">
        <v>70</v>
      </c>
      <c r="H1103">
        <v>312.17</v>
      </c>
      <c r="I1103" t="s">
        <v>105</v>
      </c>
      <c r="J1103" t="s">
        <v>71</v>
      </c>
      <c r="K1103" t="s">
        <v>111</v>
      </c>
      <c r="L1103" t="s">
        <v>66</v>
      </c>
      <c r="M1103">
        <v>2</v>
      </c>
      <c r="N1103">
        <v>2</v>
      </c>
      <c r="O1103">
        <v>2</v>
      </c>
      <c r="P1103">
        <v>0</v>
      </c>
      <c r="Q1103" t="s">
        <v>59</v>
      </c>
      <c r="R1103" t="s">
        <v>59</v>
      </c>
      <c r="S1103" t="s">
        <v>59</v>
      </c>
      <c r="T1103" t="s">
        <v>59</v>
      </c>
      <c r="U1103" t="s">
        <v>59</v>
      </c>
      <c r="V1103">
        <v>0</v>
      </c>
      <c r="W1103">
        <v>1</v>
      </c>
      <c r="X1103">
        <v>0</v>
      </c>
      <c r="Y1103" t="s">
        <v>66</v>
      </c>
      <c r="Z1103" t="s">
        <v>58</v>
      </c>
      <c r="AA1103" t="s">
        <v>66</v>
      </c>
      <c r="AB1103" t="s">
        <v>66</v>
      </c>
      <c r="AC1103" t="s">
        <v>58</v>
      </c>
      <c r="AD1103" t="s">
        <v>58</v>
      </c>
      <c r="AE1103" t="s">
        <v>66</v>
      </c>
      <c r="AF1103" t="s">
        <v>58</v>
      </c>
      <c r="AG1103" t="s">
        <v>58</v>
      </c>
      <c r="AH1103" t="s">
        <v>58</v>
      </c>
      <c r="AI1103" t="s">
        <v>58</v>
      </c>
      <c r="AJ1103" t="s">
        <v>58</v>
      </c>
      <c r="AK1103">
        <v>0</v>
      </c>
      <c r="AL1103">
        <v>1</v>
      </c>
      <c r="AM1103">
        <v>1</v>
      </c>
      <c r="AN1103">
        <v>0</v>
      </c>
      <c r="AO1103">
        <v>1</v>
      </c>
      <c r="AP1103">
        <v>0</v>
      </c>
      <c r="AQ1103">
        <v>0</v>
      </c>
      <c r="AR1103">
        <v>0</v>
      </c>
      <c r="AS1103">
        <v>0</v>
      </c>
      <c r="AV1103">
        <v>14.3</v>
      </c>
      <c r="AW1103" t="s">
        <v>59</v>
      </c>
      <c r="AX1103">
        <v>8</v>
      </c>
    </row>
    <row r="1104" spans="1:50">
      <c r="A1104" t="s">
        <v>2079</v>
      </c>
      <c r="B1104" t="s">
        <v>1175</v>
      </c>
      <c r="C1104" t="s">
        <v>119</v>
      </c>
      <c r="D1104">
        <v>520</v>
      </c>
      <c r="E1104" t="s">
        <v>63</v>
      </c>
      <c r="F1104">
        <v>40</v>
      </c>
      <c r="G1104" t="s">
        <v>70</v>
      </c>
      <c r="H1104">
        <v>275.66000000000003</v>
      </c>
      <c r="I1104" t="s">
        <v>55</v>
      </c>
      <c r="J1104" t="s">
        <v>55</v>
      </c>
      <c r="K1104" t="s">
        <v>85</v>
      </c>
      <c r="L1104" t="s">
        <v>58</v>
      </c>
      <c r="M1104">
        <v>0</v>
      </c>
      <c r="N1104">
        <v>1</v>
      </c>
      <c r="O1104">
        <v>1</v>
      </c>
      <c r="P1104">
        <v>0</v>
      </c>
      <c r="Q1104" t="s">
        <v>59</v>
      </c>
      <c r="R1104" t="s">
        <v>59</v>
      </c>
      <c r="S1104" t="s">
        <v>59</v>
      </c>
      <c r="T1104" t="s">
        <v>59</v>
      </c>
      <c r="U1104" t="s">
        <v>59</v>
      </c>
      <c r="W1104">
        <v>0</v>
      </c>
      <c r="X1104">
        <v>0</v>
      </c>
      <c r="Y1104" t="s">
        <v>58</v>
      </c>
      <c r="Z1104" t="s">
        <v>58</v>
      </c>
      <c r="AA1104" t="s">
        <v>58</v>
      </c>
      <c r="AB1104" t="s">
        <v>58</v>
      </c>
      <c r="AC1104" t="s">
        <v>58</v>
      </c>
      <c r="AD1104" t="s">
        <v>58</v>
      </c>
      <c r="AE1104" t="s">
        <v>58</v>
      </c>
      <c r="AF1104" t="s">
        <v>58</v>
      </c>
      <c r="AG1104" t="s">
        <v>58</v>
      </c>
      <c r="AH1104" t="s">
        <v>58</v>
      </c>
      <c r="AI1104" t="s">
        <v>58</v>
      </c>
      <c r="AJ1104" t="s">
        <v>58</v>
      </c>
      <c r="AK1104">
        <v>0</v>
      </c>
      <c r="AL1104">
        <v>1</v>
      </c>
      <c r="AM1104">
        <v>1</v>
      </c>
      <c r="AN1104">
        <v>0</v>
      </c>
      <c r="AO1104">
        <v>0</v>
      </c>
      <c r="AP1104">
        <v>0</v>
      </c>
      <c r="AQ1104">
        <v>0</v>
      </c>
      <c r="AR1104">
        <v>0</v>
      </c>
      <c r="AS1104">
        <v>1</v>
      </c>
      <c r="AV1104">
        <v>13.3</v>
      </c>
      <c r="AW1104" t="s">
        <v>59</v>
      </c>
      <c r="AX1104">
        <v>7</v>
      </c>
    </row>
    <row r="1105" spans="1:50">
      <c r="A1105" t="s">
        <v>2080</v>
      </c>
      <c r="B1105" t="s">
        <v>1255</v>
      </c>
      <c r="C1105" t="s">
        <v>75</v>
      </c>
      <c r="D1105">
        <v>4040</v>
      </c>
      <c r="E1105" t="s">
        <v>63</v>
      </c>
      <c r="F1105">
        <v>26</v>
      </c>
      <c r="G1105" t="s">
        <v>104</v>
      </c>
      <c r="H1105">
        <v>175.33</v>
      </c>
      <c r="I1105" t="s">
        <v>55</v>
      </c>
      <c r="J1105" t="s">
        <v>55</v>
      </c>
      <c r="K1105" t="s">
        <v>123</v>
      </c>
      <c r="L1105" t="s">
        <v>58</v>
      </c>
      <c r="M1105">
        <v>0</v>
      </c>
      <c r="N1105">
        <v>0</v>
      </c>
      <c r="O1105">
        <v>0</v>
      </c>
      <c r="P1105">
        <v>0</v>
      </c>
      <c r="Q1105" t="s">
        <v>59</v>
      </c>
      <c r="R1105" t="s">
        <v>59</v>
      </c>
      <c r="S1105" t="s">
        <v>59</v>
      </c>
      <c r="T1105" t="s">
        <v>59</v>
      </c>
      <c r="U1105" t="s">
        <v>59</v>
      </c>
      <c r="V1105">
        <v>1</v>
      </c>
      <c r="W1105">
        <v>0</v>
      </c>
      <c r="X1105">
        <v>0</v>
      </c>
      <c r="Y1105" t="s">
        <v>58</v>
      </c>
      <c r="Z1105" t="s">
        <v>58</v>
      </c>
      <c r="AA1105" t="s">
        <v>58</v>
      </c>
      <c r="AB1105" t="s">
        <v>58</v>
      </c>
      <c r="AC1105" t="s">
        <v>58</v>
      </c>
      <c r="AD1105" t="s">
        <v>58</v>
      </c>
      <c r="AE1105" t="s">
        <v>58</v>
      </c>
      <c r="AF1105" t="s">
        <v>58</v>
      </c>
      <c r="AG1105" t="s">
        <v>58</v>
      </c>
      <c r="AH1105" t="s">
        <v>58</v>
      </c>
      <c r="AI1105" t="s">
        <v>58</v>
      </c>
      <c r="AJ1105" t="s">
        <v>58</v>
      </c>
      <c r="AK1105">
        <v>1</v>
      </c>
      <c r="AL1105">
        <v>0</v>
      </c>
      <c r="AM1105">
        <v>1</v>
      </c>
      <c r="AN1105">
        <v>0</v>
      </c>
      <c r="AO1105">
        <v>1</v>
      </c>
      <c r="AP1105">
        <v>0</v>
      </c>
      <c r="AQ1105">
        <v>1</v>
      </c>
      <c r="AR1105">
        <v>0</v>
      </c>
      <c r="AS1105">
        <v>0</v>
      </c>
      <c r="AV1105">
        <v>12.8</v>
      </c>
      <c r="AW1105" t="s">
        <v>59</v>
      </c>
      <c r="AX1105">
        <v>1</v>
      </c>
    </row>
    <row r="1106" spans="1:50">
      <c r="A1106" t="s">
        <v>2081</v>
      </c>
      <c r="B1106" t="s">
        <v>2082</v>
      </c>
      <c r="C1106" t="s">
        <v>134</v>
      </c>
      <c r="D1106">
        <v>1680</v>
      </c>
      <c r="E1106" t="s">
        <v>63</v>
      </c>
      <c r="F1106">
        <v>40</v>
      </c>
      <c r="G1106" t="s">
        <v>64</v>
      </c>
      <c r="H1106">
        <v>352.3</v>
      </c>
      <c r="I1106" t="s">
        <v>105</v>
      </c>
      <c r="J1106" t="s">
        <v>55</v>
      </c>
      <c r="K1106" t="s">
        <v>85</v>
      </c>
      <c r="L1106" t="s">
        <v>66</v>
      </c>
      <c r="M1106">
        <v>4</v>
      </c>
      <c r="N1106">
        <v>1</v>
      </c>
      <c r="O1106">
        <v>1</v>
      </c>
      <c r="P1106">
        <v>0</v>
      </c>
      <c r="Q1106" t="s">
        <v>59</v>
      </c>
      <c r="R1106" t="s">
        <v>59</v>
      </c>
      <c r="S1106" t="s">
        <v>59</v>
      </c>
      <c r="T1106" t="s">
        <v>59</v>
      </c>
      <c r="U1106" t="s">
        <v>59</v>
      </c>
      <c r="V1106">
        <v>1</v>
      </c>
      <c r="W1106">
        <v>1</v>
      </c>
      <c r="X1106">
        <v>1</v>
      </c>
      <c r="Y1106" t="s">
        <v>58</v>
      </c>
      <c r="Z1106" t="s">
        <v>66</v>
      </c>
      <c r="AA1106" t="s">
        <v>58</v>
      </c>
      <c r="AB1106" t="s">
        <v>66</v>
      </c>
      <c r="AC1106" t="s">
        <v>58</v>
      </c>
      <c r="AD1106" t="s">
        <v>58</v>
      </c>
      <c r="AE1106" t="s">
        <v>58</v>
      </c>
      <c r="AF1106" t="s">
        <v>58</v>
      </c>
      <c r="AG1106" t="s">
        <v>58</v>
      </c>
      <c r="AH1106" t="s">
        <v>58</v>
      </c>
      <c r="AI1106" t="s">
        <v>58</v>
      </c>
      <c r="AJ1106" t="s">
        <v>58</v>
      </c>
      <c r="AK1106">
        <v>1</v>
      </c>
      <c r="AL1106">
        <v>0</v>
      </c>
      <c r="AM1106">
        <v>1</v>
      </c>
      <c r="AN1106">
        <v>0</v>
      </c>
      <c r="AO1106">
        <v>0</v>
      </c>
      <c r="AP1106">
        <v>0</v>
      </c>
      <c r="AQ1106">
        <v>0</v>
      </c>
      <c r="AR1106">
        <v>0</v>
      </c>
      <c r="AS1106">
        <v>1</v>
      </c>
      <c r="AV1106">
        <v>13.3</v>
      </c>
      <c r="AW1106" t="s">
        <v>59</v>
      </c>
      <c r="AX1106">
        <v>1</v>
      </c>
    </row>
    <row r="1107" spans="1:50">
      <c r="A1107" t="s">
        <v>2083</v>
      </c>
      <c r="B1107" t="s">
        <v>2084</v>
      </c>
      <c r="C1107" t="s">
        <v>122</v>
      </c>
      <c r="D1107">
        <v>3980</v>
      </c>
      <c r="E1107" t="s">
        <v>53</v>
      </c>
      <c r="F1107">
        <v>36</v>
      </c>
      <c r="G1107" t="s">
        <v>54</v>
      </c>
      <c r="H1107">
        <v>238.16</v>
      </c>
      <c r="I1107" t="s">
        <v>76</v>
      </c>
      <c r="J1107" t="s">
        <v>56</v>
      </c>
      <c r="K1107" t="s">
        <v>57</v>
      </c>
      <c r="L1107" t="s">
        <v>66</v>
      </c>
      <c r="M1107">
        <v>1</v>
      </c>
      <c r="N1107">
        <v>2</v>
      </c>
      <c r="O1107">
        <v>2</v>
      </c>
      <c r="P1107">
        <v>0</v>
      </c>
      <c r="Q1107" t="s">
        <v>59</v>
      </c>
      <c r="R1107" t="s">
        <v>59</v>
      </c>
      <c r="S1107" t="s">
        <v>59</v>
      </c>
      <c r="T1107" t="s">
        <v>59</v>
      </c>
      <c r="U1107" t="s">
        <v>59</v>
      </c>
      <c r="V1107">
        <v>2</v>
      </c>
      <c r="W1107">
        <v>1</v>
      </c>
      <c r="X1107">
        <v>0</v>
      </c>
      <c r="Y1107" t="s">
        <v>66</v>
      </c>
      <c r="Z1107" t="s">
        <v>58</v>
      </c>
      <c r="AA1107" t="s">
        <v>58</v>
      </c>
      <c r="AB1107" t="s">
        <v>58</v>
      </c>
      <c r="AC1107" t="s">
        <v>58</v>
      </c>
      <c r="AD1107" t="s">
        <v>58</v>
      </c>
      <c r="AE1107" t="s">
        <v>58</v>
      </c>
      <c r="AF1107" t="s">
        <v>58</v>
      </c>
      <c r="AG1107" t="s">
        <v>58</v>
      </c>
      <c r="AH1107" t="s">
        <v>58</v>
      </c>
      <c r="AI1107" t="s">
        <v>58</v>
      </c>
      <c r="AJ1107" t="s">
        <v>58</v>
      </c>
      <c r="AK1107">
        <v>1</v>
      </c>
      <c r="AL1107">
        <v>0</v>
      </c>
      <c r="AM1107">
        <v>1</v>
      </c>
      <c r="AN1107">
        <v>0</v>
      </c>
      <c r="AO1107">
        <v>0</v>
      </c>
      <c r="AP1107">
        <v>0</v>
      </c>
      <c r="AQ1107">
        <v>0</v>
      </c>
      <c r="AR1107">
        <v>0</v>
      </c>
      <c r="AS1107">
        <v>0</v>
      </c>
      <c r="AV1107">
        <v>13.4</v>
      </c>
      <c r="AW1107" t="s">
        <v>59</v>
      </c>
      <c r="AX1107">
        <v>7</v>
      </c>
    </row>
    <row r="1108" spans="1:50">
      <c r="A1108" t="s">
        <v>2085</v>
      </c>
      <c r="B1108" t="s">
        <v>2086</v>
      </c>
      <c r="C1108" t="s">
        <v>148</v>
      </c>
      <c r="D1108">
        <v>6160</v>
      </c>
      <c r="E1108" t="s">
        <v>63</v>
      </c>
      <c r="F1108">
        <v>0</v>
      </c>
      <c r="G1108" t="s">
        <v>70</v>
      </c>
      <c r="H1108">
        <v>272.04000000000002</v>
      </c>
      <c r="I1108" t="s">
        <v>55</v>
      </c>
      <c r="J1108" t="s">
        <v>55</v>
      </c>
      <c r="K1108" t="s">
        <v>131</v>
      </c>
      <c r="L1108" t="s">
        <v>58</v>
      </c>
      <c r="M1108">
        <v>0</v>
      </c>
      <c r="N1108">
        <v>2</v>
      </c>
      <c r="O1108">
        <v>2</v>
      </c>
      <c r="P1108">
        <v>0</v>
      </c>
      <c r="Q1108" t="s">
        <v>59</v>
      </c>
      <c r="R1108" t="s">
        <v>59</v>
      </c>
      <c r="S1108" t="s">
        <v>59</v>
      </c>
      <c r="T1108" t="s">
        <v>59</v>
      </c>
      <c r="U1108" t="s">
        <v>59</v>
      </c>
      <c r="W1108">
        <v>0</v>
      </c>
      <c r="X1108">
        <v>0</v>
      </c>
      <c r="Y1108" t="s">
        <v>59</v>
      </c>
      <c r="Z1108" t="s">
        <v>59</v>
      </c>
      <c r="AA1108" t="s">
        <v>59</v>
      </c>
      <c r="AB1108" t="s">
        <v>59</v>
      </c>
      <c r="AC1108" t="s">
        <v>59</v>
      </c>
      <c r="AD1108" t="s">
        <v>59</v>
      </c>
      <c r="AE1108" t="s">
        <v>59</v>
      </c>
      <c r="AF1108" t="s">
        <v>59</v>
      </c>
      <c r="AG1108" t="s">
        <v>59</v>
      </c>
      <c r="AH1108" t="s">
        <v>59</v>
      </c>
      <c r="AI1108" t="s">
        <v>59</v>
      </c>
      <c r="AJ1108" t="s">
        <v>59</v>
      </c>
      <c r="AV1108">
        <v>14.1</v>
      </c>
      <c r="AW1108" t="s">
        <v>59</v>
      </c>
      <c r="AX1108">
        <v>3</v>
      </c>
    </row>
    <row r="1109" spans="1:50">
      <c r="A1109" t="s">
        <v>2087</v>
      </c>
      <c r="B1109" t="s">
        <v>2088</v>
      </c>
      <c r="C1109" t="s">
        <v>134</v>
      </c>
      <c r="D1109">
        <v>3200</v>
      </c>
      <c r="E1109" t="s">
        <v>63</v>
      </c>
      <c r="F1109">
        <v>34</v>
      </c>
      <c r="G1109" t="s">
        <v>64</v>
      </c>
      <c r="H1109">
        <v>296.70999999999998</v>
      </c>
      <c r="I1109" t="s">
        <v>241</v>
      </c>
      <c r="J1109" t="s">
        <v>55</v>
      </c>
      <c r="K1109" t="s">
        <v>123</v>
      </c>
      <c r="L1109" t="s">
        <v>66</v>
      </c>
      <c r="M1109">
        <v>2</v>
      </c>
      <c r="N1109">
        <v>2</v>
      </c>
      <c r="O1109">
        <v>2</v>
      </c>
      <c r="P1109">
        <v>1</v>
      </c>
      <c r="Q1109" t="s">
        <v>59</v>
      </c>
      <c r="R1109" t="s">
        <v>59</v>
      </c>
      <c r="S1109" t="s">
        <v>59</v>
      </c>
      <c r="T1109" t="s">
        <v>59</v>
      </c>
      <c r="U1109" t="s">
        <v>59</v>
      </c>
      <c r="Y1109" t="s">
        <v>58</v>
      </c>
      <c r="Z1109" t="s">
        <v>58</v>
      </c>
      <c r="AA1109" t="s">
        <v>58</v>
      </c>
      <c r="AB1109" t="s">
        <v>58</v>
      </c>
      <c r="AC1109" t="s">
        <v>58</v>
      </c>
      <c r="AD1109" t="s">
        <v>58</v>
      </c>
      <c r="AE1109" t="s">
        <v>58</v>
      </c>
      <c r="AF1109" t="s">
        <v>58</v>
      </c>
      <c r="AG1109" t="s">
        <v>58</v>
      </c>
      <c r="AH1109" t="s">
        <v>58</v>
      </c>
      <c r="AI1109" t="s">
        <v>58</v>
      </c>
      <c r="AJ1109" t="s">
        <v>58</v>
      </c>
      <c r="AK1109">
        <v>0</v>
      </c>
      <c r="AL1109">
        <v>0</v>
      </c>
      <c r="AM1109">
        <v>1</v>
      </c>
      <c r="AN1109">
        <v>0</v>
      </c>
      <c r="AO1109">
        <v>1</v>
      </c>
      <c r="AP1109">
        <v>0</v>
      </c>
      <c r="AQ1109">
        <v>0</v>
      </c>
      <c r="AR1109">
        <v>0</v>
      </c>
      <c r="AS1109">
        <v>0</v>
      </c>
      <c r="AW1109" t="s">
        <v>66</v>
      </c>
      <c r="AX1109">
        <v>1</v>
      </c>
    </row>
    <row r="1110" spans="1:50">
      <c r="A1110" t="s">
        <v>2089</v>
      </c>
      <c r="B1110" t="s">
        <v>2090</v>
      </c>
      <c r="C1110" t="s">
        <v>69</v>
      </c>
      <c r="E1110" t="s">
        <v>53</v>
      </c>
      <c r="F1110">
        <v>0</v>
      </c>
      <c r="G1110" t="s">
        <v>115</v>
      </c>
      <c r="H1110">
        <v>182.57</v>
      </c>
      <c r="I1110" t="s">
        <v>55</v>
      </c>
      <c r="J1110" t="s">
        <v>55</v>
      </c>
      <c r="K1110" t="s">
        <v>57</v>
      </c>
      <c r="L1110" t="s">
        <v>66</v>
      </c>
      <c r="M1110">
        <v>1</v>
      </c>
      <c r="N1110">
        <v>0</v>
      </c>
      <c r="O1110">
        <v>0</v>
      </c>
      <c r="P1110">
        <v>0</v>
      </c>
      <c r="Q1110" t="s">
        <v>59</v>
      </c>
      <c r="R1110" t="s">
        <v>59</v>
      </c>
      <c r="S1110" t="s">
        <v>59</v>
      </c>
      <c r="T1110" t="s">
        <v>59</v>
      </c>
      <c r="U1110" t="s">
        <v>59</v>
      </c>
      <c r="W1110">
        <v>0</v>
      </c>
      <c r="X1110">
        <v>0</v>
      </c>
      <c r="Y1110" t="s">
        <v>59</v>
      </c>
      <c r="Z1110" t="s">
        <v>59</v>
      </c>
      <c r="AA1110" t="s">
        <v>59</v>
      </c>
      <c r="AB1110" t="s">
        <v>59</v>
      </c>
      <c r="AC1110" t="s">
        <v>59</v>
      </c>
      <c r="AD1110" t="s">
        <v>59</v>
      </c>
      <c r="AE1110" t="s">
        <v>59</v>
      </c>
      <c r="AF1110" t="s">
        <v>59</v>
      </c>
      <c r="AG1110" t="s">
        <v>59</v>
      </c>
      <c r="AH1110" t="s">
        <v>59</v>
      </c>
      <c r="AI1110" t="s">
        <v>59</v>
      </c>
      <c r="AJ1110" t="s">
        <v>59</v>
      </c>
      <c r="AV1110">
        <v>12.1</v>
      </c>
      <c r="AW1110" t="s">
        <v>59</v>
      </c>
      <c r="AX1110">
        <v>6</v>
      </c>
    </row>
    <row r="1111" spans="1:50">
      <c r="A1111" t="s">
        <v>2091</v>
      </c>
      <c r="B1111" t="s">
        <v>2092</v>
      </c>
      <c r="C1111" t="s">
        <v>83</v>
      </c>
      <c r="E1111" t="s">
        <v>63</v>
      </c>
      <c r="F1111">
        <v>0</v>
      </c>
      <c r="G1111" t="s">
        <v>115</v>
      </c>
      <c r="H1111">
        <v>127.63</v>
      </c>
      <c r="I1111" t="s">
        <v>55</v>
      </c>
      <c r="J1111" t="s">
        <v>55</v>
      </c>
      <c r="K1111" t="s">
        <v>131</v>
      </c>
      <c r="L1111" t="s">
        <v>58</v>
      </c>
      <c r="M1111">
        <v>0</v>
      </c>
      <c r="N1111">
        <v>1</v>
      </c>
      <c r="O1111">
        <v>1</v>
      </c>
      <c r="P1111">
        <v>0</v>
      </c>
      <c r="Q1111" t="s">
        <v>59</v>
      </c>
      <c r="R1111" t="s">
        <v>59</v>
      </c>
      <c r="S1111" t="s">
        <v>59</v>
      </c>
      <c r="T1111" t="s">
        <v>59</v>
      </c>
      <c r="U1111" t="s">
        <v>59</v>
      </c>
      <c r="W1111">
        <v>0</v>
      </c>
      <c r="X1111">
        <v>0</v>
      </c>
      <c r="Y1111" t="s">
        <v>59</v>
      </c>
      <c r="Z1111" t="s">
        <v>59</v>
      </c>
      <c r="AA1111" t="s">
        <v>59</v>
      </c>
      <c r="AB1111" t="s">
        <v>59</v>
      </c>
      <c r="AC1111" t="s">
        <v>59</v>
      </c>
      <c r="AD1111" t="s">
        <v>59</v>
      </c>
      <c r="AE1111" t="s">
        <v>59</v>
      </c>
      <c r="AF1111" t="s">
        <v>59</v>
      </c>
      <c r="AG1111" t="s">
        <v>59</v>
      </c>
      <c r="AH1111" t="s">
        <v>59</v>
      </c>
      <c r="AI1111" t="s">
        <v>59</v>
      </c>
      <c r="AJ1111" t="s">
        <v>59</v>
      </c>
      <c r="AV1111">
        <v>11</v>
      </c>
      <c r="AW1111" t="s">
        <v>59</v>
      </c>
      <c r="AX1111">
        <v>2</v>
      </c>
    </row>
    <row r="1112" spans="1:50">
      <c r="A1112" t="s">
        <v>2093</v>
      </c>
      <c r="B1112" t="s">
        <v>2094</v>
      </c>
      <c r="C1112" t="s">
        <v>354</v>
      </c>
      <c r="E1112" t="s">
        <v>53</v>
      </c>
      <c r="F1112">
        <v>54</v>
      </c>
      <c r="G1112" t="s">
        <v>70</v>
      </c>
      <c r="H1112">
        <v>246.38</v>
      </c>
      <c r="I1112" t="s">
        <v>55</v>
      </c>
      <c r="J1112" t="s">
        <v>71</v>
      </c>
      <c r="K1112" t="s">
        <v>256</v>
      </c>
      <c r="L1112" t="s">
        <v>66</v>
      </c>
      <c r="M1112">
        <v>1</v>
      </c>
      <c r="N1112">
        <v>1</v>
      </c>
      <c r="O1112">
        <v>1</v>
      </c>
      <c r="P1112">
        <v>0</v>
      </c>
      <c r="Q1112" t="s">
        <v>59</v>
      </c>
      <c r="R1112" t="s">
        <v>59</v>
      </c>
      <c r="S1112" t="s">
        <v>59</v>
      </c>
      <c r="T1112" t="s">
        <v>59</v>
      </c>
      <c r="U1112" t="s">
        <v>59</v>
      </c>
      <c r="V1112">
        <v>3</v>
      </c>
      <c r="W1112">
        <v>1</v>
      </c>
      <c r="X1112">
        <v>1</v>
      </c>
      <c r="Y1112" t="s">
        <v>66</v>
      </c>
      <c r="Z1112" t="s">
        <v>58</v>
      </c>
      <c r="AA1112" t="s">
        <v>58</v>
      </c>
      <c r="AB1112" t="s">
        <v>66</v>
      </c>
      <c r="AC1112" t="s">
        <v>58</v>
      </c>
      <c r="AD1112" t="s">
        <v>58</v>
      </c>
      <c r="AE1112" t="s">
        <v>58</v>
      </c>
      <c r="AF1112" t="s">
        <v>58</v>
      </c>
      <c r="AG1112" t="s">
        <v>58</v>
      </c>
      <c r="AH1112" t="s">
        <v>58</v>
      </c>
      <c r="AI1112" t="s">
        <v>58</v>
      </c>
      <c r="AJ1112" t="s">
        <v>58</v>
      </c>
      <c r="AK1112">
        <v>1</v>
      </c>
      <c r="AL1112">
        <v>1</v>
      </c>
      <c r="AM1112">
        <v>1</v>
      </c>
      <c r="AN1112">
        <v>0</v>
      </c>
      <c r="AO1112">
        <v>0</v>
      </c>
      <c r="AP1112">
        <v>0</v>
      </c>
      <c r="AQ1112">
        <v>0</v>
      </c>
      <c r="AR1112">
        <v>0</v>
      </c>
      <c r="AS1112">
        <v>0</v>
      </c>
      <c r="AV1112">
        <v>12.6</v>
      </c>
      <c r="AW1112" t="s">
        <v>59</v>
      </c>
      <c r="AX1112">
        <v>8</v>
      </c>
    </row>
    <row r="1113" spans="1:50">
      <c r="A1113" t="s">
        <v>2095</v>
      </c>
      <c r="B1113" t="s">
        <v>2096</v>
      </c>
      <c r="C1113" t="s">
        <v>212</v>
      </c>
      <c r="D1113">
        <v>6640</v>
      </c>
      <c r="E1113" t="s">
        <v>63</v>
      </c>
      <c r="F1113">
        <v>60</v>
      </c>
      <c r="G1113" t="s">
        <v>226</v>
      </c>
      <c r="H1113">
        <v>450</v>
      </c>
      <c r="I1113" t="s">
        <v>105</v>
      </c>
      <c r="J1113" t="s">
        <v>71</v>
      </c>
      <c r="K1113" t="s">
        <v>156</v>
      </c>
      <c r="L1113" t="s">
        <v>66</v>
      </c>
      <c r="M1113">
        <v>1</v>
      </c>
      <c r="N1113">
        <v>1</v>
      </c>
      <c r="O1113">
        <v>1</v>
      </c>
      <c r="P1113">
        <v>0</v>
      </c>
      <c r="Q1113" t="s">
        <v>59</v>
      </c>
      <c r="R1113" t="s">
        <v>59</v>
      </c>
      <c r="S1113" t="s">
        <v>59</v>
      </c>
      <c r="T1113" t="s">
        <v>66</v>
      </c>
      <c r="U1113" t="s">
        <v>59</v>
      </c>
      <c r="W1113">
        <v>0</v>
      </c>
      <c r="X1113">
        <v>0</v>
      </c>
      <c r="Y1113" t="s">
        <v>66</v>
      </c>
      <c r="Z1113" t="s">
        <v>58</v>
      </c>
      <c r="AA1113" t="s">
        <v>58</v>
      </c>
      <c r="AB1113" t="s">
        <v>66</v>
      </c>
      <c r="AC1113" t="s">
        <v>58</v>
      </c>
      <c r="AD1113" t="s">
        <v>58</v>
      </c>
      <c r="AE1113" t="s">
        <v>66</v>
      </c>
      <c r="AF1113" t="s">
        <v>58</v>
      </c>
      <c r="AG1113" t="s">
        <v>66</v>
      </c>
      <c r="AH1113" t="s">
        <v>58</v>
      </c>
      <c r="AI1113" t="s">
        <v>58</v>
      </c>
      <c r="AJ1113" t="s">
        <v>58</v>
      </c>
      <c r="AK1113">
        <v>1</v>
      </c>
      <c r="AL1113">
        <v>1</v>
      </c>
      <c r="AM1113">
        <v>1</v>
      </c>
      <c r="AN1113">
        <v>0</v>
      </c>
      <c r="AO1113">
        <v>1</v>
      </c>
      <c r="AP1113">
        <v>0</v>
      </c>
      <c r="AQ1113">
        <v>1</v>
      </c>
      <c r="AR1113">
        <v>0</v>
      </c>
      <c r="AS1113">
        <v>1</v>
      </c>
      <c r="AV1113">
        <v>15.9</v>
      </c>
      <c r="AW1113" t="s">
        <v>59</v>
      </c>
      <c r="AX1113">
        <v>7</v>
      </c>
    </row>
    <row r="1114" spans="1:50">
      <c r="A1114" t="s">
        <v>2097</v>
      </c>
      <c r="B1114" t="s">
        <v>2098</v>
      </c>
      <c r="C1114" t="s">
        <v>142</v>
      </c>
      <c r="E1114" t="s">
        <v>63</v>
      </c>
      <c r="F1114">
        <v>70</v>
      </c>
      <c r="G1114" t="s">
        <v>70</v>
      </c>
      <c r="H1114">
        <v>340.46</v>
      </c>
      <c r="I1114" t="s">
        <v>94</v>
      </c>
      <c r="J1114" t="s">
        <v>71</v>
      </c>
      <c r="K1114" t="s">
        <v>156</v>
      </c>
      <c r="L1114" t="s">
        <v>58</v>
      </c>
      <c r="M1114">
        <v>0</v>
      </c>
      <c r="N1114">
        <v>2</v>
      </c>
      <c r="O1114">
        <v>2</v>
      </c>
      <c r="P1114">
        <v>1</v>
      </c>
      <c r="Q1114" t="s">
        <v>59</v>
      </c>
      <c r="R1114" t="s">
        <v>59</v>
      </c>
      <c r="S1114" t="s">
        <v>59</v>
      </c>
      <c r="T1114" t="s">
        <v>59</v>
      </c>
      <c r="U1114" t="s">
        <v>59</v>
      </c>
      <c r="V1114">
        <v>1</v>
      </c>
      <c r="W1114">
        <v>1</v>
      </c>
      <c r="X1114">
        <v>1</v>
      </c>
      <c r="Y1114" t="s">
        <v>66</v>
      </c>
      <c r="Z1114" t="s">
        <v>66</v>
      </c>
      <c r="AA1114" t="s">
        <v>58</v>
      </c>
      <c r="AB1114" t="s">
        <v>66</v>
      </c>
      <c r="AC1114" t="s">
        <v>58</v>
      </c>
      <c r="AD1114" t="s">
        <v>58</v>
      </c>
      <c r="AE1114" t="s">
        <v>66</v>
      </c>
      <c r="AF1114" t="s">
        <v>58</v>
      </c>
      <c r="AG1114" t="s">
        <v>58</v>
      </c>
      <c r="AH1114" t="s">
        <v>58</v>
      </c>
      <c r="AI1114" t="s">
        <v>58</v>
      </c>
      <c r="AJ1114" t="s">
        <v>58</v>
      </c>
      <c r="AK1114">
        <v>0</v>
      </c>
      <c r="AL1114">
        <v>0</v>
      </c>
      <c r="AM1114">
        <v>0</v>
      </c>
      <c r="AN1114">
        <v>0</v>
      </c>
      <c r="AO1114">
        <v>0</v>
      </c>
      <c r="AP1114">
        <v>0</v>
      </c>
      <c r="AQ1114">
        <v>0</v>
      </c>
      <c r="AR1114">
        <v>0</v>
      </c>
      <c r="AS1114">
        <v>0</v>
      </c>
      <c r="AV1114">
        <v>12</v>
      </c>
      <c r="AW1114" t="s">
        <v>59</v>
      </c>
      <c r="AX1114">
        <v>6</v>
      </c>
    </row>
    <row r="1115" spans="1:50">
      <c r="A1115" t="s">
        <v>2099</v>
      </c>
      <c r="B1115" t="s">
        <v>2100</v>
      </c>
      <c r="C1115" t="s">
        <v>271</v>
      </c>
      <c r="D1115">
        <v>2290</v>
      </c>
      <c r="E1115" t="s">
        <v>53</v>
      </c>
      <c r="F1115">
        <v>0</v>
      </c>
      <c r="G1115" t="s">
        <v>115</v>
      </c>
      <c r="H1115">
        <v>109.87</v>
      </c>
      <c r="I1115" t="s">
        <v>55</v>
      </c>
      <c r="J1115" t="s">
        <v>55</v>
      </c>
      <c r="K1115" t="s">
        <v>128</v>
      </c>
      <c r="L1115" t="s">
        <v>58</v>
      </c>
      <c r="M1115">
        <v>0</v>
      </c>
      <c r="N1115">
        <v>2</v>
      </c>
      <c r="O1115">
        <v>0</v>
      </c>
      <c r="P1115">
        <v>0</v>
      </c>
      <c r="Q1115" t="s">
        <v>59</v>
      </c>
      <c r="R1115" t="s">
        <v>59</v>
      </c>
      <c r="S1115" t="s">
        <v>59</v>
      </c>
      <c r="T1115" t="s">
        <v>59</v>
      </c>
      <c r="U1115" t="s">
        <v>59</v>
      </c>
      <c r="V1115">
        <v>1</v>
      </c>
      <c r="W1115">
        <v>1</v>
      </c>
      <c r="X1115">
        <v>1</v>
      </c>
      <c r="Y1115" t="s">
        <v>58</v>
      </c>
      <c r="Z1115" t="s">
        <v>58</v>
      </c>
      <c r="AA1115" t="s">
        <v>58</v>
      </c>
      <c r="AB1115" t="s">
        <v>58</v>
      </c>
      <c r="AC1115" t="s">
        <v>58</v>
      </c>
      <c r="AD1115" t="s">
        <v>58</v>
      </c>
      <c r="AE1115" t="s">
        <v>58</v>
      </c>
      <c r="AF1115" t="s">
        <v>58</v>
      </c>
      <c r="AG1115" t="s">
        <v>58</v>
      </c>
      <c r="AH1115" t="s">
        <v>58</v>
      </c>
      <c r="AI1115" t="s">
        <v>58</v>
      </c>
      <c r="AJ1115" t="s">
        <v>58</v>
      </c>
      <c r="AK1115">
        <v>1</v>
      </c>
      <c r="AL1115">
        <v>1</v>
      </c>
      <c r="AM1115">
        <v>1</v>
      </c>
      <c r="AN1115">
        <v>0</v>
      </c>
      <c r="AO1115">
        <v>1</v>
      </c>
      <c r="AP1115">
        <v>0</v>
      </c>
      <c r="AQ1115">
        <v>0</v>
      </c>
      <c r="AR1115">
        <v>0</v>
      </c>
      <c r="AS1115">
        <v>1</v>
      </c>
      <c r="AV1115">
        <v>11.8</v>
      </c>
      <c r="AW1115" t="s">
        <v>59</v>
      </c>
      <c r="AX1115">
        <v>1</v>
      </c>
    </row>
    <row r="1116" spans="1:50">
      <c r="A1116" t="s">
        <v>2101</v>
      </c>
      <c r="B1116" t="s">
        <v>1736</v>
      </c>
      <c r="C1116" t="s">
        <v>223</v>
      </c>
      <c r="E1116" t="s">
        <v>63</v>
      </c>
      <c r="F1116">
        <v>30</v>
      </c>
      <c r="G1116" t="s">
        <v>104</v>
      </c>
      <c r="H1116">
        <v>172.37</v>
      </c>
      <c r="I1116" t="s">
        <v>105</v>
      </c>
      <c r="J1116" t="s">
        <v>56</v>
      </c>
      <c r="K1116" t="s">
        <v>128</v>
      </c>
      <c r="L1116" t="s">
        <v>58</v>
      </c>
      <c r="M1116">
        <v>0</v>
      </c>
      <c r="N1116">
        <v>2</v>
      </c>
      <c r="O1116">
        <v>2</v>
      </c>
      <c r="P1116">
        <v>0</v>
      </c>
      <c r="Q1116" t="s">
        <v>59</v>
      </c>
      <c r="R1116" t="s">
        <v>66</v>
      </c>
      <c r="S1116" t="s">
        <v>66</v>
      </c>
      <c r="T1116" t="s">
        <v>59</v>
      </c>
      <c r="U1116" t="s">
        <v>59</v>
      </c>
      <c r="V1116">
        <v>0</v>
      </c>
      <c r="W1116">
        <v>0</v>
      </c>
      <c r="X1116">
        <v>1</v>
      </c>
      <c r="Y1116" t="s">
        <v>59</v>
      </c>
      <c r="Z1116" t="s">
        <v>59</v>
      </c>
      <c r="AA1116" t="s">
        <v>59</v>
      </c>
      <c r="AB1116" t="s">
        <v>59</v>
      </c>
      <c r="AC1116" t="s">
        <v>59</v>
      </c>
      <c r="AD1116" t="s">
        <v>59</v>
      </c>
      <c r="AE1116" t="s">
        <v>59</v>
      </c>
      <c r="AF1116" t="s">
        <v>59</v>
      </c>
      <c r="AG1116" t="s">
        <v>59</v>
      </c>
      <c r="AH1116" t="s">
        <v>59</v>
      </c>
      <c r="AI1116" t="s">
        <v>59</v>
      </c>
      <c r="AJ1116" t="s">
        <v>59</v>
      </c>
      <c r="AV1116">
        <v>12.4</v>
      </c>
      <c r="AW1116" t="s">
        <v>66</v>
      </c>
      <c r="AX1116">
        <v>7</v>
      </c>
    </row>
    <row r="1117" spans="1:50">
      <c r="A1117" t="s">
        <v>2102</v>
      </c>
      <c r="B1117" t="s">
        <v>770</v>
      </c>
      <c r="C1117" t="s">
        <v>75</v>
      </c>
      <c r="D1117">
        <v>2160</v>
      </c>
      <c r="E1117" t="s">
        <v>53</v>
      </c>
      <c r="F1117">
        <v>48</v>
      </c>
      <c r="G1117" t="s">
        <v>226</v>
      </c>
      <c r="H1117">
        <v>318.42</v>
      </c>
      <c r="I1117" t="s">
        <v>100</v>
      </c>
      <c r="J1117" t="s">
        <v>71</v>
      </c>
      <c r="K1117" t="s">
        <v>72</v>
      </c>
      <c r="L1117" t="s">
        <v>58</v>
      </c>
      <c r="M1117">
        <v>0</v>
      </c>
      <c r="N1117">
        <v>1</v>
      </c>
      <c r="O1117">
        <v>1</v>
      </c>
      <c r="P1117">
        <v>0</v>
      </c>
      <c r="Q1117" t="s">
        <v>59</v>
      </c>
      <c r="R1117" t="s">
        <v>59</v>
      </c>
      <c r="S1117" t="s">
        <v>59</v>
      </c>
      <c r="T1117" t="s">
        <v>59</v>
      </c>
      <c r="U1117" t="s">
        <v>59</v>
      </c>
      <c r="V1117">
        <v>1</v>
      </c>
      <c r="W1117">
        <v>1</v>
      </c>
      <c r="X1117">
        <v>1</v>
      </c>
      <c r="Y1117" t="s">
        <v>66</v>
      </c>
      <c r="Z1117" t="s">
        <v>66</v>
      </c>
      <c r="AA1117" t="s">
        <v>58</v>
      </c>
      <c r="AB1117" t="s">
        <v>58</v>
      </c>
      <c r="AC1117" t="s">
        <v>58</v>
      </c>
      <c r="AD1117" t="s">
        <v>58</v>
      </c>
      <c r="AE1117" t="s">
        <v>58</v>
      </c>
      <c r="AF1117" t="s">
        <v>58</v>
      </c>
      <c r="AG1117" t="s">
        <v>58</v>
      </c>
      <c r="AH1117" t="s">
        <v>58</v>
      </c>
      <c r="AI1117" t="s">
        <v>58</v>
      </c>
      <c r="AJ1117" t="s">
        <v>58</v>
      </c>
      <c r="AK1117">
        <v>1</v>
      </c>
      <c r="AL1117">
        <v>1</v>
      </c>
      <c r="AM1117">
        <v>1</v>
      </c>
      <c r="AN1117">
        <v>0</v>
      </c>
      <c r="AO1117">
        <v>0</v>
      </c>
      <c r="AP1117">
        <v>0</v>
      </c>
      <c r="AQ1117">
        <v>0</v>
      </c>
      <c r="AR1117">
        <v>1</v>
      </c>
      <c r="AS1117">
        <v>0</v>
      </c>
      <c r="AV1117">
        <v>12.7</v>
      </c>
      <c r="AW1117" t="s">
        <v>59</v>
      </c>
      <c r="AX1117">
        <v>1</v>
      </c>
    </row>
    <row r="1118" spans="1:50">
      <c r="A1118" t="s">
        <v>2103</v>
      </c>
      <c r="B1118" t="s">
        <v>2104</v>
      </c>
      <c r="C1118" t="s">
        <v>185</v>
      </c>
      <c r="D1118">
        <v>1600</v>
      </c>
      <c r="E1118" t="s">
        <v>63</v>
      </c>
      <c r="F1118">
        <v>58</v>
      </c>
      <c r="G1118" t="s">
        <v>64</v>
      </c>
      <c r="H1118">
        <v>350</v>
      </c>
      <c r="I1118" t="s">
        <v>241</v>
      </c>
      <c r="J1118" t="s">
        <v>55</v>
      </c>
      <c r="K1118" t="s">
        <v>80</v>
      </c>
      <c r="L1118" t="s">
        <v>66</v>
      </c>
      <c r="M1118">
        <v>2</v>
      </c>
      <c r="N1118">
        <v>2</v>
      </c>
      <c r="O1118">
        <v>2</v>
      </c>
      <c r="P1118">
        <v>0</v>
      </c>
      <c r="Q1118" t="s">
        <v>59</v>
      </c>
      <c r="R1118" t="s">
        <v>59</v>
      </c>
      <c r="S1118" t="s">
        <v>59</v>
      </c>
      <c r="T1118" t="s">
        <v>59</v>
      </c>
      <c r="U1118" t="s">
        <v>59</v>
      </c>
      <c r="W1118">
        <v>0</v>
      </c>
      <c r="X1118">
        <v>0</v>
      </c>
      <c r="Y1118" t="s">
        <v>58</v>
      </c>
      <c r="Z1118" t="s">
        <v>66</v>
      </c>
      <c r="AA1118" t="s">
        <v>58</v>
      </c>
      <c r="AB1118" t="s">
        <v>58</v>
      </c>
      <c r="AC1118" t="s">
        <v>58</v>
      </c>
      <c r="AD1118" t="s">
        <v>58</v>
      </c>
      <c r="AE1118" t="s">
        <v>58</v>
      </c>
      <c r="AF1118" t="s">
        <v>58</v>
      </c>
      <c r="AG1118" t="s">
        <v>58</v>
      </c>
      <c r="AH1118" t="s">
        <v>58</v>
      </c>
      <c r="AI1118" t="s">
        <v>58</v>
      </c>
      <c r="AJ1118" t="s">
        <v>58</v>
      </c>
      <c r="AK1118">
        <v>0</v>
      </c>
      <c r="AL1118">
        <v>0</v>
      </c>
      <c r="AM1118">
        <v>0</v>
      </c>
      <c r="AN1118">
        <v>0</v>
      </c>
      <c r="AO1118">
        <v>0</v>
      </c>
      <c r="AP1118">
        <v>0</v>
      </c>
      <c r="AQ1118">
        <v>0</v>
      </c>
      <c r="AR1118">
        <v>0</v>
      </c>
      <c r="AS1118">
        <v>0</v>
      </c>
      <c r="AV1118">
        <v>13.4</v>
      </c>
      <c r="AW1118" t="s">
        <v>59</v>
      </c>
      <c r="AX1118">
        <v>1</v>
      </c>
    </row>
    <row r="1119" spans="1:50">
      <c r="A1119" t="s">
        <v>2105</v>
      </c>
      <c r="B1119" t="s">
        <v>2106</v>
      </c>
      <c r="C1119" t="s">
        <v>83</v>
      </c>
      <c r="D1119">
        <v>5360</v>
      </c>
      <c r="E1119" t="s">
        <v>63</v>
      </c>
      <c r="F1119">
        <v>60</v>
      </c>
      <c r="G1119" t="s">
        <v>84</v>
      </c>
      <c r="H1119">
        <v>240.46</v>
      </c>
      <c r="I1119" t="s">
        <v>55</v>
      </c>
      <c r="J1119" t="s">
        <v>55</v>
      </c>
      <c r="K1119" t="s">
        <v>72</v>
      </c>
      <c r="L1119" t="s">
        <v>58</v>
      </c>
      <c r="M1119">
        <v>0</v>
      </c>
      <c r="N1119">
        <v>0</v>
      </c>
      <c r="O1119">
        <v>0</v>
      </c>
      <c r="P1119">
        <v>0</v>
      </c>
      <c r="Q1119" t="s">
        <v>59</v>
      </c>
      <c r="R1119" t="s">
        <v>59</v>
      </c>
      <c r="S1119" t="s">
        <v>59</v>
      </c>
      <c r="T1119" t="s">
        <v>59</v>
      </c>
      <c r="U1119" t="s">
        <v>59</v>
      </c>
      <c r="V1119">
        <v>2</v>
      </c>
      <c r="W1119">
        <v>0</v>
      </c>
      <c r="X1119">
        <v>0</v>
      </c>
      <c r="Y1119" t="s">
        <v>59</v>
      </c>
      <c r="Z1119" t="s">
        <v>59</v>
      </c>
      <c r="AA1119" t="s">
        <v>59</v>
      </c>
      <c r="AB1119" t="s">
        <v>59</v>
      </c>
      <c r="AC1119" t="s">
        <v>59</v>
      </c>
      <c r="AD1119" t="s">
        <v>59</v>
      </c>
      <c r="AE1119" t="s">
        <v>59</v>
      </c>
      <c r="AF1119" t="s">
        <v>59</v>
      </c>
      <c r="AG1119" t="s">
        <v>59</v>
      </c>
      <c r="AH1119" t="s">
        <v>59</v>
      </c>
      <c r="AI1119" t="s">
        <v>59</v>
      </c>
      <c r="AJ1119" t="s">
        <v>59</v>
      </c>
      <c r="AV1119">
        <v>13.1</v>
      </c>
      <c r="AW1119" t="s">
        <v>59</v>
      </c>
      <c r="AX1119">
        <v>2</v>
      </c>
    </row>
    <row r="1120" spans="1:50">
      <c r="A1120" t="s">
        <v>2107</v>
      </c>
      <c r="B1120" t="s">
        <v>1291</v>
      </c>
      <c r="C1120" t="s">
        <v>212</v>
      </c>
      <c r="D1120">
        <v>1520</v>
      </c>
      <c r="E1120" t="s">
        <v>63</v>
      </c>
      <c r="F1120">
        <v>42</v>
      </c>
      <c r="G1120" t="s">
        <v>70</v>
      </c>
      <c r="H1120">
        <v>343.09</v>
      </c>
      <c r="I1120" t="s">
        <v>55</v>
      </c>
      <c r="J1120" t="s">
        <v>55</v>
      </c>
      <c r="K1120" t="s">
        <v>215</v>
      </c>
      <c r="L1120" t="s">
        <v>66</v>
      </c>
      <c r="M1120">
        <v>1</v>
      </c>
      <c r="N1120">
        <v>2</v>
      </c>
      <c r="O1120">
        <v>2</v>
      </c>
      <c r="P1120">
        <v>0</v>
      </c>
      <c r="Q1120" t="s">
        <v>59</v>
      </c>
      <c r="R1120" t="s">
        <v>59</v>
      </c>
      <c r="S1120" t="s">
        <v>59</v>
      </c>
      <c r="T1120" t="s">
        <v>66</v>
      </c>
      <c r="U1120" t="s">
        <v>59</v>
      </c>
      <c r="W1120">
        <v>0</v>
      </c>
      <c r="X1120">
        <v>0</v>
      </c>
      <c r="Y1120" t="s">
        <v>59</v>
      </c>
      <c r="Z1120" t="s">
        <v>59</v>
      </c>
      <c r="AA1120" t="s">
        <v>59</v>
      </c>
      <c r="AB1120" t="s">
        <v>59</v>
      </c>
      <c r="AC1120" t="s">
        <v>59</v>
      </c>
      <c r="AD1120" t="s">
        <v>59</v>
      </c>
      <c r="AE1120" t="s">
        <v>59</v>
      </c>
      <c r="AF1120" t="s">
        <v>59</v>
      </c>
      <c r="AG1120" t="s">
        <v>59</v>
      </c>
      <c r="AH1120" t="s">
        <v>59</v>
      </c>
      <c r="AI1120" t="s">
        <v>59</v>
      </c>
      <c r="AJ1120" t="s">
        <v>59</v>
      </c>
      <c r="AV1120">
        <v>15.3</v>
      </c>
      <c r="AW1120" t="s">
        <v>59</v>
      </c>
      <c r="AX1120">
        <v>7</v>
      </c>
    </row>
    <row r="1121" spans="1:50">
      <c r="A1121" t="s">
        <v>2108</v>
      </c>
      <c r="B1121" t="s">
        <v>2109</v>
      </c>
      <c r="C1121" t="s">
        <v>271</v>
      </c>
      <c r="D1121">
        <v>5080</v>
      </c>
      <c r="E1121" t="s">
        <v>53</v>
      </c>
      <c r="F1121">
        <v>66</v>
      </c>
      <c r="G1121" t="s">
        <v>163</v>
      </c>
      <c r="H1121">
        <v>363.82</v>
      </c>
      <c r="I1121" t="s">
        <v>55</v>
      </c>
      <c r="J1121" t="s">
        <v>55</v>
      </c>
      <c r="K1121" t="s">
        <v>85</v>
      </c>
      <c r="L1121" t="s">
        <v>58</v>
      </c>
      <c r="M1121">
        <v>0</v>
      </c>
      <c r="N1121">
        <v>2</v>
      </c>
      <c r="O1121">
        <v>2</v>
      </c>
      <c r="P1121">
        <v>1</v>
      </c>
      <c r="Q1121" t="s">
        <v>59</v>
      </c>
      <c r="R1121" t="s">
        <v>59</v>
      </c>
      <c r="S1121" t="s">
        <v>59</v>
      </c>
      <c r="T1121" t="s">
        <v>59</v>
      </c>
      <c r="U1121" t="s">
        <v>59</v>
      </c>
      <c r="V1121">
        <v>0</v>
      </c>
      <c r="W1121">
        <v>1</v>
      </c>
      <c r="X1121">
        <v>1</v>
      </c>
      <c r="Y1121" t="s">
        <v>58</v>
      </c>
      <c r="Z1121" t="s">
        <v>66</v>
      </c>
      <c r="AA1121" t="s">
        <v>58</v>
      </c>
      <c r="AB1121" t="s">
        <v>66</v>
      </c>
      <c r="AC1121" t="s">
        <v>58</v>
      </c>
      <c r="AD1121" t="s">
        <v>58</v>
      </c>
      <c r="AE1121" t="s">
        <v>58</v>
      </c>
      <c r="AF1121" t="s">
        <v>58</v>
      </c>
      <c r="AG1121" t="s">
        <v>66</v>
      </c>
      <c r="AH1121" t="s">
        <v>58</v>
      </c>
      <c r="AI1121" t="s">
        <v>58</v>
      </c>
      <c r="AJ1121" t="s">
        <v>58</v>
      </c>
      <c r="AK1121">
        <v>0</v>
      </c>
      <c r="AL1121">
        <v>1</v>
      </c>
      <c r="AM1121">
        <v>1</v>
      </c>
      <c r="AN1121">
        <v>1</v>
      </c>
      <c r="AO1121">
        <v>1</v>
      </c>
      <c r="AP1121">
        <v>0</v>
      </c>
      <c r="AQ1121">
        <v>0</v>
      </c>
      <c r="AR1121">
        <v>0</v>
      </c>
      <c r="AS1121">
        <v>1</v>
      </c>
      <c r="AV1121">
        <v>14.3</v>
      </c>
      <c r="AW1121" t="s">
        <v>59</v>
      </c>
      <c r="AX1121">
        <v>1</v>
      </c>
    </row>
    <row r="1122" spans="1:50">
      <c r="A1122" t="s">
        <v>2110</v>
      </c>
      <c r="B1122" t="s">
        <v>2111</v>
      </c>
      <c r="C1122" t="s">
        <v>171</v>
      </c>
      <c r="D1122">
        <v>5600</v>
      </c>
      <c r="E1122" t="s">
        <v>63</v>
      </c>
      <c r="F1122">
        <v>42</v>
      </c>
      <c r="G1122" t="s">
        <v>70</v>
      </c>
      <c r="H1122">
        <v>490.46</v>
      </c>
      <c r="I1122" t="s">
        <v>105</v>
      </c>
      <c r="J1122" t="s">
        <v>71</v>
      </c>
      <c r="K1122" t="s">
        <v>72</v>
      </c>
      <c r="L1122" t="s">
        <v>66</v>
      </c>
      <c r="M1122">
        <v>1</v>
      </c>
      <c r="N1122">
        <v>2</v>
      </c>
      <c r="O1122">
        <v>2</v>
      </c>
      <c r="P1122">
        <v>0</v>
      </c>
      <c r="Q1122" t="s">
        <v>59</v>
      </c>
      <c r="R1122" t="s">
        <v>59</v>
      </c>
      <c r="S1122" t="s">
        <v>59</v>
      </c>
      <c r="T1122" t="s">
        <v>59</v>
      </c>
      <c r="U1122" t="s">
        <v>66</v>
      </c>
      <c r="V1122">
        <v>1</v>
      </c>
      <c r="W1122">
        <v>1</v>
      </c>
      <c r="X1122">
        <v>1</v>
      </c>
      <c r="Y1122" t="s">
        <v>66</v>
      </c>
      <c r="Z1122" t="s">
        <v>66</v>
      </c>
      <c r="AA1122" t="s">
        <v>58</v>
      </c>
      <c r="AB1122" t="s">
        <v>66</v>
      </c>
      <c r="AC1122" t="s">
        <v>58</v>
      </c>
      <c r="AD1122" t="s">
        <v>58</v>
      </c>
      <c r="AE1122" t="s">
        <v>66</v>
      </c>
      <c r="AF1122" t="s">
        <v>58</v>
      </c>
      <c r="AG1122" t="s">
        <v>58</v>
      </c>
      <c r="AH1122" t="s">
        <v>58</v>
      </c>
      <c r="AI1122" t="s">
        <v>58</v>
      </c>
      <c r="AJ1122" t="s">
        <v>58</v>
      </c>
      <c r="AK1122">
        <v>0</v>
      </c>
      <c r="AL1122">
        <v>0</v>
      </c>
      <c r="AM1122">
        <v>0</v>
      </c>
      <c r="AN1122">
        <v>0</v>
      </c>
      <c r="AO1122">
        <v>1</v>
      </c>
      <c r="AP1122">
        <v>0</v>
      </c>
      <c r="AQ1122">
        <v>0</v>
      </c>
      <c r="AR1122">
        <v>1</v>
      </c>
      <c r="AS1122">
        <v>0</v>
      </c>
      <c r="AV1122">
        <v>16.3</v>
      </c>
      <c r="AW1122" t="s">
        <v>59</v>
      </c>
      <c r="AX1122">
        <v>3</v>
      </c>
    </row>
    <row r="1123" spans="1:50">
      <c r="A1123" t="s">
        <v>2112</v>
      </c>
      <c r="B1123" t="s">
        <v>2113</v>
      </c>
      <c r="C1123" t="s">
        <v>266</v>
      </c>
      <c r="D1123">
        <v>760</v>
      </c>
      <c r="E1123" t="s">
        <v>63</v>
      </c>
      <c r="F1123">
        <v>50</v>
      </c>
      <c r="G1123" t="s">
        <v>226</v>
      </c>
      <c r="H1123">
        <v>290.13</v>
      </c>
      <c r="I1123" t="s">
        <v>100</v>
      </c>
      <c r="J1123" t="s">
        <v>71</v>
      </c>
      <c r="K1123" t="s">
        <v>116</v>
      </c>
      <c r="L1123" t="s">
        <v>58</v>
      </c>
      <c r="M1123">
        <v>0</v>
      </c>
      <c r="N1123">
        <v>2</v>
      </c>
      <c r="O1123">
        <v>2</v>
      </c>
      <c r="P1123">
        <v>0</v>
      </c>
      <c r="Q1123" t="s">
        <v>59</v>
      </c>
      <c r="R1123" t="s">
        <v>66</v>
      </c>
      <c r="S1123" t="s">
        <v>59</v>
      </c>
      <c r="T1123" t="s">
        <v>66</v>
      </c>
      <c r="U1123" t="s">
        <v>66</v>
      </c>
      <c r="V1123">
        <v>0</v>
      </c>
      <c r="W1123">
        <v>1</v>
      </c>
      <c r="X1123">
        <v>0</v>
      </c>
      <c r="Y1123" t="s">
        <v>66</v>
      </c>
      <c r="Z1123" t="s">
        <v>58</v>
      </c>
      <c r="AA1123" t="s">
        <v>58</v>
      </c>
      <c r="AB1123" t="s">
        <v>58</v>
      </c>
      <c r="AC1123" t="s">
        <v>58</v>
      </c>
      <c r="AD1123" t="s">
        <v>58</v>
      </c>
      <c r="AE1123" t="s">
        <v>58</v>
      </c>
      <c r="AF1123" t="s">
        <v>58</v>
      </c>
      <c r="AG1123" t="s">
        <v>58</v>
      </c>
      <c r="AH1123" t="s">
        <v>58</v>
      </c>
      <c r="AI1123" t="s">
        <v>58</v>
      </c>
      <c r="AJ1123" t="s">
        <v>58</v>
      </c>
      <c r="AK1123">
        <v>0</v>
      </c>
      <c r="AL1123">
        <v>0</v>
      </c>
      <c r="AM1123">
        <v>0</v>
      </c>
      <c r="AN1123">
        <v>0</v>
      </c>
      <c r="AO1123">
        <v>0</v>
      </c>
      <c r="AP1123">
        <v>0</v>
      </c>
      <c r="AQ1123">
        <v>0</v>
      </c>
      <c r="AR1123">
        <v>0</v>
      </c>
      <c r="AS1123">
        <v>1</v>
      </c>
      <c r="AV1123">
        <v>14</v>
      </c>
      <c r="AW1123" t="s">
        <v>59</v>
      </c>
      <c r="AX1123">
        <v>9</v>
      </c>
    </row>
    <row r="1124" spans="1:50">
      <c r="A1124" t="s">
        <v>2114</v>
      </c>
      <c r="B1124" t="s">
        <v>390</v>
      </c>
      <c r="C1124" t="s">
        <v>126</v>
      </c>
      <c r="D1124">
        <v>1440</v>
      </c>
      <c r="E1124" t="s">
        <v>53</v>
      </c>
      <c r="F1124">
        <v>84</v>
      </c>
      <c r="G1124" t="s">
        <v>84</v>
      </c>
      <c r="H1124">
        <v>299.33999999999997</v>
      </c>
      <c r="I1124" t="s">
        <v>55</v>
      </c>
      <c r="J1124" t="s">
        <v>55</v>
      </c>
      <c r="K1124" t="s">
        <v>128</v>
      </c>
      <c r="L1124" t="s">
        <v>58</v>
      </c>
      <c r="M1124">
        <v>0</v>
      </c>
      <c r="N1124">
        <v>2</v>
      </c>
      <c r="O1124">
        <v>2</v>
      </c>
      <c r="P1124">
        <v>0</v>
      </c>
      <c r="Q1124" t="s">
        <v>59</v>
      </c>
      <c r="R1124" t="s">
        <v>59</v>
      </c>
      <c r="S1124" t="s">
        <v>59</v>
      </c>
      <c r="T1124" t="s">
        <v>59</v>
      </c>
      <c r="U1124" t="s">
        <v>59</v>
      </c>
      <c r="W1124">
        <v>0</v>
      </c>
      <c r="X1124">
        <v>0</v>
      </c>
      <c r="Y1124" t="s">
        <v>59</v>
      </c>
      <c r="Z1124" t="s">
        <v>59</v>
      </c>
      <c r="AA1124" t="s">
        <v>59</v>
      </c>
      <c r="AB1124" t="s">
        <v>59</v>
      </c>
      <c r="AC1124" t="s">
        <v>59</v>
      </c>
      <c r="AD1124" t="s">
        <v>59</v>
      </c>
      <c r="AE1124" t="s">
        <v>59</v>
      </c>
      <c r="AF1124" t="s">
        <v>59</v>
      </c>
      <c r="AG1124" t="s">
        <v>59</v>
      </c>
      <c r="AH1124" t="s">
        <v>59</v>
      </c>
      <c r="AI1124" t="s">
        <v>59</v>
      </c>
      <c r="AJ1124" t="s">
        <v>59</v>
      </c>
      <c r="AV1124">
        <v>15.5</v>
      </c>
      <c r="AW1124" t="s">
        <v>59</v>
      </c>
      <c r="AX1124">
        <v>7</v>
      </c>
    </row>
    <row r="1125" spans="1:50">
      <c r="A1125" t="s">
        <v>2115</v>
      </c>
      <c r="B1125" t="s">
        <v>2116</v>
      </c>
      <c r="C1125" t="s">
        <v>202</v>
      </c>
      <c r="D1125">
        <v>1000</v>
      </c>
      <c r="E1125" t="s">
        <v>63</v>
      </c>
      <c r="F1125">
        <v>58</v>
      </c>
      <c r="G1125" t="s">
        <v>64</v>
      </c>
      <c r="H1125">
        <v>241.78</v>
      </c>
      <c r="I1125" t="s">
        <v>55</v>
      </c>
      <c r="J1125" t="s">
        <v>71</v>
      </c>
      <c r="K1125" t="s">
        <v>72</v>
      </c>
      <c r="L1125" t="s">
        <v>58</v>
      </c>
      <c r="M1125">
        <v>0</v>
      </c>
      <c r="N1125">
        <v>2</v>
      </c>
      <c r="O1125">
        <v>2</v>
      </c>
      <c r="P1125">
        <v>0</v>
      </c>
      <c r="Q1125" t="s">
        <v>59</v>
      </c>
      <c r="R1125" t="s">
        <v>59</v>
      </c>
      <c r="S1125" t="s">
        <v>59</v>
      </c>
      <c r="T1125" t="s">
        <v>59</v>
      </c>
      <c r="U1125" t="s">
        <v>59</v>
      </c>
      <c r="V1125">
        <v>2</v>
      </c>
      <c r="W1125">
        <v>1</v>
      </c>
      <c r="X1125">
        <v>1</v>
      </c>
      <c r="Y1125" t="s">
        <v>66</v>
      </c>
      <c r="Z1125" t="s">
        <v>66</v>
      </c>
      <c r="AA1125" t="s">
        <v>58</v>
      </c>
      <c r="AB1125" t="s">
        <v>66</v>
      </c>
      <c r="AC1125" t="s">
        <v>58</v>
      </c>
      <c r="AD1125" t="s">
        <v>58</v>
      </c>
      <c r="AE1125" t="s">
        <v>66</v>
      </c>
      <c r="AF1125" t="s">
        <v>58</v>
      </c>
      <c r="AG1125" t="s">
        <v>58</v>
      </c>
      <c r="AH1125" t="s">
        <v>58</v>
      </c>
      <c r="AI1125" t="s">
        <v>58</v>
      </c>
      <c r="AJ1125" t="s">
        <v>58</v>
      </c>
      <c r="AK1125">
        <v>0</v>
      </c>
      <c r="AL1125">
        <v>1</v>
      </c>
      <c r="AM1125">
        <v>1</v>
      </c>
      <c r="AN1125">
        <v>0</v>
      </c>
      <c r="AO1125">
        <v>0</v>
      </c>
      <c r="AP1125">
        <v>0</v>
      </c>
      <c r="AQ1125">
        <v>0</v>
      </c>
      <c r="AR1125">
        <v>0</v>
      </c>
      <c r="AS1125">
        <v>0</v>
      </c>
      <c r="AV1125">
        <v>11.5</v>
      </c>
      <c r="AW1125" t="s">
        <v>59</v>
      </c>
      <c r="AX1125">
        <v>2</v>
      </c>
    </row>
    <row r="1126" spans="1:50">
      <c r="A1126" t="s">
        <v>2117</v>
      </c>
      <c r="B1126" t="s">
        <v>2118</v>
      </c>
      <c r="C1126" t="s">
        <v>199</v>
      </c>
      <c r="D1126">
        <v>6680</v>
      </c>
      <c r="E1126" t="s">
        <v>53</v>
      </c>
      <c r="F1126">
        <v>32</v>
      </c>
      <c r="G1126" t="s">
        <v>70</v>
      </c>
      <c r="H1126">
        <v>316.77999999999997</v>
      </c>
      <c r="I1126" t="s">
        <v>55</v>
      </c>
      <c r="J1126" t="s">
        <v>55</v>
      </c>
      <c r="K1126" t="s">
        <v>55</v>
      </c>
      <c r="L1126" t="s">
        <v>66</v>
      </c>
      <c r="M1126">
        <v>3</v>
      </c>
      <c r="N1126">
        <v>2</v>
      </c>
      <c r="O1126">
        <v>2</v>
      </c>
      <c r="P1126">
        <v>1</v>
      </c>
      <c r="Q1126" t="s">
        <v>59</v>
      </c>
      <c r="R1126" t="s">
        <v>59</v>
      </c>
      <c r="S1126" t="s">
        <v>59</v>
      </c>
      <c r="T1126" t="s">
        <v>59</v>
      </c>
      <c r="U1126" t="s">
        <v>59</v>
      </c>
      <c r="Y1126" t="s">
        <v>58</v>
      </c>
      <c r="Z1126" t="s">
        <v>66</v>
      </c>
      <c r="AA1126" t="s">
        <v>58</v>
      </c>
      <c r="AB1126" t="s">
        <v>66</v>
      </c>
      <c r="AC1126" t="s">
        <v>58</v>
      </c>
      <c r="AD1126" t="s">
        <v>58</v>
      </c>
      <c r="AE1126" t="s">
        <v>66</v>
      </c>
      <c r="AF1126" t="s">
        <v>58</v>
      </c>
      <c r="AG1126" t="s">
        <v>58</v>
      </c>
      <c r="AH1126" t="s">
        <v>58</v>
      </c>
      <c r="AI1126" t="s">
        <v>58</v>
      </c>
      <c r="AJ1126" t="s">
        <v>58</v>
      </c>
      <c r="AK1126">
        <v>1</v>
      </c>
      <c r="AL1126">
        <v>1</v>
      </c>
      <c r="AM1126">
        <v>1</v>
      </c>
      <c r="AN1126">
        <v>0</v>
      </c>
      <c r="AO1126">
        <v>0</v>
      </c>
      <c r="AP1126">
        <v>1</v>
      </c>
      <c r="AQ1126">
        <v>0</v>
      </c>
      <c r="AR1126">
        <v>0</v>
      </c>
      <c r="AS1126">
        <v>0</v>
      </c>
      <c r="AW1126" t="s">
        <v>66</v>
      </c>
      <c r="AX1126">
        <v>3</v>
      </c>
    </row>
    <row r="1127" spans="1:50">
      <c r="A1127" t="s">
        <v>2119</v>
      </c>
      <c r="B1127" t="s">
        <v>2120</v>
      </c>
      <c r="C1127" t="s">
        <v>171</v>
      </c>
      <c r="D1127">
        <v>2975</v>
      </c>
      <c r="E1127" t="s">
        <v>63</v>
      </c>
      <c r="F1127">
        <v>50</v>
      </c>
      <c r="G1127" t="s">
        <v>70</v>
      </c>
      <c r="H1127">
        <v>297.7</v>
      </c>
      <c r="I1127" t="s">
        <v>105</v>
      </c>
      <c r="J1127" t="s">
        <v>71</v>
      </c>
      <c r="K1127" t="s">
        <v>90</v>
      </c>
      <c r="L1127" t="s">
        <v>66</v>
      </c>
      <c r="M1127">
        <v>1</v>
      </c>
      <c r="N1127">
        <v>2</v>
      </c>
      <c r="O1127">
        <v>2</v>
      </c>
      <c r="P1127">
        <v>0</v>
      </c>
      <c r="Q1127" t="s">
        <v>59</v>
      </c>
      <c r="R1127" t="s">
        <v>59</v>
      </c>
      <c r="S1127" t="s">
        <v>66</v>
      </c>
      <c r="T1127" t="s">
        <v>66</v>
      </c>
      <c r="U1127" t="s">
        <v>59</v>
      </c>
      <c r="V1127">
        <v>0</v>
      </c>
      <c r="W1127">
        <v>1</v>
      </c>
      <c r="X1127">
        <v>1</v>
      </c>
      <c r="Y1127" t="s">
        <v>58</v>
      </c>
      <c r="Z1127" t="s">
        <v>66</v>
      </c>
      <c r="AA1127" t="s">
        <v>58</v>
      </c>
      <c r="AB1127" t="s">
        <v>58</v>
      </c>
      <c r="AC1127" t="s">
        <v>58</v>
      </c>
      <c r="AD1127" t="s">
        <v>58</v>
      </c>
      <c r="AE1127" t="s">
        <v>58</v>
      </c>
      <c r="AF1127" t="s">
        <v>58</v>
      </c>
      <c r="AG1127" t="s">
        <v>58</v>
      </c>
      <c r="AH1127" t="s">
        <v>66</v>
      </c>
      <c r="AI1127" t="s">
        <v>58</v>
      </c>
      <c r="AJ1127" t="s">
        <v>58</v>
      </c>
      <c r="AK1127">
        <v>1</v>
      </c>
      <c r="AL1127">
        <v>1</v>
      </c>
      <c r="AM1127">
        <v>1</v>
      </c>
      <c r="AN1127">
        <v>0</v>
      </c>
      <c r="AO1127">
        <v>0</v>
      </c>
      <c r="AP1127">
        <v>1</v>
      </c>
      <c r="AQ1127">
        <v>0</v>
      </c>
      <c r="AR1127">
        <v>0</v>
      </c>
      <c r="AS1127">
        <v>1</v>
      </c>
      <c r="AV1127">
        <v>11.9</v>
      </c>
      <c r="AW1127" t="s">
        <v>59</v>
      </c>
      <c r="AX1127">
        <v>3</v>
      </c>
    </row>
    <row r="1128" spans="1:50">
      <c r="A1128" t="s">
        <v>2121</v>
      </c>
      <c r="B1128" t="s">
        <v>2122</v>
      </c>
      <c r="C1128" t="s">
        <v>417</v>
      </c>
      <c r="E1128" t="s">
        <v>63</v>
      </c>
      <c r="F1128">
        <v>48</v>
      </c>
      <c r="G1128" t="s">
        <v>64</v>
      </c>
      <c r="H1128">
        <v>251.32</v>
      </c>
      <c r="I1128" t="s">
        <v>94</v>
      </c>
      <c r="J1128" t="s">
        <v>71</v>
      </c>
      <c r="K1128" t="s">
        <v>156</v>
      </c>
      <c r="L1128" t="s">
        <v>66</v>
      </c>
      <c r="M1128">
        <v>2</v>
      </c>
      <c r="N1128">
        <v>1</v>
      </c>
      <c r="O1128">
        <v>1</v>
      </c>
      <c r="P1128">
        <v>0</v>
      </c>
      <c r="Q1128" t="s">
        <v>59</v>
      </c>
      <c r="R1128" t="s">
        <v>59</v>
      </c>
      <c r="S1128" t="s">
        <v>59</v>
      </c>
      <c r="T1128" t="s">
        <v>59</v>
      </c>
      <c r="U1128" t="s">
        <v>59</v>
      </c>
      <c r="V1128">
        <v>1</v>
      </c>
      <c r="W1128">
        <v>1</v>
      </c>
      <c r="X1128">
        <v>0</v>
      </c>
      <c r="Y1128" t="s">
        <v>58</v>
      </c>
      <c r="Z1128" t="s">
        <v>66</v>
      </c>
      <c r="AA1128" t="s">
        <v>66</v>
      </c>
      <c r="AB1128" t="s">
        <v>58</v>
      </c>
      <c r="AC1128" t="s">
        <v>58</v>
      </c>
      <c r="AD1128" t="s">
        <v>58</v>
      </c>
      <c r="AE1128" t="s">
        <v>58</v>
      </c>
      <c r="AF1128" t="s">
        <v>58</v>
      </c>
      <c r="AG1128" t="s">
        <v>58</v>
      </c>
      <c r="AH1128" t="s">
        <v>58</v>
      </c>
      <c r="AI1128" t="s">
        <v>58</v>
      </c>
      <c r="AJ1128" t="s">
        <v>58</v>
      </c>
      <c r="AK1128">
        <v>0</v>
      </c>
      <c r="AL1128">
        <v>1</v>
      </c>
      <c r="AM1128">
        <v>0</v>
      </c>
      <c r="AN1128">
        <v>0</v>
      </c>
      <c r="AO1128">
        <v>0</v>
      </c>
      <c r="AP1128">
        <v>0</v>
      </c>
      <c r="AQ1128">
        <v>0</v>
      </c>
      <c r="AR1128">
        <v>1</v>
      </c>
      <c r="AS1128">
        <v>0</v>
      </c>
      <c r="AV1128">
        <v>12.5</v>
      </c>
      <c r="AW1128" t="s">
        <v>59</v>
      </c>
      <c r="AX1128">
        <v>4</v>
      </c>
    </row>
    <row r="1129" spans="1:50">
      <c r="A1129" t="s">
        <v>2123</v>
      </c>
      <c r="B1129" t="s">
        <v>597</v>
      </c>
      <c r="C1129" t="s">
        <v>122</v>
      </c>
      <c r="E1129" t="s">
        <v>63</v>
      </c>
      <c r="F1129">
        <v>64</v>
      </c>
      <c r="G1129" t="s">
        <v>64</v>
      </c>
      <c r="H1129">
        <v>249.34</v>
      </c>
      <c r="I1129" t="s">
        <v>105</v>
      </c>
      <c r="J1129" t="s">
        <v>71</v>
      </c>
      <c r="K1129" t="s">
        <v>215</v>
      </c>
      <c r="L1129" t="s">
        <v>58</v>
      </c>
      <c r="M1129">
        <v>0</v>
      </c>
      <c r="N1129">
        <v>2</v>
      </c>
      <c r="O1129">
        <v>2</v>
      </c>
      <c r="P1129">
        <v>1</v>
      </c>
      <c r="Q1129" t="s">
        <v>59</v>
      </c>
      <c r="R1129" t="s">
        <v>66</v>
      </c>
      <c r="S1129" t="s">
        <v>66</v>
      </c>
      <c r="T1129" t="s">
        <v>66</v>
      </c>
      <c r="U1129" t="s">
        <v>66</v>
      </c>
      <c r="V1129">
        <v>0</v>
      </c>
      <c r="W1129">
        <v>1</v>
      </c>
      <c r="X1129">
        <v>1</v>
      </c>
      <c r="Y1129" t="s">
        <v>59</v>
      </c>
      <c r="Z1129" t="s">
        <v>59</v>
      </c>
      <c r="AA1129" t="s">
        <v>59</v>
      </c>
      <c r="AB1129" t="s">
        <v>59</v>
      </c>
      <c r="AC1129" t="s">
        <v>59</v>
      </c>
      <c r="AD1129" t="s">
        <v>59</v>
      </c>
      <c r="AE1129" t="s">
        <v>59</v>
      </c>
      <c r="AF1129" t="s">
        <v>59</v>
      </c>
      <c r="AG1129" t="s">
        <v>59</v>
      </c>
      <c r="AH1129" t="s">
        <v>59</v>
      </c>
      <c r="AI1129" t="s">
        <v>59</v>
      </c>
      <c r="AJ1129" t="s">
        <v>59</v>
      </c>
      <c r="AV1129">
        <v>12.1</v>
      </c>
      <c r="AW1129" t="s">
        <v>66</v>
      </c>
      <c r="AX1129">
        <v>7</v>
      </c>
    </row>
    <row r="1130" spans="1:50">
      <c r="A1130" t="s">
        <v>2124</v>
      </c>
      <c r="B1130" t="s">
        <v>2125</v>
      </c>
      <c r="C1130" t="s">
        <v>108</v>
      </c>
      <c r="D1130">
        <v>2800</v>
      </c>
      <c r="E1130" t="s">
        <v>63</v>
      </c>
      <c r="F1130">
        <v>82</v>
      </c>
      <c r="G1130" t="s">
        <v>64</v>
      </c>
      <c r="H1130">
        <v>299.67</v>
      </c>
      <c r="I1130" t="s">
        <v>100</v>
      </c>
      <c r="J1130" t="s">
        <v>71</v>
      </c>
      <c r="K1130" t="s">
        <v>72</v>
      </c>
      <c r="L1130" t="s">
        <v>58</v>
      </c>
      <c r="M1130">
        <v>0</v>
      </c>
      <c r="N1130">
        <v>2</v>
      </c>
      <c r="O1130">
        <v>2</v>
      </c>
      <c r="P1130">
        <v>2</v>
      </c>
      <c r="Q1130" t="s">
        <v>59</v>
      </c>
      <c r="R1130" t="s">
        <v>59</v>
      </c>
      <c r="S1130" t="s">
        <v>66</v>
      </c>
      <c r="T1130" t="s">
        <v>59</v>
      </c>
      <c r="U1130" t="s">
        <v>66</v>
      </c>
      <c r="V1130">
        <v>1</v>
      </c>
      <c r="W1130">
        <v>0</v>
      </c>
      <c r="X1130">
        <v>0</v>
      </c>
      <c r="Y1130" t="s">
        <v>66</v>
      </c>
      <c r="Z1130" t="s">
        <v>58</v>
      </c>
      <c r="AA1130" t="s">
        <v>58</v>
      </c>
      <c r="AB1130" t="s">
        <v>66</v>
      </c>
      <c r="AC1130" t="s">
        <v>58</v>
      </c>
      <c r="AD1130" t="s">
        <v>66</v>
      </c>
      <c r="AE1130" t="s">
        <v>58</v>
      </c>
      <c r="AF1130" t="s">
        <v>58</v>
      </c>
      <c r="AG1130" t="s">
        <v>58</v>
      </c>
      <c r="AH1130" t="s">
        <v>58</v>
      </c>
      <c r="AI1130" t="s">
        <v>58</v>
      </c>
      <c r="AJ1130" t="s">
        <v>58</v>
      </c>
      <c r="AK1130">
        <v>0</v>
      </c>
      <c r="AL1130">
        <v>0</v>
      </c>
      <c r="AM1130">
        <v>1</v>
      </c>
      <c r="AN1130">
        <v>1</v>
      </c>
      <c r="AO1130">
        <v>1</v>
      </c>
      <c r="AP1130">
        <v>0</v>
      </c>
      <c r="AQ1130">
        <v>0</v>
      </c>
      <c r="AR1130">
        <v>0</v>
      </c>
      <c r="AS1130">
        <v>0</v>
      </c>
      <c r="AV1130">
        <v>13.4</v>
      </c>
      <c r="AW1130" t="s">
        <v>59</v>
      </c>
      <c r="AX1130">
        <v>9</v>
      </c>
    </row>
    <row r="1131" spans="1:50">
      <c r="A1131" t="s">
        <v>2126</v>
      </c>
      <c r="B1131" t="s">
        <v>2127</v>
      </c>
      <c r="C1131" t="s">
        <v>212</v>
      </c>
      <c r="E1131" t="s">
        <v>63</v>
      </c>
      <c r="F1131">
        <v>56</v>
      </c>
      <c r="G1131" t="s">
        <v>115</v>
      </c>
      <c r="H1131">
        <v>214.47</v>
      </c>
      <c r="I1131" t="s">
        <v>105</v>
      </c>
      <c r="J1131" t="s">
        <v>55</v>
      </c>
      <c r="K1131" t="s">
        <v>72</v>
      </c>
      <c r="L1131" t="s">
        <v>58</v>
      </c>
      <c r="M1131">
        <v>0</v>
      </c>
      <c r="N1131">
        <v>0</v>
      </c>
      <c r="O1131">
        <v>0</v>
      </c>
      <c r="P1131">
        <v>0</v>
      </c>
      <c r="Q1131" t="s">
        <v>59</v>
      </c>
      <c r="R1131" t="s">
        <v>59</v>
      </c>
      <c r="S1131" t="s">
        <v>59</v>
      </c>
      <c r="T1131" t="s">
        <v>59</v>
      </c>
      <c r="U1131" t="s">
        <v>59</v>
      </c>
      <c r="W1131">
        <v>0</v>
      </c>
      <c r="X1131">
        <v>0</v>
      </c>
      <c r="Y1131" t="s">
        <v>58</v>
      </c>
      <c r="Z1131" t="s">
        <v>58</v>
      </c>
      <c r="AA1131" t="s">
        <v>58</v>
      </c>
      <c r="AB1131" t="s">
        <v>66</v>
      </c>
      <c r="AC1131" t="s">
        <v>58</v>
      </c>
      <c r="AD1131" t="s">
        <v>58</v>
      </c>
      <c r="AE1131" t="s">
        <v>58</v>
      </c>
      <c r="AF1131" t="s">
        <v>58</v>
      </c>
      <c r="AG1131" t="s">
        <v>66</v>
      </c>
      <c r="AH1131" t="s">
        <v>58</v>
      </c>
      <c r="AI1131" t="s">
        <v>58</v>
      </c>
      <c r="AJ1131" t="s">
        <v>58</v>
      </c>
      <c r="AK1131">
        <v>0</v>
      </c>
      <c r="AL1131">
        <v>0</v>
      </c>
      <c r="AM1131">
        <v>0</v>
      </c>
      <c r="AN1131">
        <v>0</v>
      </c>
      <c r="AO1131">
        <v>0</v>
      </c>
      <c r="AP1131">
        <v>0</v>
      </c>
      <c r="AQ1131">
        <v>0</v>
      </c>
      <c r="AR1131">
        <v>0</v>
      </c>
      <c r="AS1131">
        <v>0</v>
      </c>
      <c r="AV1131">
        <v>11.8</v>
      </c>
      <c r="AW1131" t="s">
        <v>59</v>
      </c>
      <c r="AX1131">
        <v>7</v>
      </c>
    </row>
    <row r="1132" spans="1:50">
      <c r="A1132" t="s">
        <v>2128</v>
      </c>
      <c r="B1132" t="s">
        <v>2129</v>
      </c>
      <c r="C1132" t="s">
        <v>103</v>
      </c>
      <c r="D1132">
        <v>4480</v>
      </c>
      <c r="E1132" t="s">
        <v>63</v>
      </c>
      <c r="F1132">
        <v>0</v>
      </c>
      <c r="G1132" t="s">
        <v>64</v>
      </c>
      <c r="H1132">
        <v>406.25</v>
      </c>
      <c r="I1132" t="s">
        <v>55</v>
      </c>
      <c r="J1132" t="s">
        <v>55</v>
      </c>
      <c r="K1132" t="s">
        <v>123</v>
      </c>
      <c r="L1132" t="s">
        <v>58</v>
      </c>
      <c r="M1132">
        <v>0</v>
      </c>
      <c r="N1132">
        <v>0</v>
      </c>
      <c r="O1132">
        <v>0</v>
      </c>
      <c r="P1132">
        <v>0</v>
      </c>
      <c r="Q1132" t="s">
        <v>59</v>
      </c>
      <c r="R1132" t="s">
        <v>59</v>
      </c>
      <c r="S1132" t="s">
        <v>59</v>
      </c>
      <c r="T1132" t="s">
        <v>59</v>
      </c>
      <c r="U1132" t="s">
        <v>59</v>
      </c>
      <c r="W1132">
        <v>0</v>
      </c>
      <c r="X1132">
        <v>0</v>
      </c>
      <c r="Y1132" t="s">
        <v>58</v>
      </c>
      <c r="Z1132" t="s">
        <v>58</v>
      </c>
      <c r="AA1132" t="s">
        <v>58</v>
      </c>
      <c r="AB1132" t="s">
        <v>58</v>
      </c>
      <c r="AC1132" t="s">
        <v>58</v>
      </c>
      <c r="AD1132" t="s">
        <v>58</v>
      </c>
      <c r="AE1132" t="s">
        <v>58</v>
      </c>
      <c r="AF1132" t="s">
        <v>58</v>
      </c>
      <c r="AG1132" t="s">
        <v>58</v>
      </c>
      <c r="AH1132" t="s">
        <v>58</v>
      </c>
      <c r="AI1132" t="s">
        <v>58</v>
      </c>
      <c r="AJ1132" t="s">
        <v>58</v>
      </c>
      <c r="AK1132">
        <v>0</v>
      </c>
      <c r="AL1132">
        <v>0</v>
      </c>
      <c r="AM1132">
        <v>0</v>
      </c>
      <c r="AN1132">
        <v>0</v>
      </c>
      <c r="AO1132">
        <v>0</v>
      </c>
      <c r="AP1132">
        <v>0</v>
      </c>
      <c r="AQ1132">
        <v>0</v>
      </c>
      <c r="AR1132">
        <v>0</v>
      </c>
      <c r="AS1132">
        <v>0</v>
      </c>
      <c r="AV1132">
        <v>14.3</v>
      </c>
      <c r="AW1132" t="s">
        <v>59</v>
      </c>
      <c r="AX1132">
        <v>6</v>
      </c>
    </row>
    <row r="1133" spans="1:50">
      <c r="A1133" t="s">
        <v>2130</v>
      </c>
      <c r="B1133" t="s">
        <v>1685</v>
      </c>
      <c r="C1133" t="s">
        <v>205</v>
      </c>
      <c r="D1133">
        <v>5280</v>
      </c>
      <c r="E1133" t="s">
        <v>63</v>
      </c>
      <c r="F1133">
        <v>24</v>
      </c>
      <c r="G1133" t="s">
        <v>54</v>
      </c>
      <c r="H1133">
        <v>261.83999999999997</v>
      </c>
      <c r="I1133" t="s">
        <v>55</v>
      </c>
      <c r="J1133" t="s">
        <v>55</v>
      </c>
      <c r="K1133" t="s">
        <v>131</v>
      </c>
      <c r="L1133" t="s">
        <v>66</v>
      </c>
      <c r="M1133">
        <v>1</v>
      </c>
      <c r="N1133">
        <v>1</v>
      </c>
      <c r="O1133">
        <v>1</v>
      </c>
      <c r="P1133">
        <v>0</v>
      </c>
      <c r="Q1133" t="s">
        <v>59</v>
      </c>
      <c r="R1133" t="s">
        <v>59</v>
      </c>
      <c r="S1133" t="s">
        <v>59</v>
      </c>
      <c r="T1133" t="s">
        <v>59</v>
      </c>
      <c r="U1133" t="s">
        <v>59</v>
      </c>
      <c r="W1133">
        <v>0</v>
      </c>
      <c r="X1133">
        <v>0</v>
      </c>
      <c r="Y1133" t="s">
        <v>58</v>
      </c>
      <c r="Z1133" t="s">
        <v>58</v>
      </c>
      <c r="AA1133" t="s">
        <v>58</v>
      </c>
      <c r="AB1133" t="s">
        <v>58</v>
      </c>
      <c r="AC1133" t="s">
        <v>58</v>
      </c>
      <c r="AD1133" t="s">
        <v>58</v>
      </c>
      <c r="AE1133" t="s">
        <v>58</v>
      </c>
      <c r="AF1133" t="s">
        <v>58</v>
      </c>
      <c r="AG1133" t="s">
        <v>58</v>
      </c>
      <c r="AH1133" t="s">
        <v>58</v>
      </c>
      <c r="AI1133" t="s">
        <v>58</v>
      </c>
      <c r="AJ1133" t="s">
        <v>58</v>
      </c>
      <c r="AK1133">
        <v>0</v>
      </c>
      <c r="AL1133">
        <v>1</v>
      </c>
      <c r="AM1133">
        <v>1</v>
      </c>
      <c r="AN1133">
        <v>0</v>
      </c>
      <c r="AO1133">
        <v>1</v>
      </c>
      <c r="AP1133">
        <v>0</v>
      </c>
      <c r="AQ1133">
        <v>0</v>
      </c>
      <c r="AR1133">
        <v>0</v>
      </c>
      <c r="AS1133">
        <v>0</v>
      </c>
      <c r="AV1133">
        <v>11.9</v>
      </c>
      <c r="AW1133" t="s">
        <v>59</v>
      </c>
      <c r="AX1133">
        <v>1</v>
      </c>
    </row>
    <row r="1134" spans="1:50">
      <c r="A1134" t="s">
        <v>2131</v>
      </c>
      <c r="B1134" t="s">
        <v>2132</v>
      </c>
      <c r="C1134" t="s">
        <v>177</v>
      </c>
      <c r="E1134" t="s">
        <v>63</v>
      </c>
      <c r="F1134">
        <v>44</v>
      </c>
      <c r="G1134" t="s">
        <v>104</v>
      </c>
      <c r="H1134">
        <v>169.41</v>
      </c>
      <c r="I1134" t="s">
        <v>55</v>
      </c>
      <c r="J1134" t="s">
        <v>56</v>
      </c>
      <c r="K1134" t="s">
        <v>72</v>
      </c>
      <c r="L1134" t="s">
        <v>58</v>
      </c>
      <c r="M1134">
        <v>0</v>
      </c>
      <c r="N1134">
        <v>1</v>
      </c>
      <c r="O1134">
        <v>1</v>
      </c>
      <c r="P1134">
        <v>0</v>
      </c>
      <c r="Q1134" t="s">
        <v>59</v>
      </c>
      <c r="R1134" t="s">
        <v>59</v>
      </c>
      <c r="S1134" t="s">
        <v>59</v>
      </c>
      <c r="T1134" t="s">
        <v>59</v>
      </c>
      <c r="U1134" t="s">
        <v>59</v>
      </c>
      <c r="W1134">
        <v>0</v>
      </c>
      <c r="X1134">
        <v>0</v>
      </c>
      <c r="Y1134" t="s">
        <v>58</v>
      </c>
      <c r="Z1134" t="s">
        <v>58</v>
      </c>
      <c r="AA1134" t="s">
        <v>58</v>
      </c>
      <c r="AB1134" t="s">
        <v>58</v>
      </c>
      <c r="AC1134" t="s">
        <v>58</v>
      </c>
      <c r="AD1134" t="s">
        <v>58</v>
      </c>
      <c r="AE1134" t="s">
        <v>58</v>
      </c>
      <c r="AF1134" t="s">
        <v>58</v>
      </c>
      <c r="AG1134" t="s">
        <v>58</v>
      </c>
      <c r="AH1134" t="s">
        <v>58</v>
      </c>
      <c r="AI1134" t="s">
        <v>58</v>
      </c>
      <c r="AJ1134" t="s">
        <v>58</v>
      </c>
      <c r="AK1134">
        <v>1</v>
      </c>
      <c r="AL1134">
        <v>1</v>
      </c>
      <c r="AM1134">
        <v>1</v>
      </c>
      <c r="AN1134">
        <v>0</v>
      </c>
      <c r="AO1134">
        <v>0</v>
      </c>
      <c r="AP1134">
        <v>0</v>
      </c>
      <c r="AQ1134">
        <v>0</v>
      </c>
      <c r="AR1134">
        <v>1</v>
      </c>
      <c r="AS1134">
        <v>0</v>
      </c>
      <c r="AV1134">
        <v>12.1</v>
      </c>
      <c r="AW1134" t="s">
        <v>59</v>
      </c>
      <c r="AX1134">
        <v>8</v>
      </c>
    </row>
    <row r="1135" spans="1:50">
      <c r="A1135" t="s">
        <v>2133</v>
      </c>
      <c r="B1135" t="s">
        <v>2134</v>
      </c>
      <c r="C1135" t="s">
        <v>119</v>
      </c>
      <c r="E1135" t="s">
        <v>63</v>
      </c>
      <c r="F1135">
        <v>72</v>
      </c>
      <c r="G1135" t="s">
        <v>84</v>
      </c>
      <c r="H1135">
        <v>236.51</v>
      </c>
      <c r="I1135" t="s">
        <v>105</v>
      </c>
      <c r="J1135" t="s">
        <v>71</v>
      </c>
      <c r="K1135" t="s">
        <v>72</v>
      </c>
      <c r="L1135" t="s">
        <v>58</v>
      </c>
      <c r="M1135">
        <v>0</v>
      </c>
      <c r="N1135">
        <v>2</v>
      </c>
      <c r="O1135">
        <v>2</v>
      </c>
      <c r="P1135">
        <v>0</v>
      </c>
      <c r="Q1135" t="s">
        <v>59</v>
      </c>
      <c r="R1135" t="s">
        <v>59</v>
      </c>
      <c r="S1135" t="s">
        <v>59</v>
      </c>
      <c r="T1135" t="s">
        <v>59</v>
      </c>
      <c r="U1135" t="s">
        <v>59</v>
      </c>
      <c r="W1135">
        <v>0</v>
      </c>
      <c r="X1135">
        <v>0</v>
      </c>
      <c r="Y1135" t="s">
        <v>58</v>
      </c>
      <c r="Z1135" t="s">
        <v>66</v>
      </c>
      <c r="AA1135" t="s">
        <v>58</v>
      </c>
      <c r="AB1135" t="s">
        <v>58</v>
      </c>
      <c r="AC1135" t="s">
        <v>58</v>
      </c>
      <c r="AD1135" t="s">
        <v>58</v>
      </c>
      <c r="AE1135" t="s">
        <v>58</v>
      </c>
      <c r="AF1135" t="s">
        <v>58</v>
      </c>
      <c r="AG1135" t="s">
        <v>58</v>
      </c>
      <c r="AH1135" t="s">
        <v>58</v>
      </c>
      <c r="AI1135" t="s">
        <v>58</v>
      </c>
      <c r="AJ1135" t="s">
        <v>58</v>
      </c>
      <c r="AK1135">
        <v>0</v>
      </c>
      <c r="AL1135">
        <v>0</v>
      </c>
      <c r="AM1135">
        <v>1</v>
      </c>
      <c r="AN1135">
        <v>0</v>
      </c>
      <c r="AO1135">
        <v>0</v>
      </c>
      <c r="AP1135">
        <v>0</v>
      </c>
      <c r="AQ1135">
        <v>0</v>
      </c>
      <c r="AR1135">
        <v>0</v>
      </c>
      <c r="AS1135">
        <v>0</v>
      </c>
      <c r="AV1135">
        <v>12.5</v>
      </c>
      <c r="AW1135" t="s">
        <v>59</v>
      </c>
      <c r="AX1135">
        <v>7</v>
      </c>
    </row>
    <row r="1136" spans="1:50">
      <c r="A1136" t="s">
        <v>2135</v>
      </c>
      <c r="B1136" t="s">
        <v>2136</v>
      </c>
      <c r="C1136" t="s">
        <v>103</v>
      </c>
      <c r="D1136">
        <v>7480</v>
      </c>
      <c r="E1136" t="s">
        <v>53</v>
      </c>
      <c r="F1136">
        <v>88</v>
      </c>
      <c r="G1136" t="s">
        <v>115</v>
      </c>
      <c r="H1136">
        <v>311.83999999999997</v>
      </c>
      <c r="I1136" t="s">
        <v>94</v>
      </c>
      <c r="J1136" t="s">
        <v>56</v>
      </c>
      <c r="K1136" t="s">
        <v>72</v>
      </c>
      <c r="L1136" t="s">
        <v>58</v>
      </c>
      <c r="M1136">
        <v>0</v>
      </c>
      <c r="N1136">
        <v>2</v>
      </c>
      <c r="O1136">
        <v>2</v>
      </c>
      <c r="P1136">
        <v>2</v>
      </c>
      <c r="Q1136" t="s">
        <v>59</v>
      </c>
      <c r="R1136" t="s">
        <v>59</v>
      </c>
      <c r="S1136" t="s">
        <v>59</v>
      </c>
      <c r="T1136" t="s">
        <v>59</v>
      </c>
      <c r="U1136" t="s">
        <v>59</v>
      </c>
      <c r="W1136">
        <v>0</v>
      </c>
      <c r="X1136">
        <v>0</v>
      </c>
      <c r="Y1136" t="s">
        <v>66</v>
      </c>
      <c r="Z1136" t="s">
        <v>58</v>
      </c>
      <c r="AA1136" t="s">
        <v>58</v>
      </c>
      <c r="AB1136" t="s">
        <v>66</v>
      </c>
      <c r="AC1136" t="s">
        <v>58</v>
      </c>
      <c r="AD1136" t="s">
        <v>58</v>
      </c>
      <c r="AE1136" t="s">
        <v>58</v>
      </c>
      <c r="AF1136" t="s">
        <v>58</v>
      </c>
      <c r="AG1136" t="s">
        <v>58</v>
      </c>
      <c r="AH1136" t="s">
        <v>58</v>
      </c>
      <c r="AI1136" t="s">
        <v>58</v>
      </c>
      <c r="AJ1136" t="s">
        <v>58</v>
      </c>
      <c r="AK1136">
        <v>0</v>
      </c>
      <c r="AL1136">
        <v>0</v>
      </c>
      <c r="AM1136">
        <v>1</v>
      </c>
      <c r="AN1136">
        <v>0</v>
      </c>
      <c r="AO1136">
        <v>1</v>
      </c>
      <c r="AP1136">
        <v>0</v>
      </c>
      <c r="AQ1136">
        <v>0</v>
      </c>
      <c r="AR1136">
        <v>0</v>
      </c>
      <c r="AS1136">
        <v>0</v>
      </c>
      <c r="AV1136">
        <v>13.3</v>
      </c>
      <c r="AW1136" t="s">
        <v>59</v>
      </c>
      <c r="AX1136">
        <v>6</v>
      </c>
    </row>
    <row r="1137" spans="1:50">
      <c r="A1137" t="s">
        <v>2137</v>
      </c>
      <c r="B1137" t="s">
        <v>2138</v>
      </c>
      <c r="C1137" t="s">
        <v>108</v>
      </c>
      <c r="E1137" t="s">
        <v>63</v>
      </c>
      <c r="F1137">
        <v>84</v>
      </c>
      <c r="G1137" t="s">
        <v>64</v>
      </c>
      <c r="H1137">
        <v>236.51</v>
      </c>
      <c r="I1137" t="s">
        <v>55</v>
      </c>
      <c r="J1137" t="s">
        <v>55</v>
      </c>
      <c r="K1137" t="s">
        <v>72</v>
      </c>
      <c r="L1137" t="s">
        <v>58</v>
      </c>
      <c r="M1137">
        <v>0</v>
      </c>
      <c r="N1137">
        <v>1</v>
      </c>
      <c r="O1137">
        <v>1</v>
      </c>
      <c r="P1137">
        <v>0</v>
      </c>
      <c r="Q1137" t="s">
        <v>59</v>
      </c>
      <c r="R1137" t="s">
        <v>59</v>
      </c>
      <c r="S1137" t="s">
        <v>59</v>
      </c>
      <c r="T1137" t="s">
        <v>59</v>
      </c>
      <c r="U1137" t="s">
        <v>59</v>
      </c>
      <c r="V1137">
        <v>2</v>
      </c>
      <c r="W1137">
        <v>1</v>
      </c>
      <c r="X1137">
        <v>0</v>
      </c>
      <c r="Y1137" t="s">
        <v>66</v>
      </c>
      <c r="Z1137" t="s">
        <v>58</v>
      </c>
      <c r="AA1137" t="s">
        <v>58</v>
      </c>
      <c r="AB1137" t="s">
        <v>66</v>
      </c>
      <c r="AC1137" t="s">
        <v>58</v>
      </c>
      <c r="AD1137" t="s">
        <v>58</v>
      </c>
      <c r="AE1137" t="s">
        <v>58</v>
      </c>
      <c r="AF1137" t="s">
        <v>58</v>
      </c>
      <c r="AG1137" t="s">
        <v>58</v>
      </c>
      <c r="AH1137" t="s">
        <v>58</v>
      </c>
      <c r="AI1137" t="s">
        <v>58</v>
      </c>
      <c r="AJ1137" t="s">
        <v>58</v>
      </c>
      <c r="AK1137">
        <v>0</v>
      </c>
      <c r="AL1137">
        <v>0</v>
      </c>
      <c r="AM1137">
        <v>1</v>
      </c>
      <c r="AN1137">
        <v>0</v>
      </c>
      <c r="AO1137">
        <v>0</v>
      </c>
      <c r="AP1137">
        <v>0</v>
      </c>
      <c r="AQ1137">
        <v>0</v>
      </c>
      <c r="AR1137">
        <v>0</v>
      </c>
      <c r="AS1137">
        <v>0</v>
      </c>
      <c r="AV1137">
        <v>12.1</v>
      </c>
      <c r="AW1137" t="s">
        <v>59</v>
      </c>
      <c r="AX1137">
        <v>9</v>
      </c>
    </row>
    <row r="1138" spans="1:50">
      <c r="A1138" t="s">
        <v>2139</v>
      </c>
      <c r="B1138" t="s">
        <v>2140</v>
      </c>
      <c r="C1138" t="s">
        <v>69</v>
      </c>
      <c r="D1138">
        <v>1150</v>
      </c>
      <c r="E1138" t="s">
        <v>63</v>
      </c>
      <c r="F1138">
        <v>78</v>
      </c>
      <c r="G1138" t="s">
        <v>104</v>
      </c>
      <c r="H1138">
        <v>275</v>
      </c>
      <c r="I1138" t="s">
        <v>313</v>
      </c>
      <c r="J1138" t="s">
        <v>71</v>
      </c>
      <c r="K1138" t="s">
        <v>72</v>
      </c>
      <c r="L1138" t="s">
        <v>58</v>
      </c>
      <c r="M1138">
        <v>0</v>
      </c>
      <c r="N1138">
        <v>1</v>
      </c>
      <c r="O1138">
        <v>1</v>
      </c>
      <c r="P1138">
        <v>1</v>
      </c>
      <c r="Q1138" t="s">
        <v>59</v>
      </c>
      <c r="R1138" t="s">
        <v>59</v>
      </c>
      <c r="S1138" t="s">
        <v>59</v>
      </c>
      <c r="T1138" t="s">
        <v>59</v>
      </c>
      <c r="U1138" t="s">
        <v>59</v>
      </c>
      <c r="Y1138" t="s">
        <v>58</v>
      </c>
      <c r="Z1138" t="s">
        <v>58</v>
      </c>
      <c r="AA1138" t="s">
        <v>58</v>
      </c>
      <c r="AB1138" t="s">
        <v>66</v>
      </c>
      <c r="AC1138" t="s">
        <v>58</v>
      </c>
      <c r="AD1138" t="s">
        <v>58</v>
      </c>
      <c r="AE1138" t="s">
        <v>58</v>
      </c>
      <c r="AF1138" t="s">
        <v>58</v>
      </c>
      <c r="AG1138" t="s">
        <v>58</v>
      </c>
      <c r="AH1138" t="s">
        <v>58</v>
      </c>
      <c r="AI1138" t="s">
        <v>58</v>
      </c>
      <c r="AJ1138" t="s">
        <v>58</v>
      </c>
      <c r="AK1138">
        <v>1</v>
      </c>
      <c r="AL1138">
        <v>0</v>
      </c>
      <c r="AM1138">
        <v>1</v>
      </c>
      <c r="AN1138">
        <v>0</v>
      </c>
      <c r="AO1138">
        <v>0</v>
      </c>
      <c r="AP1138">
        <v>0</v>
      </c>
      <c r="AQ1138">
        <v>0</v>
      </c>
      <c r="AR1138">
        <v>0</v>
      </c>
      <c r="AS1138">
        <v>0</v>
      </c>
      <c r="AW1138" t="s">
        <v>66</v>
      </c>
      <c r="AX1138">
        <v>6</v>
      </c>
    </row>
    <row r="1139" spans="1:50">
      <c r="A1139" t="s">
        <v>2141</v>
      </c>
      <c r="B1139" t="s">
        <v>2142</v>
      </c>
      <c r="C1139" t="s">
        <v>187</v>
      </c>
      <c r="D1139">
        <v>6760</v>
      </c>
      <c r="E1139" t="s">
        <v>63</v>
      </c>
      <c r="F1139">
        <v>66</v>
      </c>
      <c r="G1139" t="s">
        <v>64</v>
      </c>
      <c r="H1139">
        <v>347.04</v>
      </c>
      <c r="I1139" t="s">
        <v>55</v>
      </c>
      <c r="J1139" t="s">
        <v>55</v>
      </c>
      <c r="K1139" t="s">
        <v>72</v>
      </c>
      <c r="L1139" t="s">
        <v>58</v>
      </c>
      <c r="M1139">
        <v>0</v>
      </c>
      <c r="N1139">
        <v>2</v>
      </c>
      <c r="O1139">
        <v>2</v>
      </c>
      <c r="P1139">
        <v>0</v>
      </c>
      <c r="Q1139" t="s">
        <v>59</v>
      </c>
      <c r="R1139" t="s">
        <v>59</v>
      </c>
      <c r="S1139" t="s">
        <v>59</v>
      </c>
      <c r="T1139" t="s">
        <v>59</v>
      </c>
      <c r="U1139" t="s">
        <v>59</v>
      </c>
      <c r="W1139">
        <v>0</v>
      </c>
      <c r="X1139">
        <v>0</v>
      </c>
      <c r="Y1139" t="s">
        <v>66</v>
      </c>
      <c r="Z1139" t="s">
        <v>66</v>
      </c>
      <c r="AA1139" t="s">
        <v>58</v>
      </c>
      <c r="AB1139" t="s">
        <v>58</v>
      </c>
      <c r="AC1139" t="s">
        <v>58</v>
      </c>
      <c r="AD1139" t="s">
        <v>58</v>
      </c>
      <c r="AE1139" t="s">
        <v>58</v>
      </c>
      <c r="AF1139" t="s">
        <v>58</v>
      </c>
      <c r="AG1139" t="s">
        <v>58</v>
      </c>
      <c r="AH1139" t="s">
        <v>58</v>
      </c>
      <c r="AI1139" t="s">
        <v>58</v>
      </c>
      <c r="AJ1139" t="s">
        <v>58</v>
      </c>
      <c r="AK1139">
        <v>1</v>
      </c>
      <c r="AL1139">
        <v>0</v>
      </c>
      <c r="AM1139">
        <v>1</v>
      </c>
      <c r="AN1139">
        <v>1</v>
      </c>
      <c r="AO1139">
        <v>0</v>
      </c>
      <c r="AP1139">
        <v>0</v>
      </c>
      <c r="AQ1139">
        <v>0</v>
      </c>
      <c r="AR1139">
        <v>0</v>
      </c>
      <c r="AS1139">
        <v>1</v>
      </c>
      <c r="AV1139">
        <v>12.5</v>
      </c>
      <c r="AW1139" t="s">
        <v>59</v>
      </c>
      <c r="AX1139">
        <v>7</v>
      </c>
    </row>
    <row r="1140" spans="1:50">
      <c r="A1140" t="s">
        <v>2143</v>
      </c>
      <c r="B1140" t="s">
        <v>2144</v>
      </c>
      <c r="C1140" t="s">
        <v>266</v>
      </c>
      <c r="D1140">
        <v>220</v>
      </c>
      <c r="E1140" t="s">
        <v>53</v>
      </c>
      <c r="F1140">
        <v>0</v>
      </c>
      <c r="G1140" t="s">
        <v>70</v>
      </c>
      <c r="H1140">
        <v>199.67</v>
      </c>
      <c r="I1140" t="s">
        <v>55</v>
      </c>
      <c r="J1140" t="s">
        <v>55</v>
      </c>
      <c r="K1140" t="s">
        <v>57</v>
      </c>
      <c r="L1140" t="s">
        <v>58</v>
      </c>
      <c r="M1140">
        <v>0</v>
      </c>
      <c r="N1140">
        <v>2</v>
      </c>
      <c r="O1140">
        <v>2</v>
      </c>
      <c r="P1140">
        <v>0</v>
      </c>
      <c r="Q1140" t="s">
        <v>59</v>
      </c>
      <c r="R1140" t="s">
        <v>59</v>
      </c>
      <c r="S1140" t="s">
        <v>59</v>
      </c>
      <c r="T1140" t="s">
        <v>59</v>
      </c>
      <c r="U1140" t="s">
        <v>59</v>
      </c>
      <c r="V1140">
        <v>0</v>
      </c>
      <c r="W1140">
        <v>0</v>
      </c>
      <c r="X1140">
        <v>0</v>
      </c>
      <c r="Y1140" t="s">
        <v>59</v>
      </c>
      <c r="Z1140" t="s">
        <v>59</v>
      </c>
      <c r="AA1140" t="s">
        <v>59</v>
      </c>
      <c r="AB1140" t="s">
        <v>59</v>
      </c>
      <c r="AC1140" t="s">
        <v>59</v>
      </c>
      <c r="AD1140" t="s">
        <v>59</v>
      </c>
      <c r="AE1140" t="s">
        <v>59</v>
      </c>
      <c r="AF1140" t="s">
        <v>59</v>
      </c>
      <c r="AG1140" t="s">
        <v>59</v>
      </c>
      <c r="AH1140" t="s">
        <v>59</v>
      </c>
      <c r="AI1140" t="s">
        <v>59</v>
      </c>
      <c r="AJ1140" t="s">
        <v>59</v>
      </c>
      <c r="AV1140">
        <v>11.9</v>
      </c>
      <c r="AW1140" t="s">
        <v>59</v>
      </c>
      <c r="AX1140">
        <v>9</v>
      </c>
    </row>
    <row r="1141" spans="1:50">
      <c r="A1141" t="s">
        <v>2145</v>
      </c>
      <c r="B1141" t="s">
        <v>2146</v>
      </c>
      <c r="C1141" t="s">
        <v>119</v>
      </c>
      <c r="D1141">
        <v>520</v>
      </c>
      <c r="E1141" t="s">
        <v>53</v>
      </c>
      <c r="F1141">
        <v>44</v>
      </c>
      <c r="G1141" t="s">
        <v>64</v>
      </c>
      <c r="H1141">
        <v>225.99</v>
      </c>
      <c r="I1141" t="s">
        <v>105</v>
      </c>
      <c r="J1141" t="s">
        <v>71</v>
      </c>
      <c r="K1141" t="s">
        <v>145</v>
      </c>
      <c r="L1141" t="s">
        <v>58</v>
      </c>
      <c r="M1141">
        <v>0</v>
      </c>
      <c r="N1141">
        <v>2</v>
      </c>
      <c r="O1141">
        <v>2</v>
      </c>
      <c r="P1141">
        <v>0</v>
      </c>
      <c r="Q1141" t="s">
        <v>59</v>
      </c>
      <c r="R1141" t="s">
        <v>59</v>
      </c>
      <c r="S1141" t="s">
        <v>59</v>
      </c>
      <c r="T1141" t="s">
        <v>59</v>
      </c>
      <c r="U1141" t="s">
        <v>59</v>
      </c>
      <c r="W1141">
        <v>0</v>
      </c>
      <c r="X1141">
        <v>0</v>
      </c>
      <c r="Y1141" t="s">
        <v>58</v>
      </c>
      <c r="Z1141" t="s">
        <v>66</v>
      </c>
      <c r="AA1141" t="s">
        <v>58</v>
      </c>
      <c r="AB1141" t="s">
        <v>66</v>
      </c>
      <c r="AC1141" t="s">
        <v>58</v>
      </c>
      <c r="AD1141" t="s">
        <v>58</v>
      </c>
      <c r="AE1141" t="s">
        <v>66</v>
      </c>
      <c r="AF1141" t="s">
        <v>58</v>
      </c>
      <c r="AG1141" t="s">
        <v>58</v>
      </c>
      <c r="AH1141" t="s">
        <v>58</v>
      </c>
      <c r="AI1141" t="s">
        <v>58</v>
      </c>
      <c r="AJ1141" t="s">
        <v>58</v>
      </c>
      <c r="AK1141">
        <v>1</v>
      </c>
      <c r="AL1141">
        <v>1</v>
      </c>
      <c r="AM1141">
        <v>1</v>
      </c>
      <c r="AN1141">
        <v>0</v>
      </c>
      <c r="AO1141">
        <v>1</v>
      </c>
      <c r="AP1141">
        <v>0</v>
      </c>
      <c r="AQ1141">
        <v>1</v>
      </c>
      <c r="AR1141">
        <v>0</v>
      </c>
      <c r="AS1141">
        <v>0</v>
      </c>
      <c r="AV1141">
        <v>11.4</v>
      </c>
      <c r="AW1141" t="s">
        <v>59</v>
      </c>
      <c r="AX1141">
        <v>7</v>
      </c>
    </row>
    <row r="1142" spans="1:50">
      <c r="A1142" t="s">
        <v>2147</v>
      </c>
      <c r="B1142" t="s">
        <v>2148</v>
      </c>
      <c r="C1142" t="s">
        <v>781</v>
      </c>
      <c r="E1142" t="s">
        <v>63</v>
      </c>
      <c r="F1142">
        <v>42</v>
      </c>
      <c r="G1142" t="s">
        <v>64</v>
      </c>
      <c r="H1142">
        <v>219.41</v>
      </c>
      <c r="I1142" t="s">
        <v>313</v>
      </c>
      <c r="J1142" t="s">
        <v>55</v>
      </c>
      <c r="K1142" t="s">
        <v>131</v>
      </c>
      <c r="L1142" t="s">
        <v>58</v>
      </c>
      <c r="M1142">
        <v>0</v>
      </c>
      <c r="N1142">
        <v>1</v>
      </c>
      <c r="O1142">
        <v>1</v>
      </c>
      <c r="P1142">
        <v>1</v>
      </c>
      <c r="Q1142" t="s">
        <v>59</v>
      </c>
      <c r="R1142" t="s">
        <v>59</v>
      </c>
      <c r="S1142" t="s">
        <v>59</v>
      </c>
      <c r="T1142" t="s">
        <v>59</v>
      </c>
      <c r="U1142" t="s">
        <v>59</v>
      </c>
      <c r="Y1142" t="s">
        <v>66</v>
      </c>
      <c r="Z1142" t="s">
        <v>58</v>
      </c>
      <c r="AA1142" t="s">
        <v>58</v>
      </c>
      <c r="AB1142" t="s">
        <v>66</v>
      </c>
      <c r="AC1142" t="s">
        <v>58</v>
      </c>
      <c r="AD1142" t="s">
        <v>58</v>
      </c>
      <c r="AE1142" t="s">
        <v>58</v>
      </c>
      <c r="AF1142" t="s">
        <v>58</v>
      </c>
      <c r="AG1142" t="s">
        <v>58</v>
      </c>
      <c r="AH1142" t="s">
        <v>58</v>
      </c>
      <c r="AI1142" t="s">
        <v>58</v>
      </c>
      <c r="AJ1142" t="s">
        <v>58</v>
      </c>
      <c r="AK1142">
        <v>0</v>
      </c>
      <c r="AL1142">
        <v>0</v>
      </c>
      <c r="AM1142">
        <v>0</v>
      </c>
      <c r="AN1142">
        <v>0</v>
      </c>
      <c r="AO1142">
        <v>0</v>
      </c>
      <c r="AP1142">
        <v>1</v>
      </c>
      <c r="AQ1142">
        <v>0</v>
      </c>
      <c r="AR1142">
        <v>0</v>
      </c>
      <c r="AS1142">
        <v>0</v>
      </c>
      <c r="AW1142" t="s">
        <v>66</v>
      </c>
      <c r="AX1142">
        <v>4</v>
      </c>
    </row>
    <row r="1143" spans="1:50">
      <c r="A1143" t="s">
        <v>2149</v>
      </c>
      <c r="B1143" t="s">
        <v>1440</v>
      </c>
      <c r="C1143" t="s">
        <v>103</v>
      </c>
      <c r="D1143">
        <v>4480</v>
      </c>
      <c r="E1143" t="s">
        <v>63</v>
      </c>
      <c r="F1143">
        <v>62</v>
      </c>
      <c r="G1143" t="s">
        <v>363</v>
      </c>
      <c r="H1143">
        <v>490.46</v>
      </c>
      <c r="I1143" t="s">
        <v>55</v>
      </c>
      <c r="J1143" t="s">
        <v>71</v>
      </c>
      <c r="K1143" t="s">
        <v>72</v>
      </c>
      <c r="L1143" t="s">
        <v>58</v>
      </c>
      <c r="M1143">
        <v>0</v>
      </c>
      <c r="N1143">
        <v>2</v>
      </c>
      <c r="O1143">
        <v>2</v>
      </c>
      <c r="P1143">
        <v>0</v>
      </c>
      <c r="Q1143" t="s">
        <v>59</v>
      </c>
      <c r="R1143" t="s">
        <v>59</v>
      </c>
      <c r="S1143" t="s">
        <v>59</v>
      </c>
      <c r="T1143" t="s">
        <v>59</v>
      </c>
      <c r="U1143" t="s">
        <v>59</v>
      </c>
      <c r="W1143">
        <v>0</v>
      </c>
      <c r="X1143">
        <v>0</v>
      </c>
      <c r="Y1143" t="s">
        <v>66</v>
      </c>
      <c r="Z1143" t="s">
        <v>58</v>
      </c>
      <c r="AA1143" t="s">
        <v>66</v>
      </c>
      <c r="AB1143" t="s">
        <v>66</v>
      </c>
      <c r="AC1143" t="s">
        <v>58</v>
      </c>
      <c r="AD1143" t="s">
        <v>58</v>
      </c>
      <c r="AE1143" t="s">
        <v>58</v>
      </c>
      <c r="AF1143" t="s">
        <v>58</v>
      </c>
      <c r="AG1143" t="s">
        <v>58</v>
      </c>
      <c r="AH1143" t="s">
        <v>58</v>
      </c>
      <c r="AI1143" t="s">
        <v>58</v>
      </c>
      <c r="AJ1143" t="s">
        <v>58</v>
      </c>
      <c r="AK1143">
        <v>1</v>
      </c>
      <c r="AL1143">
        <v>0</v>
      </c>
      <c r="AM1143">
        <v>1</v>
      </c>
      <c r="AN1143">
        <v>0</v>
      </c>
      <c r="AO1143">
        <v>1</v>
      </c>
      <c r="AP1143">
        <v>0</v>
      </c>
      <c r="AQ1143">
        <v>0</v>
      </c>
      <c r="AR1143">
        <v>1</v>
      </c>
      <c r="AS1143">
        <v>0</v>
      </c>
      <c r="AV1143">
        <v>14.9</v>
      </c>
      <c r="AW1143" t="s">
        <v>59</v>
      </c>
      <c r="AX1143">
        <v>6</v>
      </c>
    </row>
    <row r="1144" spans="1:50">
      <c r="A1144" t="s">
        <v>2150</v>
      </c>
      <c r="B1144" t="s">
        <v>1365</v>
      </c>
      <c r="C1144" t="s">
        <v>69</v>
      </c>
      <c r="D1144">
        <v>7600</v>
      </c>
      <c r="E1144" t="s">
        <v>53</v>
      </c>
      <c r="F1144">
        <v>66</v>
      </c>
      <c r="G1144" t="s">
        <v>104</v>
      </c>
      <c r="H1144">
        <v>299.01</v>
      </c>
      <c r="I1144" t="s">
        <v>55</v>
      </c>
      <c r="J1144" t="s">
        <v>55</v>
      </c>
      <c r="K1144" t="s">
        <v>131</v>
      </c>
      <c r="L1144" t="s">
        <v>58</v>
      </c>
      <c r="M1144">
        <v>0</v>
      </c>
      <c r="N1144">
        <v>2</v>
      </c>
      <c r="O1144">
        <v>2</v>
      </c>
      <c r="P1144">
        <v>0</v>
      </c>
      <c r="Q1144" t="s">
        <v>59</v>
      </c>
      <c r="R1144" t="s">
        <v>59</v>
      </c>
      <c r="S1144" t="s">
        <v>59</v>
      </c>
      <c r="T1144" t="s">
        <v>59</v>
      </c>
      <c r="U1144" t="s">
        <v>59</v>
      </c>
      <c r="W1144">
        <v>0</v>
      </c>
      <c r="X1144">
        <v>0</v>
      </c>
      <c r="Y1144" t="s">
        <v>58</v>
      </c>
      <c r="Z1144" t="s">
        <v>58</v>
      </c>
      <c r="AA1144" t="s">
        <v>58</v>
      </c>
      <c r="AB1144" t="s">
        <v>58</v>
      </c>
      <c r="AC1144" t="s">
        <v>58</v>
      </c>
      <c r="AD1144" t="s">
        <v>58</v>
      </c>
      <c r="AE1144" t="s">
        <v>58</v>
      </c>
      <c r="AF1144" t="s">
        <v>58</v>
      </c>
      <c r="AG1144" t="s">
        <v>58</v>
      </c>
      <c r="AH1144" t="s">
        <v>58</v>
      </c>
      <c r="AI1144" t="s">
        <v>58</v>
      </c>
      <c r="AJ1144" t="s">
        <v>58</v>
      </c>
      <c r="AK1144">
        <v>0</v>
      </c>
      <c r="AL1144">
        <v>0</v>
      </c>
      <c r="AM1144">
        <v>1</v>
      </c>
      <c r="AN1144">
        <v>0</v>
      </c>
      <c r="AO1144">
        <v>1</v>
      </c>
      <c r="AP1144">
        <v>0</v>
      </c>
      <c r="AQ1144">
        <v>0</v>
      </c>
      <c r="AR1144">
        <v>0</v>
      </c>
      <c r="AS1144">
        <v>0</v>
      </c>
      <c r="AV1144">
        <v>13.5</v>
      </c>
      <c r="AW1144" t="s">
        <v>59</v>
      </c>
      <c r="AX1144">
        <v>6</v>
      </c>
    </row>
    <row r="1145" spans="1:50">
      <c r="A1145" t="s">
        <v>2151</v>
      </c>
      <c r="B1145" t="s">
        <v>2152</v>
      </c>
      <c r="C1145" t="s">
        <v>103</v>
      </c>
      <c r="D1145">
        <v>4480</v>
      </c>
      <c r="E1145" t="s">
        <v>53</v>
      </c>
      <c r="F1145">
        <v>32</v>
      </c>
      <c r="G1145" t="s">
        <v>104</v>
      </c>
      <c r="H1145">
        <v>271.70999999999998</v>
      </c>
      <c r="I1145" t="s">
        <v>261</v>
      </c>
      <c r="J1145" t="s">
        <v>56</v>
      </c>
      <c r="K1145" t="s">
        <v>131</v>
      </c>
      <c r="L1145" t="s">
        <v>66</v>
      </c>
      <c r="M1145">
        <v>1</v>
      </c>
      <c r="N1145">
        <v>1</v>
      </c>
      <c r="O1145">
        <v>1</v>
      </c>
      <c r="P1145">
        <v>0</v>
      </c>
      <c r="Q1145" t="s">
        <v>66</v>
      </c>
      <c r="R1145" t="s">
        <v>66</v>
      </c>
      <c r="S1145" t="s">
        <v>59</v>
      </c>
      <c r="T1145" t="s">
        <v>66</v>
      </c>
      <c r="U1145" t="s">
        <v>66</v>
      </c>
      <c r="W1145">
        <v>0</v>
      </c>
      <c r="X1145">
        <v>0</v>
      </c>
      <c r="Y1145" t="s">
        <v>58</v>
      </c>
      <c r="Z1145" t="s">
        <v>58</v>
      </c>
      <c r="AA1145" t="s">
        <v>58</v>
      </c>
      <c r="AB1145" t="s">
        <v>58</v>
      </c>
      <c r="AC1145" t="s">
        <v>58</v>
      </c>
      <c r="AD1145" t="s">
        <v>58</v>
      </c>
      <c r="AE1145" t="s">
        <v>58</v>
      </c>
      <c r="AF1145" t="s">
        <v>58</v>
      </c>
      <c r="AG1145" t="s">
        <v>58</v>
      </c>
      <c r="AH1145" t="s">
        <v>58</v>
      </c>
      <c r="AI1145" t="s">
        <v>58</v>
      </c>
      <c r="AJ1145" t="s">
        <v>58</v>
      </c>
      <c r="AK1145">
        <v>0</v>
      </c>
      <c r="AL1145">
        <v>0</v>
      </c>
      <c r="AM1145">
        <v>0</v>
      </c>
      <c r="AN1145">
        <v>0</v>
      </c>
      <c r="AO1145">
        <v>0</v>
      </c>
      <c r="AP1145">
        <v>0</v>
      </c>
      <c r="AQ1145">
        <v>0</v>
      </c>
      <c r="AR1145">
        <v>0</v>
      </c>
      <c r="AS1145">
        <v>1</v>
      </c>
      <c r="AV1145">
        <v>10.3</v>
      </c>
      <c r="AW1145" t="s">
        <v>59</v>
      </c>
      <c r="AX1145">
        <v>6</v>
      </c>
    </row>
    <row r="1146" spans="1:50">
      <c r="A1146" t="s">
        <v>2153</v>
      </c>
      <c r="B1146" t="s">
        <v>2154</v>
      </c>
      <c r="C1146" t="s">
        <v>122</v>
      </c>
      <c r="D1146">
        <v>2020</v>
      </c>
      <c r="E1146" t="s">
        <v>53</v>
      </c>
      <c r="F1146">
        <v>42</v>
      </c>
      <c r="G1146" t="s">
        <v>84</v>
      </c>
      <c r="H1146">
        <v>185.2</v>
      </c>
      <c r="I1146" t="s">
        <v>55</v>
      </c>
      <c r="J1146" t="s">
        <v>71</v>
      </c>
      <c r="K1146" t="s">
        <v>153</v>
      </c>
      <c r="L1146" t="s">
        <v>58</v>
      </c>
      <c r="M1146">
        <v>0</v>
      </c>
      <c r="N1146">
        <v>1</v>
      </c>
      <c r="O1146">
        <v>1</v>
      </c>
      <c r="P1146">
        <v>0</v>
      </c>
      <c r="Q1146" t="s">
        <v>59</v>
      </c>
      <c r="R1146" t="s">
        <v>59</v>
      </c>
      <c r="S1146" t="s">
        <v>59</v>
      </c>
      <c r="T1146" t="s">
        <v>59</v>
      </c>
      <c r="U1146" t="s">
        <v>59</v>
      </c>
      <c r="V1146">
        <v>1</v>
      </c>
      <c r="W1146">
        <v>1</v>
      </c>
      <c r="X1146">
        <v>0</v>
      </c>
      <c r="Y1146" t="s">
        <v>59</v>
      </c>
      <c r="Z1146" t="s">
        <v>59</v>
      </c>
      <c r="AA1146" t="s">
        <v>59</v>
      </c>
      <c r="AB1146" t="s">
        <v>59</v>
      </c>
      <c r="AC1146" t="s">
        <v>59</v>
      </c>
      <c r="AD1146" t="s">
        <v>59</v>
      </c>
      <c r="AE1146" t="s">
        <v>59</v>
      </c>
      <c r="AF1146" t="s">
        <v>59</v>
      </c>
      <c r="AG1146" t="s">
        <v>59</v>
      </c>
      <c r="AH1146" t="s">
        <v>59</v>
      </c>
      <c r="AI1146" t="s">
        <v>59</v>
      </c>
      <c r="AJ1146" t="s">
        <v>59</v>
      </c>
      <c r="AV1146">
        <v>11.8</v>
      </c>
      <c r="AW1146" t="s">
        <v>59</v>
      </c>
      <c r="AX1146">
        <v>7</v>
      </c>
    </row>
    <row r="1147" spans="1:50">
      <c r="A1147" t="s">
        <v>2155</v>
      </c>
      <c r="B1147" t="s">
        <v>2156</v>
      </c>
      <c r="C1147" t="s">
        <v>79</v>
      </c>
      <c r="E1147" t="s">
        <v>53</v>
      </c>
      <c r="F1147">
        <v>34</v>
      </c>
      <c r="G1147" t="s">
        <v>104</v>
      </c>
      <c r="H1147">
        <v>170.07</v>
      </c>
      <c r="I1147" t="s">
        <v>105</v>
      </c>
      <c r="J1147" t="s">
        <v>56</v>
      </c>
      <c r="K1147" t="s">
        <v>131</v>
      </c>
      <c r="L1147" t="s">
        <v>58</v>
      </c>
      <c r="M1147">
        <v>0</v>
      </c>
      <c r="N1147">
        <v>0</v>
      </c>
      <c r="O1147">
        <v>0</v>
      </c>
      <c r="P1147">
        <v>0</v>
      </c>
      <c r="Q1147" t="s">
        <v>59</v>
      </c>
      <c r="R1147" t="s">
        <v>59</v>
      </c>
      <c r="S1147" t="s">
        <v>59</v>
      </c>
      <c r="T1147" t="s">
        <v>59</v>
      </c>
      <c r="U1147" t="s">
        <v>59</v>
      </c>
      <c r="W1147">
        <v>0</v>
      </c>
      <c r="X1147">
        <v>0</v>
      </c>
      <c r="Y1147" t="s">
        <v>58</v>
      </c>
      <c r="Z1147" t="s">
        <v>58</v>
      </c>
      <c r="AA1147" t="s">
        <v>58</v>
      </c>
      <c r="AB1147" t="s">
        <v>58</v>
      </c>
      <c r="AC1147" t="s">
        <v>58</v>
      </c>
      <c r="AD1147" t="s">
        <v>58</v>
      </c>
      <c r="AE1147" t="s">
        <v>58</v>
      </c>
      <c r="AF1147" t="s">
        <v>58</v>
      </c>
      <c r="AG1147" t="s">
        <v>58</v>
      </c>
      <c r="AH1147" t="s">
        <v>58</v>
      </c>
      <c r="AI1147" t="s">
        <v>58</v>
      </c>
      <c r="AJ1147" t="s">
        <v>58</v>
      </c>
      <c r="AK1147">
        <v>0</v>
      </c>
      <c r="AL1147">
        <v>0</v>
      </c>
      <c r="AM1147">
        <v>0</v>
      </c>
      <c r="AN1147">
        <v>0</v>
      </c>
      <c r="AO1147">
        <v>1</v>
      </c>
      <c r="AP1147">
        <v>0</v>
      </c>
      <c r="AQ1147">
        <v>1</v>
      </c>
      <c r="AR1147">
        <v>0</v>
      </c>
      <c r="AS1147">
        <v>0</v>
      </c>
      <c r="AV1147">
        <v>12.5</v>
      </c>
      <c r="AW1147" t="s">
        <v>59</v>
      </c>
      <c r="AX1147">
        <v>8</v>
      </c>
    </row>
    <row r="1148" spans="1:50">
      <c r="A1148" t="s">
        <v>2157</v>
      </c>
      <c r="B1148" t="s">
        <v>2158</v>
      </c>
      <c r="C1148" t="s">
        <v>62</v>
      </c>
      <c r="E1148" t="s">
        <v>63</v>
      </c>
      <c r="F1148">
        <v>58</v>
      </c>
      <c r="G1148" t="s">
        <v>127</v>
      </c>
      <c r="H1148">
        <v>367.43</v>
      </c>
      <c r="I1148" t="s">
        <v>55</v>
      </c>
      <c r="J1148" t="s">
        <v>55</v>
      </c>
      <c r="K1148" t="s">
        <v>168</v>
      </c>
      <c r="L1148" t="s">
        <v>58</v>
      </c>
      <c r="M1148">
        <v>0</v>
      </c>
      <c r="N1148">
        <v>1</v>
      </c>
      <c r="O1148">
        <v>1</v>
      </c>
      <c r="P1148">
        <v>0</v>
      </c>
      <c r="Q1148" t="s">
        <v>59</v>
      </c>
      <c r="R1148" t="s">
        <v>59</v>
      </c>
      <c r="S1148" t="s">
        <v>59</v>
      </c>
      <c r="T1148" t="s">
        <v>59</v>
      </c>
      <c r="U1148" t="s">
        <v>59</v>
      </c>
      <c r="V1148">
        <v>2</v>
      </c>
      <c r="W1148">
        <v>1</v>
      </c>
      <c r="X1148">
        <v>0</v>
      </c>
      <c r="Y1148" t="s">
        <v>58</v>
      </c>
      <c r="Z1148" t="s">
        <v>58</v>
      </c>
      <c r="AA1148" t="s">
        <v>58</v>
      </c>
      <c r="AB1148" t="s">
        <v>66</v>
      </c>
      <c r="AC1148" t="s">
        <v>58</v>
      </c>
      <c r="AD1148" t="s">
        <v>58</v>
      </c>
      <c r="AE1148" t="s">
        <v>66</v>
      </c>
      <c r="AF1148" t="s">
        <v>58</v>
      </c>
      <c r="AG1148" t="s">
        <v>58</v>
      </c>
      <c r="AH1148" t="s">
        <v>58</v>
      </c>
      <c r="AI1148" t="s">
        <v>58</v>
      </c>
      <c r="AJ1148" t="s">
        <v>58</v>
      </c>
      <c r="AK1148">
        <v>0</v>
      </c>
      <c r="AL1148">
        <v>1</v>
      </c>
      <c r="AM1148">
        <v>0</v>
      </c>
      <c r="AN1148">
        <v>0</v>
      </c>
      <c r="AO1148">
        <v>1</v>
      </c>
      <c r="AP1148">
        <v>0</v>
      </c>
      <c r="AQ1148">
        <v>0</v>
      </c>
      <c r="AR1148">
        <v>0</v>
      </c>
      <c r="AS1148">
        <v>0</v>
      </c>
      <c r="AV1148">
        <v>12.2</v>
      </c>
      <c r="AW1148" t="s">
        <v>59</v>
      </c>
      <c r="AX1148">
        <v>8</v>
      </c>
    </row>
    <row r="1149" spans="1:50">
      <c r="A1149" t="s">
        <v>2159</v>
      </c>
      <c r="B1149" t="s">
        <v>2160</v>
      </c>
      <c r="C1149" t="s">
        <v>88</v>
      </c>
      <c r="D1149">
        <v>5120</v>
      </c>
      <c r="E1149" t="s">
        <v>53</v>
      </c>
      <c r="F1149">
        <v>82</v>
      </c>
      <c r="G1149" t="s">
        <v>104</v>
      </c>
      <c r="H1149">
        <v>319.41000000000003</v>
      </c>
      <c r="I1149" t="s">
        <v>55</v>
      </c>
      <c r="J1149" t="s">
        <v>71</v>
      </c>
      <c r="K1149" t="s">
        <v>128</v>
      </c>
      <c r="L1149" t="s">
        <v>58</v>
      </c>
      <c r="M1149">
        <v>0</v>
      </c>
      <c r="N1149">
        <v>2</v>
      </c>
      <c r="O1149">
        <v>2</v>
      </c>
      <c r="P1149">
        <v>0</v>
      </c>
      <c r="Q1149" t="s">
        <v>59</v>
      </c>
      <c r="R1149" t="s">
        <v>59</v>
      </c>
      <c r="S1149" t="s">
        <v>59</v>
      </c>
      <c r="T1149" t="s">
        <v>59</v>
      </c>
      <c r="U1149" t="s">
        <v>59</v>
      </c>
      <c r="V1149">
        <v>0</v>
      </c>
      <c r="W1149">
        <v>0</v>
      </c>
      <c r="X1149">
        <v>1</v>
      </c>
      <c r="Y1149" t="s">
        <v>58</v>
      </c>
      <c r="Z1149" t="s">
        <v>58</v>
      </c>
      <c r="AA1149" t="s">
        <v>58</v>
      </c>
      <c r="AB1149" t="s">
        <v>58</v>
      </c>
      <c r="AC1149" t="s">
        <v>58</v>
      </c>
      <c r="AD1149" t="s">
        <v>58</v>
      </c>
      <c r="AE1149" t="s">
        <v>58</v>
      </c>
      <c r="AF1149" t="s">
        <v>58</v>
      </c>
      <c r="AG1149" t="s">
        <v>58</v>
      </c>
      <c r="AH1149" t="s">
        <v>58</v>
      </c>
      <c r="AI1149" t="s">
        <v>58</v>
      </c>
      <c r="AJ1149" t="s">
        <v>58</v>
      </c>
      <c r="AK1149">
        <v>0</v>
      </c>
      <c r="AL1149">
        <v>0</v>
      </c>
      <c r="AM1149">
        <v>1</v>
      </c>
      <c r="AN1149">
        <v>0</v>
      </c>
      <c r="AO1149">
        <v>1</v>
      </c>
      <c r="AP1149">
        <v>0</v>
      </c>
      <c r="AQ1149">
        <v>0</v>
      </c>
      <c r="AR1149">
        <v>0</v>
      </c>
      <c r="AS1149">
        <v>0</v>
      </c>
      <c r="AV1149">
        <v>15.3</v>
      </c>
      <c r="AW1149" t="s">
        <v>59</v>
      </c>
      <c r="AX1149">
        <v>8</v>
      </c>
    </row>
    <row r="1150" spans="1:50">
      <c r="A1150" t="s">
        <v>2161</v>
      </c>
      <c r="B1150" t="s">
        <v>757</v>
      </c>
      <c r="C1150" t="s">
        <v>205</v>
      </c>
      <c r="E1150" t="s">
        <v>63</v>
      </c>
      <c r="F1150">
        <v>30</v>
      </c>
      <c r="G1150" t="s">
        <v>115</v>
      </c>
      <c r="H1150">
        <v>130.26</v>
      </c>
      <c r="I1150" t="s">
        <v>55</v>
      </c>
      <c r="J1150" t="s">
        <v>55</v>
      </c>
      <c r="K1150" t="s">
        <v>55</v>
      </c>
      <c r="L1150" t="s">
        <v>58</v>
      </c>
      <c r="M1150">
        <v>0</v>
      </c>
      <c r="N1150">
        <v>0</v>
      </c>
      <c r="O1150">
        <v>0</v>
      </c>
      <c r="P1150">
        <v>0</v>
      </c>
      <c r="Q1150" t="s">
        <v>59</v>
      </c>
      <c r="R1150" t="s">
        <v>59</v>
      </c>
      <c r="S1150" t="s">
        <v>59</v>
      </c>
      <c r="T1150" t="s">
        <v>59</v>
      </c>
      <c r="U1150" t="s">
        <v>59</v>
      </c>
      <c r="Y1150" t="s">
        <v>58</v>
      </c>
      <c r="Z1150" t="s">
        <v>58</v>
      </c>
      <c r="AA1150" t="s">
        <v>58</v>
      </c>
      <c r="AB1150" t="s">
        <v>58</v>
      </c>
      <c r="AC1150" t="s">
        <v>58</v>
      </c>
      <c r="AD1150" t="s">
        <v>58</v>
      </c>
      <c r="AE1150" t="s">
        <v>58</v>
      </c>
      <c r="AF1150" t="s">
        <v>58</v>
      </c>
      <c r="AG1150" t="s">
        <v>58</v>
      </c>
      <c r="AH1150" t="s">
        <v>58</v>
      </c>
      <c r="AI1150" t="s">
        <v>58</v>
      </c>
      <c r="AJ1150" t="s">
        <v>58</v>
      </c>
      <c r="AK1150">
        <v>0</v>
      </c>
      <c r="AL1150">
        <v>0</v>
      </c>
      <c r="AM1150">
        <v>0</v>
      </c>
      <c r="AN1150">
        <v>0</v>
      </c>
      <c r="AO1150">
        <v>0</v>
      </c>
      <c r="AP1150">
        <v>0</v>
      </c>
      <c r="AQ1150">
        <v>0</v>
      </c>
      <c r="AR1150">
        <v>0</v>
      </c>
      <c r="AS1150">
        <v>0</v>
      </c>
      <c r="AW1150" t="s">
        <v>59</v>
      </c>
      <c r="AX1150">
        <v>1</v>
      </c>
    </row>
    <row r="1151" spans="1:50">
      <c r="A1151" t="s">
        <v>2162</v>
      </c>
      <c r="B1151" t="s">
        <v>2163</v>
      </c>
      <c r="C1151" t="s">
        <v>199</v>
      </c>
      <c r="D1151">
        <v>240</v>
      </c>
      <c r="E1151" t="s">
        <v>53</v>
      </c>
      <c r="F1151">
        <v>38</v>
      </c>
      <c r="G1151" t="s">
        <v>115</v>
      </c>
      <c r="H1151">
        <v>242.76</v>
      </c>
      <c r="I1151" t="s">
        <v>55</v>
      </c>
      <c r="J1151" t="s">
        <v>56</v>
      </c>
      <c r="K1151" t="s">
        <v>256</v>
      </c>
      <c r="L1151" t="s">
        <v>66</v>
      </c>
      <c r="M1151">
        <v>1</v>
      </c>
      <c r="N1151">
        <v>0</v>
      </c>
      <c r="O1151">
        <v>0</v>
      </c>
      <c r="P1151">
        <v>0</v>
      </c>
      <c r="Q1151" t="s">
        <v>59</v>
      </c>
      <c r="R1151" t="s">
        <v>66</v>
      </c>
      <c r="S1151" t="s">
        <v>66</v>
      </c>
      <c r="T1151" t="s">
        <v>59</v>
      </c>
      <c r="U1151" t="s">
        <v>59</v>
      </c>
      <c r="W1151">
        <v>0</v>
      </c>
      <c r="X1151">
        <v>0</v>
      </c>
      <c r="Y1151" t="s">
        <v>58</v>
      </c>
      <c r="Z1151" t="s">
        <v>58</v>
      </c>
      <c r="AA1151" t="s">
        <v>58</v>
      </c>
      <c r="AB1151" t="s">
        <v>58</v>
      </c>
      <c r="AC1151" t="s">
        <v>58</v>
      </c>
      <c r="AD1151" t="s">
        <v>58</v>
      </c>
      <c r="AE1151" t="s">
        <v>58</v>
      </c>
      <c r="AF1151" t="s">
        <v>58</v>
      </c>
      <c r="AG1151" t="s">
        <v>58</v>
      </c>
      <c r="AH1151" t="s">
        <v>58</v>
      </c>
      <c r="AI1151" t="s">
        <v>58</v>
      </c>
      <c r="AJ1151" t="s">
        <v>58</v>
      </c>
      <c r="AK1151">
        <v>1</v>
      </c>
      <c r="AL1151">
        <v>1</v>
      </c>
      <c r="AM1151">
        <v>1</v>
      </c>
      <c r="AN1151">
        <v>0</v>
      </c>
      <c r="AO1151">
        <v>1</v>
      </c>
      <c r="AP1151">
        <v>0</v>
      </c>
      <c r="AQ1151">
        <v>0</v>
      </c>
      <c r="AR1151">
        <v>0</v>
      </c>
      <c r="AS1151">
        <v>0</v>
      </c>
      <c r="AV1151">
        <v>11.7</v>
      </c>
      <c r="AW1151" t="s">
        <v>59</v>
      </c>
      <c r="AX1151">
        <v>3</v>
      </c>
    </row>
    <row r="1152" spans="1:50">
      <c r="A1152" t="s">
        <v>2164</v>
      </c>
      <c r="B1152" t="s">
        <v>2165</v>
      </c>
      <c r="C1152" t="s">
        <v>171</v>
      </c>
      <c r="D1152">
        <v>1280</v>
      </c>
      <c r="E1152" t="s">
        <v>63</v>
      </c>
      <c r="F1152">
        <v>74</v>
      </c>
      <c r="G1152" t="s">
        <v>89</v>
      </c>
      <c r="H1152">
        <v>328.95</v>
      </c>
      <c r="I1152" t="s">
        <v>105</v>
      </c>
      <c r="J1152" t="s">
        <v>71</v>
      </c>
      <c r="K1152" t="s">
        <v>153</v>
      </c>
      <c r="L1152" t="s">
        <v>58</v>
      </c>
      <c r="M1152">
        <v>0</v>
      </c>
      <c r="N1152">
        <v>2</v>
      </c>
      <c r="O1152">
        <v>2</v>
      </c>
      <c r="P1152">
        <v>0</v>
      </c>
      <c r="Q1152" t="s">
        <v>59</v>
      </c>
      <c r="R1152" t="s">
        <v>59</v>
      </c>
      <c r="S1152" t="s">
        <v>59</v>
      </c>
      <c r="T1152" t="s">
        <v>59</v>
      </c>
      <c r="U1152" t="s">
        <v>59</v>
      </c>
      <c r="V1152">
        <v>5</v>
      </c>
      <c r="W1152">
        <v>1</v>
      </c>
      <c r="X1152">
        <v>1</v>
      </c>
      <c r="Y1152" t="s">
        <v>58</v>
      </c>
      <c r="Z1152" t="s">
        <v>66</v>
      </c>
      <c r="AA1152" t="s">
        <v>66</v>
      </c>
      <c r="AB1152" t="s">
        <v>58</v>
      </c>
      <c r="AC1152" t="s">
        <v>58</v>
      </c>
      <c r="AD1152" t="s">
        <v>58</v>
      </c>
      <c r="AE1152" t="s">
        <v>58</v>
      </c>
      <c r="AF1152" t="s">
        <v>58</v>
      </c>
      <c r="AG1152" t="s">
        <v>58</v>
      </c>
      <c r="AH1152" t="s">
        <v>58</v>
      </c>
      <c r="AI1152" t="s">
        <v>58</v>
      </c>
      <c r="AJ1152" t="s">
        <v>58</v>
      </c>
      <c r="AK1152">
        <v>1</v>
      </c>
      <c r="AL1152">
        <v>0</v>
      </c>
      <c r="AM1152">
        <v>1</v>
      </c>
      <c r="AN1152">
        <v>0</v>
      </c>
      <c r="AO1152">
        <v>1</v>
      </c>
      <c r="AP1152">
        <v>0</v>
      </c>
      <c r="AQ1152">
        <v>0</v>
      </c>
      <c r="AR1152">
        <v>0</v>
      </c>
      <c r="AS1152">
        <v>1</v>
      </c>
      <c r="AV1152">
        <v>14.1</v>
      </c>
      <c r="AW1152" t="s">
        <v>59</v>
      </c>
      <c r="AX1152">
        <v>3</v>
      </c>
    </row>
    <row r="1153" spans="1:50">
      <c r="A1153" t="s">
        <v>2166</v>
      </c>
      <c r="B1153" t="s">
        <v>431</v>
      </c>
      <c r="C1153" t="s">
        <v>103</v>
      </c>
      <c r="D1153">
        <v>7320</v>
      </c>
      <c r="E1153" t="s">
        <v>63</v>
      </c>
      <c r="F1153">
        <v>62</v>
      </c>
      <c r="G1153" t="s">
        <v>246</v>
      </c>
      <c r="H1153">
        <v>490.46</v>
      </c>
      <c r="I1153" t="s">
        <v>105</v>
      </c>
      <c r="J1153" t="s">
        <v>71</v>
      </c>
      <c r="K1153" t="s">
        <v>72</v>
      </c>
      <c r="L1153" t="s">
        <v>58</v>
      </c>
      <c r="M1153">
        <v>0</v>
      </c>
      <c r="N1153">
        <v>2</v>
      </c>
      <c r="O1153">
        <v>2</v>
      </c>
      <c r="P1153">
        <v>1</v>
      </c>
      <c r="Q1153" t="s">
        <v>59</v>
      </c>
      <c r="R1153" t="s">
        <v>59</v>
      </c>
      <c r="S1153" t="s">
        <v>59</v>
      </c>
      <c r="T1153" t="s">
        <v>59</v>
      </c>
      <c r="U1153" t="s">
        <v>59</v>
      </c>
      <c r="W1153">
        <v>0</v>
      </c>
      <c r="X1153">
        <v>0</v>
      </c>
      <c r="Y1153" t="s">
        <v>66</v>
      </c>
      <c r="Z1153" t="s">
        <v>66</v>
      </c>
      <c r="AA1153" t="s">
        <v>58</v>
      </c>
      <c r="AB1153" t="s">
        <v>66</v>
      </c>
      <c r="AC1153" t="s">
        <v>58</v>
      </c>
      <c r="AD1153" t="s">
        <v>58</v>
      </c>
      <c r="AE1153" t="s">
        <v>58</v>
      </c>
      <c r="AF1153" t="s">
        <v>58</v>
      </c>
      <c r="AG1153" t="s">
        <v>58</v>
      </c>
      <c r="AH1153" t="s">
        <v>66</v>
      </c>
      <c r="AI1153" t="s">
        <v>58</v>
      </c>
      <c r="AJ1153" t="s">
        <v>58</v>
      </c>
      <c r="AK1153">
        <v>0</v>
      </c>
      <c r="AL1153">
        <v>0</v>
      </c>
      <c r="AM1153">
        <v>1</v>
      </c>
      <c r="AN1153">
        <v>0</v>
      </c>
      <c r="AO1153">
        <v>1</v>
      </c>
      <c r="AP1153">
        <v>0</v>
      </c>
      <c r="AQ1153">
        <v>0</v>
      </c>
      <c r="AR1153">
        <v>0</v>
      </c>
      <c r="AS1153">
        <v>1</v>
      </c>
      <c r="AV1153">
        <v>15.7</v>
      </c>
      <c r="AW1153" t="s">
        <v>59</v>
      </c>
      <c r="AX1153">
        <v>6</v>
      </c>
    </row>
    <row r="1154" spans="1:50">
      <c r="A1154" t="s">
        <v>2167</v>
      </c>
      <c r="B1154" t="s">
        <v>2168</v>
      </c>
      <c r="C1154" t="s">
        <v>171</v>
      </c>
      <c r="D1154">
        <v>5380</v>
      </c>
      <c r="E1154" t="s">
        <v>53</v>
      </c>
      <c r="F1154">
        <v>38</v>
      </c>
      <c r="G1154" t="s">
        <v>64</v>
      </c>
      <c r="H1154">
        <v>258.22000000000003</v>
      </c>
      <c r="I1154" t="s">
        <v>55</v>
      </c>
      <c r="J1154" t="s">
        <v>55</v>
      </c>
      <c r="K1154" t="s">
        <v>80</v>
      </c>
      <c r="L1154" t="s">
        <v>66</v>
      </c>
      <c r="M1154">
        <v>2</v>
      </c>
      <c r="N1154">
        <v>0</v>
      </c>
      <c r="O1154">
        <v>0</v>
      </c>
      <c r="P1154">
        <v>0</v>
      </c>
      <c r="Q1154" t="s">
        <v>59</v>
      </c>
      <c r="R1154" t="s">
        <v>59</v>
      </c>
      <c r="S1154" t="s">
        <v>59</v>
      </c>
      <c r="T1154" t="s">
        <v>59</v>
      </c>
      <c r="U1154" t="s">
        <v>59</v>
      </c>
      <c r="V1154">
        <v>1</v>
      </c>
      <c r="W1154">
        <v>1</v>
      </c>
      <c r="X1154">
        <v>0</v>
      </c>
      <c r="Y1154" t="s">
        <v>59</v>
      </c>
      <c r="Z1154" t="s">
        <v>59</v>
      </c>
      <c r="AA1154" t="s">
        <v>59</v>
      </c>
      <c r="AB1154" t="s">
        <v>59</v>
      </c>
      <c r="AC1154" t="s">
        <v>59</v>
      </c>
      <c r="AD1154" t="s">
        <v>59</v>
      </c>
      <c r="AE1154" t="s">
        <v>59</v>
      </c>
      <c r="AF1154" t="s">
        <v>59</v>
      </c>
      <c r="AG1154" t="s">
        <v>59</v>
      </c>
      <c r="AH1154" t="s">
        <v>59</v>
      </c>
      <c r="AI1154" t="s">
        <v>59</v>
      </c>
      <c r="AJ1154" t="s">
        <v>59</v>
      </c>
      <c r="AV1154">
        <v>12.1</v>
      </c>
      <c r="AW1154" t="s">
        <v>59</v>
      </c>
      <c r="AX1154">
        <v>3</v>
      </c>
    </row>
    <row r="1155" spans="1:50">
      <c r="A1155" t="s">
        <v>2169</v>
      </c>
      <c r="B1155" t="s">
        <v>2170</v>
      </c>
      <c r="C1155" t="s">
        <v>83</v>
      </c>
      <c r="D1155">
        <v>3660</v>
      </c>
      <c r="E1155" t="s">
        <v>63</v>
      </c>
      <c r="F1155">
        <v>34</v>
      </c>
      <c r="G1155" t="s">
        <v>84</v>
      </c>
      <c r="H1155">
        <v>217.43</v>
      </c>
      <c r="I1155" t="s">
        <v>55</v>
      </c>
      <c r="J1155" t="s">
        <v>71</v>
      </c>
      <c r="K1155" t="s">
        <v>256</v>
      </c>
      <c r="L1155" t="s">
        <v>66</v>
      </c>
      <c r="M1155">
        <v>2</v>
      </c>
      <c r="N1155">
        <v>1</v>
      </c>
      <c r="O1155">
        <v>1</v>
      </c>
      <c r="P1155">
        <v>0</v>
      </c>
      <c r="Q1155" t="s">
        <v>59</v>
      </c>
      <c r="R1155" t="s">
        <v>59</v>
      </c>
      <c r="S1155" t="s">
        <v>59</v>
      </c>
      <c r="T1155" t="s">
        <v>59</v>
      </c>
      <c r="U1155" t="s">
        <v>59</v>
      </c>
      <c r="V1155">
        <v>0</v>
      </c>
      <c r="W1155">
        <v>1</v>
      </c>
      <c r="X1155">
        <v>0</v>
      </c>
      <c r="Y1155" t="s">
        <v>66</v>
      </c>
      <c r="Z1155" t="s">
        <v>66</v>
      </c>
      <c r="AA1155" t="s">
        <v>58</v>
      </c>
      <c r="AB1155" t="s">
        <v>58</v>
      </c>
      <c r="AC1155" t="s">
        <v>58</v>
      </c>
      <c r="AD1155" t="s">
        <v>58</v>
      </c>
      <c r="AE1155" t="s">
        <v>58</v>
      </c>
      <c r="AF1155" t="s">
        <v>58</v>
      </c>
      <c r="AG1155" t="s">
        <v>58</v>
      </c>
      <c r="AH1155" t="s">
        <v>58</v>
      </c>
      <c r="AI1155" t="s">
        <v>58</v>
      </c>
      <c r="AJ1155" t="s">
        <v>58</v>
      </c>
      <c r="AK1155">
        <v>0</v>
      </c>
      <c r="AL1155">
        <v>0</v>
      </c>
      <c r="AM1155">
        <v>1</v>
      </c>
      <c r="AN1155">
        <v>0</v>
      </c>
      <c r="AO1155">
        <v>1</v>
      </c>
      <c r="AP1155">
        <v>0</v>
      </c>
      <c r="AQ1155">
        <v>0</v>
      </c>
      <c r="AR1155">
        <v>0</v>
      </c>
      <c r="AS1155">
        <v>1</v>
      </c>
      <c r="AV1155">
        <v>11.4</v>
      </c>
      <c r="AW1155" t="s">
        <v>59</v>
      </c>
      <c r="AX1155">
        <v>2</v>
      </c>
    </row>
    <row r="1156" spans="1:50">
      <c r="A1156" t="s">
        <v>2171</v>
      </c>
      <c r="B1156" t="s">
        <v>1388</v>
      </c>
      <c r="C1156" t="s">
        <v>420</v>
      </c>
      <c r="D1156">
        <v>4520</v>
      </c>
      <c r="E1156" t="s">
        <v>53</v>
      </c>
      <c r="F1156">
        <v>72</v>
      </c>
      <c r="G1156" t="s">
        <v>64</v>
      </c>
      <c r="H1156">
        <v>356.25</v>
      </c>
      <c r="I1156" t="s">
        <v>55</v>
      </c>
      <c r="J1156" t="s">
        <v>55</v>
      </c>
      <c r="K1156" t="s">
        <v>168</v>
      </c>
      <c r="L1156" t="s">
        <v>58</v>
      </c>
      <c r="M1156">
        <v>0</v>
      </c>
      <c r="N1156">
        <v>0</v>
      </c>
      <c r="O1156">
        <v>0</v>
      </c>
      <c r="P1156">
        <v>0</v>
      </c>
      <c r="Q1156" t="s">
        <v>59</v>
      </c>
      <c r="R1156" t="s">
        <v>59</v>
      </c>
      <c r="S1156" t="s">
        <v>59</v>
      </c>
      <c r="T1156" t="s">
        <v>59</v>
      </c>
      <c r="U1156" t="s">
        <v>59</v>
      </c>
      <c r="V1156">
        <v>1</v>
      </c>
      <c r="W1156">
        <v>0</v>
      </c>
      <c r="X1156">
        <v>0</v>
      </c>
      <c r="Y1156" t="s">
        <v>58</v>
      </c>
      <c r="Z1156" t="s">
        <v>66</v>
      </c>
      <c r="AA1156" t="s">
        <v>58</v>
      </c>
      <c r="AB1156" t="s">
        <v>58</v>
      </c>
      <c r="AC1156" t="s">
        <v>58</v>
      </c>
      <c r="AD1156" t="s">
        <v>58</v>
      </c>
      <c r="AE1156" t="s">
        <v>58</v>
      </c>
      <c r="AF1156" t="s">
        <v>58</v>
      </c>
      <c r="AG1156" t="s">
        <v>58</v>
      </c>
      <c r="AH1156" t="s">
        <v>58</v>
      </c>
      <c r="AI1156" t="s">
        <v>58</v>
      </c>
      <c r="AJ1156" t="s">
        <v>58</v>
      </c>
      <c r="AK1156">
        <v>0</v>
      </c>
      <c r="AL1156">
        <v>1</v>
      </c>
      <c r="AM1156">
        <v>1</v>
      </c>
      <c r="AN1156">
        <v>0</v>
      </c>
      <c r="AO1156">
        <v>1</v>
      </c>
      <c r="AP1156">
        <v>0</v>
      </c>
      <c r="AQ1156">
        <v>0</v>
      </c>
      <c r="AR1156">
        <v>0</v>
      </c>
      <c r="AS1156">
        <v>0</v>
      </c>
      <c r="AV1156">
        <v>13.5</v>
      </c>
      <c r="AW1156" t="s">
        <v>59</v>
      </c>
      <c r="AX1156">
        <v>2</v>
      </c>
    </row>
    <row r="1157" spans="1:50">
      <c r="A1157" t="s">
        <v>2172</v>
      </c>
      <c r="B1157" t="s">
        <v>2173</v>
      </c>
      <c r="C1157" t="s">
        <v>137</v>
      </c>
      <c r="D1157">
        <v>6480</v>
      </c>
      <c r="E1157" t="s">
        <v>53</v>
      </c>
      <c r="F1157">
        <v>26</v>
      </c>
      <c r="G1157" t="s">
        <v>115</v>
      </c>
      <c r="H1157">
        <v>236.84</v>
      </c>
      <c r="I1157" t="s">
        <v>55</v>
      </c>
      <c r="J1157" t="s">
        <v>55</v>
      </c>
      <c r="K1157" t="s">
        <v>90</v>
      </c>
      <c r="L1157" t="s">
        <v>58</v>
      </c>
      <c r="M1157">
        <v>0</v>
      </c>
      <c r="N1157">
        <v>0</v>
      </c>
      <c r="O1157">
        <v>0</v>
      </c>
      <c r="P1157">
        <v>0</v>
      </c>
      <c r="Q1157" t="s">
        <v>59</v>
      </c>
      <c r="R1157" t="s">
        <v>59</v>
      </c>
      <c r="S1157" t="s">
        <v>59</v>
      </c>
      <c r="T1157" t="s">
        <v>59</v>
      </c>
      <c r="U1157" t="s">
        <v>59</v>
      </c>
      <c r="W1157">
        <v>0</v>
      </c>
      <c r="X1157">
        <v>0</v>
      </c>
      <c r="Y1157" t="s">
        <v>58</v>
      </c>
      <c r="Z1157" t="s">
        <v>58</v>
      </c>
      <c r="AA1157" t="s">
        <v>58</v>
      </c>
      <c r="AB1157" t="s">
        <v>58</v>
      </c>
      <c r="AC1157" t="s">
        <v>58</v>
      </c>
      <c r="AD1157" t="s">
        <v>58</v>
      </c>
      <c r="AE1157" t="s">
        <v>58</v>
      </c>
      <c r="AF1157" t="s">
        <v>58</v>
      </c>
      <c r="AG1157" t="s">
        <v>58</v>
      </c>
      <c r="AH1157" t="s">
        <v>58</v>
      </c>
      <c r="AI1157" t="s">
        <v>58</v>
      </c>
      <c r="AJ1157" t="s">
        <v>58</v>
      </c>
      <c r="AK1157">
        <v>1</v>
      </c>
      <c r="AL1157">
        <v>1</v>
      </c>
      <c r="AM1157">
        <v>1</v>
      </c>
      <c r="AN1157">
        <v>0</v>
      </c>
      <c r="AO1157">
        <v>1</v>
      </c>
      <c r="AP1157">
        <v>0</v>
      </c>
      <c r="AQ1157">
        <v>0</v>
      </c>
      <c r="AR1157">
        <v>0</v>
      </c>
      <c r="AS1157">
        <v>0</v>
      </c>
      <c r="AV1157">
        <v>11.1</v>
      </c>
      <c r="AW1157" t="s">
        <v>59</v>
      </c>
      <c r="AX1157">
        <v>5</v>
      </c>
    </row>
    <row r="1158" spans="1:50">
      <c r="A1158" t="s">
        <v>2174</v>
      </c>
      <c r="B1158" t="s">
        <v>2175</v>
      </c>
      <c r="C1158" t="s">
        <v>103</v>
      </c>
      <c r="D1158">
        <v>6780</v>
      </c>
      <c r="E1158" t="s">
        <v>63</v>
      </c>
      <c r="F1158">
        <v>38</v>
      </c>
      <c r="G1158" t="s">
        <v>84</v>
      </c>
      <c r="H1158">
        <v>226.97</v>
      </c>
      <c r="I1158" t="s">
        <v>55</v>
      </c>
      <c r="J1158" t="s">
        <v>55</v>
      </c>
      <c r="K1158" t="s">
        <v>128</v>
      </c>
      <c r="L1158" t="s">
        <v>66</v>
      </c>
      <c r="M1158">
        <v>1</v>
      </c>
      <c r="N1158">
        <v>0</v>
      </c>
      <c r="O1158">
        <v>0</v>
      </c>
      <c r="P1158">
        <v>0</v>
      </c>
      <c r="Q1158" t="s">
        <v>59</v>
      </c>
      <c r="R1158" t="s">
        <v>59</v>
      </c>
      <c r="S1158" t="s">
        <v>59</v>
      </c>
      <c r="T1158" t="s">
        <v>59</v>
      </c>
      <c r="U1158" t="s">
        <v>59</v>
      </c>
      <c r="W1158">
        <v>0</v>
      </c>
      <c r="X1158">
        <v>0</v>
      </c>
      <c r="Y1158" t="s">
        <v>59</v>
      </c>
      <c r="Z1158" t="s">
        <v>59</v>
      </c>
      <c r="AA1158" t="s">
        <v>59</v>
      </c>
      <c r="AB1158" t="s">
        <v>59</v>
      </c>
      <c r="AC1158" t="s">
        <v>59</v>
      </c>
      <c r="AD1158" t="s">
        <v>59</v>
      </c>
      <c r="AE1158" t="s">
        <v>59</v>
      </c>
      <c r="AF1158" t="s">
        <v>59</v>
      </c>
      <c r="AG1158" t="s">
        <v>59</v>
      </c>
      <c r="AH1158" t="s">
        <v>59</v>
      </c>
      <c r="AI1158" t="s">
        <v>59</v>
      </c>
      <c r="AJ1158" t="s">
        <v>59</v>
      </c>
      <c r="AV1158">
        <v>12.1</v>
      </c>
      <c r="AW1158" t="s">
        <v>59</v>
      </c>
      <c r="AX1158">
        <v>6</v>
      </c>
    </row>
    <row r="1159" spans="1:50">
      <c r="A1159" t="s">
        <v>2176</v>
      </c>
      <c r="B1159" t="s">
        <v>2177</v>
      </c>
      <c r="C1159" t="s">
        <v>79</v>
      </c>
      <c r="E1159" t="s">
        <v>53</v>
      </c>
      <c r="F1159">
        <v>34</v>
      </c>
      <c r="G1159" t="s">
        <v>115</v>
      </c>
      <c r="H1159">
        <v>133.55000000000001</v>
      </c>
      <c r="I1159" t="s">
        <v>196</v>
      </c>
      <c r="J1159" t="s">
        <v>55</v>
      </c>
      <c r="K1159" t="s">
        <v>128</v>
      </c>
      <c r="L1159" t="s">
        <v>66</v>
      </c>
      <c r="M1159">
        <v>0</v>
      </c>
      <c r="N1159">
        <v>0</v>
      </c>
      <c r="O1159">
        <v>0</v>
      </c>
      <c r="P1159">
        <v>0</v>
      </c>
      <c r="Q1159" t="s">
        <v>59</v>
      </c>
      <c r="R1159" t="s">
        <v>59</v>
      </c>
      <c r="S1159" t="s">
        <v>59</v>
      </c>
      <c r="T1159" t="s">
        <v>59</v>
      </c>
      <c r="U1159" t="s">
        <v>59</v>
      </c>
      <c r="Y1159" t="s">
        <v>58</v>
      </c>
      <c r="Z1159" t="s">
        <v>58</v>
      </c>
      <c r="AA1159" t="s">
        <v>58</v>
      </c>
      <c r="AB1159" t="s">
        <v>58</v>
      </c>
      <c r="AC1159" t="s">
        <v>58</v>
      </c>
      <c r="AD1159" t="s">
        <v>58</v>
      </c>
      <c r="AE1159" t="s">
        <v>58</v>
      </c>
      <c r="AF1159" t="s">
        <v>58</v>
      </c>
      <c r="AG1159" t="s">
        <v>58</v>
      </c>
      <c r="AH1159" t="s">
        <v>58</v>
      </c>
      <c r="AI1159" t="s">
        <v>58</v>
      </c>
      <c r="AJ1159" t="s">
        <v>58</v>
      </c>
      <c r="AK1159">
        <v>1</v>
      </c>
      <c r="AL1159">
        <v>0</v>
      </c>
      <c r="AM1159">
        <v>0</v>
      </c>
      <c r="AN1159">
        <v>0</v>
      </c>
      <c r="AO1159">
        <v>0</v>
      </c>
      <c r="AP1159">
        <v>0</v>
      </c>
      <c r="AQ1159">
        <v>0</v>
      </c>
      <c r="AR1159">
        <v>0</v>
      </c>
      <c r="AS1159">
        <v>0</v>
      </c>
      <c r="AW1159" t="s">
        <v>59</v>
      </c>
      <c r="AX1159">
        <v>8</v>
      </c>
    </row>
    <row r="1160" spans="1:50">
      <c r="A1160" t="s">
        <v>2178</v>
      </c>
      <c r="B1160" t="s">
        <v>474</v>
      </c>
      <c r="C1160" t="s">
        <v>205</v>
      </c>
      <c r="D1160">
        <v>3480</v>
      </c>
      <c r="E1160" t="s">
        <v>53</v>
      </c>
      <c r="F1160">
        <v>54</v>
      </c>
      <c r="G1160" t="s">
        <v>64</v>
      </c>
      <c r="H1160">
        <v>315.45999999999998</v>
      </c>
      <c r="I1160" t="s">
        <v>55</v>
      </c>
      <c r="J1160" t="s">
        <v>55</v>
      </c>
      <c r="K1160" t="s">
        <v>57</v>
      </c>
      <c r="L1160" t="s">
        <v>66</v>
      </c>
      <c r="M1160">
        <v>1</v>
      </c>
      <c r="N1160">
        <v>1</v>
      </c>
      <c r="O1160">
        <v>1</v>
      </c>
      <c r="P1160">
        <v>0</v>
      </c>
      <c r="Q1160" t="s">
        <v>59</v>
      </c>
      <c r="R1160" t="s">
        <v>59</v>
      </c>
      <c r="S1160" t="s">
        <v>59</v>
      </c>
      <c r="T1160" t="s">
        <v>59</v>
      </c>
      <c r="U1160" t="s">
        <v>59</v>
      </c>
      <c r="W1160">
        <v>0</v>
      </c>
      <c r="X1160">
        <v>0</v>
      </c>
      <c r="Y1160" t="s">
        <v>58</v>
      </c>
      <c r="Z1160" t="s">
        <v>58</v>
      </c>
      <c r="AA1160" t="s">
        <v>58</v>
      </c>
      <c r="AB1160" t="s">
        <v>58</v>
      </c>
      <c r="AC1160" t="s">
        <v>58</v>
      </c>
      <c r="AD1160" t="s">
        <v>58</v>
      </c>
      <c r="AE1160" t="s">
        <v>58</v>
      </c>
      <c r="AF1160" t="s">
        <v>58</v>
      </c>
      <c r="AG1160" t="s">
        <v>58</v>
      </c>
      <c r="AH1160" t="s">
        <v>58</v>
      </c>
      <c r="AI1160" t="s">
        <v>58</v>
      </c>
      <c r="AJ1160" t="s">
        <v>58</v>
      </c>
      <c r="AK1160">
        <v>0</v>
      </c>
      <c r="AL1160">
        <v>1</v>
      </c>
      <c r="AM1160">
        <v>1</v>
      </c>
      <c r="AN1160">
        <v>1</v>
      </c>
      <c r="AO1160">
        <v>0</v>
      </c>
      <c r="AP1160">
        <v>0</v>
      </c>
      <c r="AQ1160">
        <v>1</v>
      </c>
      <c r="AR1160">
        <v>0</v>
      </c>
      <c r="AS1160">
        <v>1</v>
      </c>
      <c r="AV1160">
        <v>14.7</v>
      </c>
      <c r="AW1160" t="s">
        <v>59</v>
      </c>
      <c r="AX1160">
        <v>1</v>
      </c>
    </row>
    <row r="1161" spans="1:50">
      <c r="A1161" t="s">
        <v>2179</v>
      </c>
      <c r="B1161" t="s">
        <v>2180</v>
      </c>
      <c r="C1161" t="s">
        <v>93</v>
      </c>
      <c r="D1161">
        <v>9240</v>
      </c>
      <c r="E1161" t="s">
        <v>53</v>
      </c>
      <c r="F1161">
        <v>56</v>
      </c>
      <c r="G1161" t="s">
        <v>70</v>
      </c>
      <c r="H1161">
        <v>290.45999999999998</v>
      </c>
      <c r="I1161" t="s">
        <v>55</v>
      </c>
      <c r="J1161" t="s">
        <v>55</v>
      </c>
      <c r="K1161" t="s">
        <v>72</v>
      </c>
      <c r="L1161" t="s">
        <v>58</v>
      </c>
      <c r="M1161">
        <v>0</v>
      </c>
      <c r="N1161">
        <v>2</v>
      </c>
      <c r="O1161">
        <v>2</v>
      </c>
      <c r="P1161">
        <v>0</v>
      </c>
      <c r="Q1161" t="s">
        <v>59</v>
      </c>
      <c r="R1161" t="s">
        <v>59</v>
      </c>
      <c r="S1161" t="s">
        <v>59</v>
      </c>
      <c r="T1161" t="s">
        <v>66</v>
      </c>
      <c r="U1161" t="s">
        <v>59</v>
      </c>
      <c r="W1161">
        <v>0</v>
      </c>
      <c r="X1161">
        <v>0</v>
      </c>
      <c r="Y1161" t="s">
        <v>66</v>
      </c>
      <c r="Z1161" t="s">
        <v>66</v>
      </c>
      <c r="AA1161" t="s">
        <v>58</v>
      </c>
      <c r="AB1161" t="s">
        <v>58</v>
      </c>
      <c r="AC1161" t="s">
        <v>58</v>
      </c>
      <c r="AD1161" t="s">
        <v>58</v>
      </c>
      <c r="AE1161" t="s">
        <v>58</v>
      </c>
      <c r="AF1161" t="s">
        <v>58</v>
      </c>
      <c r="AG1161" t="s">
        <v>58</v>
      </c>
      <c r="AH1161" t="s">
        <v>58</v>
      </c>
      <c r="AI1161" t="s">
        <v>58</v>
      </c>
      <c r="AJ1161" t="s">
        <v>58</v>
      </c>
      <c r="AK1161">
        <v>1</v>
      </c>
      <c r="AL1161">
        <v>0</v>
      </c>
      <c r="AM1161">
        <v>1</v>
      </c>
      <c r="AN1161">
        <v>0</v>
      </c>
      <c r="AO1161">
        <v>0</v>
      </c>
      <c r="AP1161">
        <v>0</v>
      </c>
      <c r="AQ1161">
        <v>0</v>
      </c>
      <c r="AR1161">
        <v>0</v>
      </c>
      <c r="AS1161">
        <v>1</v>
      </c>
      <c r="AV1161">
        <v>13.9</v>
      </c>
      <c r="AW1161" t="s">
        <v>59</v>
      </c>
      <c r="AX1161">
        <v>5</v>
      </c>
    </row>
    <row r="1162" spans="1:50">
      <c r="A1162" t="s">
        <v>2181</v>
      </c>
      <c r="B1162" t="s">
        <v>737</v>
      </c>
      <c r="C1162" t="s">
        <v>199</v>
      </c>
      <c r="D1162">
        <v>6160</v>
      </c>
      <c r="E1162" t="s">
        <v>63</v>
      </c>
      <c r="F1162">
        <v>56</v>
      </c>
      <c r="G1162" t="s">
        <v>70</v>
      </c>
      <c r="H1162">
        <v>373.36</v>
      </c>
      <c r="I1162" t="s">
        <v>105</v>
      </c>
      <c r="J1162" t="s">
        <v>55</v>
      </c>
      <c r="K1162" t="s">
        <v>90</v>
      </c>
      <c r="L1162" t="s">
        <v>58</v>
      </c>
      <c r="M1162">
        <v>0</v>
      </c>
      <c r="N1162">
        <v>2</v>
      </c>
      <c r="O1162">
        <v>1</v>
      </c>
      <c r="P1162">
        <v>0</v>
      </c>
      <c r="Q1162" t="s">
        <v>59</v>
      </c>
      <c r="R1162" t="s">
        <v>59</v>
      </c>
      <c r="S1162" t="s">
        <v>59</v>
      </c>
      <c r="T1162" t="s">
        <v>66</v>
      </c>
      <c r="U1162" t="s">
        <v>59</v>
      </c>
      <c r="W1162">
        <v>0</v>
      </c>
      <c r="X1162">
        <v>0</v>
      </c>
      <c r="Y1162" t="s">
        <v>66</v>
      </c>
      <c r="Z1162" t="s">
        <v>58</v>
      </c>
      <c r="AA1162" t="s">
        <v>58</v>
      </c>
      <c r="AB1162" t="s">
        <v>66</v>
      </c>
      <c r="AC1162" t="s">
        <v>58</v>
      </c>
      <c r="AD1162" t="s">
        <v>58</v>
      </c>
      <c r="AE1162" t="s">
        <v>58</v>
      </c>
      <c r="AF1162" t="s">
        <v>58</v>
      </c>
      <c r="AG1162" t="s">
        <v>58</v>
      </c>
      <c r="AH1162" t="s">
        <v>58</v>
      </c>
      <c r="AI1162" t="s">
        <v>58</v>
      </c>
      <c r="AJ1162" t="s">
        <v>58</v>
      </c>
      <c r="AK1162">
        <v>0</v>
      </c>
      <c r="AL1162">
        <v>0</v>
      </c>
      <c r="AM1162">
        <v>1</v>
      </c>
      <c r="AN1162">
        <v>0</v>
      </c>
      <c r="AO1162">
        <v>0</v>
      </c>
      <c r="AP1162">
        <v>1</v>
      </c>
      <c r="AQ1162">
        <v>1</v>
      </c>
      <c r="AR1162">
        <v>0</v>
      </c>
      <c r="AS1162">
        <v>0</v>
      </c>
      <c r="AV1162">
        <v>14.3</v>
      </c>
      <c r="AW1162" t="s">
        <v>59</v>
      </c>
      <c r="AX1162">
        <v>3</v>
      </c>
    </row>
    <row r="1163" spans="1:50">
      <c r="A1163" t="s">
        <v>2182</v>
      </c>
      <c r="B1163" t="s">
        <v>796</v>
      </c>
      <c r="C1163" t="s">
        <v>205</v>
      </c>
      <c r="D1163">
        <v>2440</v>
      </c>
      <c r="E1163" t="s">
        <v>53</v>
      </c>
      <c r="F1163">
        <v>70</v>
      </c>
      <c r="G1163" t="s">
        <v>64</v>
      </c>
      <c r="H1163">
        <v>262.83</v>
      </c>
      <c r="I1163" t="s">
        <v>55</v>
      </c>
      <c r="J1163" t="s">
        <v>71</v>
      </c>
      <c r="K1163" t="s">
        <v>116</v>
      </c>
      <c r="L1163" t="s">
        <v>58</v>
      </c>
      <c r="M1163">
        <v>0</v>
      </c>
      <c r="N1163">
        <v>2</v>
      </c>
      <c r="O1163">
        <v>2</v>
      </c>
      <c r="P1163">
        <v>0</v>
      </c>
      <c r="Q1163" t="s">
        <v>59</v>
      </c>
      <c r="R1163" t="s">
        <v>59</v>
      </c>
      <c r="S1163" t="s">
        <v>59</v>
      </c>
      <c r="T1163" t="s">
        <v>59</v>
      </c>
      <c r="U1163" t="s">
        <v>59</v>
      </c>
      <c r="W1163">
        <v>0</v>
      </c>
      <c r="X1163">
        <v>0</v>
      </c>
      <c r="Y1163" t="s">
        <v>66</v>
      </c>
      <c r="Z1163" t="s">
        <v>66</v>
      </c>
      <c r="AA1163" t="s">
        <v>58</v>
      </c>
      <c r="AB1163" t="s">
        <v>58</v>
      </c>
      <c r="AC1163" t="s">
        <v>58</v>
      </c>
      <c r="AD1163" t="s">
        <v>58</v>
      </c>
      <c r="AE1163" t="s">
        <v>58</v>
      </c>
      <c r="AF1163" t="s">
        <v>58</v>
      </c>
      <c r="AG1163" t="s">
        <v>58</v>
      </c>
      <c r="AH1163" t="s">
        <v>58</v>
      </c>
      <c r="AI1163" t="s">
        <v>58</v>
      </c>
      <c r="AJ1163" t="s">
        <v>58</v>
      </c>
      <c r="AK1163">
        <v>0</v>
      </c>
      <c r="AL1163">
        <v>0</v>
      </c>
      <c r="AM1163">
        <v>1</v>
      </c>
      <c r="AN1163">
        <v>0</v>
      </c>
      <c r="AO1163">
        <v>1</v>
      </c>
      <c r="AP1163">
        <v>0</v>
      </c>
      <c r="AQ1163">
        <v>0</v>
      </c>
      <c r="AR1163">
        <v>1</v>
      </c>
      <c r="AS1163">
        <v>1</v>
      </c>
      <c r="AV1163">
        <v>14.2</v>
      </c>
      <c r="AW1163" t="s">
        <v>59</v>
      </c>
      <c r="AX1163">
        <v>1</v>
      </c>
    </row>
    <row r="1164" spans="1:50">
      <c r="A1164" t="s">
        <v>2183</v>
      </c>
      <c r="B1164" t="s">
        <v>298</v>
      </c>
      <c r="C1164" t="s">
        <v>187</v>
      </c>
      <c r="D1164">
        <v>8840</v>
      </c>
      <c r="E1164" t="s">
        <v>63</v>
      </c>
      <c r="F1164">
        <v>38</v>
      </c>
      <c r="G1164" t="s">
        <v>64</v>
      </c>
      <c r="H1164">
        <v>370.72</v>
      </c>
      <c r="I1164" t="s">
        <v>105</v>
      </c>
      <c r="J1164" t="s">
        <v>71</v>
      </c>
      <c r="K1164" t="s">
        <v>57</v>
      </c>
      <c r="L1164" t="s">
        <v>66</v>
      </c>
      <c r="M1164">
        <v>3</v>
      </c>
      <c r="N1164">
        <v>0</v>
      </c>
      <c r="O1164">
        <v>0</v>
      </c>
      <c r="P1164">
        <v>0</v>
      </c>
      <c r="Q1164" t="s">
        <v>66</v>
      </c>
      <c r="R1164" t="s">
        <v>59</v>
      </c>
      <c r="S1164" t="s">
        <v>59</v>
      </c>
      <c r="T1164" t="s">
        <v>59</v>
      </c>
      <c r="U1164" t="s">
        <v>59</v>
      </c>
      <c r="W1164">
        <v>0</v>
      </c>
      <c r="X1164">
        <v>0</v>
      </c>
      <c r="Y1164" t="s">
        <v>58</v>
      </c>
      <c r="Z1164" t="s">
        <v>66</v>
      </c>
      <c r="AA1164" t="s">
        <v>58</v>
      </c>
      <c r="AB1164" t="s">
        <v>58</v>
      </c>
      <c r="AC1164" t="s">
        <v>58</v>
      </c>
      <c r="AD1164" t="s">
        <v>58</v>
      </c>
      <c r="AE1164" t="s">
        <v>58</v>
      </c>
      <c r="AF1164" t="s">
        <v>58</v>
      </c>
      <c r="AG1164" t="s">
        <v>58</v>
      </c>
      <c r="AH1164" t="s">
        <v>58</v>
      </c>
      <c r="AI1164" t="s">
        <v>58</v>
      </c>
      <c r="AJ1164" t="s">
        <v>58</v>
      </c>
      <c r="AK1164">
        <v>1</v>
      </c>
      <c r="AL1164">
        <v>1</v>
      </c>
      <c r="AM1164">
        <v>0</v>
      </c>
      <c r="AN1164">
        <v>0</v>
      </c>
      <c r="AO1164">
        <v>0</v>
      </c>
      <c r="AP1164">
        <v>0</v>
      </c>
      <c r="AQ1164">
        <v>0</v>
      </c>
      <c r="AR1164">
        <v>0</v>
      </c>
      <c r="AS1164">
        <v>0</v>
      </c>
      <c r="AV1164">
        <v>14.4</v>
      </c>
      <c r="AW1164" t="s">
        <v>66</v>
      </c>
      <c r="AX1164">
        <v>7</v>
      </c>
    </row>
    <row r="1165" spans="1:50">
      <c r="A1165" t="s">
        <v>2184</v>
      </c>
      <c r="B1165" t="s">
        <v>2185</v>
      </c>
      <c r="C1165" t="s">
        <v>122</v>
      </c>
      <c r="E1165" t="s">
        <v>53</v>
      </c>
      <c r="F1165">
        <v>64</v>
      </c>
      <c r="G1165" t="s">
        <v>64</v>
      </c>
      <c r="H1165">
        <v>352.3</v>
      </c>
      <c r="I1165" t="s">
        <v>94</v>
      </c>
      <c r="J1165" t="s">
        <v>56</v>
      </c>
      <c r="K1165" t="s">
        <v>168</v>
      </c>
      <c r="L1165" t="s">
        <v>58</v>
      </c>
      <c r="M1165">
        <v>0</v>
      </c>
      <c r="N1165">
        <v>1</v>
      </c>
      <c r="O1165">
        <v>1</v>
      </c>
      <c r="P1165">
        <v>0</v>
      </c>
      <c r="Q1165" t="s">
        <v>66</v>
      </c>
      <c r="R1165" t="s">
        <v>59</v>
      </c>
      <c r="S1165" t="s">
        <v>59</v>
      </c>
      <c r="T1165" t="s">
        <v>66</v>
      </c>
      <c r="U1165" t="s">
        <v>66</v>
      </c>
      <c r="V1165">
        <v>0</v>
      </c>
      <c r="W1165">
        <v>1</v>
      </c>
      <c r="X1165">
        <v>0</v>
      </c>
      <c r="Y1165" t="s">
        <v>58</v>
      </c>
      <c r="Z1165" t="s">
        <v>58</v>
      </c>
      <c r="AA1165" t="s">
        <v>58</v>
      </c>
      <c r="AB1165" t="s">
        <v>58</v>
      </c>
      <c r="AC1165" t="s">
        <v>58</v>
      </c>
      <c r="AD1165" t="s">
        <v>58</v>
      </c>
      <c r="AE1165" t="s">
        <v>58</v>
      </c>
      <c r="AF1165" t="s">
        <v>58</v>
      </c>
      <c r="AG1165" t="s">
        <v>58</v>
      </c>
      <c r="AH1165" t="s">
        <v>58</v>
      </c>
      <c r="AI1165" t="s">
        <v>58</v>
      </c>
      <c r="AJ1165" t="s">
        <v>58</v>
      </c>
      <c r="AK1165">
        <v>1</v>
      </c>
      <c r="AL1165">
        <v>0</v>
      </c>
      <c r="AM1165">
        <v>1</v>
      </c>
      <c r="AN1165">
        <v>0</v>
      </c>
      <c r="AO1165">
        <v>0</v>
      </c>
      <c r="AP1165">
        <v>0</v>
      </c>
      <c r="AQ1165">
        <v>0</v>
      </c>
      <c r="AR1165">
        <v>0</v>
      </c>
      <c r="AS1165">
        <v>0</v>
      </c>
      <c r="AV1165">
        <v>13.7</v>
      </c>
      <c r="AW1165" t="s">
        <v>59</v>
      </c>
      <c r="AX1165">
        <v>7</v>
      </c>
    </row>
    <row r="1166" spans="1:50">
      <c r="A1166" t="s">
        <v>2186</v>
      </c>
      <c r="B1166" t="s">
        <v>2187</v>
      </c>
      <c r="C1166" t="s">
        <v>236</v>
      </c>
      <c r="E1166" t="s">
        <v>53</v>
      </c>
      <c r="F1166">
        <v>56</v>
      </c>
      <c r="G1166" t="s">
        <v>64</v>
      </c>
      <c r="H1166">
        <v>235.53</v>
      </c>
      <c r="I1166" t="s">
        <v>76</v>
      </c>
      <c r="J1166" t="s">
        <v>71</v>
      </c>
      <c r="K1166" t="s">
        <v>72</v>
      </c>
      <c r="L1166" t="s">
        <v>58</v>
      </c>
      <c r="M1166">
        <v>0</v>
      </c>
      <c r="N1166">
        <v>1</v>
      </c>
      <c r="O1166">
        <v>1</v>
      </c>
      <c r="P1166">
        <v>0</v>
      </c>
      <c r="Q1166" t="s">
        <v>66</v>
      </c>
      <c r="R1166" t="s">
        <v>59</v>
      </c>
      <c r="S1166" t="s">
        <v>59</v>
      </c>
      <c r="T1166" t="s">
        <v>66</v>
      </c>
      <c r="U1166" t="s">
        <v>66</v>
      </c>
      <c r="V1166">
        <v>2</v>
      </c>
      <c r="W1166">
        <v>0</v>
      </c>
      <c r="X1166">
        <v>0</v>
      </c>
      <c r="Y1166" t="s">
        <v>59</v>
      </c>
      <c r="Z1166" t="s">
        <v>59</v>
      </c>
      <c r="AA1166" t="s">
        <v>59</v>
      </c>
      <c r="AB1166" t="s">
        <v>59</v>
      </c>
      <c r="AC1166" t="s">
        <v>59</v>
      </c>
      <c r="AD1166" t="s">
        <v>59</v>
      </c>
      <c r="AE1166" t="s">
        <v>59</v>
      </c>
      <c r="AF1166" t="s">
        <v>59</v>
      </c>
      <c r="AG1166" t="s">
        <v>59</v>
      </c>
      <c r="AH1166" t="s">
        <v>59</v>
      </c>
      <c r="AI1166" t="s">
        <v>59</v>
      </c>
      <c r="AJ1166" t="s">
        <v>59</v>
      </c>
      <c r="AV1166">
        <v>12.8</v>
      </c>
      <c r="AW1166" t="s">
        <v>59</v>
      </c>
      <c r="AX1166">
        <v>4</v>
      </c>
    </row>
    <row r="1167" spans="1:50">
      <c r="A1167" t="s">
        <v>2188</v>
      </c>
      <c r="B1167" t="s">
        <v>932</v>
      </c>
      <c r="C1167" t="s">
        <v>417</v>
      </c>
      <c r="D1167">
        <v>1125</v>
      </c>
      <c r="E1167" t="s">
        <v>63</v>
      </c>
      <c r="F1167">
        <v>44</v>
      </c>
      <c r="G1167" t="s">
        <v>70</v>
      </c>
      <c r="H1167">
        <v>293.08999999999997</v>
      </c>
      <c r="I1167" t="s">
        <v>55</v>
      </c>
      <c r="J1167" t="s">
        <v>55</v>
      </c>
      <c r="K1167" t="s">
        <v>256</v>
      </c>
      <c r="L1167" t="s">
        <v>58</v>
      </c>
      <c r="M1167">
        <v>0</v>
      </c>
      <c r="N1167">
        <v>0</v>
      </c>
      <c r="O1167">
        <v>0</v>
      </c>
      <c r="P1167">
        <v>0</v>
      </c>
      <c r="Q1167" t="s">
        <v>59</v>
      </c>
      <c r="R1167" t="s">
        <v>59</v>
      </c>
      <c r="S1167" t="s">
        <v>59</v>
      </c>
      <c r="T1167" t="s">
        <v>59</v>
      </c>
      <c r="U1167" t="s">
        <v>59</v>
      </c>
      <c r="V1167">
        <v>1</v>
      </c>
      <c r="W1167">
        <v>1</v>
      </c>
      <c r="X1167">
        <v>0</v>
      </c>
      <c r="Y1167" t="s">
        <v>58</v>
      </c>
      <c r="Z1167" t="s">
        <v>58</v>
      </c>
      <c r="AA1167" t="s">
        <v>58</v>
      </c>
      <c r="AB1167" t="s">
        <v>58</v>
      </c>
      <c r="AC1167" t="s">
        <v>58</v>
      </c>
      <c r="AD1167" t="s">
        <v>58</v>
      </c>
      <c r="AE1167" t="s">
        <v>58</v>
      </c>
      <c r="AF1167" t="s">
        <v>58</v>
      </c>
      <c r="AG1167" t="s">
        <v>58</v>
      </c>
      <c r="AH1167" t="s">
        <v>58</v>
      </c>
      <c r="AI1167" t="s">
        <v>58</v>
      </c>
      <c r="AJ1167" t="s">
        <v>58</v>
      </c>
      <c r="AK1167">
        <v>0</v>
      </c>
      <c r="AL1167">
        <v>1</v>
      </c>
      <c r="AM1167">
        <v>1</v>
      </c>
      <c r="AN1167">
        <v>0</v>
      </c>
      <c r="AO1167">
        <v>0</v>
      </c>
      <c r="AP1167">
        <v>0</v>
      </c>
      <c r="AQ1167">
        <v>0</v>
      </c>
      <c r="AR1167">
        <v>0</v>
      </c>
      <c r="AS1167">
        <v>0</v>
      </c>
      <c r="AV1167">
        <v>13.4</v>
      </c>
      <c r="AW1167" t="s">
        <v>59</v>
      </c>
      <c r="AX1167">
        <v>4</v>
      </c>
    </row>
    <row r="1168" spans="1:50">
      <c r="A1168" t="s">
        <v>2189</v>
      </c>
      <c r="B1168" t="s">
        <v>534</v>
      </c>
      <c r="C1168" t="s">
        <v>134</v>
      </c>
      <c r="D1168">
        <v>1640</v>
      </c>
      <c r="E1168" t="s">
        <v>53</v>
      </c>
      <c r="F1168">
        <v>54</v>
      </c>
      <c r="G1168" t="s">
        <v>84</v>
      </c>
      <c r="H1168">
        <v>198.36</v>
      </c>
      <c r="I1168" t="s">
        <v>105</v>
      </c>
      <c r="J1168" t="s">
        <v>56</v>
      </c>
      <c r="K1168" t="s">
        <v>153</v>
      </c>
      <c r="L1168" t="s">
        <v>58</v>
      </c>
      <c r="M1168">
        <v>0</v>
      </c>
      <c r="N1168">
        <v>0</v>
      </c>
      <c r="O1168">
        <v>0</v>
      </c>
      <c r="P1168">
        <v>0</v>
      </c>
      <c r="Q1168" t="s">
        <v>59</v>
      </c>
      <c r="R1168" t="s">
        <v>59</v>
      </c>
      <c r="S1168" t="s">
        <v>59</v>
      </c>
      <c r="T1168" t="s">
        <v>59</v>
      </c>
      <c r="U1168" t="s">
        <v>59</v>
      </c>
      <c r="V1168">
        <v>2</v>
      </c>
      <c r="W1168">
        <v>0</v>
      </c>
      <c r="X1168">
        <v>1</v>
      </c>
      <c r="Y1168" t="s">
        <v>66</v>
      </c>
      <c r="Z1168" t="s">
        <v>58</v>
      </c>
      <c r="AA1168" t="s">
        <v>58</v>
      </c>
      <c r="AB1168" t="s">
        <v>58</v>
      </c>
      <c r="AC1168" t="s">
        <v>58</v>
      </c>
      <c r="AD1168" t="s">
        <v>58</v>
      </c>
      <c r="AE1168" t="s">
        <v>58</v>
      </c>
      <c r="AF1168" t="s">
        <v>58</v>
      </c>
      <c r="AG1168" t="s">
        <v>58</v>
      </c>
      <c r="AH1168" t="s">
        <v>58</v>
      </c>
      <c r="AI1168" t="s">
        <v>58</v>
      </c>
      <c r="AJ1168" t="s">
        <v>58</v>
      </c>
      <c r="AK1168">
        <v>0</v>
      </c>
      <c r="AL1168">
        <v>0</v>
      </c>
      <c r="AM1168">
        <v>1</v>
      </c>
      <c r="AN1168">
        <v>0</v>
      </c>
      <c r="AO1168">
        <v>1</v>
      </c>
      <c r="AP1168">
        <v>1</v>
      </c>
      <c r="AQ1168">
        <v>1</v>
      </c>
      <c r="AR1168">
        <v>0</v>
      </c>
      <c r="AS1168">
        <v>0</v>
      </c>
      <c r="AV1168">
        <v>11.1</v>
      </c>
      <c r="AW1168" t="s">
        <v>59</v>
      </c>
      <c r="AX1168">
        <v>1</v>
      </c>
    </row>
    <row r="1169" spans="1:50">
      <c r="A1169" t="s">
        <v>2190</v>
      </c>
      <c r="B1169" t="s">
        <v>2191</v>
      </c>
      <c r="C1169" t="s">
        <v>103</v>
      </c>
      <c r="D1169">
        <v>5945</v>
      </c>
      <c r="E1169" t="s">
        <v>53</v>
      </c>
      <c r="F1169">
        <v>68</v>
      </c>
      <c r="G1169" t="s">
        <v>226</v>
      </c>
      <c r="H1169">
        <v>480.92</v>
      </c>
      <c r="I1169" t="s">
        <v>105</v>
      </c>
      <c r="J1169" t="s">
        <v>56</v>
      </c>
      <c r="K1169" t="s">
        <v>72</v>
      </c>
      <c r="L1169" t="s">
        <v>58</v>
      </c>
      <c r="M1169">
        <v>0</v>
      </c>
      <c r="N1169">
        <v>2</v>
      </c>
      <c r="O1169">
        <v>2</v>
      </c>
      <c r="P1169">
        <v>0</v>
      </c>
      <c r="Q1169" t="s">
        <v>59</v>
      </c>
      <c r="R1169" t="s">
        <v>59</v>
      </c>
      <c r="S1169" t="s">
        <v>59</v>
      </c>
      <c r="T1169" t="s">
        <v>59</v>
      </c>
      <c r="U1169" t="s">
        <v>59</v>
      </c>
      <c r="W1169">
        <v>0</v>
      </c>
      <c r="X1169">
        <v>0</v>
      </c>
      <c r="Y1169" t="s">
        <v>59</v>
      </c>
      <c r="Z1169" t="s">
        <v>59</v>
      </c>
      <c r="AA1169" t="s">
        <v>59</v>
      </c>
      <c r="AB1169" t="s">
        <v>59</v>
      </c>
      <c r="AC1169" t="s">
        <v>59</v>
      </c>
      <c r="AD1169" t="s">
        <v>59</v>
      </c>
      <c r="AE1169" t="s">
        <v>59</v>
      </c>
      <c r="AF1169" t="s">
        <v>59</v>
      </c>
      <c r="AG1169" t="s">
        <v>59</v>
      </c>
      <c r="AH1169" t="s">
        <v>59</v>
      </c>
      <c r="AI1169" t="s">
        <v>59</v>
      </c>
      <c r="AJ1169" t="s">
        <v>59</v>
      </c>
      <c r="AV1169">
        <v>16.5</v>
      </c>
      <c r="AW1169" t="s">
        <v>59</v>
      </c>
      <c r="AX1169">
        <v>6</v>
      </c>
    </row>
    <row r="1170" spans="1:50">
      <c r="A1170" t="s">
        <v>2192</v>
      </c>
      <c r="B1170" t="s">
        <v>2193</v>
      </c>
      <c r="C1170" t="s">
        <v>88</v>
      </c>
      <c r="E1170" t="s">
        <v>63</v>
      </c>
      <c r="F1170">
        <v>44</v>
      </c>
      <c r="G1170" t="s">
        <v>64</v>
      </c>
      <c r="H1170">
        <v>186.51</v>
      </c>
      <c r="I1170" t="s">
        <v>55</v>
      </c>
      <c r="J1170" t="s">
        <v>71</v>
      </c>
      <c r="K1170" t="s">
        <v>72</v>
      </c>
      <c r="L1170" t="s">
        <v>58</v>
      </c>
      <c r="M1170">
        <v>0</v>
      </c>
      <c r="N1170">
        <v>0</v>
      </c>
      <c r="O1170">
        <v>0</v>
      </c>
      <c r="P1170">
        <v>0</v>
      </c>
      <c r="Q1170" t="s">
        <v>59</v>
      </c>
      <c r="R1170" t="s">
        <v>59</v>
      </c>
      <c r="S1170" t="s">
        <v>59</v>
      </c>
      <c r="T1170" t="s">
        <v>59</v>
      </c>
      <c r="U1170" t="s">
        <v>59</v>
      </c>
      <c r="V1170">
        <v>2</v>
      </c>
      <c r="W1170">
        <v>1</v>
      </c>
      <c r="X1170">
        <v>0</v>
      </c>
      <c r="Y1170" t="s">
        <v>66</v>
      </c>
      <c r="Z1170" t="s">
        <v>66</v>
      </c>
      <c r="AA1170" t="s">
        <v>58</v>
      </c>
      <c r="AB1170" t="s">
        <v>58</v>
      </c>
      <c r="AC1170" t="s">
        <v>58</v>
      </c>
      <c r="AD1170" t="s">
        <v>58</v>
      </c>
      <c r="AE1170" t="s">
        <v>58</v>
      </c>
      <c r="AF1170" t="s">
        <v>58</v>
      </c>
      <c r="AG1170" t="s">
        <v>58</v>
      </c>
      <c r="AH1170" t="s">
        <v>58</v>
      </c>
      <c r="AI1170" t="s">
        <v>58</v>
      </c>
      <c r="AJ1170" t="s">
        <v>58</v>
      </c>
      <c r="AK1170">
        <v>0</v>
      </c>
      <c r="AL1170">
        <v>0</v>
      </c>
      <c r="AM1170">
        <v>0</v>
      </c>
      <c r="AN1170">
        <v>0</v>
      </c>
      <c r="AO1170">
        <v>0</v>
      </c>
      <c r="AP1170">
        <v>0</v>
      </c>
      <c r="AQ1170">
        <v>0</v>
      </c>
      <c r="AR1170">
        <v>0</v>
      </c>
      <c r="AS1170">
        <v>0</v>
      </c>
      <c r="AV1170">
        <v>11.8</v>
      </c>
      <c r="AW1170" t="s">
        <v>59</v>
      </c>
      <c r="AX1170">
        <v>8</v>
      </c>
    </row>
    <row r="1171" spans="1:50">
      <c r="A1171" t="s">
        <v>2194</v>
      </c>
      <c r="B1171" t="s">
        <v>2195</v>
      </c>
      <c r="C1171" t="s">
        <v>212</v>
      </c>
      <c r="D1171">
        <v>1520</v>
      </c>
      <c r="E1171" t="s">
        <v>53</v>
      </c>
      <c r="F1171">
        <v>34</v>
      </c>
      <c r="G1171" t="s">
        <v>84</v>
      </c>
      <c r="H1171">
        <v>246.05</v>
      </c>
      <c r="I1171" t="s">
        <v>55</v>
      </c>
      <c r="J1171" t="s">
        <v>55</v>
      </c>
      <c r="K1171" t="s">
        <v>85</v>
      </c>
      <c r="L1171" t="s">
        <v>58</v>
      </c>
      <c r="M1171">
        <v>0</v>
      </c>
      <c r="N1171">
        <v>0</v>
      </c>
      <c r="O1171">
        <v>0</v>
      </c>
      <c r="P1171">
        <v>0</v>
      </c>
      <c r="Q1171" t="s">
        <v>59</v>
      </c>
      <c r="R1171" t="s">
        <v>59</v>
      </c>
      <c r="S1171" t="s">
        <v>59</v>
      </c>
      <c r="T1171" t="s">
        <v>59</v>
      </c>
      <c r="U1171" t="s">
        <v>59</v>
      </c>
      <c r="W1171">
        <v>0</v>
      </c>
      <c r="X1171">
        <v>0</v>
      </c>
      <c r="Y1171" t="s">
        <v>58</v>
      </c>
      <c r="Z1171" t="s">
        <v>66</v>
      </c>
      <c r="AA1171" t="s">
        <v>58</v>
      </c>
      <c r="AB1171" t="s">
        <v>58</v>
      </c>
      <c r="AC1171" t="s">
        <v>58</v>
      </c>
      <c r="AD1171" t="s">
        <v>58</v>
      </c>
      <c r="AE1171" t="s">
        <v>66</v>
      </c>
      <c r="AF1171" t="s">
        <v>58</v>
      </c>
      <c r="AG1171" t="s">
        <v>58</v>
      </c>
      <c r="AH1171" t="s">
        <v>58</v>
      </c>
      <c r="AI1171" t="s">
        <v>58</v>
      </c>
      <c r="AJ1171" t="s">
        <v>58</v>
      </c>
      <c r="AK1171">
        <v>0</v>
      </c>
      <c r="AL1171">
        <v>0</v>
      </c>
      <c r="AM1171">
        <v>1</v>
      </c>
      <c r="AN1171">
        <v>0</v>
      </c>
      <c r="AO1171">
        <v>0</v>
      </c>
      <c r="AP1171">
        <v>0</v>
      </c>
      <c r="AQ1171">
        <v>0</v>
      </c>
      <c r="AR1171">
        <v>0</v>
      </c>
      <c r="AS1171">
        <v>0</v>
      </c>
      <c r="AV1171">
        <v>11.4</v>
      </c>
      <c r="AW1171" t="s">
        <v>59</v>
      </c>
      <c r="AX1171">
        <v>7</v>
      </c>
    </row>
    <row r="1172" spans="1:50">
      <c r="A1172" t="s">
        <v>2196</v>
      </c>
      <c r="B1172" t="s">
        <v>2197</v>
      </c>
      <c r="C1172" t="s">
        <v>108</v>
      </c>
      <c r="D1172">
        <v>3360</v>
      </c>
      <c r="E1172" t="s">
        <v>63</v>
      </c>
      <c r="F1172">
        <v>42</v>
      </c>
      <c r="G1172" t="s">
        <v>89</v>
      </c>
      <c r="H1172">
        <v>380.59</v>
      </c>
      <c r="I1172" t="s">
        <v>100</v>
      </c>
      <c r="J1172" t="s">
        <v>71</v>
      </c>
      <c r="K1172" t="s">
        <v>85</v>
      </c>
      <c r="L1172" t="s">
        <v>66</v>
      </c>
      <c r="M1172">
        <v>2</v>
      </c>
      <c r="N1172">
        <v>2</v>
      </c>
      <c r="O1172">
        <v>2</v>
      </c>
      <c r="P1172">
        <v>0</v>
      </c>
      <c r="Q1172" t="s">
        <v>59</v>
      </c>
      <c r="R1172" t="s">
        <v>59</v>
      </c>
      <c r="S1172" t="s">
        <v>59</v>
      </c>
      <c r="T1172" t="s">
        <v>59</v>
      </c>
      <c r="U1172" t="s">
        <v>59</v>
      </c>
      <c r="V1172">
        <v>1</v>
      </c>
      <c r="W1172">
        <v>1</v>
      </c>
      <c r="X1172">
        <v>1</v>
      </c>
      <c r="Y1172" t="s">
        <v>66</v>
      </c>
      <c r="Z1172" t="s">
        <v>58</v>
      </c>
      <c r="AA1172" t="s">
        <v>58</v>
      </c>
      <c r="AB1172" t="s">
        <v>66</v>
      </c>
      <c r="AC1172" t="s">
        <v>58</v>
      </c>
      <c r="AD1172" t="s">
        <v>58</v>
      </c>
      <c r="AE1172" t="s">
        <v>66</v>
      </c>
      <c r="AF1172" t="s">
        <v>58</v>
      </c>
      <c r="AG1172" t="s">
        <v>66</v>
      </c>
      <c r="AH1172" t="s">
        <v>58</v>
      </c>
      <c r="AI1172" t="s">
        <v>58</v>
      </c>
      <c r="AJ1172" t="s">
        <v>58</v>
      </c>
      <c r="AK1172">
        <v>0</v>
      </c>
      <c r="AL1172">
        <v>1</v>
      </c>
      <c r="AM1172">
        <v>1</v>
      </c>
      <c r="AN1172">
        <v>0</v>
      </c>
      <c r="AO1172">
        <v>1</v>
      </c>
      <c r="AP1172">
        <v>0</v>
      </c>
      <c r="AQ1172">
        <v>1</v>
      </c>
      <c r="AR1172">
        <v>0</v>
      </c>
      <c r="AS1172">
        <v>1</v>
      </c>
      <c r="AV1172">
        <v>15.9</v>
      </c>
      <c r="AW1172" t="s">
        <v>59</v>
      </c>
      <c r="AX1172">
        <v>9</v>
      </c>
    </row>
    <row r="1173" spans="1:50">
      <c r="A1173" t="s">
        <v>2198</v>
      </c>
      <c r="B1173" t="s">
        <v>531</v>
      </c>
      <c r="C1173" t="s">
        <v>532</v>
      </c>
      <c r="D1173">
        <v>6660</v>
      </c>
      <c r="E1173" t="s">
        <v>63</v>
      </c>
      <c r="F1173">
        <v>0</v>
      </c>
      <c r="G1173" t="s">
        <v>115</v>
      </c>
      <c r="H1173">
        <v>186.51</v>
      </c>
      <c r="I1173" t="s">
        <v>55</v>
      </c>
      <c r="J1173" t="s">
        <v>55</v>
      </c>
      <c r="K1173" t="s">
        <v>123</v>
      </c>
      <c r="L1173" t="s">
        <v>58</v>
      </c>
      <c r="M1173">
        <v>0</v>
      </c>
      <c r="N1173">
        <v>0</v>
      </c>
      <c r="O1173">
        <v>0</v>
      </c>
      <c r="P1173">
        <v>0</v>
      </c>
      <c r="Q1173" t="s">
        <v>59</v>
      </c>
      <c r="R1173" t="s">
        <v>59</v>
      </c>
      <c r="S1173" t="s">
        <v>59</v>
      </c>
      <c r="T1173" t="s">
        <v>59</v>
      </c>
      <c r="U1173" t="s">
        <v>59</v>
      </c>
      <c r="W1173">
        <v>0</v>
      </c>
      <c r="X1173">
        <v>0</v>
      </c>
      <c r="Y1173" t="s">
        <v>66</v>
      </c>
      <c r="Z1173" t="s">
        <v>58</v>
      </c>
      <c r="AA1173" t="s">
        <v>58</v>
      </c>
      <c r="AB1173" t="s">
        <v>58</v>
      </c>
      <c r="AC1173" t="s">
        <v>58</v>
      </c>
      <c r="AD1173" t="s">
        <v>58</v>
      </c>
      <c r="AE1173" t="s">
        <v>58</v>
      </c>
      <c r="AF1173" t="s">
        <v>58</v>
      </c>
      <c r="AG1173" t="s">
        <v>58</v>
      </c>
      <c r="AH1173" t="s">
        <v>58</v>
      </c>
      <c r="AI1173" t="s">
        <v>58</v>
      </c>
      <c r="AJ1173" t="s">
        <v>58</v>
      </c>
      <c r="AK1173">
        <v>0</v>
      </c>
      <c r="AL1173">
        <v>0</v>
      </c>
      <c r="AM1173">
        <v>1</v>
      </c>
      <c r="AN1173">
        <v>0</v>
      </c>
      <c r="AO1173">
        <v>0</v>
      </c>
      <c r="AP1173">
        <v>0</v>
      </c>
      <c r="AQ1173">
        <v>0</v>
      </c>
      <c r="AR1173">
        <v>1</v>
      </c>
      <c r="AS1173">
        <v>0</v>
      </c>
      <c r="AV1173">
        <v>13.6</v>
      </c>
      <c r="AW1173" t="s">
        <v>59</v>
      </c>
      <c r="AX1173">
        <v>8</v>
      </c>
    </row>
    <row r="1174" spans="1:50">
      <c r="A1174" t="s">
        <v>2199</v>
      </c>
      <c r="B1174" t="s">
        <v>2200</v>
      </c>
      <c r="C1174" t="s">
        <v>185</v>
      </c>
      <c r="D1174">
        <v>1600</v>
      </c>
      <c r="E1174" t="s">
        <v>53</v>
      </c>
      <c r="F1174">
        <v>78</v>
      </c>
      <c r="G1174" t="s">
        <v>115</v>
      </c>
      <c r="H1174">
        <v>372.7</v>
      </c>
      <c r="I1174" t="s">
        <v>105</v>
      </c>
      <c r="J1174" t="s">
        <v>71</v>
      </c>
      <c r="K1174" t="s">
        <v>72</v>
      </c>
      <c r="L1174" t="s">
        <v>58</v>
      </c>
      <c r="M1174">
        <v>0</v>
      </c>
      <c r="N1174">
        <v>1</v>
      </c>
      <c r="O1174">
        <v>1</v>
      </c>
      <c r="P1174">
        <v>0</v>
      </c>
      <c r="Q1174" t="s">
        <v>59</v>
      </c>
      <c r="R1174" t="s">
        <v>59</v>
      </c>
      <c r="S1174" t="s">
        <v>59</v>
      </c>
      <c r="T1174" t="s">
        <v>59</v>
      </c>
      <c r="U1174" t="s">
        <v>59</v>
      </c>
      <c r="W1174">
        <v>0</v>
      </c>
      <c r="X1174">
        <v>0</v>
      </c>
      <c r="Y1174" t="s">
        <v>58</v>
      </c>
      <c r="Z1174" t="s">
        <v>66</v>
      </c>
      <c r="AA1174" t="s">
        <v>58</v>
      </c>
      <c r="AB1174" t="s">
        <v>66</v>
      </c>
      <c r="AC1174" t="s">
        <v>58</v>
      </c>
      <c r="AD1174" t="s">
        <v>58</v>
      </c>
      <c r="AE1174" t="s">
        <v>58</v>
      </c>
      <c r="AF1174" t="s">
        <v>58</v>
      </c>
      <c r="AG1174" t="s">
        <v>66</v>
      </c>
      <c r="AH1174" t="s">
        <v>58</v>
      </c>
      <c r="AI1174" t="s">
        <v>58</v>
      </c>
      <c r="AJ1174" t="s">
        <v>58</v>
      </c>
      <c r="AK1174">
        <v>0</v>
      </c>
      <c r="AL1174">
        <v>0</v>
      </c>
      <c r="AM1174">
        <v>1</v>
      </c>
      <c r="AN1174">
        <v>1</v>
      </c>
      <c r="AO1174">
        <v>1</v>
      </c>
      <c r="AP1174">
        <v>0</v>
      </c>
      <c r="AQ1174">
        <v>0</v>
      </c>
      <c r="AR1174">
        <v>0</v>
      </c>
      <c r="AS1174">
        <v>0</v>
      </c>
      <c r="AV1174">
        <v>14.8</v>
      </c>
      <c r="AW1174" t="s">
        <v>59</v>
      </c>
      <c r="AX1174">
        <v>1</v>
      </c>
    </row>
    <row r="1175" spans="1:50">
      <c r="A1175" t="s">
        <v>2201</v>
      </c>
      <c r="B1175" t="s">
        <v>481</v>
      </c>
      <c r="C1175" t="s">
        <v>103</v>
      </c>
      <c r="D1175">
        <v>5775</v>
      </c>
      <c r="E1175" t="s">
        <v>53</v>
      </c>
      <c r="F1175">
        <v>36</v>
      </c>
      <c r="G1175" t="s">
        <v>70</v>
      </c>
      <c r="H1175">
        <v>311.18</v>
      </c>
      <c r="I1175" t="s">
        <v>76</v>
      </c>
      <c r="J1175" t="s">
        <v>71</v>
      </c>
      <c r="K1175" t="s">
        <v>57</v>
      </c>
      <c r="L1175" t="s">
        <v>58</v>
      </c>
      <c r="M1175">
        <v>0</v>
      </c>
      <c r="N1175">
        <v>2</v>
      </c>
      <c r="O1175">
        <v>1</v>
      </c>
      <c r="P1175">
        <v>0</v>
      </c>
      <c r="Q1175" t="s">
        <v>59</v>
      </c>
      <c r="R1175" t="s">
        <v>66</v>
      </c>
      <c r="S1175" t="s">
        <v>66</v>
      </c>
      <c r="T1175" t="s">
        <v>59</v>
      </c>
      <c r="U1175" t="s">
        <v>59</v>
      </c>
      <c r="W1175">
        <v>0</v>
      </c>
      <c r="X1175">
        <v>0</v>
      </c>
      <c r="Y1175" t="s">
        <v>59</v>
      </c>
      <c r="Z1175" t="s">
        <v>59</v>
      </c>
      <c r="AA1175" t="s">
        <v>59</v>
      </c>
      <c r="AB1175" t="s">
        <v>59</v>
      </c>
      <c r="AC1175" t="s">
        <v>59</v>
      </c>
      <c r="AD1175" t="s">
        <v>59</v>
      </c>
      <c r="AE1175" t="s">
        <v>59</v>
      </c>
      <c r="AF1175" t="s">
        <v>59</v>
      </c>
      <c r="AG1175" t="s">
        <v>59</v>
      </c>
      <c r="AH1175" t="s">
        <v>59</v>
      </c>
      <c r="AI1175" t="s">
        <v>59</v>
      </c>
      <c r="AJ1175" t="s">
        <v>59</v>
      </c>
      <c r="AV1175">
        <v>13.7</v>
      </c>
      <c r="AW1175" t="s">
        <v>59</v>
      </c>
      <c r="AX1175">
        <v>6</v>
      </c>
    </row>
    <row r="1176" spans="1:50">
      <c r="A1176" t="s">
        <v>2202</v>
      </c>
      <c r="B1176" t="s">
        <v>2203</v>
      </c>
      <c r="C1176" t="s">
        <v>236</v>
      </c>
      <c r="D1176">
        <v>6200</v>
      </c>
      <c r="E1176" t="s">
        <v>53</v>
      </c>
      <c r="F1176">
        <v>0</v>
      </c>
      <c r="G1176" t="s">
        <v>70</v>
      </c>
      <c r="H1176">
        <v>364.8</v>
      </c>
      <c r="I1176" t="s">
        <v>55</v>
      </c>
      <c r="J1176" t="s">
        <v>55</v>
      </c>
      <c r="K1176" t="s">
        <v>80</v>
      </c>
      <c r="L1176" t="s">
        <v>58</v>
      </c>
      <c r="M1176">
        <v>0</v>
      </c>
      <c r="N1176">
        <v>0</v>
      </c>
      <c r="O1176">
        <v>0</v>
      </c>
      <c r="P1176">
        <v>0</v>
      </c>
      <c r="Q1176" t="s">
        <v>59</v>
      </c>
      <c r="R1176" t="s">
        <v>59</v>
      </c>
      <c r="S1176" t="s">
        <v>59</v>
      </c>
      <c r="T1176" t="s">
        <v>59</v>
      </c>
      <c r="U1176" t="s">
        <v>59</v>
      </c>
      <c r="V1176">
        <v>1</v>
      </c>
      <c r="W1176">
        <v>1</v>
      </c>
      <c r="X1176">
        <v>1</v>
      </c>
      <c r="Y1176" t="s">
        <v>66</v>
      </c>
      <c r="Z1176" t="s">
        <v>66</v>
      </c>
      <c r="AA1176" t="s">
        <v>66</v>
      </c>
      <c r="AB1176" t="s">
        <v>66</v>
      </c>
      <c r="AC1176" t="s">
        <v>58</v>
      </c>
      <c r="AD1176" t="s">
        <v>66</v>
      </c>
      <c r="AE1176" t="s">
        <v>58</v>
      </c>
      <c r="AF1176" t="s">
        <v>58</v>
      </c>
      <c r="AG1176" t="s">
        <v>58</v>
      </c>
      <c r="AH1176" t="s">
        <v>58</v>
      </c>
      <c r="AI1176" t="s">
        <v>58</v>
      </c>
      <c r="AJ1176" t="s">
        <v>58</v>
      </c>
      <c r="AK1176">
        <v>0</v>
      </c>
      <c r="AL1176">
        <v>1</v>
      </c>
      <c r="AM1176">
        <v>1</v>
      </c>
      <c r="AN1176">
        <v>0</v>
      </c>
      <c r="AO1176">
        <v>1</v>
      </c>
      <c r="AP1176">
        <v>0</v>
      </c>
      <c r="AQ1176">
        <v>0</v>
      </c>
      <c r="AR1176">
        <v>1</v>
      </c>
      <c r="AS1176">
        <v>0</v>
      </c>
      <c r="AV1176">
        <v>13.3</v>
      </c>
      <c r="AW1176" t="s">
        <v>59</v>
      </c>
      <c r="AX1176">
        <v>4</v>
      </c>
    </row>
    <row r="1177" spans="1:50">
      <c r="A1177" t="s">
        <v>2204</v>
      </c>
      <c r="B1177" t="s">
        <v>1434</v>
      </c>
      <c r="C1177" t="s">
        <v>83</v>
      </c>
      <c r="E1177" t="s">
        <v>63</v>
      </c>
      <c r="F1177">
        <v>68</v>
      </c>
      <c r="G1177" t="s">
        <v>54</v>
      </c>
      <c r="H1177">
        <v>212.17</v>
      </c>
      <c r="I1177" t="s">
        <v>261</v>
      </c>
      <c r="J1177" t="s">
        <v>71</v>
      </c>
      <c r="K1177" t="s">
        <v>72</v>
      </c>
      <c r="L1177" t="s">
        <v>66</v>
      </c>
      <c r="M1177">
        <v>1</v>
      </c>
      <c r="N1177">
        <v>2</v>
      </c>
      <c r="O1177">
        <v>2</v>
      </c>
      <c r="P1177">
        <v>0</v>
      </c>
      <c r="Q1177" t="s">
        <v>66</v>
      </c>
      <c r="R1177" t="s">
        <v>59</v>
      </c>
      <c r="S1177" t="s">
        <v>59</v>
      </c>
      <c r="T1177" t="s">
        <v>66</v>
      </c>
      <c r="U1177" t="s">
        <v>59</v>
      </c>
      <c r="V1177">
        <v>1</v>
      </c>
      <c r="W1177">
        <v>1</v>
      </c>
      <c r="X1177">
        <v>1</v>
      </c>
      <c r="Y1177" t="s">
        <v>66</v>
      </c>
      <c r="Z1177" t="s">
        <v>58</v>
      </c>
      <c r="AA1177" t="s">
        <v>58</v>
      </c>
      <c r="AB1177" t="s">
        <v>58</v>
      </c>
      <c r="AC1177" t="s">
        <v>58</v>
      </c>
      <c r="AD1177" t="s">
        <v>58</v>
      </c>
      <c r="AE1177" t="s">
        <v>58</v>
      </c>
      <c r="AF1177" t="s">
        <v>58</v>
      </c>
      <c r="AG1177" t="s">
        <v>58</v>
      </c>
      <c r="AH1177" t="s">
        <v>58</v>
      </c>
      <c r="AI1177" t="s">
        <v>58</v>
      </c>
      <c r="AJ1177" t="s">
        <v>58</v>
      </c>
      <c r="AK1177">
        <v>0</v>
      </c>
      <c r="AL1177">
        <v>1</v>
      </c>
      <c r="AM1177">
        <v>1</v>
      </c>
      <c r="AN1177">
        <v>0</v>
      </c>
      <c r="AO1177">
        <v>1</v>
      </c>
      <c r="AP1177">
        <v>0</v>
      </c>
      <c r="AQ1177">
        <v>0</v>
      </c>
      <c r="AR1177">
        <v>0</v>
      </c>
      <c r="AS1177">
        <v>1</v>
      </c>
      <c r="AV1177">
        <v>11.7</v>
      </c>
      <c r="AW1177" t="s">
        <v>59</v>
      </c>
      <c r="AX1177">
        <v>2</v>
      </c>
    </row>
    <row r="1178" spans="1:50">
      <c r="A1178" t="s">
        <v>2205</v>
      </c>
      <c r="B1178" t="s">
        <v>284</v>
      </c>
      <c r="C1178" t="s">
        <v>212</v>
      </c>
      <c r="D1178">
        <v>3605</v>
      </c>
      <c r="E1178" t="s">
        <v>63</v>
      </c>
      <c r="F1178">
        <v>0</v>
      </c>
      <c r="G1178" t="s">
        <v>54</v>
      </c>
      <c r="H1178">
        <v>147.04</v>
      </c>
      <c r="I1178" t="s">
        <v>55</v>
      </c>
      <c r="J1178" t="s">
        <v>55</v>
      </c>
      <c r="K1178" t="s">
        <v>72</v>
      </c>
      <c r="L1178" t="s">
        <v>58</v>
      </c>
      <c r="M1178">
        <v>0</v>
      </c>
      <c r="N1178">
        <v>0</v>
      </c>
      <c r="O1178">
        <v>0</v>
      </c>
      <c r="P1178">
        <v>0</v>
      </c>
      <c r="Q1178" t="s">
        <v>59</v>
      </c>
      <c r="R1178" t="s">
        <v>59</v>
      </c>
      <c r="S1178" t="s">
        <v>59</v>
      </c>
      <c r="T1178" t="s">
        <v>59</v>
      </c>
      <c r="U1178" t="s">
        <v>59</v>
      </c>
      <c r="W1178">
        <v>0</v>
      </c>
      <c r="X1178">
        <v>0</v>
      </c>
      <c r="Y1178" t="s">
        <v>59</v>
      </c>
      <c r="Z1178" t="s">
        <v>59</v>
      </c>
      <c r="AA1178" t="s">
        <v>59</v>
      </c>
      <c r="AB1178" t="s">
        <v>59</v>
      </c>
      <c r="AC1178" t="s">
        <v>59</v>
      </c>
      <c r="AD1178" t="s">
        <v>59</v>
      </c>
      <c r="AE1178" t="s">
        <v>59</v>
      </c>
      <c r="AF1178" t="s">
        <v>59</v>
      </c>
      <c r="AG1178" t="s">
        <v>59</v>
      </c>
      <c r="AH1178" t="s">
        <v>59</v>
      </c>
      <c r="AI1178" t="s">
        <v>59</v>
      </c>
      <c r="AJ1178" t="s">
        <v>59</v>
      </c>
      <c r="AV1178">
        <v>11.7</v>
      </c>
      <c r="AW1178" t="s">
        <v>59</v>
      </c>
      <c r="AX1178">
        <v>7</v>
      </c>
    </row>
    <row r="1179" spans="1:50">
      <c r="A1179" t="s">
        <v>2206</v>
      </c>
      <c r="B1179" t="s">
        <v>1002</v>
      </c>
      <c r="C1179" t="s">
        <v>134</v>
      </c>
      <c r="D1179">
        <v>2000</v>
      </c>
      <c r="E1179" t="s">
        <v>53</v>
      </c>
      <c r="F1179">
        <v>34</v>
      </c>
      <c r="G1179" t="s">
        <v>70</v>
      </c>
      <c r="H1179">
        <v>235.53</v>
      </c>
      <c r="I1179" t="s">
        <v>65</v>
      </c>
      <c r="J1179" t="s">
        <v>71</v>
      </c>
      <c r="K1179" t="s">
        <v>153</v>
      </c>
      <c r="L1179" t="s">
        <v>66</v>
      </c>
      <c r="M1179">
        <v>3</v>
      </c>
      <c r="N1179">
        <v>1</v>
      </c>
      <c r="O1179">
        <v>1</v>
      </c>
      <c r="P1179">
        <v>0</v>
      </c>
      <c r="Q1179" t="s">
        <v>59</v>
      </c>
      <c r="R1179" t="s">
        <v>59</v>
      </c>
      <c r="S1179" t="s">
        <v>66</v>
      </c>
      <c r="T1179" t="s">
        <v>66</v>
      </c>
      <c r="U1179" t="s">
        <v>59</v>
      </c>
      <c r="V1179">
        <v>0</v>
      </c>
      <c r="W1179">
        <v>1</v>
      </c>
      <c r="X1179">
        <v>1</v>
      </c>
      <c r="Y1179" t="s">
        <v>59</v>
      </c>
      <c r="Z1179" t="s">
        <v>59</v>
      </c>
      <c r="AA1179" t="s">
        <v>59</v>
      </c>
      <c r="AB1179" t="s">
        <v>59</v>
      </c>
      <c r="AC1179" t="s">
        <v>59</v>
      </c>
      <c r="AD1179" t="s">
        <v>59</v>
      </c>
      <c r="AE1179" t="s">
        <v>59</v>
      </c>
      <c r="AF1179" t="s">
        <v>59</v>
      </c>
      <c r="AG1179" t="s">
        <v>59</v>
      </c>
      <c r="AH1179" t="s">
        <v>59</v>
      </c>
      <c r="AI1179" t="s">
        <v>59</v>
      </c>
      <c r="AJ1179" t="s">
        <v>59</v>
      </c>
      <c r="AV1179">
        <v>11.3</v>
      </c>
      <c r="AW1179" t="s">
        <v>66</v>
      </c>
      <c r="AX1179">
        <v>1</v>
      </c>
    </row>
    <row r="1180" spans="1:50">
      <c r="A1180" t="s">
        <v>2207</v>
      </c>
      <c r="B1180" t="s">
        <v>446</v>
      </c>
      <c r="C1180" t="s">
        <v>185</v>
      </c>
      <c r="D1180">
        <v>1600</v>
      </c>
      <c r="E1180" t="s">
        <v>63</v>
      </c>
      <c r="F1180">
        <v>0</v>
      </c>
      <c r="G1180" t="s">
        <v>70</v>
      </c>
      <c r="H1180">
        <v>375.66</v>
      </c>
      <c r="I1180" t="s">
        <v>55</v>
      </c>
      <c r="J1180" t="s">
        <v>55</v>
      </c>
      <c r="K1180" t="s">
        <v>85</v>
      </c>
      <c r="L1180" t="s">
        <v>58</v>
      </c>
      <c r="M1180">
        <v>0</v>
      </c>
      <c r="N1180">
        <v>2</v>
      </c>
      <c r="O1180">
        <v>2</v>
      </c>
      <c r="P1180">
        <v>0</v>
      </c>
      <c r="Q1180" t="s">
        <v>59</v>
      </c>
      <c r="R1180" t="s">
        <v>59</v>
      </c>
      <c r="S1180" t="s">
        <v>59</v>
      </c>
      <c r="T1180" t="s">
        <v>59</v>
      </c>
      <c r="U1180" t="s">
        <v>59</v>
      </c>
      <c r="W1180">
        <v>0</v>
      </c>
      <c r="X1180">
        <v>0</v>
      </c>
      <c r="Y1180" t="s">
        <v>59</v>
      </c>
      <c r="Z1180" t="s">
        <v>59</v>
      </c>
      <c r="AA1180" t="s">
        <v>59</v>
      </c>
      <c r="AB1180" t="s">
        <v>59</v>
      </c>
      <c r="AC1180" t="s">
        <v>59</v>
      </c>
      <c r="AD1180" t="s">
        <v>59</v>
      </c>
      <c r="AE1180" t="s">
        <v>59</v>
      </c>
      <c r="AF1180" t="s">
        <v>59</v>
      </c>
      <c r="AG1180" t="s">
        <v>59</v>
      </c>
      <c r="AH1180" t="s">
        <v>59</v>
      </c>
      <c r="AI1180" t="s">
        <v>59</v>
      </c>
      <c r="AJ1180" t="s">
        <v>59</v>
      </c>
      <c r="AV1180">
        <v>16.100000000000001</v>
      </c>
      <c r="AW1180" t="s">
        <v>59</v>
      </c>
      <c r="AX1180">
        <v>1</v>
      </c>
    </row>
    <row r="1181" spans="1:50">
      <c r="A1181" t="s">
        <v>2208</v>
      </c>
      <c r="B1181" t="s">
        <v>2209</v>
      </c>
      <c r="C1181" t="s">
        <v>148</v>
      </c>
      <c r="D1181">
        <v>875</v>
      </c>
      <c r="E1181" t="s">
        <v>53</v>
      </c>
      <c r="F1181">
        <v>0</v>
      </c>
      <c r="G1181" t="s">
        <v>70</v>
      </c>
      <c r="H1181">
        <v>261.18</v>
      </c>
      <c r="I1181" t="s">
        <v>55</v>
      </c>
      <c r="J1181" t="s">
        <v>55</v>
      </c>
      <c r="K1181" t="s">
        <v>72</v>
      </c>
      <c r="L1181" t="s">
        <v>58</v>
      </c>
      <c r="M1181">
        <v>0</v>
      </c>
      <c r="N1181">
        <v>2</v>
      </c>
      <c r="O1181">
        <v>0</v>
      </c>
      <c r="P1181">
        <v>0</v>
      </c>
      <c r="Q1181" t="s">
        <v>59</v>
      </c>
      <c r="R1181" t="s">
        <v>59</v>
      </c>
      <c r="S1181" t="s">
        <v>59</v>
      </c>
      <c r="T1181" t="s">
        <v>59</v>
      </c>
      <c r="U1181" t="s">
        <v>59</v>
      </c>
      <c r="W1181">
        <v>0</v>
      </c>
      <c r="X1181">
        <v>0</v>
      </c>
      <c r="Y1181" t="s">
        <v>59</v>
      </c>
      <c r="Z1181" t="s">
        <v>59</v>
      </c>
      <c r="AA1181" t="s">
        <v>59</v>
      </c>
      <c r="AB1181" t="s">
        <v>59</v>
      </c>
      <c r="AC1181" t="s">
        <v>59</v>
      </c>
      <c r="AD1181" t="s">
        <v>59</v>
      </c>
      <c r="AE1181" t="s">
        <v>59</v>
      </c>
      <c r="AF1181" t="s">
        <v>59</v>
      </c>
      <c r="AG1181" t="s">
        <v>59</v>
      </c>
      <c r="AH1181" t="s">
        <v>59</v>
      </c>
      <c r="AI1181" t="s">
        <v>59</v>
      </c>
      <c r="AJ1181" t="s">
        <v>59</v>
      </c>
      <c r="AV1181">
        <v>11.8</v>
      </c>
      <c r="AW1181" t="s">
        <v>59</v>
      </c>
      <c r="AX1181">
        <v>3</v>
      </c>
    </row>
    <row r="1182" spans="1:50">
      <c r="A1182" t="s">
        <v>2210</v>
      </c>
      <c r="B1182" t="s">
        <v>2211</v>
      </c>
      <c r="C1182" t="s">
        <v>218</v>
      </c>
      <c r="E1182" t="s">
        <v>63</v>
      </c>
      <c r="F1182">
        <v>70</v>
      </c>
      <c r="G1182" t="s">
        <v>64</v>
      </c>
      <c r="H1182">
        <v>206.25</v>
      </c>
      <c r="I1182" t="s">
        <v>94</v>
      </c>
      <c r="J1182" t="s">
        <v>71</v>
      </c>
      <c r="K1182" t="s">
        <v>128</v>
      </c>
      <c r="L1182" t="s">
        <v>58</v>
      </c>
      <c r="M1182">
        <v>0</v>
      </c>
      <c r="N1182">
        <v>1</v>
      </c>
      <c r="O1182">
        <v>1</v>
      </c>
      <c r="P1182">
        <v>0</v>
      </c>
      <c r="Q1182" t="s">
        <v>59</v>
      </c>
      <c r="R1182" t="s">
        <v>59</v>
      </c>
      <c r="S1182" t="s">
        <v>59</v>
      </c>
      <c r="T1182" t="s">
        <v>59</v>
      </c>
      <c r="U1182" t="s">
        <v>59</v>
      </c>
      <c r="W1182">
        <v>0</v>
      </c>
      <c r="X1182">
        <v>0</v>
      </c>
      <c r="Y1182" t="s">
        <v>58</v>
      </c>
      <c r="Z1182" t="s">
        <v>58</v>
      </c>
      <c r="AA1182" t="s">
        <v>58</v>
      </c>
      <c r="AB1182" t="s">
        <v>58</v>
      </c>
      <c r="AC1182" t="s">
        <v>58</v>
      </c>
      <c r="AD1182" t="s">
        <v>58</v>
      </c>
      <c r="AE1182" t="s">
        <v>58</v>
      </c>
      <c r="AF1182" t="s">
        <v>58</v>
      </c>
      <c r="AG1182" t="s">
        <v>58</v>
      </c>
      <c r="AH1182" t="s">
        <v>58</v>
      </c>
      <c r="AI1182" t="s">
        <v>58</v>
      </c>
      <c r="AJ1182" t="s">
        <v>58</v>
      </c>
      <c r="AK1182">
        <v>1</v>
      </c>
      <c r="AL1182">
        <v>0</v>
      </c>
      <c r="AM1182">
        <v>1</v>
      </c>
      <c r="AN1182">
        <v>0</v>
      </c>
      <c r="AO1182">
        <v>1</v>
      </c>
      <c r="AP1182">
        <v>0</v>
      </c>
      <c r="AQ1182">
        <v>0</v>
      </c>
      <c r="AR1182">
        <v>0</v>
      </c>
      <c r="AS1182">
        <v>1</v>
      </c>
      <c r="AV1182">
        <v>11.6</v>
      </c>
      <c r="AW1182" t="s">
        <v>59</v>
      </c>
      <c r="AX1182">
        <v>9</v>
      </c>
    </row>
    <row r="1183" spans="1:50">
      <c r="A1183" t="s">
        <v>2212</v>
      </c>
      <c r="B1183" t="s">
        <v>2213</v>
      </c>
      <c r="C1183" t="s">
        <v>187</v>
      </c>
      <c r="E1183" t="s">
        <v>63</v>
      </c>
      <c r="F1183">
        <v>44</v>
      </c>
      <c r="G1183" t="s">
        <v>226</v>
      </c>
      <c r="H1183">
        <v>239.14</v>
      </c>
      <c r="I1183" t="s">
        <v>55</v>
      </c>
      <c r="J1183" t="s">
        <v>56</v>
      </c>
      <c r="K1183" t="s">
        <v>128</v>
      </c>
      <c r="L1183" t="s">
        <v>58</v>
      </c>
      <c r="M1183">
        <v>0</v>
      </c>
      <c r="N1183">
        <v>2</v>
      </c>
      <c r="O1183">
        <v>2</v>
      </c>
      <c r="P1183">
        <v>0</v>
      </c>
      <c r="Q1183" t="s">
        <v>59</v>
      </c>
      <c r="R1183" t="s">
        <v>59</v>
      </c>
      <c r="S1183" t="s">
        <v>59</v>
      </c>
      <c r="T1183" t="s">
        <v>59</v>
      </c>
      <c r="U1183" t="s">
        <v>59</v>
      </c>
      <c r="W1183">
        <v>0</v>
      </c>
      <c r="X1183">
        <v>0</v>
      </c>
      <c r="Y1183" t="s">
        <v>58</v>
      </c>
      <c r="Z1183" t="s">
        <v>58</v>
      </c>
      <c r="AA1183" t="s">
        <v>58</v>
      </c>
      <c r="AB1183" t="s">
        <v>58</v>
      </c>
      <c r="AC1183" t="s">
        <v>58</v>
      </c>
      <c r="AD1183" t="s">
        <v>58</v>
      </c>
      <c r="AE1183" t="s">
        <v>58</v>
      </c>
      <c r="AF1183" t="s">
        <v>58</v>
      </c>
      <c r="AG1183" t="s">
        <v>58</v>
      </c>
      <c r="AH1183" t="s">
        <v>58</v>
      </c>
      <c r="AI1183" t="s">
        <v>58</v>
      </c>
      <c r="AJ1183" t="s">
        <v>58</v>
      </c>
      <c r="AK1183">
        <v>1</v>
      </c>
      <c r="AL1183">
        <v>1</v>
      </c>
      <c r="AM1183">
        <v>1</v>
      </c>
      <c r="AN1183">
        <v>0</v>
      </c>
      <c r="AO1183">
        <v>1</v>
      </c>
      <c r="AP1183">
        <v>1</v>
      </c>
      <c r="AQ1183">
        <v>0</v>
      </c>
      <c r="AR1183">
        <v>0</v>
      </c>
      <c r="AS1183">
        <v>0</v>
      </c>
      <c r="AV1183">
        <v>11.8</v>
      </c>
      <c r="AW1183" t="s">
        <v>59</v>
      </c>
      <c r="AX1183">
        <v>7</v>
      </c>
    </row>
    <row r="1184" spans="1:50">
      <c r="A1184" t="s">
        <v>2214</v>
      </c>
      <c r="B1184" t="s">
        <v>113</v>
      </c>
      <c r="C1184" t="s">
        <v>114</v>
      </c>
      <c r="D1184">
        <v>4120</v>
      </c>
      <c r="E1184" t="s">
        <v>53</v>
      </c>
      <c r="F1184">
        <v>42</v>
      </c>
      <c r="G1184" t="s">
        <v>163</v>
      </c>
      <c r="H1184">
        <v>305.26</v>
      </c>
      <c r="I1184" t="s">
        <v>55</v>
      </c>
      <c r="J1184" t="s">
        <v>55</v>
      </c>
      <c r="K1184" t="s">
        <v>80</v>
      </c>
      <c r="L1184" t="s">
        <v>58</v>
      </c>
      <c r="M1184">
        <v>0</v>
      </c>
      <c r="N1184">
        <v>1</v>
      </c>
      <c r="O1184">
        <v>1</v>
      </c>
      <c r="P1184">
        <v>0</v>
      </c>
      <c r="Q1184" t="s">
        <v>59</v>
      </c>
      <c r="R1184" t="s">
        <v>59</v>
      </c>
      <c r="S1184" t="s">
        <v>59</v>
      </c>
      <c r="T1184" t="s">
        <v>59</v>
      </c>
      <c r="U1184" t="s">
        <v>59</v>
      </c>
      <c r="W1184">
        <v>0</v>
      </c>
      <c r="X1184">
        <v>0</v>
      </c>
      <c r="Y1184" t="s">
        <v>58</v>
      </c>
      <c r="Z1184" t="s">
        <v>66</v>
      </c>
      <c r="AA1184" t="s">
        <v>58</v>
      </c>
      <c r="AB1184" t="s">
        <v>66</v>
      </c>
      <c r="AC1184" t="s">
        <v>58</v>
      </c>
      <c r="AD1184" t="s">
        <v>58</v>
      </c>
      <c r="AE1184" t="s">
        <v>58</v>
      </c>
      <c r="AF1184" t="s">
        <v>58</v>
      </c>
      <c r="AG1184" t="s">
        <v>58</v>
      </c>
      <c r="AH1184" t="s">
        <v>58</v>
      </c>
      <c r="AI1184" t="s">
        <v>58</v>
      </c>
      <c r="AJ1184" t="s">
        <v>58</v>
      </c>
      <c r="AK1184">
        <v>0</v>
      </c>
      <c r="AL1184">
        <v>0</v>
      </c>
      <c r="AM1184">
        <v>1</v>
      </c>
      <c r="AN1184">
        <v>0</v>
      </c>
      <c r="AO1184">
        <v>1</v>
      </c>
      <c r="AP1184">
        <v>0</v>
      </c>
      <c r="AQ1184">
        <v>0</v>
      </c>
      <c r="AR1184">
        <v>0</v>
      </c>
      <c r="AS1184">
        <v>1</v>
      </c>
      <c r="AV1184">
        <v>12.8</v>
      </c>
      <c r="AW1184" t="s">
        <v>59</v>
      </c>
      <c r="AX1184">
        <v>4</v>
      </c>
    </row>
    <row r="1185" spans="1:50">
      <c r="A1185" t="s">
        <v>2215</v>
      </c>
      <c r="B1185" t="s">
        <v>2216</v>
      </c>
      <c r="C1185" t="s">
        <v>122</v>
      </c>
      <c r="E1185" t="s">
        <v>53</v>
      </c>
      <c r="F1185">
        <v>80</v>
      </c>
      <c r="G1185" t="s">
        <v>54</v>
      </c>
      <c r="H1185">
        <v>183.22</v>
      </c>
      <c r="I1185" t="s">
        <v>100</v>
      </c>
      <c r="J1185" t="s">
        <v>56</v>
      </c>
      <c r="K1185" t="s">
        <v>72</v>
      </c>
      <c r="L1185" t="s">
        <v>58</v>
      </c>
      <c r="M1185">
        <v>0</v>
      </c>
      <c r="N1185">
        <v>2</v>
      </c>
      <c r="O1185">
        <v>2</v>
      </c>
      <c r="P1185">
        <v>0</v>
      </c>
      <c r="Q1185" t="s">
        <v>59</v>
      </c>
      <c r="R1185" t="s">
        <v>59</v>
      </c>
      <c r="S1185" t="s">
        <v>66</v>
      </c>
      <c r="T1185" t="s">
        <v>66</v>
      </c>
      <c r="U1185" t="s">
        <v>59</v>
      </c>
      <c r="V1185">
        <v>1</v>
      </c>
      <c r="W1185">
        <v>0</v>
      </c>
      <c r="X1185">
        <v>0</v>
      </c>
      <c r="Y1185" t="s">
        <v>66</v>
      </c>
      <c r="Z1185" t="s">
        <v>58</v>
      </c>
      <c r="AA1185" t="s">
        <v>58</v>
      </c>
      <c r="AB1185" t="s">
        <v>58</v>
      </c>
      <c r="AC1185" t="s">
        <v>58</v>
      </c>
      <c r="AD1185" t="s">
        <v>58</v>
      </c>
      <c r="AE1185" t="s">
        <v>58</v>
      </c>
      <c r="AF1185" t="s">
        <v>58</v>
      </c>
      <c r="AG1185" t="s">
        <v>58</v>
      </c>
      <c r="AH1185" t="s">
        <v>58</v>
      </c>
      <c r="AI1185" t="s">
        <v>58</v>
      </c>
      <c r="AJ1185" t="s">
        <v>58</v>
      </c>
      <c r="AK1185">
        <v>0</v>
      </c>
      <c r="AL1185">
        <v>1</v>
      </c>
      <c r="AM1185">
        <v>1</v>
      </c>
      <c r="AN1185">
        <v>1</v>
      </c>
      <c r="AO1185">
        <v>0</v>
      </c>
      <c r="AP1185">
        <v>0</v>
      </c>
      <c r="AQ1185">
        <v>1</v>
      </c>
      <c r="AR1185">
        <v>0</v>
      </c>
      <c r="AS1185">
        <v>0</v>
      </c>
      <c r="AV1185">
        <v>11.3</v>
      </c>
      <c r="AW1185" t="s">
        <v>59</v>
      </c>
      <c r="AX1185">
        <v>7</v>
      </c>
    </row>
    <row r="1186" spans="1:50">
      <c r="A1186" t="s">
        <v>2217</v>
      </c>
      <c r="B1186" t="s">
        <v>2218</v>
      </c>
      <c r="C1186" t="s">
        <v>271</v>
      </c>
      <c r="D1186">
        <v>5080</v>
      </c>
      <c r="E1186" t="s">
        <v>53</v>
      </c>
      <c r="F1186">
        <v>38</v>
      </c>
      <c r="G1186" t="s">
        <v>163</v>
      </c>
      <c r="H1186">
        <v>415.46</v>
      </c>
      <c r="I1186" t="s">
        <v>55</v>
      </c>
      <c r="J1186" t="s">
        <v>55</v>
      </c>
      <c r="K1186" t="s">
        <v>153</v>
      </c>
      <c r="L1186" t="s">
        <v>66</v>
      </c>
      <c r="M1186">
        <v>1</v>
      </c>
      <c r="N1186">
        <v>0</v>
      </c>
      <c r="O1186">
        <v>0</v>
      </c>
      <c r="P1186">
        <v>0</v>
      </c>
      <c r="Q1186" t="s">
        <v>59</v>
      </c>
      <c r="R1186" t="s">
        <v>59</v>
      </c>
      <c r="S1186" t="s">
        <v>59</v>
      </c>
      <c r="T1186" t="s">
        <v>59</v>
      </c>
      <c r="U1186" t="s">
        <v>59</v>
      </c>
      <c r="V1186">
        <v>0</v>
      </c>
      <c r="W1186">
        <v>1</v>
      </c>
      <c r="X1186">
        <v>0</v>
      </c>
      <c r="Y1186" t="s">
        <v>58</v>
      </c>
      <c r="Z1186" t="s">
        <v>58</v>
      </c>
      <c r="AA1186" t="s">
        <v>58</v>
      </c>
      <c r="AB1186" t="s">
        <v>58</v>
      </c>
      <c r="AC1186" t="s">
        <v>58</v>
      </c>
      <c r="AD1186" t="s">
        <v>58</v>
      </c>
      <c r="AE1186" t="s">
        <v>58</v>
      </c>
      <c r="AF1186" t="s">
        <v>58</v>
      </c>
      <c r="AG1186" t="s">
        <v>58</v>
      </c>
      <c r="AH1186" t="s">
        <v>58</v>
      </c>
      <c r="AI1186" t="s">
        <v>58</v>
      </c>
      <c r="AJ1186" t="s">
        <v>58</v>
      </c>
      <c r="AK1186">
        <v>0</v>
      </c>
      <c r="AL1186">
        <v>0</v>
      </c>
      <c r="AM1186">
        <v>1</v>
      </c>
      <c r="AN1186">
        <v>0</v>
      </c>
      <c r="AO1186">
        <v>1</v>
      </c>
      <c r="AP1186">
        <v>0</v>
      </c>
      <c r="AQ1186">
        <v>0</v>
      </c>
      <c r="AR1186">
        <v>0</v>
      </c>
      <c r="AS1186">
        <v>0</v>
      </c>
      <c r="AV1186">
        <v>14.1</v>
      </c>
      <c r="AW1186" t="s">
        <v>59</v>
      </c>
      <c r="AX1186">
        <v>1</v>
      </c>
    </row>
    <row r="1187" spans="1:50">
      <c r="A1187" t="s">
        <v>2219</v>
      </c>
      <c r="B1187" t="s">
        <v>2220</v>
      </c>
      <c r="C1187" t="s">
        <v>103</v>
      </c>
      <c r="D1187">
        <v>6920</v>
      </c>
      <c r="E1187" t="s">
        <v>63</v>
      </c>
      <c r="F1187">
        <v>44</v>
      </c>
      <c r="G1187" t="s">
        <v>64</v>
      </c>
      <c r="H1187">
        <v>271.38</v>
      </c>
      <c r="I1187" t="s">
        <v>261</v>
      </c>
      <c r="J1187" t="s">
        <v>71</v>
      </c>
      <c r="K1187" t="s">
        <v>145</v>
      </c>
      <c r="L1187" t="s">
        <v>58</v>
      </c>
      <c r="M1187">
        <v>0</v>
      </c>
      <c r="N1187">
        <v>1</v>
      </c>
      <c r="O1187">
        <v>1</v>
      </c>
      <c r="P1187">
        <v>0</v>
      </c>
      <c r="Q1187" t="s">
        <v>59</v>
      </c>
      <c r="R1187" t="s">
        <v>59</v>
      </c>
      <c r="S1187" t="s">
        <v>59</v>
      </c>
      <c r="T1187" t="s">
        <v>59</v>
      </c>
      <c r="U1187" t="s">
        <v>59</v>
      </c>
      <c r="W1187">
        <v>0</v>
      </c>
      <c r="X1187">
        <v>0</v>
      </c>
      <c r="Y1187" t="s">
        <v>58</v>
      </c>
      <c r="Z1187" t="s">
        <v>66</v>
      </c>
      <c r="AA1187" t="s">
        <v>58</v>
      </c>
      <c r="AB1187" t="s">
        <v>66</v>
      </c>
      <c r="AC1187" t="s">
        <v>58</v>
      </c>
      <c r="AD1187" t="s">
        <v>58</v>
      </c>
      <c r="AE1187" t="s">
        <v>58</v>
      </c>
      <c r="AF1187" t="s">
        <v>58</v>
      </c>
      <c r="AG1187" t="s">
        <v>58</v>
      </c>
      <c r="AH1187" t="s">
        <v>66</v>
      </c>
      <c r="AI1187" t="s">
        <v>58</v>
      </c>
      <c r="AJ1187" t="s">
        <v>58</v>
      </c>
      <c r="AK1187">
        <v>0</v>
      </c>
      <c r="AL1187">
        <v>0</v>
      </c>
      <c r="AM1187">
        <v>0</v>
      </c>
      <c r="AN1187">
        <v>0</v>
      </c>
      <c r="AO1187">
        <v>0</v>
      </c>
      <c r="AP1187">
        <v>0</v>
      </c>
      <c r="AQ1187">
        <v>0</v>
      </c>
      <c r="AR1187">
        <v>0</v>
      </c>
      <c r="AS1187">
        <v>0</v>
      </c>
      <c r="AV1187">
        <v>12</v>
      </c>
      <c r="AW1187" t="s">
        <v>59</v>
      </c>
      <c r="AX1187">
        <v>6</v>
      </c>
    </row>
    <row r="1188" spans="1:50">
      <c r="A1188" t="s">
        <v>2221</v>
      </c>
      <c r="B1188" t="s">
        <v>2222</v>
      </c>
      <c r="C1188" t="s">
        <v>212</v>
      </c>
      <c r="D1188">
        <v>6640</v>
      </c>
      <c r="E1188" t="s">
        <v>63</v>
      </c>
      <c r="F1188">
        <v>54</v>
      </c>
      <c r="G1188" t="s">
        <v>70</v>
      </c>
      <c r="H1188">
        <v>304.93</v>
      </c>
      <c r="I1188" t="s">
        <v>105</v>
      </c>
      <c r="J1188" t="s">
        <v>71</v>
      </c>
      <c r="K1188" t="s">
        <v>145</v>
      </c>
      <c r="L1188" t="s">
        <v>58</v>
      </c>
      <c r="M1188">
        <v>0</v>
      </c>
      <c r="N1188">
        <v>0</v>
      </c>
      <c r="O1188">
        <v>0</v>
      </c>
      <c r="P1188">
        <v>0</v>
      </c>
      <c r="Q1188" t="s">
        <v>59</v>
      </c>
      <c r="R1188" t="s">
        <v>59</v>
      </c>
      <c r="S1188" t="s">
        <v>59</v>
      </c>
      <c r="T1188" t="s">
        <v>59</v>
      </c>
      <c r="U1188" t="s">
        <v>59</v>
      </c>
      <c r="W1188">
        <v>0</v>
      </c>
      <c r="X1188">
        <v>0</v>
      </c>
      <c r="Y1188" t="s">
        <v>59</v>
      </c>
      <c r="Z1188" t="s">
        <v>59</v>
      </c>
      <c r="AA1188" t="s">
        <v>59</v>
      </c>
      <c r="AB1188" t="s">
        <v>59</v>
      </c>
      <c r="AC1188" t="s">
        <v>59</v>
      </c>
      <c r="AD1188" t="s">
        <v>59</v>
      </c>
      <c r="AE1188" t="s">
        <v>59</v>
      </c>
      <c r="AF1188" t="s">
        <v>59</v>
      </c>
      <c r="AG1188" t="s">
        <v>59</v>
      </c>
      <c r="AH1188" t="s">
        <v>59</v>
      </c>
      <c r="AI1188" t="s">
        <v>59</v>
      </c>
      <c r="AJ1188" t="s">
        <v>59</v>
      </c>
      <c r="AV1188">
        <v>14</v>
      </c>
      <c r="AW1188" t="s">
        <v>59</v>
      </c>
      <c r="AX1188">
        <v>7</v>
      </c>
    </row>
    <row r="1189" spans="1:50">
      <c r="A1189" t="s">
        <v>2223</v>
      </c>
      <c r="B1189" t="s">
        <v>2224</v>
      </c>
      <c r="C1189" t="s">
        <v>69</v>
      </c>
      <c r="D1189">
        <v>7600</v>
      </c>
      <c r="E1189" t="s">
        <v>63</v>
      </c>
      <c r="F1189">
        <v>54</v>
      </c>
      <c r="G1189" t="s">
        <v>226</v>
      </c>
      <c r="H1189">
        <v>490.46</v>
      </c>
      <c r="I1189" t="s">
        <v>105</v>
      </c>
      <c r="J1189" t="s">
        <v>55</v>
      </c>
      <c r="K1189" t="s">
        <v>72</v>
      </c>
      <c r="L1189" t="s">
        <v>58</v>
      </c>
      <c r="M1189">
        <v>0</v>
      </c>
      <c r="N1189">
        <v>2</v>
      </c>
      <c r="O1189">
        <v>2</v>
      </c>
      <c r="P1189">
        <v>1</v>
      </c>
      <c r="Q1189" t="s">
        <v>59</v>
      </c>
      <c r="R1189" t="s">
        <v>59</v>
      </c>
      <c r="S1189" t="s">
        <v>59</v>
      </c>
      <c r="T1189" t="s">
        <v>59</v>
      </c>
      <c r="U1189" t="s">
        <v>59</v>
      </c>
      <c r="W1189">
        <v>0</v>
      </c>
      <c r="X1189">
        <v>0</v>
      </c>
      <c r="Y1189" t="s">
        <v>66</v>
      </c>
      <c r="Z1189" t="s">
        <v>58</v>
      </c>
      <c r="AA1189" t="s">
        <v>58</v>
      </c>
      <c r="AB1189" t="s">
        <v>66</v>
      </c>
      <c r="AC1189" t="s">
        <v>58</v>
      </c>
      <c r="AD1189" t="s">
        <v>58</v>
      </c>
      <c r="AE1189" t="s">
        <v>58</v>
      </c>
      <c r="AF1189" t="s">
        <v>58</v>
      </c>
      <c r="AG1189" t="s">
        <v>58</v>
      </c>
      <c r="AH1189" t="s">
        <v>66</v>
      </c>
      <c r="AI1189" t="s">
        <v>58</v>
      </c>
      <c r="AJ1189" t="s">
        <v>58</v>
      </c>
      <c r="AK1189">
        <v>1</v>
      </c>
      <c r="AL1189">
        <v>1</v>
      </c>
      <c r="AM1189">
        <v>1</v>
      </c>
      <c r="AN1189">
        <v>0</v>
      </c>
      <c r="AO1189">
        <v>1</v>
      </c>
      <c r="AP1189">
        <v>0</v>
      </c>
      <c r="AQ1189">
        <v>0</v>
      </c>
      <c r="AR1189">
        <v>0</v>
      </c>
      <c r="AS1189">
        <v>1</v>
      </c>
      <c r="AV1189">
        <v>15.8</v>
      </c>
      <c r="AW1189" t="s">
        <v>59</v>
      </c>
      <c r="AX1189">
        <v>6</v>
      </c>
    </row>
    <row r="1190" spans="1:50">
      <c r="A1190" t="s">
        <v>2225</v>
      </c>
      <c r="B1190" t="s">
        <v>382</v>
      </c>
      <c r="C1190" t="s">
        <v>103</v>
      </c>
      <c r="D1190">
        <v>6920</v>
      </c>
      <c r="E1190" t="s">
        <v>63</v>
      </c>
      <c r="F1190">
        <v>48</v>
      </c>
      <c r="G1190" t="s">
        <v>70</v>
      </c>
      <c r="H1190">
        <v>347.37</v>
      </c>
      <c r="I1190" t="s">
        <v>55</v>
      </c>
      <c r="J1190" t="s">
        <v>55</v>
      </c>
      <c r="K1190" t="s">
        <v>156</v>
      </c>
      <c r="L1190" t="s">
        <v>66</v>
      </c>
      <c r="M1190">
        <v>1</v>
      </c>
      <c r="N1190">
        <v>0</v>
      </c>
      <c r="O1190">
        <v>0</v>
      </c>
      <c r="P1190">
        <v>0</v>
      </c>
      <c r="Q1190" t="s">
        <v>59</v>
      </c>
      <c r="R1190" t="s">
        <v>59</v>
      </c>
      <c r="S1190" t="s">
        <v>59</v>
      </c>
      <c r="T1190" t="s">
        <v>59</v>
      </c>
      <c r="U1190" t="s">
        <v>59</v>
      </c>
      <c r="W1190">
        <v>0</v>
      </c>
      <c r="X1190">
        <v>0</v>
      </c>
      <c r="Y1190" t="s">
        <v>66</v>
      </c>
      <c r="Z1190" t="s">
        <v>66</v>
      </c>
      <c r="AA1190" t="s">
        <v>58</v>
      </c>
      <c r="AB1190" t="s">
        <v>58</v>
      </c>
      <c r="AC1190" t="s">
        <v>58</v>
      </c>
      <c r="AD1190" t="s">
        <v>58</v>
      </c>
      <c r="AE1190" t="s">
        <v>58</v>
      </c>
      <c r="AF1190" t="s">
        <v>58</v>
      </c>
      <c r="AG1190" t="s">
        <v>58</v>
      </c>
      <c r="AH1190" t="s">
        <v>58</v>
      </c>
      <c r="AI1190" t="s">
        <v>58</v>
      </c>
      <c r="AJ1190" t="s">
        <v>58</v>
      </c>
      <c r="AK1190">
        <v>0</v>
      </c>
      <c r="AL1190">
        <v>0</v>
      </c>
      <c r="AM1190">
        <v>1</v>
      </c>
      <c r="AN1190">
        <v>0</v>
      </c>
      <c r="AO1190">
        <v>0</v>
      </c>
      <c r="AP1190">
        <v>0</v>
      </c>
      <c r="AQ1190">
        <v>0</v>
      </c>
      <c r="AR1190">
        <v>0</v>
      </c>
      <c r="AS1190">
        <v>0</v>
      </c>
      <c r="AV1190">
        <v>12.3</v>
      </c>
      <c r="AW1190" t="s">
        <v>59</v>
      </c>
      <c r="AX1190">
        <v>6</v>
      </c>
    </row>
    <row r="1191" spans="1:50">
      <c r="A1191" t="s">
        <v>2226</v>
      </c>
      <c r="B1191" t="s">
        <v>2227</v>
      </c>
      <c r="C1191" t="s">
        <v>122</v>
      </c>
      <c r="D1191">
        <v>4900</v>
      </c>
      <c r="E1191" t="s">
        <v>53</v>
      </c>
      <c r="F1191">
        <v>76</v>
      </c>
      <c r="G1191" t="s">
        <v>104</v>
      </c>
      <c r="H1191">
        <v>181.58</v>
      </c>
      <c r="I1191" t="s">
        <v>55</v>
      </c>
      <c r="J1191" t="s">
        <v>55</v>
      </c>
      <c r="K1191" t="s">
        <v>156</v>
      </c>
      <c r="L1191" t="s">
        <v>58</v>
      </c>
      <c r="M1191">
        <v>0</v>
      </c>
      <c r="N1191">
        <v>1</v>
      </c>
      <c r="O1191">
        <v>1</v>
      </c>
      <c r="P1191">
        <v>0</v>
      </c>
      <c r="Q1191" t="s">
        <v>59</v>
      </c>
      <c r="R1191" t="s">
        <v>59</v>
      </c>
      <c r="S1191" t="s">
        <v>59</v>
      </c>
      <c r="T1191" t="s">
        <v>59</v>
      </c>
      <c r="U1191" t="s">
        <v>59</v>
      </c>
      <c r="V1191">
        <v>1</v>
      </c>
      <c r="W1191">
        <v>0</v>
      </c>
      <c r="X1191">
        <v>0</v>
      </c>
      <c r="Y1191" t="s">
        <v>59</v>
      </c>
      <c r="Z1191" t="s">
        <v>59</v>
      </c>
      <c r="AA1191" t="s">
        <v>59</v>
      </c>
      <c r="AB1191" t="s">
        <v>59</v>
      </c>
      <c r="AC1191" t="s">
        <v>59</v>
      </c>
      <c r="AD1191" t="s">
        <v>59</v>
      </c>
      <c r="AE1191" t="s">
        <v>59</v>
      </c>
      <c r="AF1191" t="s">
        <v>59</v>
      </c>
      <c r="AG1191" t="s">
        <v>59</v>
      </c>
      <c r="AH1191" t="s">
        <v>59</v>
      </c>
      <c r="AI1191" t="s">
        <v>59</v>
      </c>
      <c r="AJ1191" t="s">
        <v>59</v>
      </c>
      <c r="AV1191">
        <v>11.8</v>
      </c>
      <c r="AW1191" t="s">
        <v>59</v>
      </c>
      <c r="AX1191">
        <v>7</v>
      </c>
    </row>
    <row r="1192" spans="1:50">
      <c r="A1192" t="s">
        <v>2228</v>
      </c>
      <c r="B1192" t="s">
        <v>1496</v>
      </c>
      <c r="C1192" t="s">
        <v>218</v>
      </c>
      <c r="D1192">
        <v>4400</v>
      </c>
      <c r="E1192" t="s">
        <v>63</v>
      </c>
      <c r="F1192">
        <v>62</v>
      </c>
      <c r="G1192" t="s">
        <v>64</v>
      </c>
      <c r="H1192">
        <v>250.33</v>
      </c>
      <c r="I1192" t="s">
        <v>100</v>
      </c>
      <c r="J1192" t="s">
        <v>71</v>
      </c>
      <c r="K1192" t="s">
        <v>72</v>
      </c>
      <c r="L1192" t="s">
        <v>58</v>
      </c>
      <c r="M1192">
        <v>0</v>
      </c>
      <c r="N1192">
        <v>2</v>
      </c>
      <c r="O1192">
        <v>2</v>
      </c>
      <c r="P1192">
        <v>0</v>
      </c>
      <c r="Q1192" t="s">
        <v>59</v>
      </c>
      <c r="R1192" t="s">
        <v>59</v>
      </c>
      <c r="S1192" t="s">
        <v>59</v>
      </c>
      <c r="T1192" t="s">
        <v>66</v>
      </c>
      <c r="U1192" t="s">
        <v>59</v>
      </c>
      <c r="W1192">
        <v>0</v>
      </c>
      <c r="X1192">
        <v>0</v>
      </c>
      <c r="Y1192" t="s">
        <v>59</v>
      </c>
      <c r="Z1192" t="s">
        <v>59</v>
      </c>
      <c r="AA1192" t="s">
        <v>59</v>
      </c>
      <c r="AB1192" t="s">
        <v>59</v>
      </c>
      <c r="AC1192" t="s">
        <v>59</v>
      </c>
      <c r="AD1192" t="s">
        <v>59</v>
      </c>
      <c r="AE1192" t="s">
        <v>59</v>
      </c>
      <c r="AF1192" t="s">
        <v>59</v>
      </c>
      <c r="AG1192" t="s">
        <v>59</v>
      </c>
      <c r="AH1192" t="s">
        <v>59</v>
      </c>
      <c r="AI1192" t="s">
        <v>59</v>
      </c>
      <c r="AJ1192" t="s">
        <v>59</v>
      </c>
      <c r="AV1192">
        <v>13.3</v>
      </c>
      <c r="AW1192" t="s">
        <v>59</v>
      </c>
      <c r="AX1192">
        <v>9</v>
      </c>
    </row>
    <row r="1193" spans="1:50">
      <c r="A1193" t="s">
        <v>2229</v>
      </c>
      <c r="B1193" t="s">
        <v>2230</v>
      </c>
      <c r="C1193" t="s">
        <v>103</v>
      </c>
      <c r="D1193">
        <v>7480</v>
      </c>
      <c r="E1193" t="s">
        <v>63</v>
      </c>
      <c r="F1193">
        <v>40</v>
      </c>
      <c r="G1193" t="s">
        <v>115</v>
      </c>
      <c r="H1193">
        <v>273.68</v>
      </c>
      <c r="I1193" t="s">
        <v>55</v>
      </c>
      <c r="J1193" t="s">
        <v>55</v>
      </c>
      <c r="K1193" t="s">
        <v>131</v>
      </c>
      <c r="L1193" t="s">
        <v>58</v>
      </c>
      <c r="M1193">
        <v>0</v>
      </c>
      <c r="N1193">
        <v>1</v>
      </c>
      <c r="O1193">
        <v>1</v>
      </c>
      <c r="P1193">
        <v>0</v>
      </c>
      <c r="Q1193" t="s">
        <v>59</v>
      </c>
      <c r="R1193" t="s">
        <v>59</v>
      </c>
      <c r="S1193" t="s">
        <v>59</v>
      </c>
      <c r="T1193" t="s">
        <v>59</v>
      </c>
      <c r="U1193" t="s">
        <v>59</v>
      </c>
      <c r="W1193">
        <v>0</v>
      </c>
      <c r="X1193">
        <v>0</v>
      </c>
      <c r="Y1193" t="s">
        <v>59</v>
      </c>
      <c r="Z1193" t="s">
        <v>59</v>
      </c>
      <c r="AA1193" t="s">
        <v>59</v>
      </c>
      <c r="AB1193" t="s">
        <v>59</v>
      </c>
      <c r="AC1193" t="s">
        <v>59</v>
      </c>
      <c r="AD1193" t="s">
        <v>59</v>
      </c>
      <c r="AE1193" t="s">
        <v>59</v>
      </c>
      <c r="AF1193" t="s">
        <v>59</v>
      </c>
      <c r="AG1193" t="s">
        <v>59</v>
      </c>
      <c r="AH1193" t="s">
        <v>59</v>
      </c>
      <c r="AI1193" t="s">
        <v>59</v>
      </c>
      <c r="AJ1193" t="s">
        <v>59</v>
      </c>
      <c r="AV1193">
        <v>13.8</v>
      </c>
      <c r="AW1193" t="s">
        <v>59</v>
      </c>
      <c r="AX1193">
        <v>6</v>
      </c>
    </row>
    <row r="1194" spans="1:50">
      <c r="A1194" t="s">
        <v>2231</v>
      </c>
      <c r="B1194" t="s">
        <v>173</v>
      </c>
      <c r="C1194" t="s">
        <v>142</v>
      </c>
      <c r="D1194">
        <v>1890</v>
      </c>
      <c r="E1194" t="s">
        <v>63</v>
      </c>
      <c r="F1194">
        <v>60</v>
      </c>
      <c r="G1194" t="s">
        <v>89</v>
      </c>
      <c r="H1194">
        <v>402.63</v>
      </c>
      <c r="I1194" t="s">
        <v>55</v>
      </c>
      <c r="J1194" t="s">
        <v>71</v>
      </c>
      <c r="K1194" t="s">
        <v>145</v>
      </c>
      <c r="L1194" t="s">
        <v>58</v>
      </c>
      <c r="M1194">
        <v>0</v>
      </c>
      <c r="N1194">
        <v>2</v>
      </c>
      <c r="O1194">
        <v>2</v>
      </c>
      <c r="P1194">
        <v>0</v>
      </c>
      <c r="Q1194" t="s">
        <v>59</v>
      </c>
      <c r="R1194" t="s">
        <v>59</v>
      </c>
      <c r="S1194" t="s">
        <v>59</v>
      </c>
      <c r="T1194" t="s">
        <v>59</v>
      </c>
      <c r="U1194" t="s">
        <v>59</v>
      </c>
      <c r="V1194">
        <v>1</v>
      </c>
      <c r="W1194">
        <v>0</v>
      </c>
      <c r="X1194">
        <v>0</v>
      </c>
      <c r="Y1194" t="s">
        <v>66</v>
      </c>
      <c r="Z1194" t="s">
        <v>58</v>
      </c>
      <c r="AA1194" t="s">
        <v>58</v>
      </c>
      <c r="AB1194" t="s">
        <v>66</v>
      </c>
      <c r="AC1194" t="s">
        <v>58</v>
      </c>
      <c r="AD1194" t="s">
        <v>58</v>
      </c>
      <c r="AE1194" t="s">
        <v>58</v>
      </c>
      <c r="AF1194" t="s">
        <v>58</v>
      </c>
      <c r="AG1194" t="s">
        <v>58</v>
      </c>
      <c r="AH1194" t="s">
        <v>58</v>
      </c>
      <c r="AI1194" t="s">
        <v>58</v>
      </c>
      <c r="AJ1194" t="s">
        <v>58</v>
      </c>
      <c r="AK1194">
        <v>1</v>
      </c>
      <c r="AL1194">
        <v>0</v>
      </c>
      <c r="AM1194">
        <v>1</v>
      </c>
      <c r="AN1194">
        <v>0</v>
      </c>
      <c r="AO1194">
        <v>0</v>
      </c>
      <c r="AP1194">
        <v>0</v>
      </c>
      <c r="AQ1194">
        <v>1</v>
      </c>
      <c r="AR1194">
        <v>0</v>
      </c>
      <c r="AS1194">
        <v>0</v>
      </c>
      <c r="AV1194">
        <v>15.1</v>
      </c>
      <c r="AW1194" t="s">
        <v>59</v>
      </c>
      <c r="AX1194">
        <v>6</v>
      </c>
    </row>
    <row r="1195" spans="1:50">
      <c r="A1195" t="s">
        <v>2232</v>
      </c>
      <c r="B1195" t="s">
        <v>1067</v>
      </c>
      <c r="C1195" t="s">
        <v>122</v>
      </c>
      <c r="D1195">
        <v>5960</v>
      </c>
      <c r="E1195" t="s">
        <v>63</v>
      </c>
      <c r="F1195">
        <v>24</v>
      </c>
      <c r="G1195" t="s">
        <v>115</v>
      </c>
      <c r="H1195">
        <v>220.07</v>
      </c>
      <c r="I1195" t="s">
        <v>55</v>
      </c>
      <c r="J1195" t="s">
        <v>55</v>
      </c>
      <c r="K1195" t="s">
        <v>131</v>
      </c>
      <c r="L1195" t="s">
        <v>58</v>
      </c>
      <c r="M1195">
        <v>0</v>
      </c>
      <c r="N1195">
        <v>1</v>
      </c>
      <c r="O1195">
        <v>1</v>
      </c>
      <c r="P1195">
        <v>0</v>
      </c>
      <c r="Q1195" t="s">
        <v>59</v>
      </c>
      <c r="R1195" t="s">
        <v>59</v>
      </c>
      <c r="S1195" t="s">
        <v>59</v>
      </c>
      <c r="T1195" t="s">
        <v>59</v>
      </c>
      <c r="U1195" t="s">
        <v>59</v>
      </c>
      <c r="W1195">
        <v>0</v>
      </c>
      <c r="X1195">
        <v>0</v>
      </c>
      <c r="Y1195" t="s">
        <v>58</v>
      </c>
      <c r="Z1195" t="s">
        <v>58</v>
      </c>
      <c r="AA1195" t="s">
        <v>58</v>
      </c>
      <c r="AB1195" t="s">
        <v>58</v>
      </c>
      <c r="AC1195" t="s">
        <v>58</v>
      </c>
      <c r="AD1195" t="s">
        <v>58</v>
      </c>
      <c r="AE1195" t="s">
        <v>58</v>
      </c>
      <c r="AF1195" t="s">
        <v>58</v>
      </c>
      <c r="AG1195" t="s">
        <v>58</v>
      </c>
      <c r="AH1195" t="s">
        <v>58</v>
      </c>
      <c r="AI1195" t="s">
        <v>58</v>
      </c>
      <c r="AJ1195" t="s">
        <v>58</v>
      </c>
      <c r="AK1195">
        <v>0</v>
      </c>
      <c r="AL1195">
        <v>1</v>
      </c>
      <c r="AM1195">
        <v>1</v>
      </c>
      <c r="AN1195">
        <v>0</v>
      </c>
      <c r="AO1195">
        <v>1</v>
      </c>
      <c r="AP1195">
        <v>0</v>
      </c>
      <c r="AQ1195">
        <v>0</v>
      </c>
      <c r="AR1195">
        <v>1</v>
      </c>
      <c r="AS1195">
        <v>1</v>
      </c>
      <c r="AV1195">
        <v>13.5</v>
      </c>
      <c r="AW1195" t="s">
        <v>59</v>
      </c>
      <c r="AX1195">
        <v>7</v>
      </c>
    </row>
    <row r="1196" spans="1:50">
      <c r="A1196" t="s">
        <v>2233</v>
      </c>
      <c r="B1196" t="s">
        <v>2234</v>
      </c>
      <c r="C1196" t="s">
        <v>88</v>
      </c>
      <c r="D1196">
        <v>2240</v>
      </c>
      <c r="E1196" t="s">
        <v>53</v>
      </c>
      <c r="F1196">
        <v>44</v>
      </c>
      <c r="G1196" t="s">
        <v>246</v>
      </c>
      <c r="H1196">
        <v>333.55</v>
      </c>
      <c r="I1196" t="s">
        <v>55</v>
      </c>
      <c r="J1196" t="s">
        <v>71</v>
      </c>
      <c r="K1196" t="s">
        <v>145</v>
      </c>
      <c r="L1196" t="s">
        <v>66</v>
      </c>
      <c r="M1196">
        <v>2</v>
      </c>
      <c r="N1196">
        <v>1</v>
      </c>
      <c r="O1196">
        <v>1</v>
      </c>
      <c r="P1196">
        <v>0</v>
      </c>
      <c r="Q1196" t="s">
        <v>59</v>
      </c>
      <c r="R1196" t="s">
        <v>59</v>
      </c>
      <c r="S1196" t="s">
        <v>59</v>
      </c>
      <c r="T1196" t="s">
        <v>59</v>
      </c>
      <c r="U1196" t="s">
        <v>59</v>
      </c>
      <c r="V1196">
        <v>2</v>
      </c>
      <c r="W1196">
        <v>1</v>
      </c>
      <c r="X1196">
        <v>1</v>
      </c>
      <c r="Y1196" t="s">
        <v>59</v>
      </c>
      <c r="Z1196" t="s">
        <v>59</v>
      </c>
      <c r="AA1196" t="s">
        <v>59</v>
      </c>
      <c r="AB1196" t="s">
        <v>59</v>
      </c>
      <c r="AC1196" t="s">
        <v>59</v>
      </c>
      <c r="AD1196" t="s">
        <v>59</v>
      </c>
      <c r="AE1196" t="s">
        <v>59</v>
      </c>
      <c r="AF1196" t="s">
        <v>59</v>
      </c>
      <c r="AG1196" t="s">
        <v>59</v>
      </c>
      <c r="AH1196" t="s">
        <v>59</v>
      </c>
      <c r="AI1196" t="s">
        <v>59</v>
      </c>
      <c r="AJ1196" t="s">
        <v>59</v>
      </c>
      <c r="AV1196">
        <v>12.8</v>
      </c>
      <c r="AW1196" t="s">
        <v>59</v>
      </c>
      <c r="AX1196">
        <v>8</v>
      </c>
    </row>
    <row r="1197" spans="1:50">
      <c r="A1197" t="s">
        <v>2235</v>
      </c>
      <c r="B1197" t="s">
        <v>2236</v>
      </c>
      <c r="C1197" t="s">
        <v>93</v>
      </c>
      <c r="D1197">
        <v>1120</v>
      </c>
      <c r="E1197" t="s">
        <v>53</v>
      </c>
      <c r="F1197">
        <v>0</v>
      </c>
      <c r="G1197" t="s">
        <v>70</v>
      </c>
      <c r="H1197">
        <v>360.86</v>
      </c>
      <c r="I1197" t="s">
        <v>55</v>
      </c>
      <c r="J1197" t="s">
        <v>55</v>
      </c>
      <c r="K1197" t="s">
        <v>90</v>
      </c>
      <c r="L1197" t="s">
        <v>58</v>
      </c>
      <c r="M1197">
        <v>0</v>
      </c>
      <c r="N1197">
        <v>2</v>
      </c>
      <c r="O1197">
        <v>2</v>
      </c>
      <c r="P1197">
        <v>1</v>
      </c>
      <c r="Q1197" t="s">
        <v>59</v>
      </c>
      <c r="R1197" t="s">
        <v>59</v>
      </c>
      <c r="S1197" t="s">
        <v>59</v>
      </c>
      <c r="T1197" t="s">
        <v>59</v>
      </c>
      <c r="U1197" t="s">
        <v>59</v>
      </c>
      <c r="Y1197" t="s">
        <v>66</v>
      </c>
      <c r="Z1197" t="s">
        <v>66</v>
      </c>
      <c r="AA1197" t="s">
        <v>66</v>
      </c>
      <c r="AB1197" t="s">
        <v>66</v>
      </c>
      <c r="AC1197" t="s">
        <v>58</v>
      </c>
      <c r="AD1197" t="s">
        <v>58</v>
      </c>
      <c r="AE1197" t="s">
        <v>58</v>
      </c>
      <c r="AF1197" t="s">
        <v>58</v>
      </c>
      <c r="AG1197" t="s">
        <v>58</v>
      </c>
      <c r="AH1197" t="s">
        <v>58</v>
      </c>
      <c r="AI1197" t="s">
        <v>58</v>
      </c>
      <c r="AJ1197" t="s">
        <v>66</v>
      </c>
      <c r="AK1197">
        <v>0</v>
      </c>
      <c r="AL1197">
        <v>0</v>
      </c>
      <c r="AM1197">
        <v>1</v>
      </c>
      <c r="AN1197">
        <v>1</v>
      </c>
      <c r="AO1197">
        <v>1</v>
      </c>
      <c r="AP1197">
        <v>0</v>
      </c>
      <c r="AQ1197">
        <v>1</v>
      </c>
      <c r="AR1197">
        <v>0</v>
      </c>
      <c r="AS1197">
        <v>0</v>
      </c>
      <c r="AW1197" t="s">
        <v>66</v>
      </c>
      <c r="AX1197">
        <v>5</v>
      </c>
    </row>
    <row r="1198" spans="1:50">
      <c r="A1198" t="s">
        <v>2237</v>
      </c>
      <c r="B1198" t="s">
        <v>840</v>
      </c>
      <c r="C1198" t="s">
        <v>122</v>
      </c>
      <c r="D1198">
        <v>8280</v>
      </c>
      <c r="E1198" t="s">
        <v>63</v>
      </c>
      <c r="F1198">
        <v>28</v>
      </c>
      <c r="G1198" t="s">
        <v>64</v>
      </c>
      <c r="H1198">
        <v>270.07</v>
      </c>
      <c r="I1198" t="s">
        <v>55</v>
      </c>
      <c r="J1198" t="s">
        <v>56</v>
      </c>
      <c r="K1198" t="s">
        <v>131</v>
      </c>
      <c r="L1198" t="s">
        <v>66</v>
      </c>
      <c r="M1198">
        <v>1</v>
      </c>
      <c r="N1198">
        <v>0</v>
      </c>
      <c r="O1198">
        <v>0</v>
      </c>
      <c r="P1198">
        <v>0</v>
      </c>
      <c r="Q1198" t="s">
        <v>59</v>
      </c>
      <c r="R1198" t="s">
        <v>59</v>
      </c>
      <c r="S1198" t="s">
        <v>59</v>
      </c>
      <c r="T1198" t="s">
        <v>59</v>
      </c>
      <c r="U1198" t="s">
        <v>59</v>
      </c>
      <c r="V1198">
        <v>1</v>
      </c>
      <c r="W1198">
        <v>1</v>
      </c>
      <c r="X1198">
        <v>0</v>
      </c>
      <c r="Y1198" t="s">
        <v>58</v>
      </c>
      <c r="Z1198" t="s">
        <v>58</v>
      </c>
      <c r="AA1198" t="s">
        <v>58</v>
      </c>
      <c r="AB1198" t="s">
        <v>58</v>
      </c>
      <c r="AC1198" t="s">
        <v>58</v>
      </c>
      <c r="AD1198" t="s">
        <v>58</v>
      </c>
      <c r="AE1198" t="s">
        <v>58</v>
      </c>
      <c r="AF1198" t="s">
        <v>58</v>
      </c>
      <c r="AG1198" t="s">
        <v>58</v>
      </c>
      <c r="AH1198" t="s">
        <v>58</v>
      </c>
      <c r="AI1198" t="s">
        <v>58</v>
      </c>
      <c r="AJ1198" t="s">
        <v>58</v>
      </c>
      <c r="AK1198">
        <v>0</v>
      </c>
      <c r="AL1198">
        <v>1</v>
      </c>
      <c r="AM1198">
        <v>0</v>
      </c>
      <c r="AN1198">
        <v>0</v>
      </c>
      <c r="AO1198">
        <v>0</v>
      </c>
      <c r="AP1198">
        <v>0</v>
      </c>
      <c r="AQ1198">
        <v>0</v>
      </c>
      <c r="AR1198">
        <v>0</v>
      </c>
      <c r="AS1198">
        <v>0</v>
      </c>
      <c r="AV1198">
        <v>12.1</v>
      </c>
      <c r="AW1198" t="s">
        <v>59</v>
      </c>
      <c r="AX1198">
        <v>7</v>
      </c>
    </row>
    <row r="1199" spans="1:50">
      <c r="A1199" t="s">
        <v>2238</v>
      </c>
      <c r="B1199" t="s">
        <v>1343</v>
      </c>
      <c r="C1199" t="s">
        <v>137</v>
      </c>
      <c r="D1199">
        <v>6480</v>
      </c>
      <c r="E1199" t="s">
        <v>63</v>
      </c>
      <c r="F1199">
        <v>34</v>
      </c>
      <c r="G1199" t="s">
        <v>84</v>
      </c>
      <c r="H1199">
        <v>338.49</v>
      </c>
      <c r="I1199" t="s">
        <v>105</v>
      </c>
      <c r="J1199" t="s">
        <v>55</v>
      </c>
      <c r="K1199" t="s">
        <v>128</v>
      </c>
      <c r="L1199" t="s">
        <v>66</v>
      </c>
      <c r="M1199">
        <v>2</v>
      </c>
      <c r="N1199">
        <v>1</v>
      </c>
      <c r="O1199">
        <v>1</v>
      </c>
      <c r="P1199">
        <v>0</v>
      </c>
      <c r="Q1199" t="s">
        <v>59</v>
      </c>
      <c r="R1199" t="s">
        <v>59</v>
      </c>
      <c r="S1199" t="s">
        <v>59</v>
      </c>
      <c r="T1199" t="s">
        <v>59</v>
      </c>
      <c r="U1199" t="s">
        <v>59</v>
      </c>
      <c r="W1199">
        <v>0</v>
      </c>
      <c r="X1199">
        <v>0</v>
      </c>
      <c r="Y1199" t="s">
        <v>66</v>
      </c>
      <c r="Z1199" t="s">
        <v>66</v>
      </c>
      <c r="AA1199" t="s">
        <v>58</v>
      </c>
      <c r="AB1199" t="s">
        <v>58</v>
      </c>
      <c r="AC1199" t="s">
        <v>58</v>
      </c>
      <c r="AD1199" t="s">
        <v>58</v>
      </c>
      <c r="AE1199" t="s">
        <v>58</v>
      </c>
      <c r="AF1199" t="s">
        <v>58</v>
      </c>
      <c r="AG1199" t="s">
        <v>58</v>
      </c>
      <c r="AH1199" t="s">
        <v>58</v>
      </c>
      <c r="AI1199" t="s">
        <v>58</v>
      </c>
      <c r="AJ1199" t="s">
        <v>58</v>
      </c>
      <c r="AK1199">
        <v>0</v>
      </c>
      <c r="AL1199">
        <v>1</v>
      </c>
      <c r="AM1199">
        <v>1</v>
      </c>
      <c r="AN1199">
        <v>0</v>
      </c>
      <c r="AO1199">
        <v>1</v>
      </c>
      <c r="AP1199">
        <v>0</v>
      </c>
      <c r="AQ1199">
        <v>0</v>
      </c>
      <c r="AR1199">
        <v>1</v>
      </c>
      <c r="AS1199">
        <v>1</v>
      </c>
      <c r="AV1199">
        <v>13.2</v>
      </c>
      <c r="AW1199" t="s">
        <v>59</v>
      </c>
      <c r="AX1199">
        <v>5</v>
      </c>
    </row>
    <row r="1200" spans="1:50">
      <c r="A1200" t="s">
        <v>2239</v>
      </c>
      <c r="B1200" t="s">
        <v>2038</v>
      </c>
      <c r="C1200" t="s">
        <v>122</v>
      </c>
      <c r="D1200">
        <v>7510</v>
      </c>
      <c r="E1200" t="s">
        <v>53</v>
      </c>
      <c r="F1200">
        <v>64</v>
      </c>
      <c r="G1200" t="s">
        <v>84</v>
      </c>
      <c r="H1200">
        <v>302.63</v>
      </c>
      <c r="I1200" t="s">
        <v>55</v>
      </c>
      <c r="J1200" t="s">
        <v>55</v>
      </c>
      <c r="K1200" t="s">
        <v>80</v>
      </c>
      <c r="L1200" t="s">
        <v>58</v>
      </c>
      <c r="M1200">
        <v>0</v>
      </c>
      <c r="N1200">
        <v>2</v>
      </c>
      <c r="O1200">
        <v>2</v>
      </c>
      <c r="P1200">
        <v>0</v>
      </c>
      <c r="Q1200" t="s">
        <v>59</v>
      </c>
      <c r="R1200" t="s">
        <v>59</v>
      </c>
      <c r="S1200" t="s">
        <v>59</v>
      </c>
      <c r="T1200" t="s">
        <v>59</v>
      </c>
      <c r="U1200" t="s">
        <v>59</v>
      </c>
      <c r="V1200">
        <v>1</v>
      </c>
      <c r="W1200">
        <v>1</v>
      </c>
      <c r="X1200">
        <v>1</v>
      </c>
      <c r="Y1200" t="s">
        <v>66</v>
      </c>
      <c r="Z1200" t="s">
        <v>58</v>
      </c>
      <c r="AA1200" t="s">
        <v>58</v>
      </c>
      <c r="AB1200" t="s">
        <v>58</v>
      </c>
      <c r="AC1200" t="s">
        <v>58</v>
      </c>
      <c r="AD1200" t="s">
        <v>58</v>
      </c>
      <c r="AE1200" t="s">
        <v>58</v>
      </c>
      <c r="AF1200" t="s">
        <v>58</v>
      </c>
      <c r="AG1200" t="s">
        <v>58</v>
      </c>
      <c r="AH1200" t="s">
        <v>58</v>
      </c>
      <c r="AI1200" t="s">
        <v>58</v>
      </c>
      <c r="AJ1200" t="s">
        <v>58</v>
      </c>
      <c r="AK1200">
        <v>0</v>
      </c>
      <c r="AL1200">
        <v>1</v>
      </c>
      <c r="AM1200">
        <v>1</v>
      </c>
      <c r="AN1200">
        <v>0</v>
      </c>
      <c r="AO1200">
        <v>1</v>
      </c>
      <c r="AP1200">
        <v>0</v>
      </c>
      <c r="AQ1200">
        <v>0</v>
      </c>
      <c r="AR1200">
        <v>0</v>
      </c>
      <c r="AS1200">
        <v>0</v>
      </c>
      <c r="AV1200">
        <v>13.5</v>
      </c>
      <c r="AW1200" t="s">
        <v>59</v>
      </c>
      <c r="AX1200">
        <v>7</v>
      </c>
    </row>
    <row r="1201" spans="1:50">
      <c r="A1201" t="s">
        <v>2240</v>
      </c>
      <c r="B1201" t="s">
        <v>2241</v>
      </c>
      <c r="C1201" t="s">
        <v>126</v>
      </c>
      <c r="D1201">
        <v>1440</v>
      </c>
      <c r="E1201" t="s">
        <v>63</v>
      </c>
      <c r="F1201">
        <v>0</v>
      </c>
      <c r="G1201" t="s">
        <v>54</v>
      </c>
      <c r="H1201">
        <v>139.13999999999999</v>
      </c>
      <c r="I1201" t="s">
        <v>55</v>
      </c>
      <c r="J1201" t="s">
        <v>55</v>
      </c>
      <c r="K1201" t="s">
        <v>131</v>
      </c>
      <c r="L1201" t="s">
        <v>58</v>
      </c>
      <c r="M1201">
        <v>0</v>
      </c>
      <c r="N1201">
        <v>0</v>
      </c>
      <c r="O1201">
        <v>0</v>
      </c>
      <c r="P1201">
        <v>0</v>
      </c>
      <c r="Q1201" t="s">
        <v>59</v>
      </c>
      <c r="R1201" t="s">
        <v>59</v>
      </c>
      <c r="S1201" t="s">
        <v>59</v>
      </c>
      <c r="T1201" t="s">
        <v>59</v>
      </c>
      <c r="U1201" t="s">
        <v>59</v>
      </c>
      <c r="W1201">
        <v>0</v>
      </c>
      <c r="X1201">
        <v>0</v>
      </c>
      <c r="Y1201" t="s">
        <v>59</v>
      </c>
      <c r="Z1201" t="s">
        <v>59</v>
      </c>
      <c r="AA1201" t="s">
        <v>59</v>
      </c>
      <c r="AB1201" t="s">
        <v>59</v>
      </c>
      <c r="AC1201" t="s">
        <v>59</v>
      </c>
      <c r="AD1201" t="s">
        <v>59</v>
      </c>
      <c r="AE1201" t="s">
        <v>59</v>
      </c>
      <c r="AF1201" t="s">
        <v>59</v>
      </c>
      <c r="AG1201" t="s">
        <v>59</v>
      </c>
      <c r="AH1201" t="s">
        <v>59</v>
      </c>
      <c r="AI1201" t="s">
        <v>59</v>
      </c>
      <c r="AJ1201" t="s">
        <v>59</v>
      </c>
      <c r="AV1201">
        <v>11.7</v>
      </c>
      <c r="AW1201" t="s">
        <v>59</v>
      </c>
      <c r="AX1201">
        <v>7</v>
      </c>
    </row>
    <row r="1202" spans="1:50">
      <c r="A1202" t="s">
        <v>2242</v>
      </c>
      <c r="B1202" t="s">
        <v>1874</v>
      </c>
      <c r="C1202" t="s">
        <v>52</v>
      </c>
      <c r="D1202">
        <v>5480</v>
      </c>
      <c r="E1202" t="s">
        <v>53</v>
      </c>
      <c r="F1202">
        <v>36</v>
      </c>
      <c r="G1202" t="s">
        <v>64</v>
      </c>
      <c r="H1202">
        <v>389.47</v>
      </c>
      <c r="I1202" t="s">
        <v>55</v>
      </c>
      <c r="J1202" t="s">
        <v>55</v>
      </c>
      <c r="K1202" t="s">
        <v>80</v>
      </c>
      <c r="L1202" t="s">
        <v>58</v>
      </c>
      <c r="M1202">
        <v>0</v>
      </c>
      <c r="N1202">
        <v>2</v>
      </c>
      <c r="O1202">
        <v>1</v>
      </c>
      <c r="P1202">
        <v>0</v>
      </c>
      <c r="Q1202" t="s">
        <v>59</v>
      </c>
      <c r="R1202" t="s">
        <v>59</v>
      </c>
      <c r="S1202" t="s">
        <v>59</v>
      </c>
      <c r="T1202" t="s">
        <v>59</v>
      </c>
      <c r="U1202" t="s">
        <v>59</v>
      </c>
      <c r="W1202">
        <v>0</v>
      </c>
      <c r="X1202">
        <v>0</v>
      </c>
      <c r="Y1202" t="s">
        <v>66</v>
      </c>
      <c r="Z1202" t="s">
        <v>58</v>
      </c>
      <c r="AA1202" t="s">
        <v>58</v>
      </c>
      <c r="AB1202" t="s">
        <v>58</v>
      </c>
      <c r="AC1202" t="s">
        <v>58</v>
      </c>
      <c r="AD1202" t="s">
        <v>58</v>
      </c>
      <c r="AE1202" t="s">
        <v>58</v>
      </c>
      <c r="AF1202" t="s">
        <v>58</v>
      </c>
      <c r="AG1202" t="s">
        <v>58</v>
      </c>
      <c r="AH1202" t="s">
        <v>58</v>
      </c>
      <c r="AI1202" t="s">
        <v>58</v>
      </c>
      <c r="AJ1202" t="s">
        <v>66</v>
      </c>
      <c r="AK1202">
        <v>0</v>
      </c>
      <c r="AL1202">
        <v>0</v>
      </c>
      <c r="AM1202">
        <v>1</v>
      </c>
      <c r="AN1202">
        <v>0</v>
      </c>
      <c r="AO1202">
        <v>1</v>
      </c>
      <c r="AP1202">
        <v>0</v>
      </c>
      <c r="AQ1202">
        <v>1</v>
      </c>
      <c r="AR1202">
        <v>1</v>
      </c>
      <c r="AS1202">
        <v>1</v>
      </c>
      <c r="AV1202">
        <v>12.2</v>
      </c>
      <c r="AW1202" t="s">
        <v>59</v>
      </c>
      <c r="AX1202">
        <v>5</v>
      </c>
    </row>
    <row r="1203" spans="1:50">
      <c r="A1203" t="s">
        <v>2243</v>
      </c>
      <c r="B1203" t="s">
        <v>2244</v>
      </c>
      <c r="C1203" t="s">
        <v>212</v>
      </c>
      <c r="E1203" t="s">
        <v>63</v>
      </c>
      <c r="F1203">
        <v>62</v>
      </c>
      <c r="G1203" t="s">
        <v>64</v>
      </c>
      <c r="H1203">
        <v>217.76</v>
      </c>
      <c r="I1203" t="s">
        <v>100</v>
      </c>
      <c r="J1203" t="s">
        <v>71</v>
      </c>
      <c r="K1203" t="s">
        <v>72</v>
      </c>
      <c r="L1203" t="s">
        <v>58</v>
      </c>
      <c r="M1203">
        <v>0</v>
      </c>
      <c r="N1203">
        <v>1</v>
      </c>
      <c r="O1203">
        <v>1</v>
      </c>
      <c r="P1203">
        <v>0</v>
      </c>
      <c r="Q1203" t="s">
        <v>59</v>
      </c>
      <c r="R1203" t="s">
        <v>59</v>
      </c>
      <c r="S1203" t="s">
        <v>59</v>
      </c>
      <c r="T1203" t="s">
        <v>59</v>
      </c>
      <c r="U1203" t="s">
        <v>59</v>
      </c>
      <c r="W1203">
        <v>0</v>
      </c>
      <c r="X1203">
        <v>0</v>
      </c>
      <c r="Y1203" t="s">
        <v>58</v>
      </c>
      <c r="Z1203" t="s">
        <v>58</v>
      </c>
      <c r="AA1203" t="s">
        <v>58</v>
      </c>
      <c r="AB1203" t="s">
        <v>58</v>
      </c>
      <c r="AC1203" t="s">
        <v>58</v>
      </c>
      <c r="AD1203" t="s">
        <v>58</v>
      </c>
      <c r="AE1203" t="s">
        <v>58</v>
      </c>
      <c r="AF1203" t="s">
        <v>58</v>
      </c>
      <c r="AG1203" t="s">
        <v>58</v>
      </c>
      <c r="AH1203" t="s">
        <v>58</v>
      </c>
      <c r="AI1203" t="s">
        <v>58</v>
      </c>
      <c r="AJ1203" t="s">
        <v>58</v>
      </c>
      <c r="AK1203">
        <v>1</v>
      </c>
      <c r="AL1203">
        <v>1</v>
      </c>
      <c r="AM1203">
        <v>1</v>
      </c>
      <c r="AN1203">
        <v>1</v>
      </c>
      <c r="AO1203">
        <v>1</v>
      </c>
      <c r="AP1203">
        <v>0</v>
      </c>
      <c r="AQ1203">
        <v>0</v>
      </c>
      <c r="AR1203">
        <v>1</v>
      </c>
      <c r="AS1203">
        <v>0</v>
      </c>
      <c r="AV1203">
        <v>10.9</v>
      </c>
      <c r="AW1203" t="s">
        <v>59</v>
      </c>
      <c r="AX1203">
        <v>7</v>
      </c>
    </row>
    <row r="1204" spans="1:50">
      <c r="A1204" t="s">
        <v>2245</v>
      </c>
      <c r="B1204" t="s">
        <v>2246</v>
      </c>
      <c r="C1204" t="s">
        <v>187</v>
      </c>
      <c r="D1204">
        <v>6760</v>
      </c>
      <c r="E1204" t="s">
        <v>53</v>
      </c>
      <c r="F1204">
        <v>66</v>
      </c>
      <c r="G1204" t="s">
        <v>54</v>
      </c>
      <c r="H1204">
        <v>168.75</v>
      </c>
      <c r="I1204" t="s">
        <v>261</v>
      </c>
      <c r="J1204" t="s">
        <v>56</v>
      </c>
      <c r="K1204" t="s">
        <v>85</v>
      </c>
      <c r="L1204" t="s">
        <v>58</v>
      </c>
      <c r="M1204">
        <v>0</v>
      </c>
      <c r="N1204">
        <v>2</v>
      </c>
      <c r="O1204">
        <v>2</v>
      </c>
      <c r="P1204">
        <v>0</v>
      </c>
      <c r="Q1204" t="s">
        <v>59</v>
      </c>
      <c r="R1204" t="s">
        <v>59</v>
      </c>
      <c r="S1204" t="s">
        <v>59</v>
      </c>
      <c r="T1204" t="s">
        <v>59</v>
      </c>
      <c r="U1204" t="s">
        <v>59</v>
      </c>
      <c r="W1204">
        <v>0</v>
      </c>
      <c r="X1204">
        <v>0</v>
      </c>
      <c r="Y1204" t="s">
        <v>58</v>
      </c>
      <c r="Z1204" t="s">
        <v>58</v>
      </c>
      <c r="AA1204" t="s">
        <v>58</v>
      </c>
      <c r="AB1204" t="s">
        <v>58</v>
      </c>
      <c r="AC1204" t="s">
        <v>58</v>
      </c>
      <c r="AD1204" t="s">
        <v>58</v>
      </c>
      <c r="AE1204" t="s">
        <v>58</v>
      </c>
      <c r="AF1204" t="s">
        <v>58</v>
      </c>
      <c r="AG1204" t="s">
        <v>58</v>
      </c>
      <c r="AH1204" t="s">
        <v>58</v>
      </c>
      <c r="AI1204" t="s">
        <v>58</v>
      </c>
      <c r="AJ1204" t="s">
        <v>58</v>
      </c>
      <c r="AK1204">
        <v>0</v>
      </c>
      <c r="AL1204">
        <v>0</v>
      </c>
      <c r="AM1204">
        <v>0</v>
      </c>
      <c r="AN1204">
        <v>0</v>
      </c>
      <c r="AO1204">
        <v>0</v>
      </c>
      <c r="AP1204">
        <v>0</v>
      </c>
      <c r="AQ1204">
        <v>0</v>
      </c>
      <c r="AR1204">
        <v>0</v>
      </c>
      <c r="AS1204">
        <v>0</v>
      </c>
      <c r="AV1204">
        <v>11.8</v>
      </c>
      <c r="AW1204" t="s">
        <v>59</v>
      </c>
      <c r="AX1204">
        <v>7</v>
      </c>
    </row>
    <row r="1205" spans="1:50">
      <c r="A1205" t="s">
        <v>2247</v>
      </c>
      <c r="B1205" t="s">
        <v>2248</v>
      </c>
      <c r="C1205" t="s">
        <v>103</v>
      </c>
      <c r="E1205" t="s">
        <v>53</v>
      </c>
      <c r="F1205">
        <v>72</v>
      </c>
      <c r="G1205" t="s">
        <v>64</v>
      </c>
      <c r="H1205">
        <v>344.74</v>
      </c>
      <c r="I1205" t="s">
        <v>94</v>
      </c>
      <c r="J1205" t="s">
        <v>56</v>
      </c>
      <c r="K1205" t="s">
        <v>72</v>
      </c>
      <c r="L1205" t="s">
        <v>58</v>
      </c>
      <c r="M1205">
        <v>0</v>
      </c>
      <c r="N1205">
        <v>1</v>
      </c>
      <c r="O1205">
        <v>1</v>
      </c>
      <c r="P1205">
        <v>0</v>
      </c>
      <c r="Q1205" t="s">
        <v>59</v>
      </c>
      <c r="R1205" t="s">
        <v>59</v>
      </c>
      <c r="S1205" t="s">
        <v>66</v>
      </c>
      <c r="T1205" t="s">
        <v>59</v>
      </c>
      <c r="U1205" t="s">
        <v>66</v>
      </c>
      <c r="W1205">
        <v>0</v>
      </c>
      <c r="X1205">
        <v>0</v>
      </c>
      <c r="Y1205" t="s">
        <v>58</v>
      </c>
      <c r="Z1205" t="s">
        <v>58</v>
      </c>
      <c r="AA1205" t="s">
        <v>58</v>
      </c>
      <c r="AB1205" t="s">
        <v>58</v>
      </c>
      <c r="AC1205" t="s">
        <v>58</v>
      </c>
      <c r="AD1205" t="s">
        <v>58</v>
      </c>
      <c r="AE1205" t="s">
        <v>58</v>
      </c>
      <c r="AF1205" t="s">
        <v>58</v>
      </c>
      <c r="AG1205" t="s">
        <v>58</v>
      </c>
      <c r="AH1205" t="s">
        <v>58</v>
      </c>
      <c r="AI1205" t="s">
        <v>58</v>
      </c>
      <c r="AJ1205" t="s">
        <v>58</v>
      </c>
      <c r="AK1205">
        <v>0</v>
      </c>
      <c r="AL1205">
        <v>0</v>
      </c>
      <c r="AM1205">
        <v>1</v>
      </c>
      <c r="AN1205">
        <v>0</v>
      </c>
      <c r="AO1205">
        <v>1</v>
      </c>
      <c r="AP1205">
        <v>0</v>
      </c>
      <c r="AQ1205">
        <v>0</v>
      </c>
      <c r="AR1205">
        <v>0</v>
      </c>
      <c r="AS1205">
        <v>0</v>
      </c>
      <c r="AV1205">
        <v>13.3</v>
      </c>
      <c r="AW1205" t="s">
        <v>59</v>
      </c>
      <c r="AX1205">
        <v>6</v>
      </c>
    </row>
    <row r="1206" spans="1:50">
      <c r="A1206" t="s">
        <v>2249</v>
      </c>
      <c r="B1206" t="s">
        <v>1491</v>
      </c>
      <c r="C1206" t="s">
        <v>75</v>
      </c>
      <c r="D1206">
        <v>2160</v>
      </c>
      <c r="E1206" t="s">
        <v>63</v>
      </c>
      <c r="F1206">
        <v>54</v>
      </c>
      <c r="G1206" t="s">
        <v>246</v>
      </c>
      <c r="H1206">
        <v>408.55</v>
      </c>
      <c r="I1206" t="s">
        <v>105</v>
      </c>
      <c r="J1206" t="s">
        <v>71</v>
      </c>
      <c r="K1206" t="s">
        <v>72</v>
      </c>
      <c r="L1206" t="s">
        <v>66</v>
      </c>
      <c r="M1206">
        <v>1</v>
      </c>
      <c r="N1206">
        <v>2</v>
      </c>
      <c r="O1206">
        <v>2</v>
      </c>
      <c r="P1206">
        <v>0</v>
      </c>
      <c r="Q1206" t="s">
        <v>59</v>
      </c>
      <c r="R1206" t="s">
        <v>59</v>
      </c>
      <c r="S1206" t="s">
        <v>59</v>
      </c>
      <c r="T1206" t="s">
        <v>59</v>
      </c>
      <c r="U1206" t="s">
        <v>59</v>
      </c>
      <c r="V1206">
        <v>3</v>
      </c>
      <c r="W1206">
        <v>1</v>
      </c>
      <c r="X1206">
        <v>1</v>
      </c>
      <c r="Y1206" t="s">
        <v>58</v>
      </c>
      <c r="Z1206" t="s">
        <v>66</v>
      </c>
      <c r="AA1206" t="s">
        <v>66</v>
      </c>
      <c r="AB1206" t="s">
        <v>66</v>
      </c>
      <c r="AC1206" t="s">
        <v>58</v>
      </c>
      <c r="AD1206" t="s">
        <v>58</v>
      </c>
      <c r="AE1206" t="s">
        <v>58</v>
      </c>
      <c r="AF1206" t="s">
        <v>58</v>
      </c>
      <c r="AG1206" t="s">
        <v>58</v>
      </c>
      <c r="AH1206" t="s">
        <v>58</v>
      </c>
      <c r="AI1206" t="s">
        <v>58</v>
      </c>
      <c r="AJ1206" t="s">
        <v>58</v>
      </c>
      <c r="AK1206">
        <v>0</v>
      </c>
      <c r="AL1206">
        <v>1</v>
      </c>
      <c r="AM1206">
        <v>1</v>
      </c>
      <c r="AN1206">
        <v>0</v>
      </c>
      <c r="AO1206">
        <v>1</v>
      </c>
      <c r="AP1206">
        <v>0</v>
      </c>
      <c r="AQ1206">
        <v>0</v>
      </c>
      <c r="AR1206">
        <v>1</v>
      </c>
      <c r="AS1206">
        <v>0</v>
      </c>
      <c r="AV1206">
        <v>13.2</v>
      </c>
      <c r="AW1206" t="s">
        <v>59</v>
      </c>
      <c r="AX1206">
        <v>1</v>
      </c>
    </row>
    <row r="1207" spans="1:50">
      <c r="A1207" t="s">
        <v>2250</v>
      </c>
      <c r="B1207" t="s">
        <v>399</v>
      </c>
      <c r="C1207" t="s">
        <v>103</v>
      </c>
      <c r="D1207">
        <v>4480</v>
      </c>
      <c r="E1207" t="s">
        <v>63</v>
      </c>
      <c r="F1207">
        <v>26</v>
      </c>
      <c r="G1207" t="s">
        <v>54</v>
      </c>
      <c r="H1207">
        <v>227.3</v>
      </c>
      <c r="I1207" t="s">
        <v>55</v>
      </c>
      <c r="J1207" t="s">
        <v>55</v>
      </c>
      <c r="K1207" t="s">
        <v>57</v>
      </c>
      <c r="L1207" t="s">
        <v>58</v>
      </c>
      <c r="M1207">
        <v>0</v>
      </c>
      <c r="N1207">
        <v>1</v>
      </c>
      <c r="O1207">
        <v>1</v>
      </c>
      <c r="P1207">
        <v>0</v>
      </c>
      <c r="Q1207" t="s">
        <v>59</v>
      </c>
      <c r="R1207" t="s">
        <v>59</v>
      </c>
      <c r="S1207" t="s">
        <v>59</v>
      </c>
      <c r="T1207" t="s">
        <v>59</v>
      </c>
      <c r="U1207" t="s">
        <v>59</v>
      </c>
      <c r="W1207">
        <v>0</v>
      </c>
      <c r="X1207">
        <v>0</v>
      </c>
      <c r="Y1207" t="s">
        <v>66</v>
      </c>
      <c r="Z1207" t="s">
        <v>58</v>
      </c>
      <c r="AA1207" t="s">
        <v>58</v>
      </c>
      <c r="AB1207" t="s">
        <v>58</v>
      </c>
      <c r="AC1207" t="s">
        <v>58</v>
      </c>
      <c r="AD1207" t="s">
        <v>58</v>
      </c>
      <c r="AE1207" t="s">
        <v>58</v>
      </c>
      <c r="AF1207" t="s">
        <v>58</v>
      </c>
      <c r="AG1207" t="s">
        <v>58</v>
      </c>
      <c r="AH1207" t="s">
        <v>58</v>
      </c>
      <c r="AI1207" t="s">
        <v>58</v>
      </c>
      <c r="AJ1207" t="s">
        <v>58</v>
      </c>
      <c r="AK1207">
        <v>0</v>
      </c>
      <c r="AL1207">
        <v>1</v>
      </c>
      <c r="AM1207">
        <v>0</v>
      </c>
      <c r="AN1207">
        <v>0</v>
      </c>
      <c r="AO1207">
        <v>0</v>
      </c>
      <c r="AP1207">
        <v>0</v>
      </c>
      <c r="AQ1207">
        <v>0</v>
      </c>
      <c r="AR1207">
        <v>0</v>
      </c>
      <c r="AS1207">
        <v>1</v>
      </c>
      <c r="AV1207">
        <v>11.6</v>
      </c>
      <c r="AW1207" t="s">
        <v>59</v>
      </c>
      <c r="AX1207">
        <v>6</v>
      </c>
    </row>
    <row r="1208" spans="1:50">
      <c r="A1208" t="s">
        <v>2251</v>
      </c>
      <c r="B1208" t="s">
        <v>1503</v>
      </c>
      <c r="C1208" t="s">
        <v>266</v>
      </c>
      <c r="D1208">
        <v>3960</v>
      </c>
      <c r="E1208" t="s">
        <v>63</v>
      </c>
      <c r="F1208">
        <v>42</v>
      </c>
      <c r="G1208" t="s">
        <v>104</v>
      </c>
      <c r="H1208">
        <v>344.74</v>
      </c>
      <c r="I1208" t="s">
        <v>100</v>
      </c>
      <c r="J1208" t="s">
        <v>71</v>
      </c>
      <c r="K1208" t="s">
        <v>72</v>
      </c>
      <c r="L1208" t="s">
        <v>66</v>
      </c>
      <c r="M1208">
        <v>2</v>
      </c>
      <c r="N1208">
        <v>2</v>
      </c>
      <c r="O1208">
        <v>2</v>
      </c>
      <c r="P1208">
        <v>0</v>
      </c>
      <c r="Q1208" t="s">
        <v>59</v>
      </c>
      <c r="R1208" t="s">
        <v>59</v>
      </c>
      <c r="S1208" t="s">
        <v>59</v>
      </c>
      <c r="T1208" t="s">
        <v>59</v>
      </c>
      <c r="U1208" t="s">
        <v>59</v>
      </c>
      <c r="V1208">
        <v>0</v>
      </c>
      <c r="W1208">
        <v>1</v>
      </c>
      <c r="X1208">
        <v>1</v>
      </c>
      <c r="Y1208" t="s">
        <v>58</v>
      </c>
      <c r="Z1208" t="s">
        <v>58</v>
      </c>
      <c r="AA1208" t="s">
        <v>66</v>
      </c>
      <c r="AB1208" t="s">
        <v>58</v>
      </c>
      <c r="AC1208" t="s">
        <v>58</v>
      </c>
      <c r="AD1208" t="s">
        <v>58</v>
      </c>
      <c r="AE1208" t="s">
        <v>58</v>
      </c>
      <c r="AF1208" t="s">
        <v>66</v>
      </c>
      <c r="AG1208" t="s">
        <v>58</v>
      </c>
      <c r="AH1208" t="s">
        <v>58</v>
      </c>
      <c r="AI1208" t="s">
        <v>58</v>
      </c>
      <c r="AJ1208" t="s">
        <v>58</v>
      </c>
      <c r="AK1208">
        <v>1</v>
      </c>
      <c r="AL1208">
        <v>1</v>
      </c>
      <c r="AM1208">
        <v>1</v>
      </c>
      <c r="AN1208">
        <v>0</v>
      </c>
      <c r="AO1208">
        <v>1</v>
      </c>
      <c r="AP1208">
        <v>0</v>
      </c>
      <c r="AQ1208">
        <v>0</v>
      </c>
      <c r="AR1208">
        <v>1</v>
      </c>
      <c r="AS1208">
        <v>1</v>
      </c>
      <c r="AV1208">
        <v>13.8</v>
      </c>
      <c r="AW1208" t="s">
        <v>59</v>
      </c>
      <c r="AX1208">
        <v>9</v>
      </c>
    </row>
    <row r="1209" spans="1:50">
      <c r="A1209" t="s">
        <v>2252</v>
      </c>
      <c r="B1209" t="s">
        <v>944</v>
      </c>
      <c r="C1209" t="s">
        <v>148</v>
      </c>
      <c r="D1209">
        <v>8480</v>
      </c>
      <c r="E1209" t="s">
        <v>53</v>
      </c>
      <c r="F1209">
        <v>40</v>
      </c>
      <c r="G1209" t="s">
        <v>115</v>
      </c>
      <c r="H1209">
        <v>213.16</v>
      </c>
      <c r="I1209" t="s">
        <v>55</v>
      </c>
      <c r="J1209" t="s">
        <v>55</v>
      </c>
      <c r="K1209" t="s">
        <v>256</v>
      </c>
      <c r="L1209" t="s">
        <v>58</v>
      </c>
      <c r="M1209">
        <v>0</v>
      </c>
      <c r="N1209">
        <v>0</v>
      </c>
      <c r="O1209">
        <v>0</v>
      </c>
      <c r="P1209">
        <v>0</v>
      </c>
      <c r="Q1209" t="s">
        <v>59</v>
      </c>
      <c r="R1209" t="s">
        <v>59</v>
      </c>
      <c r="S1209" t="s">
        <v>59</v>
      </c>
      <c r="T1209" t="s">
        <v>59</v>
      </c>
      <c r="U1209" t="s">
        <v>59</v>
      </c>
      <c r="W1209">
        <v>0</v>
      </c>
      <c r="X1209">
        <v>0</v>
      </c>
      <c r="Y1209" t="s">
        <v>58</v>
      </c>
      <c r="Z1209" t="s">
        <v>58</v>
      </c>
      <c r="AA1209" t="s">
        <v>58</v>
      </c>
      <c r="AB1209" t="s">
        <v>58</v>
      </c>
      <c r="AC1209" t="s">
        <v>58</v>
      </c>
      <c r="AD1209" t="s">
        <v>58</v>
      </c>
      <c r="AE1209" t="s">
        <v>58</v>
      </c>
      <c r="AF1209" t="s">
        <v>58</v>
      </c>
      <c r="AG1209" t="s">
        <v>58</v>
      </c>
      <c r="AH1209" t="s">
        <v>58</v>
      </c>
      <c r="AI1209" t="s">
        <v>58</v>
      </c>
      <c r="AJ1209" t="s">
        <v>58</v>
      </c>
      <c r="AK1209">
        <v>0</v>
      </c>
      <c r="AL1209">
        <v>1</v>
      </c>
      <c r="AM1209">
        <v>1</v>
      </c>
      <c r="AN1209">
        <v>0</v>
      </c>
      <c r="AO1209">
        <v>0</v>
      </c>
      <c r="AP1209">
        <v>1</v>
      </c>
      <c r="AQ1209">
        <v>0</v>
      </c>
      <c r="AR1209">
        <v>0</v>
      </c>
      <c r="AS1209">
        <v>0</v>
      </c>
      <c r="AV1209">
        <v>11.6</v>
      </c>
      <c r="AW1209" t="s">
        <v>59</v>
      </c>
      <c r="AX1209">
        <v>3</v>
      </c>
    </row>
    <row r="1210" spans="1:50">
      <c r="A1210" t="s">
        <v>2253</v>
      </c>
      <c r="B1210" t="s">
        <v>2254</v>
      </c>
      <c r="C1210" t="s">
        <v>134</v>
      </c>
      <c r="E1210" t="s">
        <v>53</v>
      </c>
      <c r="F1210">
        <v>0</v>
      </c>
      <c r="G1210" t="s">
        <v>84</v>
      </c>
      <c r="H1210">
        <v>223.36</v>
      </c>
      <c r="I1210" t="s">
        <v>196</v>
      </c>
      <c r="J1210" t="s">
        <v>55</v>
      </c>
      <c r="K1210" t="s">
        <v>145</v>
      </c>
      <c r="L1210" t="s">
        <v>66</v>
      </c>
      <c r="M1210">
        <v>2</v>
      </c>
      <c r="N1210">
        <v>2</v>
      </c>
      <c r="O1210">
        <v>2</v>
      </c>
      <c r="P1210">
        <v>0</v>
      </c>
      <c r="Q1210" t="s">
        <v>59</v>
      </c>
      <c r="R1210" t="s">
        <v>59</v>
      </c>
      <c r="S1210" t="s">
        <v>59</v>
      </c>
      <c r="T1210" t="s">
        <v>59</v>
      </c>
      <c r="U1210" t="s">
        <v>59</v>
      </c>
      <c r="V1210">
        <v>1</v>
      </c>
      <c r="W1210">
        <v>1</v>
      </c>
      <c r="X1210">
        <v>0</v>
      </c>
      <c r="Y1210" t="s">
        <v>58</v>
      </c>
      <c r="Z1210" t="s">
        <v>58</v>
      </c>
      <c r="AA1210" t="s">
        <v>58</v>
      </c>
      <c r="AB1210" t="s">
        <v>66</v>
      </c>
      <c r="AC1210" t="s">
        <v>58</v>
      </c>
      <c r="AD1210" t="s">
        <v>58</v>
      </c>
      <c r="AE1210" t="s">
        <v>58</v>
      </c>
      <c r="AF1210" t="s">
        <v>58</v>
      </c>
      <c r="AG1210" t="s">
        <v>58</v>
      </c>
      <c r="AH1210" t="s">
        <v>58</v>
      </c>
      <c r="AI1210" t="s">
        <v>58</v>
      </c>
      <c r="AJ1210" t="s">
        <v>58</v>
      </c>
      <c r="AK1210">
        <v>1</v>
      </c>
      <c r="AL1210">
        <v>1</v>
      </c>
      <c r="AM1210">
        <v>1</v>
      </c>
      <c r="AN1210">
        <v>0</v>
      </c>
      <c r="AO1210">
        <v>0</v>
      </c>
      <c r="AP1210">
        <v>0</v>
      </c>
      <c r="AQ1210">
        <v>1</v>
      </c>
      <c r="AR1210">
        <v>1</v>
      </c>
      <c r="AS1210">
        <v>0</v>
      </c>
      <c r="AV1210">
        <v>11.7</v>
      </c>
      <c r="AW1210" t="s">
        <v>66</v>
      </c>
      <c r="AX1210">
        <v>1</v>
      </c>
    </row>
    <row r="1211" spans="1:50">
      <c r="A1211" t="s">
        <v>2255</v>
      </c>
      <c r="B1211" t="s">
        <v>2256</v>
      </c>
      <c r="C1211" t="s">
        <v>83</v>
      </c>
      <c r="D1211">
        <v>1560</v>
      </c>
      <c r="E1211" t="s">
        <v>63</v>
      </c>
      <c r="F1211">
        <v>52</v>
      </c>
      <c r="G1211" t="s">
        <v>163</v>
      </c>
      <c r="H1211">
        <v>330.92</v>
      </c>
      <c r="I1211" t="s">
        <v>105</v>
      </c>
      <c r="J1211" t="s">
        <v>71</v>
      </c>
      <c r="K1211" t="s">
        <v>111</v>
      </c>
      <c r="L1211" t="s">
        <v>66</v>
      </c>
      <c r="M1211">
        <v>1</v>
      </c>
      <c r="N1211">
        <v>2</v>
      </c>
      <c r="O1211">
        <v>2</v>
      </c>
      <c r="P1211">
        <v>1</v>
      </c>
      <c r="Q1211" t="s">
        <v>59</v>
      </c>
      <c r="R1211" t="s">
        <v>66</v>
      </c>
      <c r="S1211" t="s">
        <v>66</v>
      </c>
      <c r="T1211" t="s">
        <v>66</v>
      </c>
      <c r="U1211" t="s">
        <v>66</v>
      </c>
      <c r="V1211">
        <v>1</v>
      </c>
      <c r="W1211">
        <v>1</v>
      </c>
      <c r="X1211">
        <v>1</v>
      </c>
      <c r="Y1211" t="s">
        <v>66</v>
      </c>
      <c r="Z1211" t="s">
        <v>66</v>
      </c>
      <c r="AA1211" t="s">
        <v>58</v>
      </c>
      <c r="AB1211" t="s">
        <v>66</v>
      </c>
      <c r="AC1211" t="s">
        <v>58</v>
      </c>
      <c r="AD1211" t="s">
        <v>58</v>
      </c>
      <c r="AE1211" t="s">
        <v>58</v>
      </c>
      <c r="AF1211" t="s">
        <v>58</v>
      </c>
      <c r="AG1211" t="s">
        <v>58</v>
      </c>
      <c r="AH1211" t="s">
        <v>58</v>
      </c>
      <c r="AI1211" t="s">
        <v>58</v>
      </c>
      <c r="AJ1211" t="s">
        <v>58</v>
      </c>
      <c r="AK1211">
        <v>0</v>
      </c>
      <c r="AL1211">
        <v>0</v>
      </c>
      <c r="AM1211">
        <v>1</v>
      </c>
      <c r="AN1211">
        <v>0</v>
      </c>
      <c r="AO1211">
        <v>0</v>
      </c>
      <c r="AP1211">
        <v>0</v>
      </c>
      <c r="AQ1211">
        <v>0</v>
      </c>
      <c r="AR1211">
        <v>0</v>
      </c>
      <c r="AS1211">
        <v>0</v>
      </c>
      <c r="AV1211">
        <v>12.1</v>
      </c>
      <c r="AW1211" t="s">
        <v>59</v>
      </c>
      <c r="AX1211">
        <v>2</v>
      </c>
    </row>
    <row r="1212" spans="1:50">
      <c r="A1212" t="s">
        <v>2257</v>
      </c>
      <c r="B1212" t="s">
        <v>2258</v>
      </c>
      <c r="C1212" t="s">
        <v>1828</v>
      </c>
      <c r="D1212">
        <v>3320</v>
      </c>
      <c r="E1212" t="s">
        <v>53</v>
      </c>
      <c r="F1212">
        <v>62</v>
      </c>
      <c r="G1212" t="s">
        <v>70</v>
      </c>
      <c r="H1212">
        <v>406.91</v>
      </c>
      <c r="I1212" t="s">
        <v>105</v>
      </c>
      <c r="J1212" t="s">
        <v>71</v>
      </c>
      <c r="K1212" t="s">
        <v>57</v>
      </c>
      <c r="L1212" t="s">
        <v>66</v>
      </c>
      <c r="M1212">
        <v>1</v>
      </c>
      <c r="N1212">
        <v>2</v>
      </c>
      <c r="O1212">
        <v>2</v>
      </c>
      <c r="P1212">
        <v>0</v>
      </c>
      <c r="Q1212" t="s">
        <v>59</v>
      </c>
      <c r="R1212" t="s">
        <v>59</v>
      </c>
      <c r="S1212" t="s">
        <v>59</v>
      </c>
      <c r="T1212" t="s">
        <v>59</v>
      </c>
      <c r="U1212" t="s">
        <v>59</v>
      </c>
      <c r="W1212">
        <v>0</v>
      </c>
      <c r="X1212">
        <v>0</v>
      </c>
      <c r="Y1212" t="s">
        <v>66</v>
      </c>
      <c r="Z1212" t="s">
        <v>58</v>
      </c>
      <c r="AA1212" t="s">
        <v>58</v>
      </c>
      <c r="AB1212" t="s">
        <v>58</v>
      </c>
      <c r="AC1212" t="s">
        <v>58</v>
      </c>
      <c r="AD1212" t="s">
        <v>58</v>
      </c>
      <c r="AE1212" t="s">
        <v>58</v>
      </c>
      <c r="AF1212" t="s">
        <v>58</v>
      </c>
      <c r="AG1212" t="s">
        <v>58</v>
      </c>
      <c r="AH1212" t="s">
        <v>58</v>
      </c>
      <c r="AI1212" t="s">
        <v>58</v>
      </c>
      <c r="AJ1212" t="s">
        <v>58</v>
      </c>
      <c r="AK1212">
        <v>0</v>
      </c>
      <c r="AL1212">
        <v>1</v>
      </c>
      <c r="AM1212">
        <v>0</v>
      </c>
      <c r="AN1212">
        <v>0</v>
      </c>
      <c r="AO1212">
        <v>0</v>
      </c>
      <c r="AP1212">
        <v>0</v>
      </c>
      <c r="AQ1212">
        <v>0</v>
      </c>
      <c r="AR1212">
        <v>0</v>
      </c>
      <c r="AS1212">
        <v>0</v>
      </c>
      <c r="AV1212">
        <v>14</v>
      </c>
      <c r="AW1212" t="s">
        <v>59</v>
      </c>
      <c r="AX1212">
        <v>6</v>
      </c>
    </row>
    <row r="1213" spans="1:50">
      <c r="A1213" t="s">
        <v>2259</v>
      </c>
      <c r="B1213" t="s">
        <v>1159</v>
      </c>
      <c r="C1213" t="s">
        <v>182</v>
      </c>
      <c r="D1213">
        <v>720</v>
      </c>
      <c r="E1213" t="s">
        <v>53</v>
      </c>
      <c r="F1213">
        <v>42</v>
      </c>
      <c r="G1213" t="s">
        <v>64</v>
      </c>
      <c r="H1213">
        <v>258.22000000000003</v>
      </c>
      <c r="I1213" t="s">
        <v>55</v>
      </c>
      <c r="J1213" t="s">
        <v>56</v>
      </c>
      <c r="K1213" t="s">
        <v>256</v>
      </c>
      <c r="L1213" t="s">
        <v>58</v>
      </c>
      <c r="M1213">
        <v>0</v>
      </c>
      <c r="N1213">
        <v>2</v>
      </c>
      <c r="O1213">
        <v>2</v>
      </c>
      <c r="P1213">
        <v>0</v>
      </c>
      <c r="Q1213" t="s">
        <v>59</v>
      </c>
      <c r="R1213" t="s">
        <v>59</v>
      </c>
      <c r="S1213" t="s">
        <v>59</v>
      </c>
      <c r="T1213" t="s">
        <v>59</v>
      </c>
      <c r="U1213" t="s">
        <v>59</v>
      </c>
      <c r="V1213">
        <v>1</v>
      </c>
      <c r="W1213">
        <v>0</v>
      </c>
      <c r="X1213">
        <v>0</v>
      </c>
      <c r="Y1213" t="s">
        <v>59</v>
      </c>
      <c r="Z1213" t="s">
        <v>59</v>
      </c>
      <c r="AA1213" t="s">
        <v>59</v>
      </c>
      <c r="AB1213" t="s">
        <v>59</v>
      </c>
      <c r="AC1213" t="s">
        <v>59</v>
      </c>
      <c r="AD1213" t="s">
        <v>59</v>
      </c>
      <c r="AE1213" t="s">
        <v>59</v>
      </c>
      <c r="AF1213" t="s">
        <v>59</v>
      </c>
      <c r="AG1213" t="s">
        <v>59</v>
      </c>
      <c r="AH1213" t="s">
        <v>59</v>
      </c>
      <c r="AI1213" t="s">
        <v>59</v>
      </c>
      <c r="AJ1213" t="s">
        <v>59</v>
      </c>
      <c r="AV1213">
        <v>13</v>
      </c>
      <c r="AW1213" t="s">
        <v>59</v>
      </c>
      <c r="AX1213">
        <v>7</v>
      </c>
    </row>
    <row r="1214" spans="1:50">
      <c r="A1214" t="s">
        <v>2260</v>
      </c>
      <c r="B1214" t="s">
        <v>773</v>
      </c>
      <c r="C1214" t="s">
        <v>349</v>
      </c>
      <c r="D1214">
        <v>9160</v>
      </c>
      <c r="E1214" t="s">
        <v>63</v>
      </c>
      <c r="F1214">
        <v>46</v>
      </c>
      <c r="G1214" t="s">
        <v>70</v>
      </c>
      <c r="H1214">
        <v>298.68</v>
      </c>
      <c r="I1214" t="s">
        <v>65</v>
      </c>
      <c r="J1214" t="s">
        <v>71</v>
      </c>
      <c r="K1214" t="s">
        <v>256</v>
      </c>
      <c r="L1214" t="s">
        <v>66</v>
      </c>
      <c r="M1214">
        <v>2</v>
      </c>
      <c r="N1214">
        <v>2</v>
      </c>
      <c r="O1214">
        <v>2</v>
      </c>
      <c r="P1214">
        <v>0</v>
      </c>
      <c r="Q1214" t="s">
        <v>59</v>
      </c>
      <c r="R1214" t="s">
        <v>59</v>
      </c>
      <c r="S1214" t="s">
        <v>59</v>
      </c>
      <c r="T1214" t="s">
        <v>59</v>
      </c>
      <c r="U1214" t="s">
        <v>59</v>
      </c>
      <c r="V1214">
        <v>1</v>
      </c>
      <c r="W1214">
        <v>1</v>
      </c>
      <c r="X1214">
        <v>1</v>
      </c>
      <c r="Y1214" t="s">
        <v>58</v>
      </c>
      <c r="Z1214" t="s">
        <v>66</v>
      </c>
      <c r="AA1214" t="s">
        <v>58</v>
      </c>
      <c r="AB1214" t="s">
        <v>58</v>
      </c>
      <c r="AC1214" t="s">
        <v>58</v>
      </c>
      <c r="AD1214" t="s">
        <v>58</v>
      </c>
      <c r="AE1214" t="s">
        <v>58</v>
      </c>
      <c r="AF1214" t="s">
        <v>58</v>
      </c>
      <c r="AG1214" t="s">
        <v>58</v>
      </c>
      <c r="AH1214" t="s">
        <v>58</v>
      </c>
      <c r="AI1214" t="s">
        <v>58</v>
      </c>
      <c r="AJ1214" t="s">
        <v>58</v>
      </c>
      <c r="AK1214">
        <v>0</v>
      </c>
      <c r="AL1214">
        <v>0</v>
      </c>
      <c r="AM1214">
        <v>1</v>
      </c>
      <c r="AN1214">
        <v>1</v>
      </c>
      <c r="AO1214">
        <v>0</v>
      </c>
      <c r="AP1214">
        <v>0</v>
      </c>
      <c r="AQ1214">
        <v>0</v>
      </c>
      <c r="AR1214">
        <v>0</v>
      </c>
      <c r="AS1214">
        <v>0</v>
      </c>
      <c r="AV1214">
        <v>11.6</v>
      </c>
      <c r="AW1214" t="s">
        <v>59</v>
      </c>
      <c r="AX1214">
        <v>7</v>
      </c>
    </row>
    <row r="1215" spans="1:50">
      <c r="A1215" t="s">
        <v>2261</v>
      </c>
      <c r="B1215" t="s">
        <v>2262</v>
      </c>
      <c r="C1215" t="s">
        <v>122</v>
      </c>
      <c r="D1215">
        <v>5960</v>
      </c>
      <c r="E1215" t="s">
        <v>63</v>
      </c>
      <c r="F1215">
        <v>50</v>
      </c>
      <c r="G1215" t="s">
        <v>163</v>
      </c>
      <c r="H1215">
        <v>319.41000000000003</v>
      </c>
      <c r="I1215" t="s">
        <v>55</v>
      </c>
      <c r="J1215" t="s">
        <v>55</v>
      </c>
      <c r="K1215" t="s">
        <v>128</v>
      </c>
      <c r="L1215" t="s">
        <v>58</v>
      </c>
      <c r="M1215">
        <v>0</v>
      </c>
      <c r="N1215">
        <v>1</v>
      </c>
      <c r="O1215">
        <v>1</v>
      </c>
      <c r="P1215">
        <v>0</v>
      </c>
      <c r="Q1215" t="s">
        <v>59</v>
      </c>
      <c r="R1215" t="s">
        <v>59</v>
      </c>
      <c r="S1215" t="s">
        <v>59</v>
      </c>
      <c r="T1215" t="s">
        <v>59</v>
      </c>
      <c r="U1215" t="s">
        <v>59</v>
      </c>
      <c r="V1215">
        <v>1</v>
      </c>
      <c r="W1215">
        <v>1</v>
      </c>
      <c r="X1215">
        <v>1</v>
      </c>
      <c r="Y1215" t="s">
        <v>59</v>
      </c>
      <c r="Z1215" t="s">
        <v>59</v>
      </c>
      <c r="AA1215" t="s">
        <v>59</v>
      </c>
      <c r="AB1215" t="s">
        <v>59</v>
      </c>
      <c r="AC1215" t="s">
        <v>59</v>
      </c>
      <c r="AD1215" t="s">
        <v>59</v>
      </c>
      <c r="AE1215" t="s">
        <v>59</v>
      </c>
      <c r="AF1215" t="s">
        <v>59</v>
      </c>
      <c r="AG1215" t="s">
        <v>59</v>
      </c>
      <c r="AH1215" t="s">
        <v>59</v>
      </c>
      <c r="AI1215" t="s">
        <v>59</v>
      </c>
      <c r="AJ1215" t="s">
        <v>59</v>
      </c>
      <c r="AV1215">
        <v>14.9</v>
      </c>
      <c r="AW1215" t="s">
        <v>59</v>
      </c>
      <c r="AX1215">
        <v>7</v>
      </c>
    </row>
    <row r="1216" spans="1:50">
      <c r="A1216" t="s">
        <v>2263</v>
      </c>
      <c r="B1216" t="s">
        <v>2264</v>
      </c>
      <c r="C1216" t="s">
        <v>271</v>
      </c>
      <c r="E1216" t="s">
        <v>63</v>
      </c>
      <c r="F1216">
        <v>60</v>
      </c>
      <c r="G1216" t="s">
        <v>115</v>
      </c>
      <c r="H1216">
        <v>231.25</v>
      </c>
      <c r="I1216" t="s">
        <v>55</v>
      </c>
      <c r="J1216" t="s">
        <v>55</v>
      </c>
      <c r="K1216" t="s">
        <v>215</v>
      </c>
      <c r="L1216" t="s">
        <v>58</v>
      </c>
      <c r="M1216">
        <v>0</v>
      </c>
      <c r="N1216">
        <v>2</v>
      </c>
      <c r="O1216">
        <v>2</v>
      </c>
      <c r="P1216">
        <v>0</v>
      </c>
      <c r="Q1216" t="s">
        <v>59</v>
      </c>
      <c r="R1216" t="s">
        <v>59</v>
      </c>
      <c r="S1216" t="s">
        <v>59</v>
      </c>
      <c r="T1216" t="s">
        <v>59</v>
      </c>
      <c r="U1216" t="s">
        <v>59</v>
      </c>
      <c r="V1216">
        <v>1</v>
      </c>
      <c r="W1216">
        <v>1</v>
      </c>
      <c r="X1216">
        <v>0</v>
      </c>
      <c r="Y1216" t="s">
        <v>58</v>
      </c>
      <c r="Z1216" t="s">
        <v>58</v>
      </c>
      <c r="AA1216" t="s">
        <v>58</v>
      </c>
      <c r="AB1216" t="s">
        <v>58</v>
      </c>
      <c r="AC1216" t="s">
        <v>58</v>
      </c>
      <c r="AD1216" t="s">
        <v>58</v>
      </c>
      <c r="AE1216" t="s">
        <v>58</v>
      </c>
      <c r="AF1216" t="s">
        <v>58</v>
      </c>
      <c r="AG1216" t="s">
        <v>58</v>
      </c>
      <c r="AH1216" t="s">
        <v>58</v>
      </c>
      <c r="AI1216" t="s">
        <v>58</v>
      </c>
      <c r="AJ1216" t="s">
        <v>58</v>
      </c>
      <c r="AK1216">
        <v>1</v>
      </c>
      <c r="AL1216">
        <v>1</v>
      </c>
      <c r="AM1216">
        <v>1</v>
      </c>
      <c r="AN1216">
        <v>0</v>
      </c>
      <c r="AO1216">
        <v>1</v>
      </c>
      <c r="AP1216">
        <v>0</v>
      </c>
      <c r="AQ1216">
        <v>1</v>
      </c>
      <c r="AR1216">
        <v>1</v>
      </c>
      <c r="AS1216">
        <v>0</v>
      </c>
      <c r="AV1216">
        <v>12.5</v>
      </c>
      <c r="AW1216" t="s">
        <v>59</v>
      </c>
      <c r="AX1216">
        <v>1</v>
      </c>
    </row>
    <row r="1217" spans="1:50">
      <c r="A1217" t="s">
        <v>2265</v>
      </c>
      <c r="B1217" t="s">
        <v>842</v>
      </c>
      <c r="C1217" t="s">
        <v>88</v>
      </c>
      <c r="D1217">
        <v>5120</v>
      </c>
      <c r="E1217" t="s">
        <v>53</v>
      </c>
      <c r="F1217">
        <v>40</v>
      </c>
      <c r="G1217" t="s">
        <v>104</v>
      </c>
      <c r="H1217">
        <v>129.93</v>
      </c>
      <c r="I1217" t="s">
        <v>55</v>
      </c>
      <c r="J1217" t="s">
        <v>55</v>
      </c>
      <c r="K1217" t="s">
        <v>131</v>
      </c>
      <c r="L1217" t="s">
        <v>58</v>
      </c>
      <c r="M1217">
        <v>0</v>
      </c>
      <c r="N1217">
        <v>0</v>
      </c>
      <c r="O1217">
        <v>0</v>
      </c>
      <c r="P1217">
        <v>0</v>
      </c>
      <c r="Q1217" t="s">
        <v>59</v>
      </c>
      <c r="R1217" t="s">
        <v>59</v>
      </c>
      <c r="S1217" t="s">
        <v>59</v>
      </c>
      <c r="T1217" t="s">
        <v>59</v>
      </c>
      <c r="U1217" t="s">
        <v>59</v>
      </c>
      <c r="V1217">
        <v>1</v>
      </c>
      <c r="W1217">
        <v>0</v>
      </c>
      <c r="X1217">
        <v>0</v>
      </c>
      <c r="Y1217" t="s">
        <v>59</v>
      </c>
      <c r="Z1217" t="s">
        <v>59</v>
      </c>
      <c r="AA1217" t="s">
        <v>59</v>
      </c>
      <c r="AB1217" t="s">
        <v>59</v>
      </c>
      <c r="AC1217" t="s">
        <v>59</v>
      </c>
      <c r="AD1217" t="s">
        <v>59</v>
      </c>
      <c r="AE1217" t="s">
        <v>59</v>
      </c>
      <c r="AF1217" t="s">
        <v>59</v>
      </c>
      <c r="AG1217" t="s">
        <v>59</v>
      </c>
      <c r="AH1217" t="s">
        <v>59</v>
      </c>
      <c r="AI1217" t="s">
        <v>59</v>
      </c>
      <c r="AJ1217" t="s">
        <v>59</v>
      </c>
      <c r="AV1217">
        <v>11.5</v>
      </c>
      <c r="AW1217" t="s">
        <v>59</v>
      </c>
      <c r="AX1217">
        <v>8</v>
      </c>
    </row>
    <row r="1218" spans="1:50">
      <c r="A1218" t="s">
        <v>2266</v>
      </c>
      <c r="B1218" t="s">
        <v>2267</v>
      </c>
      <c r="C1218" t="s">
        <v>122</v>
      </c>
      <c r="D1218">
        <v>6580</v>
      </c>
      <c r="E1218" t="s">
        <v>53</v>
      </c>
      <c r="F1218">
        <v>72</v>
      </c>
      <c r="G1218" t="s">
        <v>104</v>
      </c>
      <c r="H1218">
        <v>237.17</v>
      </c>
      <c r="I1218" t="s">
        <v>261</v>
      </c>
      <c r="J1218" t="s">
        <v>71</v>
      </c>
      <c r="K1218" t="s">
        <v>153</v>
      </c>
      <c r="L1218" t="s">
        <v>58</v>
      </c>
      <c r="M1218">
        <v>0</v>
      </c>
      <c r="N1218">
        <v>2</v>
      </c>
      <c r="O1218">
        <v>2</v>
      </c>
      <c r="P1218">
        <v>0</v>
      </c>
      <c r="Q1218" t="s">
        <v>59</v>
      </c>
      <c r="R1218" t="s">
        <v>59</v>
      </c>
      <c r="S1218" t="s">
        <v>59</v>
      </c>
      <c r="T1218" t="s">
        <v>59</v>
      </c>
      <c r="U1218" t="s">
        <v>59</v>
      </c>
      <c r="V1218">
        <v>0</v>
      </c>
      <c r="W1218">
        <v>1</v>
      </c>
      <c r="X1218">
        <v>0</v>
      </c>
      <c r="Y1218" t="s">
        <v>66</v>
      </c>
      <c r="Z1218" t="s">
        <v>66</v>
      </c>
      <c r="AA1218" t="s">
        <v>58</v>
      </c>
      <c r="AB1218" t="s">
        <v>66</v>
      </c>
      <c r="AC1218" t="s">
        <v>58</v>
      </c>
      <c r="AD1218" t="s">
        <v>58</v>
      </c>
      <c r="AE1218" t="s">
        <v>66</v>
      </c>
      <c r="AF1218" t="s">
        <v>58</v>
      </c>
      <c r="AG1218" t="s">
        <v>66</v>
      </c>
      <c r="AH1218" t="s">
        <v>58</v>
      </c>
      <c r="AI1218" t="s">
        <v>58</v>
      </c>
      <c r="AJ1218" t="s">
        <v>58</v>
      </c>
      <c r="AK1218">
        <v>1</v>
      </c>
      <c r="AL1218">
        <v>0</v>
      </c>
      <c r="AM1218">
        <v>0</v>
      </c>
      <c r="AN1218">
        <v>0</v>
      </c>
      <c r="AO1218">
        <v>1</v>
      </c>
      <c r="AP1218">
        <v>0</v>
      </c>
      <c r="AQ1218">
        <v>0</v>
      </c>
      <c r="AR1218">
        <v>1</v>
      </c>
      <c r="AS1218">
        <v>0</v>
      </c>
      <c r="AV1218">
        <v>12.4</v>
      </c>
      <c r="AW1218" t="s">
        <v>59</v>
      </c>
      <c r="AX1218">
        <v>7</v>
      </c>
    </row>
    <row r="1219" spans="1:50">
      <c r="A1219" t="s">
        <v>2268</v>
      </c>
      <c r="B1219" t="s">
        <v>2269</v>
      </c>
      <c r="C1219" t="s">
        <v>75</v>
      </c>
      <c r="D1219">
        <v>2160</v>
      </c>
      <c r="E1219" t="s">
        <v>63</v>
      </c>
      <c r="F1219">
        <v>46</v>
      </c>
      <c r="G1219" t="s">
        <v>64</v>
      </c>
      <c r="H1219">
        <v>242.43</v>
      </c>
      <c r="I1219" t="s">
        <v>55</v>
      </c>
      <c r="J1219" t="s">
        <v>55</v>
      </c>
      <c r="K1219" t="s">
        <v>131</v>
      </c>
      <c r="L1219" t="s">
        <v>58</v>
      </c>
      <c r="M1219">
        <v>0</v>
      </c>
      <c r="N1219">
        <v>0</v>
      </c>
      <c r="O1219">
        <v>0</v>
      </c>
      <c r="P1219">
        <v>0</v>
      </c>
      <c r="Q1219" t="s">
        <v>59</v>
      </c>
      <c r="R1219" t="s">
        <v>59</v>
      </c>
      <c r="S1219" t="s">
        <v>59</v>
      </c>
      <c r="T1219" t="s">
        <v>59</v>
      </c>
      <c r="U1219" t="s">
        <v>59</v>
      </c>
      <c r="V1219">
        <v>3</v>
      </c>
      <c r="W1219">
        <v>0</v>
      </c>
      <c r="X1219">
        <v>0</v>
      </c>
      <c r="Y1219" t="s">
        <v>58</v>
      </c>
      <c r="Z1219" t="s">
        <v>58</v>
      </c>
      <c r="AA1219" t="s">
        <v>58</v>
      </c>
      <c r="AB1219" t="s">
        <v>58</v>
      </c>
      <c r="AC1219" t="s">
        <v>58</v>
      </c>
      <c r="AD1219" t="s">
        <v>58</v>
      </c>
      <c r="AE1219" t="s">
        <v>58</v>
      </c>
      <c r="AF1219" t="s">
        <v>58</v>
      </c>
      <c r="AG1219" t="s">
        <v>58</v>
      </c>
      <c r="AH1219" t="s">
        <v>58</v>
      </c>
      <c r="AI1219" t="s">
        <v>58</v>
      </c>
      <c r="AJ1219" t="s">
        <v>58</v>
      </c>
      <c r="AK1219">
        <v>0</v>
      </c>
      <c r="AL1219">
        <v>0</v>
      </c>
      <c r="AM1219">
        <v>0</v>
      </c>
      <c r="AN1219">
        <v>0</v>
      </c>
      <c r="AO1219">
        <v>0</v>
      </c>
      <c r="AP1219">
        <v>0</v>
      </c>
      <c r="AQ1219">
        <v>0</v>
      </c>
      <c r="AR1219">
        <v>0</v>
      </c>
      <c r="AS1219">
        <v>0</v>
      </c>
      <c r="AV1219">
        <v>12.8</v>
      </c>
      <c r="AW1219" t="s">
        <v>59</v>
      </c>
      <c r="AX1219">
        <v>1</v>
      </c>
    </row>
    <row r="1220" spans="1:50">
      <c r="A1220" t="s">
        <v>2270</v>
      </c>
      <c r="B1220" t="s">
        <v>294</v>
      </c>
      <c r="C1220" t="s">
        <v>83</v>
      </c>
      <c r="D1220">
        <v>3840</v>
      </c>
      <c r="E1220" t="s">
        <v>53</v>
      </c>
      <c r="F1220">
        <v>58</v>
      </c>
      <c r="G1220" t="s">
        <v>115</v>
      </c>
      <c r="H1220">
        <v>175.66</v>
      </c>
      <c r="I1220" t="s">
        <v>55</v>
      </c>
      <c r="J1220" t="s">
        <v>55</v>
      </c>
      <c r="K1220" t="s">
        <v>72</v>
      </c>
      <c r="L1220" t="s">
        <v>58</v>
      </c>
      <c r="M1220">
        <v>0</v>
      </c>
      <c r="N1220">
        <v>0</v>
      </c>
      <c r="O1220">
        <v>0</v>
      </c>
      <c r="P1220">
        <v>0</v>
      </c>
      <c r="Q1220" t="s">
        <v>59</v>
      </c>
      <c r="R1220" t="s">
        <v>59</v>
      </c>
      <c r="S1220" t="s">
        <v>59</v>
      </c>
      <c r="T1220" t="s">
        <v>59</v>
      </c>
      <c r="U1220" t="s">
        <v>59</v>
      </c>
      <c r="V1220">
        <v>1</v>
      </c>
      <c r="W1220">
        <v>0</v>
      </c>
      <c r="X1220">
        <v>0</v>
      </c>
      <c r="Y1220" t="s">
        <v>59</v>
      </c>
      <c r="Z1220" t="s">
        <v>59</v>
      </c>
      <c r="AA1220" t="s">
        <v>59</v>
      </c>
      <c r="AB1220" t="s">
        <v>59</v>
      </c>
      <c r="AC1220" t="s">
        <v>59</v>
      </c>
      <c r="AD1220" t="s">
        <v>59</v>
      </c>
      <c r="AE1220" t="s">
        <v>59</v>
      </c>
      <c r="AF1220" t="s">
        <v>59</v>
      </c>
      <c r="AG1220" t="s">
        <v>59</v>
      </c>
      <c r="AH1220" t="s">
        <v>59</v>
      </c>
      <c r="AI1220" t="s">
        <v>59</v>
      </c>
      <c r="AJ1220" t="s">
        <v>59</v>
      </c>
      <c r="AV1220">
        <v>11.8</v>
      </c>
      <c r="AW1220" t="s">
        <v>59</v>
      </c>
      <c r="AX1220">
        <v>2</v>
      </c>
    </row>
    <row r="1221" spans="1:50">
      <c r="A1221" t="s">
        <v>2271</v>
      </c>
      <c r="B1221" t="s">
        <v>653</v>
      </c>
      <c r="C1221" t="s">
        <v>205</v>
      </c>
      <c r="D1221">
        <v>2960</v>
      </c>
      <c r="E1221" t="s">
        <v>63</v>
      </c>
      <c r="F1221">
        <v>66</v>
      </c>
      <c r="G1221" t="s">
        <v>104</v>
      </c>
      <c r="H1221">
        <v>201.32</v>
      </c>
      <c r="I1221" t="s">
        <v>55</v>
      </c>
      <c r="J1221" t="s">
        <v>55</v>
      </c>
      <c r="K1221" t="s">
        <v>156</v>
      </c>
      <c r="L1221" t="s">
        <v>66</v>
      </c>
      <c r="M1221">
        <v>2</v>
      </c>
      <c r="N1221">
        <v>2</v>
      </c>
      <c r="O1221">
        <v>2</v>
      </c>
      <c r="P1221">
        <v>0</v>
      </c>
      <c r="Q1221" t="s">
        <v>59</v>
      </c>
      <c r="R1221" t="s">
        <v>59</v>
      </c>
      <c r="S1221" t="s">
        <v>59</v>
      </c>
      <c r="T1221" t="s">
        <v>59</v>
      </c>
      <c r="U1221" t="s">
        <v>59</v>
      </c>
      <c r="W1221">
        <v>0</v>
      </c>
      <c r="X1221">
        <v>0</v>
      </c>
      <c r="Y1221" t="s">
        <v>58</v>
      </c>
      <c r="Z1221" t="s">
        <v>66</v>
      </c>
      <c r="AA1221" t="s">
        <v>58</v>
      </c>
      <c r="AB1221" t="s">
        <v>58</v>
      </c>
      <c r="AC1221" t="s">
        <v>58</v>
      </c>
      <c r="AD1221" t="s">
        <v>58</v>
      </c>
      <c r="AE1221" t="s">
        <v>66</v>
      </c>
      <c r="AF1221" t="s">
        <v>58</v>
      </c>
      <c r="AG1221" t="s">
        <v>58</v>
      </c>
      <c r="AH1221" t="s">
        <v>58</v>
      </c>
      <c r="AI1221" t="s">
        <v>58</v>
      </c>
      <c r="AJ1221" t="s">
        <v>58</v>
      </c>
      <c r="AK1221">
        <v>0</v>
      </c>
      <c r="AL1221">
        <v>0</v>
      </c>
      <c r="AM1221">
        <v>1</v>
      </c>
      <c r="AN1221">
        <v>0</v>
      </c>
      <c r="AO1221">
        <v>0</v>
      </c>
      <c r="AP1221">
        <v>0</v>
      </c>
      <c r="AQ1221">
        <v>1</v>
      </c>
      <c r="AR1221">
        <v>0</v>
      </c>
      <c r="AS1221">
        <v>0</v>
      </c>
      <c r="AV1221">
        <v>11.5</v>
      </c>
      <c r="AW1221" t="s">
        <v>59</v>
      </c>
      <c r="AX1221">
        <v>1</v>
      </c>
    </row>
    <row r="1222" spans="1:50">
      <c r="A1222" t="s">
        <v>2272</v>
      </c>
      <c r="B1222" t="s">
        <v>2273</v>
      </c>
      <c r="C1222" t="s">
        <v>108</v>
      </c>
      <c r="E1222" t="s">
        <v>63</v>
      </c>
      <c r="F1222">
        <v>48</v>
      </c>
      <c r="G1222" t="s">
        <v>84</v>
      </c>
      <c r="H1222">
        <v>204.28</v>
      </c>
      <c r="I1222" t="s">
        <v>55</v>
      </c>
      <c r="J1222" t="s">
        <v>56</v>
      </c>
      <c r="K1222" t="s">
        <v>90</v>
      </c>
      <c r="L1222" t="s">
        <v>58</v>
      </c>
      <c r="M1222">
        <v>0</v>
      </c>
      <c r="N1222">
        <v>2</v>
      </c>
      <c r="O1222">
        <v>2</v>
      </c>
      <c r="P1222">
        <v>0</v>
      </c>
      <c r="Q1222" t="s">
        <v>59</v>
      </c>
      <c r="R1222" t="s">
        <v>59</v>
      </c>
      <c r="S1222" t="s">
        <v>59</v>
      </c>
      <c r="T1222" t="s">
        <v>59</v>
      </c>
      <c r="U1222" t="s">
        <v>59</v>
      </c>
      <c r="V1222">
        <v>0</v>
      </c>
      <c r="W1222">
        <v>1</v>
      </c>
      <c r="X1222">
        <v>1</v>
      </c>
      <c r="Y1222" t="s">
        <v>66</v>
      </c>
      <c r="Z1222" t="s">
        <v>66</v>
      </c>
      <c r="AA1222" t="s">
        <v>66</v>
      </c>
      <c r="AB1222" t="s">
        <v>66</v>
      </c>
      <c r="AC1222" t="s">
        <v>58</v>
      </c>
      <c r="AD1222" t="s">
        <v>58</v>
      </c>
      <c r="AE1222" t="s">
        <v>58</v>
      </c>
      <c r="AF1222" t="s">
        <v>58</v>
      </c>
      <c r="AG1222" t="s">
        <v>58</v>
      </c>
      <c r="AH1222" t="s">
        <v>58</v>
      </c>
      <c r="AI1222" t="s">
        <v>58</v>
      </c>
      <c r="AJ1222" t="s">
        <v>66</v>
      </c>
      <c r="AK1222">
        <v>1</v>
      </c>
      <c r="AL1222">
        <v>1</v>
      </c>
      <c r="AM1222">
        <v>1</v>
      </c>
      <c r="AN1222">
        <v>1</v>
      </c>
      <c r="AO1222">
        <v>1</v>
      </c>
      <c r="AP1222">
        <v>0</v>
      </c>
      <c r="AQ1222">
        <v>0</v>
      </c>
      <c r="AR1222">
        <v>0</v>
      </c>
      <c r="AS1222">
        <v>0</v>
      </c>
      <c r="AV1222">
        <v>10.7</v>
      </c>
      <c r="AW1222" t="s">
        <v>59</v>
      </c>
      <c r="AX1222">
        <v>9</v>
      </c>
    </row>
    <row r="1223" spans="1:50">
      <c r="A1223" t="s">
        <v>2274</v>
      </c>
      <c r="B1223" t="s">
        <v>2275</v>
      </c>
      <c r="C1223" t="s">
        <v>103</v>
      </c>
      <c r="D1223">
        <v>7360</v>
      </c>
      <c r="E1223" t="s">
        <v>63</v>
      </c>
      <c r="F1223">
        <v>88</v>
      </c>
      <c r="G1223" t="s">
        <v>84</v>
      </c>
      <c r="H1223">
        <v>470.72</v>
      </c>
      <c r="I1223" t="s">
        <v>105</v>
      </c>
      <c r="J1223" t="s">
        <v>71</v>
      </c>
      <c r="K1223" t="s">
        <v>72</v>
      </c>
      <c r="L1223" t="s">
        <v>58</v>
      </c>
      <c r="M1223">
        <v>0</v>
      </c>
      <c r="N1223">
        <v>2</v>
      </c>
      <c r="O1223">
        <v>2</v>
      </c>
      <c r="P1223">
        <v>2</v>
      </c>
      <c r="Q1223" t="s">
        <v>59</v>
      </c>
      <c r="R1223" t="s">
        <v>59</v>
      </c>
      <c r="S1223" t="s">
        <v>59</v>
      </c>
      <c r="T1223" t="s">
        <v>59</v>
      </c>
      <c r="U1223" t="s">
        <v>59</v>
      </c>
      <c r="W1223">
        <v>0</v>
      </c>
      <c r="X1223">
        <v>0</v>
      </c>
      <c r="Y1223" t="s">
        <v>58</v>
      </c>
      <c r="Z1223" t="s">
        <v>58</v>
      </c>
      <c r="AA1223" t="s">
        <v>58</v>
      </c>
      <c r="AB1223" t="s">
        <v>66</v>
      </c>
      <c r="AC1223" t="s">
        <v>58</v>
      </c>
      <c r="AD1223" t="s">
        <v>58</v>
      </c>
      <c r="AE1223" t="s">
        <v>58</v>
      </c>
      <c r="AF1223" t="s">
        <v>58</v>
      </c>
      <c r="AG1223" t="s">
        <v>58</v>
      </c>
      <c r="AH1223" t="s">
        <v>58</v>
      </c>
      <c r="AI1223" t="s">
        <v>58</v>
      </c>
      <c r="AJ1223" t="s">
        <v>58</v>
      </c>
      <c r="AK1223">
        <v>0</v>
      </c>
      <c r="AL1223">
        <v>0</v>
      </c>
      <c r="AM1223">
        <v>0</v>
      </c>
      <c r="AN1223">
        <v>0</v>
      </c>
      <c r="AO1223">
        <v>0</v>
      </c>
      <c r="AP1223">
        <v>0</v>
      </c>
      <c r="AQ1223">
        <v>0</v>
      </c>
      <c r="AR1223">
        <v>0</v>
      </c>
      <c r="AS1223">
        <v>0</v>
      </c>
      <c r="AV1223">
        <v>13.7</v>
      </c>
      <c r="AW1223" t="s">
        <v>59</v>
      </c>
      <c r="AX1223">
        <v>6</v>
      </c>
    </row>
    <row r="1224" spans="1:50">
      <c r="A1224" t="s">
        <v>2276</v>
      </c>
      <c r="B1224" t="s">
        <v>2277</v>
      </c>
      <c r="C1224" t="s">
        <v>199</v>
      </c>
      <c r="D1224">
        <v>6160</v>
      </c>
      <c r="E1224" t="s">
        <v>53</v>
      </c>
      <c r="F1224">
        <v>0</v>
      </c>
      <c r="G1224" t="s">
        <v>54</v>
      </c>
      <c r="H1224">
        <v>203.29</v>
      </c>
      <c r="I1224" t="s">
        <v>55</v>
      </c>
      <c r="J1224" t="s">
        <v>55</v>
      </c>
      <c r="K1224" t="s">
        <v>128</v>
      </c>
      <c r="L1224" t="s">
        <v>58</v>
      </c>
      <c r="M1224">
        <v>0</v>
      </c>
      <c r="N1224">
        <v>0</v>
      </c>
      <c r="O1224">
        <v>0</v>
      </c>
      <c r="P1224">
        <v>0</v>
      </c>
      <c r="Q1224" t="s">
        <v>59</v>
      </c>
      <c r="R1224" t="s">
        <v>59</v>
      </c>
      <c r="S1224" t="s">
        <v>59</v>
      </c>
      <c r="T1224" t="s">
        <v>59</v>
      </c>
      <c r="U1224" t="s">
        <v>59</v>
      </c>
      <c r="W1224">
        <v>0</v>
      </c>
      <c r="X1224">
        <v>0</v>
      </c>
      <c r="Y1224" t="s">
        <v>58</v>
      </c>
      <c r="Z1224" t="s">
        <v>58</v>
      </c>
      <c r="AA1224" t="s">
        <v>58</v>
      </c>
      <c r="AB1224" t="s">
        <v>58</v>
      </c>
      <c r="AC1224" t="s">
        <v>58</v>
      </c>
      <c r="AD1224" t="s">
        <v>58</v>
      </c>
      <c r="AE1224" t="s">
        <v>58</v>
      </c>
      <c r="AF1224" t="s">
        <v>58</v>
      </c>
      <c r="AG1224" t="s">
        <v>58</v>
      </c>
      <c r="AH1224" t="s">
        <v>58</v>
      </c>
      <c r="AI1224" t="s">
        <v>58</v>
      </c>
      <c r="AJ1224" t="s">
        <v>58</v>
      </c>
      <c r="AK1224">
        <v>0</v>
      </c>
      <c r="AL1224">
        <v>0</v>
      </c>
      <c r="AM1224">
        <v>0</v>
      </c>
      <c r="AN1224">
        <v>0</v>
      </c>
      <c r="AO1224">
        <v>0</v>
      </c>
      <c r="AP1224">
        <v>0</v>
      </c>
      <c r="AQ1224">
        <v>0</v>
      </c>
      <c r="AR1224">
        <v>0</v>
      </c>
      <c r="AS1224">
        <v>0</v>
      </c>
      <c r="AV1224">
        <v>14.8</v>
      </c>
      <c r="AW1224" t="s">
        <v>59</v>
      </c>
      <c r="AX1224">
        <v>3</v>
      </c>
    </row>
    <row r="1225" spans="1:50">
      <c r="A1225" t="s">
        <v>2278</v>
      </c>
      <c r="B1225" t="s">
        <v>2279</v>
      </c>
      <c r="C1225" t="s">
        <v>187</v>
      </c>
      <c r="D1225">
        <v>4640</v>
      </c>
      <c r="E1225" t="s">
        <v>53</v>
      </c>
      <c r="F1225">
        <v>38</v>
      </c>
      <c r="G1225" t="s">
        <v>64</v>
      </c>
      <c r="H1225">
        <v>212.5</v>
      </c>
      <c r="I1225" t="s">
        <v>55</v>
      </c>
      <c r="J1225" t="s">
        <v>55</v>
      </c>
      <c r="K1225" t="s">
        <v>57</v>
      </c>
      <c r="L1225" t="s">
        <v>58</v>
      </c>
      <c r="M1225">
        <v>0</v>
      </c>
      <c r="N1225">
        <v>1</v>
      </c>
      <c r="O1225">
        <v>1</v>
      </c>
      <c r="P1225">
        <v>0</v>
      </c>
      <c r="Q1225" t="s">
        <v>59</v>
      </c>
      <c r="R1225" t="s">
        <v>59</v>
      </c>
      <c r="S1225" t="s">
        <v>59</v>
      </c>
      <c r="T1225" t="s">
        <v>59</v>
      </c>
      <c r="U1225" t="s">
        <v>59</v>
      </c>
      <c r="W1225">
        <v>0</v>
      </c>
      <c r="X1225">
        <v>0</v>
      </c>
      <c r="Y1225" t="s">
        <v>59</v>
      </c>
      <c r="Z1225" t="s">
        <v>59</v>
      </c>
      <c r="AA1225" t="s">
        <v>59</v>
      </c>
      <c r="AB1225" t="s">
        <v>59</v>
      </c>
      <c r="AC1225" t="s">
        <v>59</v>
      </c>
      <c r="AD1225" t="s">
        <v>59</v>
      </c>
      <c r="AE1225" t="s">
        <v>59</v>
      </c>
      <c r="AF1225" t="s">
        <v>59</v>
      </c>
      <c r="AG1225" t="s">
        <v>59</v>
      </c>
      <c r="AH1225" t="s">
        <v>59</v>
      </c>
      <c r="AI1225" t="s">
        <v>59</v>
      </c>
      <c r="AJ1225" t="s">
        <v>59</v>
      </c>
      <c r="AV1225">
        <v>13.2</v>
      </c>
      <c r="AW1225" t="s">
        <v>59</v>
      </c>
      <c r="AX1225">
        <v>7</v>
      </c>
    </row>
    <row r="1226" spans="1:50">
      <c r="A1226" t="s">
        <v>2280</v>
      </c>
      <c r="B1226" t="s">
        <v>2281</v>
      </c>
      <c r="C1226" t="s">
        <v>126</v>
      </c>
      <c r="D1226">
        <v>3160</v>
      </c>
      <c r="E1226" t="s">
        <v>53</v>
      </c>
      <c r="F1226">
        <v>42</v>
      </c>
      <c r="G1226" t="s">
        <v>54</v>
      </c>
      <c r="H1226">
        <v>208.55</v>
      </c>
      <c r="I1226" t="s">
        <v>55</v>
      </c>
      <c r="J1226" t="s">
        <v>55</v>
      </c>
      <c r="K1226" t="s">
        <v>256</v>
      </c>
      <c r="L1226" t="s">
        <v>58</v>
      </c>
      <c r="M1226">
        <v>0</v>
      </c>
      <c r="N1226">
        <v>2</v>
      </c>
      <c r="O1226">
        <v>2</v>
      </c>
      <c r="P1226">
        <v>0</v>
      </c>
      <c r="Q1226" t="s">
        <v>59</v>
      </c>
      <c r="R1226" t="s">
        <v>59</v>
      </c>
      <c r="S1226" t="s">
        <v>59</v>
      </c>
      <c r="T1226" t="s">
        <v>59</v>
      </c>
      <c r="U1226" t="s">
        <v>59</v>
      </c>
      <c r="W1226">
        <v>0</v>
      </c>
      <c r="X1226">
        <v>0</v>
      </c>
      <c r="Y1226" t="s">
        <v>66</v>
      </c>
      <c r="Z1226" t="s">
        <v>58</v>
      </c>
      <c r="AA1226" t="s">
        <v>58</v>
      </c>
      <c r="AB1226" t="s">
        <v>58</v>
      </c>
      <c r="AC1226" t="s">
        <v>58</v>
      </c>
      <c r="AD1226" t="s">
        <v>58</v>
      </c>
      <c r="AE1226" t="s">
        <v>58</v>
      </c>
      <c r="AF1226" t="s">
        <v>58</v>
      </c>
      <c r="AG1226" t="s">
        <v>58</v>
      </c>
      <c r="AH1226" t="s">
        <v>58</v>
      </c>
      <c r="AI1226" t="s">
        <v>58</v>
      </c>
      <c r="AJ1226" t="s">
        <v>58</v>
      </c>
      <c r="AK1226">
        <v>0</v>
      </c>
      <c r="AL1226">
        <v>1</v>
      </c>
      <c r="AM1226">
        <v>1</v>
      </c>
      <c r="AN1226">
        <v>1</v>
      </c>
      <c r="AO1226">
        <v>0</v>
      </c>
      <c r="AP1226">
        <v>0</v>
      </c>
      <c r="AQ1226">
        <v>0</v>
      </c>
      <c r="AR1226">
        <v>0</v>
      </c>
      <c r="AS1226">
        <v>1</v>
      </c>
      <c r="AV1226">
        <v>11.8</v>
      </c>
      <c r="AW1226" t="s">
        <v>59</v>
      </c>
      <c r="AX1226">
        <v>7</v>
      </c>
    </row>
    <row r="1227" spans="1:50">
      <c r="A1227" t="s">
        <v>2282</v>
      </c>
      <c r="B1227" t="s">
        <v>2283</v>
      </c>
      <c r="C1227" t="s">
        <v>126</v>
      </c>
      <c r="E1227" t="s">
        <v>53</v>
      </c>
      <c r="F1227">
        <v>50</v>
      </c>
      <c r="G1227" t="s">
        <v>104</v>
      </c>
      <c r="H1227">
        <v>145.07</v>
      </c>
      <c r="I1227" t="s">
        <v>55</v>
      </c>
      <c r="J1227" t="s">
        <v>55</v>
      </c>
      <c r="K1227" t="s">
        <v>85</v>
      </c>
      <c r="L1227" t="s">
        <v>58</v>
      </c>
      <c r="M1227">
        <v>0</v>
      </c>
      <c r="N1227">
        <v>2</v>
      </c>
      <c r="O1227">
        <v>2</v>
      </c>
      <c r="P1227">
        <v>0</v>
      </c>
      <c r="Q1227" t="s">
        <v>59</v>
      </c>
      <c r="R1227" t="s">
        <v>59</v>
      </c>
      <c r="S1227" t="s">
        <v>59</v>
      </c>
      <c r="T1227" t="s">
        <v>59</v>
      </c>
      <c r="U1227" t="s">
        <v>59</v>
      </c>
      <c r="W1227">
        <v>0</v>
      </c>
      <c r="X1227">
        <v>0</v>
      </c>
      <c r="Y1227" t="s">
        <v>59</v>
      </c>
      <c r="Z1227" t="s">
        <v>59</v>
      </c>
      <c r="AA1227" t="s">
        <v>59</v>
      </c>
      <c r="AB1227" t="s">
        <v>59</v>
      </c>
      <c r="AC1227" t="s">
        <v>59</v>
      </c>
      <c r="AD1227" t="s">
        <v>59</v>
      </c>
      <c r="AE1227" t="s">
        <v>59</v>
      </c>
      <c r="AF1227" t="s">
        <v>59</v>
      </c>
      <c r="AG1227" t="s">
        <v>59</v>
      </c>
      <c r="AH1227" t="s">
        <v>59</v>
      </c>
      <c r="AI1227" t="s">
        <v>59</v>
      </c>
      <c r="AJ1227" t="s">
        <v>59</v>
      </c>
      <c r="AV1227">
        <v>11.1</v>
      </c>
      <c r="AW1227" t="s">
        <v>59</v>
      </c>
      <c r="AX1227">
        <v>7</v>
      </c>
    </row>
    <row r="1228" spans="1:50">
      <c r="A1228" t="s">
        <v>2284</v>
      </c>
      <c r="B1228" t="s">
        <v>102</v>
      </c>
      <c r="C1228" t="s">
        <v>103</v>
      </c>
      <c r="D1228">
        <v>4480</v>
      </c>
      <c r="E1228" t="s">
        <v>53</v>
      </c>
      <c r="F1228">
        <v>56</v>
      </c>
      <c r="G1228" t="s">
        <v>84</v>
      </c>
      <c r="H1228">
        <v>345.07</v>
      </c>
      <c r="I1228" t="s">
        <v>313</v>
      </c>
      <c r="J1228" t="s">
        <v>55</v>
      </c>
      <c r="K1228" t="s">
        <v>116</v>
      </c>
      <c r="L1228" t="s">
        <v>58</v>
      </c>
      <c r="M1228">
        <v>0</v>
      </c>
      <c r="N1228">
        <v>0</v>
      </c>
      <c r="O1228">
        <v>0</v>
      </c>
      <c r="P1228">
        <v>1</v>
      </c>
      <c r="Q1228" t="s">
        <v>59</v>
      </c>
      <c r="R1228" t="s">
        <v>59</v>
      </c>
      <c r="S1228" t="s">
        <v>59</v>
      </c>
      <c r="T1228" t="s">
        <v>59</v>
      </c>
      <c r="U1228" t="s">
        <v>59</v>
      </c>
      <c r="Y1228" t="s">
        <v>58</v>
      </c>
      <c r="Z1228" t="s">
        <v>58</v>
      </c>
      <c r="AA1228" t="s">
        <v>58</v>
      </c>
      <c r="AB1228" t="s">
        <v>58</v>
      </c>
      <c r="AC1228" t="s">
        <v>58</v>
      </c>
      <c r="AD1228" t="s">
        <v>58</v>
      </c>
      <c r="AE1228" t="s">
        <v>58</v>
      </c>
      <c r="AF1228" t="s">
        <v>58</v>
      </c>
      <c r="AG1228" t="s">
        <v>58</v>
      </c>
      <c r="AH1228" t="s">
        <v>58</v>
      </c>
      <c r="AI1228" t="s">
        <v>58</v>
      </c>
      <c r="AJ1228" t="s">
        <v>58</v>
      </c>
      <c r="AK1228">
        <v>0</v>
      </c>
      <c r="AL1228">
        <v>0</v>
      </c>
      <c r="AM1228">
        <v>1</v>
      </c>
      <c r="AN1228">
        <v>0</v>
      </c>
      <c r="AO1228">
        <v>1</v>
      </c>
      <c r="AP1228">
        <v>0</v>
      </c>
      <c r="AQ1228">
        <v>0</v>
      </c>
      <c r="AR1228">
        <v>0</v>
      </c>
      <c r="AS1228">
        <v>0</v>
      </c>
      <c r="AW1228" t="s">
        <v>66</v>
      </c>
      <c r="AX1228">
        <v>6</v>
      </c>
    </row>
    <row r="1229" spans="1:50">
      <c r="A1229" t="s">
        <v>2285</v>
      </c>
      <c r="B1229" t="s">
        <v>2286</v>
      </c>
      <c r="C1229" t="s">
        <v>202</v>
      </c>
      <c r="E1229" t="s">
        <v>63</v>
      </c>
      <c r="F1229">
        <v>68</v>
      </c>
      <c r="G1229" t="s">
        <v>54</v>
      </c>
      <c r="H1229">
        <v>190.79</v>
      </c>
      <c r="I1229" t="s">
        <v>55</v>
      </c>
      <c r="J1229" t="s">
        <v>55</v>
      </c>
      <c r="K1229" t="s">
        <v>116</v>
      </c>
      <c r="L1229" t="s">
        <v>58</v>
      </c>
      <c r="M1229">
        <v>0</v>
      </c>
      <c r="N1229">
        <v>1</v>
      </c>
      <c r="O1229">
        <v>1</v>
      </c>
      <c r="P1229">
        <v>0</v>
      </c>
      <c r="Q1229" t="s">
        <v>59</v>
      </c>
      <c r="R1229" t="s">
        <v>59</v>
      </c>
      <c r="S1229" t="s">
        <v>59</v>
      </c>
      <c r="T1229" t="s">
        <v>59</v>
      </c>
      <c r="U1229" t="s">
        <v>59</v>
      </c>
      <c r="V1229">
        <v>1</v>
      </c>
      <c r="W1229">
        <v>1</v>
      </c>
      <c r="X1229">
        <v>0</v>
      </c>
      <c r="Y1229" t="s">
        <v>66</v>
      </c>
      <c r="Z1229" t="s">
        <v>66</v>
      </c>
      <c r="AA1229" t="s">
        <v>58</v>
      </c>
      <c r="AB1229" t="s">
        <v>58</v>
      </c>
      <c r="AC1229" t="s">
        <v>58</v>
      </c>
      <c r="AD1229" t="s">
        <v>58</v>
      </c>
      <c r="AE1229" t="s">
        <v>66</v>
      </c>
      <c r="AF1229" t="s">
        <v>58</v>
      </c>
      <c r="AG1229" t="s">
        <v>58</v>
      </c>
      <c r="AH1229" t="s">
        <v>58</v>
      </c>
      <c r="AI1229" t="s">
        <v>58</v>
      </c>
      <c r="AJ1229" t="s">
        <v>58</v>
      </c>
      <c r="AK1229">
        <v>0</v>
      </c>
      <c r="AL1229">
        <v>1</v>
      </c>
      <c r="AM1229">
        <v>1</v>
      </c>
      <c r="AN1229">
        <v>0</v>
      </c>
      <c r="AO1229">
        <v>1</v>
      </c>
      <c r="AP1229">
        <v>0</v>
      </c>
      <c r="AQ1229">
        <v>1</v>
      </c>
      <c r="AR1229">
        <v>0</v>
      </c>
      <c r="AS1229">
        <v>0</v>
      </c>
      <c r="AV1229">
        <v>11.4</v>
      </c>
      <c r="AW1229" t="s">
        <v>59</v>
      </c>
      <c r="AX1229">
        <v>2</v>
      </c>
    </row>
    <row r="1230" spans="1:50">
      <c r="A1230" t="s">
        <v>2287</v>
      </c>
      <c r="B1230" t="s">
        <v>2288</v>
      </c>
      <c r="C1230" t="s">
        <v>271</v>
      </c>
      <c r="E1230" t="s">
        <v>63</v>
      </c>
      <c r="F1230">
        <v>32</v>
      </c>
      <c r="G1230" t="s">
        <v>64</v>
      </c>
      <c r="H1230">
        <v>204.28</v>
      </c>
      <c r="I1230" t="s">
        <v>55</v>
      </c>
      <c r="J1230" t="s">
        <v>55</v>
      </c>
      <c r="K1230" t="s">
        <v>256</v>
      </c>
      <c r="L1230" t="s">
        <v>58</v>
      </c>
      <c r="M1230">
        <v>0</v>
      </c>
      <c r="N1230">
        <v>0</v>
      </c>
      <c r="O1230">
        <v>0</v>
      </c>
      <c r="P1230">
        <v>0</v>
      </c>
      <c r="Q1230" t="s">
        <v>59</v>
      </c>
      <c r="R1230" t="s">
        <v>59</v>
      </c>
      <c r="S1230" t="s">
        <v>59</v>
      </c>
      <c r="T1230" t="s">
        <v>59</v>
      </c>
      <c r="U1230" t="s">
        <v>59</v>
      </c>
      <c r="V1230">
        <v>0</v>
      </c>
      <c r="W1230">
        <v>0</v>
      </c>
      <c r="X1230">
        <v>0</v>
      </c>
      <c r="Y1230" t="s">
        <v>59</v>
      </c>
      <c r="Z1230" t="s">
        <v>59</v>
      </c>
      <c r="AA1230" t="s">
        <v>59</v>
      </c>
      <c r="AB1230" t="s">
        <v>59</v>
      </c>
      <c r="AC1230" t="s">
        <v>59</v>
      </c>
      <c r="AD1230" t="s">
        <v>59</v>
      </c>
      <c r="AE1230" t="s">
        <v>59</v>
      </c>
      <c r="AF1230" t="s">
        <v>59</v>
      </c>
      <c r="AG1230" t="s">
        <v>59</v>
      </c>
      <c r="AH1230" t="s">
        <v>59</v>
      </c>
      <c r="AI1230" t="s">
        <v>59</v>
      </c>
      <c r="AJ1230" t="s">
        <v>59</v>
      </c>
      <c r="AV1230">
        <v>12.2</v>
      </c>
      <c r="AW1230" t="s">
        <v>59</v>
      </c>
      <c r="AX1230">
        <v>1</v>
      </c>
    </row>
    <row r="1231" spans="1:50">
      <c r="A1231" t="s">
        <v>2289</v>
      </c>
      <c r="B1231" t="s">
        <v>2290</v>
      </c>
      <c r="C1231" t="s">
        <v>69</v>
      </c>
      <c r="D1231">
        <v>7600</v>
      </c>
      <c r="E1231" t="s">
        <v>53</v>
      </c>
      <c r="F1231">
        <v>80</v>
      </c>
      <c r="G1231" t="s">
        <v>64</v>
      </c>
      <c r="H1231">
        <v>490.46</v>
      </c>
      <c r="I1231" t="s">
        <v>105</v>
      </c>
      <c r="J1231" t="s">
        <v>71</v>
      </c>
      <c r="K1231" t="s">
        <v>85</v>
      </c>
      <c r="L1231" t="s">
        <v>58</v>
      </c>
      <c r="M1231">
        <v>0</v>
      </c>
      <c r="N1231">
        <v>1</v>
      </c>
      <c r="O1231">
        <v>1</v>
      </c>
      <c r="P1231">
        <v>0</v>
      </c>
      <c r="Q1231" t="s">
        <v>59</v>
      </c>
      <c r="R1231" t="s">
        <v>59</v>
      </c>
      <c r="S1231" t="s">
        <v>59</v>
      </c>
      <c r="T1231" t="s">
        <v>59</v>
      </c>
      <c r="U1231" t="s">
        <v>59</v>
      </c>
      <c r="W1231">
        <v>0</v>
      </c>
      <c r="X1231">
        <v>0</v>
      </c>
      <c r="Y1231" t="s">
        <v>66</v>
      </c>
      <c r="Z1231" t="s">
        <v>66</v>
      </c>
      <c r="AA1231" t="s">
        <v>58</v>
      </c>
      <c r="AB1231" t="s">
        <v>66</v>
      </c>
      <c r="AC1231" t="s">
        <v>58</v>
      </c>
      <c r="AD1231" t="s">
        <v>58</v>
      </c>
      <c r="AE1231" t="s">
        <v>58</v>
      </c>
      <c r="AF1231" t="s">
        <v>66</v>
      </c>
      <c r="AG1231" t="s">
        <v>58</v>
      </c>
      <c r="AH1231" t="s">
        <v>58</v>
      </c>
      <c r="AI1231" t="s">
        <v>58</v>
      </c>
      <c r="AJ1231" t="s">
        <v>58</v>
      </c>
      <c r="AK1231">
        <v>0</v>
      </c>
      <c r="AL1231">
        <v>0</v>
      </c>
      <c r="AM1231">
        <v>1</v>
      </c>
      <c r="AN1231">
        <v>0</v>
      </c>
      <c r="AO1231">
        <v>0</v>
      </c>
      <c r="AP1231">
        <v>0</v>
      </c>
      <c r="AQ1231">
        <v>0</v>
      </c>
      <c r="AR1231">
        <v>0</v>
      </c>
      <c r="AS1231">
        <v>0</v>
      </c>
      <c r="AV1231">
        <v>16.100000000000001</v>
      </c>
      <c r="AW1231" t="s">
        <v>59</v>
      </c>
      <c r="AX1231">
        <v>6</v>
      </c>
    </row>
    <row r="1232" spans="1:50">
      <c r="A1232" t="s">
        <v>2291</v>
      </c>
      <c r="B1232" t="s">
        <v>2292</v>
      </c>
      <c r="C1232" t="s">
        <v>62</v>
      </c>
      <c r="E1232" t="s">
        <v>63</v>
      </c>
      <c r="F1232">
        <v>34</v>
      </c>
      <c r="G1232" t="s">
        <v>104</v>
      </c>
      <c r="H1232">
        <v>221.05</v>
      </c>
      <c r="I1232" t="s">
        <v>65</v>
      </c>
      <c r="J1232" t="s">
        <v>71</v>
      </c>
      <c r="K1232" t="s">
        <v>80</v>
      </c>
      <c r="L1232" t="s">
        <v>66</v>
      </c>
      <c r="M1232">
        <v>2</v>
      </c>
      <c r="N1232">
        <v>2</v>
      </c>
      <c r="O1232">
        <v>2</v>
      </c>
      <c r="P1232">
        <v>0</v>
      </c>
      <c r="Q1232" t="s">
        <v>66</v>
      </c>
      <c r="R1232" t="s">
        <v>59</v>
      </c>
      <c r="S1232" t="s">
        <v>59</v>
      </c>
      <c r="T1232" t="s">
        <v>66</v>
      </c>
      <c r="U1232" t="s">
        <v>59</v>
      </c>
      <c r="V1232">
        <v>1</v>
      </c>
      <c r="W1232">
        <v>1</v>
      </c>
      <c r="X1232">
        <v>0</v>
      </c>
      <c r="Y1232" t="s">
        <v>58</v>
      </c>
      <c r="Z1232" t="s">
        <v>58</v>
      </c>
      <c r="AA1232" t="s">
        <v>58</v>
      </c>
      <c r="AB1232" t="s">
        <v>58</v>
      </c>
      <c r="AC1232" t="s">
        <v>58</v>
      </c>
      <c r="AD1232" t="s">
        <v>58</v>
      </c>
      <c r="AE1232" t="s">
        <v>58</v>
      </c>
      <c r="AF1232" t="s">
        <v>58</v>
      </c>
      <c r="AG1232" t="s">
        <v>66</v>
      </c>
      <c r="AH1232" t="s">
        <v>58</v>
      </c>
      <c r="AI1232" t="s">
        <v>58</v>
      </c>
      <c r="AJ1232" t="s">
        <v>58</v>
      </c>
      <c r="AK1232">
        <v>1</v>
      </c>
      <c r="AL1232">
        <v>1</v>
      </c>
      <c r="AM1232">
        <v>1</v>
      </c>
      <c r="AN1232">
        <v>0</v>
      </c>
      <c r="AO1232">
        <v>1</v>
      </c>
      <c r="AP1232">
        <v>0</v>
      </c>
      <c r="AQ1232">
        <v>0</v>
      </c>
      <c r="AR1232">
        <v>0</v>
      </c>
      <c r="AS1232">
        <v>0</v>
      </c>
      <c r="AV1232">
        <v>11.8</v>
      </c>
      <c r="AW1232" t="s">
        <v>66</v>
      </c>
      <c r="AX1232">
        <v>8</v>
      </c>
    </row>
    <row r="1233" spans="1:50">
      <c r="A1233" t="s">
        <v>2293</v>
      </c>
      <c r="B1233" t="s">
        <v>2294</v>
      </c>
      <c r="C1233" t="s">
        <v>142</v>
      </c>
      <c r="D1233">
        <v>7080</v>
      </c>
      <c r="E1233" t="s">
        <v>53</v>
      </c>
      <c r="F1233">
        <v>28</v>
      </c>
      <c r="G1233" t="s">
        <v>54</v>
      </c>
      <c r="H1233">
        <v>287.83</v>
      </c>
      <c r="I1233" t="s">
        <v>641</v>
      </c>
      <c r="J1233" t="s">
        <v>56</v>
      </c>
      <c r="K1233" t="s">
        <v>131</v>
      </c>
      <c r="L1233" t="s">
        <v>66</v>
      </c>
      <c r="M1233">
        <v>1</v>
      </c>
      <c r="N1233">
        <v>0</v>
      </c>
      <c r="O1233">
        <v>0</v>
      </c>
      <c r="P1233">
        <v>0</v>
      </c>
      <c r="Q1233" t="s">
        <v>59</v>
      </c>
      <c r="R1233" t="s">
        <v>59</v>
      </c>
      <c r="S1233" t="s">
        <v>59</v>
      </c>
      <c r="T1233" t="s">
        <v>59</v>
      </c>
      <c r="U1233" t="s">
        <v>59</v>
      </c>
      <c r="V1233">
        <v>0</v>
      </c>
      <c r="W1233">
        <v>1</v>
      </c>
      <c r="X1233">
        <v>0</v>
      </c>
      <c r="Y1233" t="s">
        <v>58</v>
      </c>
      <c r="Z1233" t="s">
        <v>58</v>
      </c>
      <c r="AA1233" t="s">
        <v>58</v>
      </c>
      <c r="AB1233" t="s">
        <v>58</v>
      </c>
      <c r="AC1233" t="s">
        <v>58</v>
      </c>
      <c r="AD1233" t="s">
        <v>58</v>
      </c>
      <c r="AE1233" t="s">
        <v>58</v>
      </c>
      <c r="AF1233" t="s">
        <v>58</v>
      </c>
      <c r="AG1233" t="s">
        <v>58</v>
      </c>
      <c r="AH1233" t="s">
        <v>58</v>
      </c>
      <c r="AI1233" t="s">
        <v>58</v>
      </c>
      <c r="AJ1233" t="s">
        <v>58</v>
      </c>
      <c r="AK1233">
        <v>0</v>
      </c>
      <c r="AL1233">
        <v>0</v>
      </c>
      <c r="AM1233">
        <v>0</v>
      </c>
      <c r="AN1233">
        <v>0</v>
      </c>
      <c r="AO1233">
        <v>0</v>
      </c>
      <c r="AP1233">
        <v>0</v>
      </c>
      <c r="AQ1233">
        <v>0</v>
      </c>
      <c r="AR1233">
        <v>0</v>
      </c>
      <c r="AS1233">
        <v>0</v>
      </c>
      <c r="AV1233">
        <v>12.7</v>
      </c>
      <c r="AW1233" t="s">
        <v>59</v>
      </c>
      <c r="AX1233">
        <v>6</v>
      </c>
    </row>
    <row r="1234" spans="1:50">
      <c r="A1234" t="s">
        <v>2295</v>
      </c>
      <c r="B1234" t="s">
        <v>2296</v>
      </c>
      <c r="C1234" t="s">
        <v>187</v>
      </c>
      <c r="D1234">
        <v>6760</v>
      </c>
      <c r="E1234" t="s">
        <v>53</v>
      </c>
      <c r="F1234">
        <v>52</v>
      </c>
      <c r="G1234" t="s">
        <v>64</v>
      </c>
      <c r="H1234">
        <v>282.57</v>
      </c>
      <c r="I1234" t="s">
        <v>313</v>
      </c>
      <c r="J1234" t="s">
        <v>71</v>
      </c>
      <c r="K1234" t="s">
        <v>256</v>
      </c>
      <c r="L1234" t="s">
        <v>66</v>
      </c>
      <c r="M1234">
        <v>1</v>
      </c>
      <c r="N1234">
        <v>2</v>
      </c>
      <c r="O1234">
        <v>2</v>
      </c>
      <c r="P1234">
        <v>1</v>
      </c>
      <c r="Q1234" t="s">
        <v>59</v>
      </c>
      <c r="R1234" t="s">
        <v>59</v>
      </c>
      <c r="S1234" t="s">
        <v>59</v>
      </c>
      <c r="T1234" t="s">
        <v>59</v>
      </c>
      <c r="U1234" t="s">
        <v>59</v>
      </c>
      <c r="Y1234" t="s">
        <v>58</v>
      </c>
      <c r="Z1234" t="s">
        <v>66</v>
      </c>
      <c r="AA1234" t="s">
        <v>58</v>
      </c>
      <c r="AB1234" t="s">
        <v>66</v>
      </c>
      <c r="AC1234" t="s">
        <v>58</v>
      </c>
      <c r="AD1234" t="s">
        <v>58</v>
      </c>
      <c r="AE1234" t="s">
        <v>66</v>
      </c>
      <c r="AF1234" t="s">
        <v>58</v>
      </c>
      <c r="AG1234" t="s">
        <v>58</v>
      </c>
      <c r="AH1234" t="s">
        <v>58</v>
      </c>
      <c r="AI1234" t="s">
        <v>58</v>
      </c>
      <c r="AJ1234" t="s">
        <v>58</v>
      </c>
      <c r="AK1234">
        <v>0</v>
      </c>
      <c r="AL1234">
        <v>0</v>
      </c>
      <c r="AM1234">
        <v>1</v>
      </c>
      <c r="AN1234">
        <v>0</v>
      </c>
      <c r="AO1234">
        <v>1</v>
      </c>
      <c r="AP1234">
        <v>0</v>
      </c>
      <c r="AQ1234">
        <v>0</v>
      </c>
      <c r="AR1234">
        <v>0</v>
      </c>
      <c r="AS1234">
        <v>1</v>
      </c>
      <c r="AW1234" t="s">
        <v>66</v>
      </c>
      <c r="AX1234">
        <v>7</v>
      </c>
    </row>
    <row r="1235" spans="1:50">
      <c r="A1235" t="s">
        <v>2297</v>
      </c>
      <c r="B1235" t="s">
        <v>396</v>
      </c>
      <c r="C1235" t="s">
        <v>119</v>
      </c>
      <c r="D1235">
        <v>600</v>
      </c>
      <c r="E1235" t="s">
        <v>63</v>
      </c>
      <c r="F1235">
        <v>52</v>
      </c>
      <c r="G1235" t="s">
        <v>84</v>
      </c>
      <c r="H1235">
        <v>237.5</v>
      </c>
      <c r="I1235" t="s">
        <v>55</v>
      </c>
      <c r="J1235" t="s">
        <v>56</v>
      </c>
      <c r="K1235" t="s">
        <v>57</v>
      </c>
      <c r="L1235" t="s">
        <v>58</v>
      </c>
      <c r="M1235">
        <v>0</v>
      </c>
      <c r="N1235">
        <v>0</v>
      </c>
      <c r="O1235">
        <v>0</v>
      </c>
      <c r="P1235">
        <v>0</v>
      </c>
      <c r="Q1235" t="s">
        <v>59</v>
      </c>
      <c r="R1235" t="s">
        <v>59</v>
      </c>
      <c r="S1235" t="s">
        <v>59</v>
      </c>
      <c r="T1235" t="s">
        <v>59</v>
      </c>
      <c r="U1235" t="s">
        <v>59</v>
      </c>
      <c r="W1235">
        <v>0</v>
      </c>
      <c r="X1235">
        <v>0</v>
      </c>
      <c r="Y1235" t="s">
        <v>58</v>
      </c>
      <c r="Z1235" t="s">
        <v>58</v>
      </c>
      <c r="AA1235" t="s">
        <v>58</v>
      </c>
      <c r="AB1235" t="s">
        <v>58</v>
      </c>
      <c r="AC1235" t="s">
        <v>58</v>
      </c>
      <c r="AD1235" t="s">
        <v>58</v>
      </c>
      <c r="AE1235" t="s">
        <v>58</v>
      </c>
      <c r="AF1235" t="s">
        <v>58</v>
      </c>
      <c r="AG1235" t="s">
        <v>58</v>
      </c>
      <c r="AH1235" t="s">
        <v>58</v>
      </c>
      <c r="AI1235" t="s">
        <v>58</v>
      </c>
      <c r="AJ1235" t="s">
        <v>58</v>
      </c>
      <c r="AK1235">
        <v>0</v>
      </c>
      <c r="AL1235">
        <v>0</v>
      </c>
      <c r="AM1235">
        <v>1</v>
      </c>
      <c r="AN1235">
        <v>0</v>
      </c>
      <c r="AO1235">
        <v>0</v>
      </c>
      <c r="AP1235">
        <v>0</v>
      </c>
      <c r="AQ1235">
        <v>0</v>
      </c>
      <c r="AR1235">
        <v>0</v>
      </c>
      <c r="AS1235">
        <v>1</v>
      </c>
      <c r="AV1235">
        <v>12.9</v>
      </c>
      <c r="AW1235" t="s">
        <v>59</v>
      </c>
      <c r="AX1235">
        <v>7</v>
      </c>
    </row>
    <row r="1236" spans="1:50">
      <c r="A1236" t="s">
        <v>2298</v>
      </c>
      <c r="B1236" t="s">
        <v>1691</v>
      </c>
      <c r="C1236" t="s">
        <v>177</v>
      </c>
      <c r="D1236">
        <v>9040</v>
      </c>
      <c r="E1236" t="s">
        <v>63</v>
      </c>
      <c r="F1236">
        <v>0</v>
      </c>
      <c r="G1236" t="s">
        <v>226</v>
      </c>
      <c r="H1236">
        <v>340.79</v>
      </c>
      <c r="I1236" t="s">
        <v>55</v>
      </c>
      <c r="J1236" t="s">
        <v>55</v>
      </c>
      <c r="K1236" t="s">
        <v>131</v>
      </c>
      <c r="L1236" t="s">
        <v>58</v>
      </c>
      <c r="M1236">
        <v>0</v>
      </c>
      <c r="N1236">
        <v>1</v>
      </c>
      <c r="O1236">
        <v>1</v>
      </c>
      <c r="P1236">
        <v>0</v>
      </c>
      <c r="Q1236" t="s">
        <v>59</v>
      </c>
      <c r="R1236" t="s">
        <v>59</v>
      </c>
      <c r="S1236" t="s">
        <v>59</v>
      </c>
      <c r="T1236" t="s">
        <v>59</v>
      </c>
      <c r="U1236" t="s">
        <v>59</v>
      </c>
      <c r="W1236">
        <v>0</v>
      </c>
      <c r="X1236">
        <v>0</v>
      </c>
      <c r="Y1236" t="s">
        <v>58</v>
      </c>
      <c r="Z1236" t="s">
        <v>58</v>
      </c>
      <c r="AA1236" t="s">
        <v>58</v>
      </c>
      <c r="AB1236" t="s">
        <v>58</v>
      </c>
      <c r="AC1236" t="s">
        <v>58</v>
      </c>
      <c r="AD1236" t="s">
        <v>58</v>
      </c>
      <c r="AE1236" t="s">
        <v>58</v>
      </c>
      <c r="AF1236" t="s">
        <v>58</v>
      </c>
      <c r="AG1236" t="s">
        <v>58</v>
      </c>
      <c r="AH1236" t="s">
        <v>58</v>
      </c>
      <c r="AI1236" t="s">
        <v>58</v>
      </c>
      <c r="AJ1236" t="s">
        <v>58</v>
      </c>
      <c r="AK1236">
        <v>0</v>
      </c>
      <c r="AL1236">
        <v>1</v>
      </c>
      <c r="AM1236">
        <v>1</v>
      </c>
      <c r="AN1236">
        <v>0</v>
      </c>
      <c r="AO1236">
        <v>0</v>
      </c>
      <c r="AP1236">
        <v>0</v>
      </c>
      <c r="AQ1236">
        <v>0</v>
      </c>
      <c r="AR1236">
        <v>1</v>
      </c>
      <c r="AS1236">
        <v>0</v>
      </c>
      <c r="AV1236">
        <v>14.3</v>
      </c>
      <c r="AW1236" t="s">
        <v>59</v>
      </c>
      <c r="AX1236">
        <v>8</v>
      </c>
    </row>
    <row r="1237" spans="1:50">
      <c r="A1237" t="s">
        <v>2299</v>
      </c>
      <c r="B1237" t="s">
        <v>462</v>
      </c>
      <c r="C1237" t="s">
        <v>171</v>
      </c>
      <c r="D1237">
        <v>1280</v>
      </c>
      <c r="E1237" t="s">
        <v>63</v>
      </c>
      <c r="F1237">
        <v>52</v>
      </c>
      <c r="G1237" t="s">
        <v>226</v>
      </c>
      <c r="H1237">
        <v>301.64</v>
      </c>
      <c r="I1237" t="s">
        <v>100</v>
      </c>
      <c r="J1237" t="s">
        <v>71</v>
      </c>
      <c r="K1237" t="s">
        <v>145</v>
      </c>
      <c r="L1237" t="s">
        <v>58</v>
      </c>
      <c r="M1237">
        <v>0</v>
      </c>
      <c r="N1237">
        <v>2</v>
      </c>
      <c r="O1237">
        <v>2</v>
      </c>
      <c r="P1237">
        <v>0</v>
      </c>
      <c r="Q1237" t="s">
        <v>59</v>
      </c>
      <c r="R1237" t="s">
        <v>59</v>
      </c>
      <c r="S1237" t="s">
        <v>59</v>
      </c>
      <c r="T1237" t="s">
        <v>66</v>
      </c>
      <c r="U1237" t="s">
        <v>66</v>
      </c>
      <c r="V1237">
        <v>1</v>
      </c>
      <c r="W1237">
        <v>1</v>
      </c>
      <c r="X1237">
        <v>1</v>
      </c>
      <c r="Y1237" t="s">
        <v>66</v>
      </c>
      <c r="Z1237" t="s">
        <v>58</v>
      </c>
      <c r="AA1237" t="s">
        <v>58</v>
      </c>
      <c r="AB1237" t="s">
        <v>58</v>
      </c>
      <c r="AC1237" t="s">
        <v>66</v>
      </c>
      <c r="AD1237" t="s">
        <v>58</v>
      </c>
      <c r="AE1237" t="s">
        <v>58</v>
      </c>
      <c r="AF1237" t="s">
        <v>58</v>
      </c>
      <c r="AG1237" t="s">
        <v>58</v>
      </c>
      <c r="AH1237" t="s">
        <v>66</v>
      </c>
      <c r="AI1237" t="s">
        <v>58</v>
      </c>
      <c r="AJ1237" t="s">
        <v>58</v>
      </c>
      <c r="AK1237">
        <v>0</v>
      </c>
      <c r="AL1237">
        <v>1</v>
      </c>
      <c r="AM1237">
        <v>1</v>
      </c>
      <c r="AN1237">
        <v>0</v>
      </c>
      <c r="AO1237">
        <v>1</v>
      </c>
      <c r="AP1237">
        <v>0</v>
      </c>
      <c r="AQ1237">
        <v>0</v>
      </c>
      <c r="AR1237">
        <v>0</v>
      </c>
      <c r="AS1237">
        <v>1</v>
      </c>
      <c r="AV1237">
        <v>13.4</v>
      </c>
      <c r="AW1237" t="s">
        <v>59</v>
      </c>
      <c r="AX1237">
        <v>3</v>
      </c>
    </row>
    <row r="1238" spans="1:50">
      <c r="A1238" t="s">
        <v>2300</v>
      </c>
      <c r="B1238" t="s">
        <v>2301</v>
      </c>
      <c r="C1238" t="s">
        <v>62</v>
      </c>
      <c r="E1238" t="s">
        <v>63</v>
      </c>
      <c r="F1238">
        <v>76</v>
      </c>
      <c r="G1238" t="s">
        <v>84</v>
      </c>
      <c r="H1238">
        <v>220.07</v>
      </c>
      <c r="I1238" t="s">
        <v>105</v>
      </c>
      <c r="J1238" t="s">
        <v>71</v>
      </c>
      <c r="K1238" t="s">
        <v>72</v>
      </c>
      <c r="L1238" t="s">
        <v>58</v>
      </c>
      <c r="M1238">
        <v>0</v>
      </c>
      <c r="N1238">
        <v>2</v>
      </c>
      <c r="O1238">
        <v>2</v>
      </c>
      <c r="P1238">
        <v>1</v>
      </c>
      <c r="Q1238" t="s">
        <v>59</v>
      </c>
      <c r="R1238" t="s">
        <v>66</v>
      </c>
      <c r="S1238" t="s">
        <v>66</v>
      </c>
      <c r="T1238" t="s">
        <v>66</v>
      </c>
      <c r="U1238" t="s">
        <v>66</v>
      </c>
      <c r="V1238">
        <v>1</v>
      </c>
      <c r="W1238">
        <v>1</v>
      </c>
      <c r="X1238">
        <v>0</v>
      </c>
      <c r="Y1238" t="s">
        <v>58</v>
      </c>
      <c r="Z1238" t="s">
        <v>58</v>
      </c>
      <c r="AA1238" t="s">
        <v>58</v>
      </c>
      <c r="AB1238" t="s">
        <v>66</v>
      </c>
      <c r="AC1238" t="s">
        <v>58</v>
      </c>
      <c r="AD1238" t="s">
        <v>58</v>
      </c>
      <c r="AE1238" t="s">
        <v>66</v>
      </c>
      <c r="AF1238" t="s">
        <v>58</v>
      </c>
      <c r="AG1238" t="s">
        <v>58</v>
      </c>
      <c r="AH1238" t="s">
        <v>58</v>
      </c>
      <c r="AI1238" t="s">
        <v>58</v>
      </c>
      <c r="AJ1238" t="s">
        <v>58</v>
      </c>
      <c r="AK1238">
        <v>0</v>
      </c>
      <c r="AL1238">
        <v>0</v>
      </c>
      <c r="AM1238">
        <v>0</v>
      </c>
      <c r="AN1238">
        <v>0</v>
      </c>
      <c r="AO1238">
        <v>0</v>
      </c>
      <c r="AP1238">
        <v>0</v>
      </c>
      <c r="AQ1238">
        <v>0</v>
      </c>
      <c r="AR1238">
        <v>0</v>
      </c>
      <c r="AS1238">
        <v>0</v>
      </c>
      <c r="AV1238">
        <v>12.7</v>
      </c>
      <c r="AW1238" t="s">
        <v>66</v>
      </c>
      <c r="AX1238">
        <v>8</v>
      </c>
    </row>
    <row r="1239" spans="1:50">
      <c r="A1239" t="s">
        <v>2302</v>
      </c>
      <c r="B1239" t="s">
        <v>2303</v>
      </c>
      <c r="C1239" t="s">
        <v>177</v>
      </c>
      <c r="E1239" t="s">
        <v>63</v>
      </c>
      <c r="F1239">
        <v>76</v>
      </c>
      <c r="G1239" t="s">
        <v>54</v>
      </c>
      <c r="H1239">
        <v>209.21</v>
      </c>
      <c r="I1239" t="s">
        <v>55</v>
      </c>
      <c r="J1239" t="s">
        <v>71</v>
      </c>
      <c r="K1239" t="s">
        <v>72</v>
      </c>
      <c r="L1239" t="s">
        <v>58</v>
      </c>
      <c r="M1239">
        <v>0</v>
      </c>
      <c r="N1239">
        <v>2</v>
      </c>
      <c r="O1239">
        <v>2</v>
      </c>
      <c r="P1239">
        <v>0</v>
      </c>
      <c r="Q1239" t="s">
        <v>59</v>
      </c>
      <c r="R1239" t="s">
        <v>59</v>
      </c>
      <c r="S1239" t="s">
        <v>59</v>
      </c>
      <c r="T1239" t="s">
        <v>59</v>
      </c>
      <c r="U1239" t="s">
        <v>59</v>
      </c>
      <c r="W1239">
        <v>0</v>
      </c>
      <c r="X1239">
        <v>0</v>
      </c>
      <c r="Y1239" t="s">
        <v>66</v>
      </c>
      <c r="Z1239" t="s">
        <v>66</v>
      </c>
      <c r="AA1239" t="s">
        <v>58</v>
      </c>
      <c r="AB1239" t="s">
        <v>58</v>
      </c>
      <c r="AC1239" t="s">
        <v>58</v>
      </c>
      <c r="AD1239" t="s">
        <v>58</v>
      </c>
      <c r="AE1239" t="s">
        <v>58</v>
      </c>
      <c r="AF1239" t="s">
        <v>58</v>
      </c>
      <c r="AG1239" t="s">
        <v>58</v>
      </c>
      <c r="AH1239" t="s">
        <v>58</v>
      </c>
      <c r="AI1239" t="s">
        <v>58</v>
      </c>
      <c r="AJ1239" t="s">
        <v>58</v>
      </c>
      <c r="AK1239">
        <v>0</v>
      </c>
      <c r="AL1239">
        <v>1</v>
      </c>
      <c r="AM1239">
        <v>1</v>
      </c>
      <c r="AN1239">
        <v>1</v>
      </c>
      <c r="AO1239">
        <v>1</v>
      </c>
      <c r="AP1239">
        <v>0</v>
      </c>
      <c r="AQ1239">
        <v>0</v>
      </c>
      <c r="AR1239">
        <v>0</v>
      </c>
      <c r="AS1239">
        <v>0</v>
      </c>
      <c r="AV1239">
        <v>13.1</v>
      </c>
      <c r="AW1239" t="s">
        <v>59</v>
      </c>
      <c r="AX1239">
        <v>8</v>
      </c>
    </row>
    <row r="1240" spans="1:50">
      <c r="A1240" t="s">
        <v>2304</v>
      </c>
      <c r="B1240" t="s">
        <v>2305</v>
      </c>
      <c r="C1240" t="s">
        <v>103</v>
      </c>
      <c r="D1240">
        <v>4480</v>
      </c>
      <c r="E1240" t="s">
        <v>63</v>
      </c>
      <c r="F1240">
        <v>30</v>
      </c>
      <c r="G1240" t="s">
        <v>363</v>
      </c>
      <c r="H1240">
        <v>340.79</v>
      </c>
      <c r="I1240" t="s">
        <v>241</v>
      </c>
      <c r="J1240" t="s">
        <v>56</v>
      </c>
      <c r="K1240" t="s">
        <v>215</v>
      </c>
      <c r="L1240" t="s">
        <v>58</v>
      </c>
      <c r="M1240">
        <v>0</v>
      </c>
      <c r="N1240">
        <v>0</v>
      </c>
      <c r="O1240">
        <v>0</v>
      </c>
      <c r="P1240">
        <v>0</v>
      </c>
      <c r="Q1240" t="s">
        <v>59</v>
      </c>
      <c r="R1240" t="s">
        <v>59</v>
      </c>
      <c r="S1240" t="s">
        <v>59</v>
      </c>
      <c r="T1240" t="s">
        <v>59</v>
      </c>
      <c r="U1240" t="s">
        <v>59</v>
      </c>
      <c r="W1240">
        <v>0</v>
      </c>
      <c r="X1240">
        <v>0</v>
      </c>
      <c r="Y1240" t="s">
        <v>66</v>
      </c>
      <c r="Z1240" t="s">
        <v>66</v>
      </c>
      <c r="AA1240" t="s">
        <v>58</v>
      </c>
      <c r="AB1240" t="s">
        <v>66</v>
      </c>
      <c r="AC1240" t="s">
        <v>58</v>
      </c>
      <c r="AD1240" t="s">
        <v>58</v>
      </c>
      <c r="AE1240" t="s">
        <v>58</v>
      </c>
      <c r="AF1240" t="s">
        <v>58</v>
      </c>
      <c r="AG1240" t="s">
        <v>58</v>
      </c>
      <c r="AH1240" t="s">
        <v>58</v>
      </c>
      <c r="AI1240" t="s">
        <v>58</v>
      </c>
      <c r="AJ1240" t="s">
        <v>58</v>
      </c>
      <c r="AK1240">
        <v>0</v>
      </c>
      <c r="AL1240">
        <v>0</v>
      </c>
      <c r="AM1240">
        <v>0</v>
      </c>
      <c r="AN1240">
        <v>0</v>
      </c>
      <c r="AO1240">
        <v>0</v>
      </c>
      <c r="AP1240">
        <v>0</v>
      </c>
      <c r="AQ1240">
        <v>0</v>
      </c>
      <c r="AR1240">
        <v>0</v>
      </c>
      <c r="AS1240">
        <v>0</v>
      </c>
      <c r="AV1240">
        <v>11.6</v>
      </c>
      <c r="AW1240" t="s">
        <v>59</v>
      </c>
      <c r="AX1240">
        <v>6</v>
      </c>
    </row>
    <row r="1241" spans="1:50">
      <c r="A1241" t="s">
        <v>2306</v>
      </c>
      <c r="B1241" t="s">
        <v>1328</v>
      </c>
      <c r="C1241" t="s">
        <v>103</v>
      </c>
      <c r="D1241">
        <v>6780</v>
      </c>
      <c r="E1241" t="s">
        <v>53</v>
      </c>
      <c r="F1241">
        <v>48</v>
      </c>
      <c r="G1241" t="s">
        <v>54</v>
      </c>
      <c r="H1241">
        <v>290.79000000000002</v>
      </c>
      <c r="I1241" t="s">
        <v>65</v>
      </c>
      <c r="J1241" t="s">
        <v>56</v>
      </c>
      <c r="K1241" t="s">
        <v>85</v>
      </c>
      <c r="L1241" t="s">
        <v>66</v>
      </c>
      <c r="M1241">
        <v>1</v>
      </c>
      <c r="N1241">
        <v>1</v>
      </c>
      <c r="O1241">
        <v>1</v>
      </c>
      <c r="P1241">
        <v>0</v>
      </c>
      <c r="Q1241" t="s">
        <v>66</v>
      </c>
      <c r="R1241" t="s">
        <v>59</v>
      </c>
      <c r="S1241" t="s">
        <v>59</v>
      </c>
      <c r="T1241" t="s">
        <v>59</v>
      </c>
      <c r="U1241" t="s">
        <v>59</v>
      </c>
      <c r="W1241">
        <v>0</v>
      </c>
      <c r="X1241">
        <v>0</v>
      </c>
      <c r="Y1241" t="s">
        <v>58</v>
      </c>
      <c r="Z1241" t="s">
        <v>66</v>
      </c>
      <c r="AA1241" t="s">
        <v>58</v>
      </c>
      <c r="AB1241" t="s">
        <v>66</v>
      </c>
      <c r="AC1241" t="s">
        <v>58</v>
      </c>
      <c r="AD1241" t="s">
        <v>58</v>
      </c>
      <c r="AE1241" t="s">
        <v>58</v>
      </c>
      <c r="AF1241" t="s">
        <v>58</v>
      </c>
      <c r="AG1241" t="s">
        <v>58</v>
      </c>
      <c r="AH1241" t="s">
        <v>58</v>
      </c>
      <c r="AI1241" t="s">
        <v>58</v>
      </c>
      <c r="AJ1241" t="s">
        <v>58</v>
      </c>
      <c r="AK1241">
        <v>0</v>
      </c>
      <c r="AL1241">
        <v>1</v>
      </c>
      <c r="AM1241">
        <v>0</v>
      </c>
      <c r="AN1241">
        <v>0</v>
      </c>
      <c r="AO1241">
        <v>0</v>
      </c>
      <c r="AP1241">
        <v>0</v>
      </c>
      <c r="AQ1241">
        <v>0</v>
      </c>
      <c r="AR1241">
        <v>0</v>
      </c>
      <c r="AS1241">
        <v>1</v>
      </c>
      <c r="AV1241">
        <v>12.2</v>
      </c>
      <c r="AW1241" t="s">
        <v>59</v>
      </c>
      <c r="AX1241">
        <v>6</v>
      </c>
    </row>
    <row r="1242" spans="1:50">
      <c r="A1242" t="s">
        <v>2307</v>
      </c>
      <c r="B1242" t="s">
        <v>2308</v>
      </c>
      <c r="C1242" t="s">
        <v>108</v>
      </c>
      <c r="D1242">
        <v>1920</v>
      </c>
      <c r="E1242" t="s">
        <v>53</v>
      </c>
      <c r="F1242">
        <v>50</v>
      </c>
      <c r="G1242" t="s">
        <v>163</v>
      </c>
      <c r="H1242">
        <v>230.26</v>
      </c>
      <c r="I1242" t="s">
        <v>55</v>
      </c>
      <c r="J1242" t="s">
        <v>71</v>
      </c>
      <c r="K1242" t="s">
        <v>131</v>
      </c>
      <c r="L1242" t="s">
        <v>58</v>
      </c>
      <c r="M1242">
        <v>0</v>
      </c>
      <c r="N1242">
        <v>1</v>
      </c>
      <c r="O1242">
        <v>1</v>
      </c>
      <c r="P1242">
        <v>0</v>
      </c>
      <c r="Q1242" t="s">
        <v>59</v>
      </c>
      <c r="R1242" t="s">
        <v>59</v>
      </c>
      <c r="S1242" t="s">
        <v>59</v>
      </c>
      <c r="T1242" t="s">
        <v>59</v>
      </c>
      <c r="U1242" t="s">
        <v>59</v>
      </c>
      <c r="V1242">
        <v>0</v>
      </c>
      <c r="W1242">
        <v>1</v>
      </c>
      <c r="X1242">
        <v>0</v>
      </c>
      <c r="Y1242" t="s">
        <v>66</v>
      </c>
      <c r="Z1242" t="s">
        <v>58</v>
      </c>
      <c r="AA1242" t="s">
        <v>58</v>
      </c>
      <c r="AB1242" t="s">
        <v>58</v>
      </c>
      <c r="AC1242" t="s">
        <v>58</v>
      </c>
      <c r="AD1242" t="s">
        <v>58</v>
      </c>
      <c r="AE1242" t="s">
        <v>58</v>
      </c>
      <c r="AF1242" t="s">
        <v>58</v>
      </c>
      <c r="AG1242" t="s">
        <v>58</v>
      </c>
      <c r="AH1242" t="s">
        <v>58</v>
      </c>
      <c r="AI1242" t="s">
        <v>58</v>
      </c>
      <c r="AJ1242" t="s">
        <v>58</v>
      </c>
      <c r="AK1242">
        <v>1</v>
      </c>
      <c r="AL1242">
        <v>1</v>
      </c>
      <c r="AM1242">
        <v>1</v>
      </c>
      <c r="AN1242">
        <v>0</v>
      </c>
      <c r="AO1242">
        <v>1</v>
      </c>
      <c r="AP1242">
        <v>0</v>
      </c>
      <c r="AQ1242">
        <v>1</v>
      </c>
      <c r="AR1242">
        <v>1</v>
      </c>
      <c r="AS1242">
        <v>1</v>
      </c>
      <c r="AV1242">
        <v>11.4</v>
      </c>
      <c r="AW1242" t="s">
        <v>59</v>
      </c>
      <c r="AX1242">
        <v>9</v>
      </c>
    </row>
    <row r="1243" spans="1:50">
      <c r="A1243" t="s">
        <v>2309</v>
      </c>
      <c r="B1243" t="s">
        <v>2310</v>
      </c>
      <c r="C1243" t="s">
        <v>122</v>
      </c>
      <c r="D1243">
        <v>4900</v>
      </c>
      <c r="E1243" t="s">
        <v>63</v>
      </c>
      <c r="F1243">
        <v>30</v>
      </c>
      <c r="G1243" t="s">
        <v>70</v>
      </c>
      <c r="H1243">
        <v>297.37</v>
      </c>
      <c r="I1243" t="s">
        <v>55</v>
      </c>
      <c r="J1243" t="s">
        <v>71</v>
      </c>
      <c r="K1243" t="s">
        <v>131</v>
      </c>
      <c r="L1243" t="s">
        <v>66</v>
      </c>
      <c r="M1243">
        <v>2</v>
      </c>
      <c r="N1243">
        <v>0</v>
      </c>
      <c r="O1243">
        <v>0</v>
      </c>
      <c r="P1243">
        <v>0</v>
      </c>
      <c r="Q1243" t="s">
        <v>59</v>
      </c>
      <c r="R1243" t="s">
        <v>59</v>
      </c>
      <c r="S1243" t="s">
        <v>59</v>
      </c>
      <c r="T1243" t="s">
        <v>59</v>
      </c>
      <c r="U1243" t="s">
        <v>59</v>
      </c>
      <c r="V1243">
        <v>0</v>
      </c>
      <c r="W1243">
        <v>1</v>
      </c>
      <c r="X1243">
        <v>1</v>
      </c>
      <c r="Y1243" t="s">
        <v>59</v>
      </c>
      <c r="Z1243" t="s">
        <v>59</v>
      </c>
      <c r="AA1243" t="s">
        <v>59</v>
      </c>
      <c r="AB1243" t="s">
        <v>59</v>
      </c>
      <c r="AC1243" t="s">
        <v>59</v>
      </c>
      <c r="AD1243" t="s">
        <v>59</v>
      </c>
      <c r="AE1243" t="s">
        <v>59</v>
      </c>
      <c r="AF1243" t="s">
        <v>59</v>
      </c>
      <c r="AG1243" t="s">
        <v>59</v>
      </c>
      <c r="AH1243" t="s">
        <v>59</v>
      </c>
      <c r="AI1243" t="s">
        <v>59</v>
      </c>
      <c r="AJ1243" t="s">
        <v>59</v>
      </c>
      <c r="AV1243">
        <v>14.2</v>
      </c>
      <c r="AW1243" t="s">
        <v>59</v>
      </c>
      <c r="AX1243">
        <v>7</v>
      </c>
    </row>
    <row r="1244" spans="1:50">
      <c r="A1244" t="s">
        <v>2311</v>
      </c>
      <c r="B1244" t="s">
        <v>1777</v>
      </c>
      <c r="C1244" t="s">
        <v>93</v>
      </c>
      <c r="D1244">
        <v>1120</v>
      </c>
      <c r="E1244" t="s">
        <v>53</v>
      </c>
      <c r="F1244">
        <v>72</v>
      </c>
      <c r="G1244" t="s">
        <v>54</v>
      </c>
      <c r="H1244">
        <v>342.43</v>
      </c>
      <c r="I1244" t="s">
        <v>55</v>
      </c>
      <c r="J1244" t="s">
        <v>56</v>
      </c>
      <c r="K1244" t="s">
        <v>72</v>
      </c>
      <c r="L1244" t="s">
        <v>58</v>
      </c>
      <c r="M1244">
        <v>0</v>
      </c>
      <c r="N1244">
        <v>2</v>
      </c>
      <c r="O1244">
        <v>1</v>
      </c>
      <c r="P1244">
        <v>0</v>
      </c>
      <c r="Q1244" t="s">
        <v>59</v>
      </c>
      <c r="R1244" t="s">
        <v>59</v>
      </c>
      <c r="S1244" t="s">
        <v>59</v>
      </c>
      <c r="T1244" t="s">
        <v>59</v>
      </c>
      <c r="U1244" t="s">
        <v>59</v>
      </c>
      <c r="W1244">
        <v>0</v>
      </c>
      <c r="X1244">
        <v>0</v>
      </c>
      <c r="Y1244" t="s">
        <v>66</v>
      </c>
      <c r="Z1244" t="s">
        <v>66</v>
      </c>
      <c r="AA1244" t="s">
        <v>58</v>
      </c>
      <c r="AB1244" t="s">
        <v>66</v>
      </c>
      <c r="AC1244" t="s">
        <v>58</v>
      </c>
      <c r="AD1244" t="s">
        <v>58</v>
      </c>
      <c r="AE1244" t="s">
        <v>66</v>
      </c>
      <c r="AF1244" t="s">
        <v>58</v>
      </c>
      <c r="AG1244" t="s">
        <v>58</v>
      </c>
      <c r="AH1244" t="s">
        <v>58</v>
      </c>
      <c r="AI1244" t="s">
        <v>58</v>
      </c>
      <c r="AJ1244" t="s">
        <v>58</v>
      </c>
      <c r="AK1244">
        <v>1</v>
      </c>
      <c r="AL1244">
        <v>0</v>
      </c>
      <c r="AM1244">
        <v>1</v>
      </c>
      <c r="AN1244">
        <v>0</v>
      </c>
      <c r="AO1244">
        <v>1</v>
      </c>
      <c r="AP1244">
        <v>0</v>
      </c>
      <c r="AQ1244">
        <v>0</v>
      </c>
      <c r="AR1244">
        <v>0</v>
      </c>
      <c r="AS1244">
        <v>0</v>
      </c>
      <c r="AV1244">
        <v>12.5</v>
      </c>
      <c r="AW1244" t="s">
        <v>59</v>
      </c>
      <c r="AX1244">
        <v>5</v>
      </c>
    </row>
    <row r="1245" spans="1:50">
      <c r="A1245" t="s">
        <v>2312</v>
      </c>
      <c r="B1245" t="s">
        <v>800</v>
      </c>
      <c r="C1245" t="s">
        <v>79</v>
      </c>
      <c r="D1245">
        <v>7040</v>
      </c>
      <c r="E1245" t="s">
        <v>63</v>
      </c>
      <c r="F1245">
        <v>64</v>
      </c>
      <c r="G1245" t="s">
        <v>89</v>
      </c>
      <c r="H1245">
        <v>446.05</v>
      </c>
      <c r="I1245" t="s">
        <v>105</v>
      </c>
      <c r="J1245" t="s">
        <v>71</v>
      </c>
      <c r="K1245" t="s">
        <v>156</v>
      </c>
      <c r="L1245" t="s">
        <v>58</v>
      </c>
      <c r="M1245">
        <v>0</v>
      </c>
      <c r="N1245">
        <v>2</v>
      </c>
      <c r="O1245">
        <v>2</v>
      </c>
      <c r="P1245">
        <v>1</v>
      </c>
      <c r="Q1245" t="s">
        <v>59</v>
      </c>
      <c r="R1245" t="s">
        <v>66</v>
      </c>
      <c r="S1245" t="s">
        <v>66</v>
      </c>
      <c r="T1245" t="s">
        <v>66</v>
      </c>
      <c r="U1245" t="s">
        <v>66</v>
      </c>
      <c r="V1245">
        <v>1</v>
      </c>
      <c r="W1245">
        <v>0</v>
      </c>
      <c r="X1245">
        <v>1</v>
      </c>
      <c r="Y1245" t="s">
        <v>66</v>
      </c>
      <c r="Z1245" t="s">
        <v>66</v>
      </c>
      <c r="AA1245" t="s">
        <v>58</v>
      </c>
      <c r="AB1245" t="s">
        <v>66</v>
      </c>
      <c r="AC1245" t="s">
        <v>58</v>
      </c>
      <c r="AD1245" t="s">
        <v>58</v>
      </c>
      <c r="AE1245" t="s">
        <v>58</v>
      </c>
      <c r="AF1245" t="s">
        <v>58</v>
      </c>
      <c r="AG1245" t="s">
        <v>58</v>
      </c>
      <c r="AH1245" t="s">
        <v>58</v>
      </c>
      <c r="AI1245" t="s">
        <v>58</v>
      </c>
      <c r="AJ1245" t="s">
        <v>58</v>
      </c>
      <c r="AK1245">
        <v>0</v>
      </c>
      <c r="AL1245">
        <v>0</v>
      </c>
      <c r="AM1245">
        <v>1</v>
      </c>
      <c r="AN1245">
        <v>0</v>
      </c>
      <c r="AO1245">
        <v>1</v>
      </c>
      <c r="AP1245">
        <v>0</v>
      </c>
      <c r="AQ1245">
        <v>0</v>
      </c>
      <c r="AR1245">
        <v>0</v>
      </c>
      <c r="AS1245">
        <v>1</v>
      </c>
      <c r="AV1245">
        <v>16</v>
      </c>
      <c r="AW1245" t="s">
        <v>59</v>
      </c>
      <c r="AX1245">
        <v>8</v>
      </c>
    </row>
    <row r="1246" spans="1:50">
      <c r="A1246" t="s">
        <v>2313</v>
      </c>
      <c r="B1246" t="s">
        <v>2314</v>
      </c>
      <c r="C1246" t="s">
        <v>142</v>
      </c>
      <c r="E1246" t="s">
        <v>63</v>
      </c>
      <c r="F1246">
        <v>58</v>
      </c>
      <c r="G1246" t="s">
        <v>70</v>
      </c>
      <c r="H1246">
        <v>240.13</v>
      </c>
      <c r="I1246" t="s">
        <v>105</v>
      </c>
      <c r="J1246" t="s">
        <v>55</v>
      </c>
      <c r="K1246" t="s">
        <v>116</v>
      </c>
      <c r="L1246" t="s">
        <v>58</v>
      </c>
      <c r="M1246">
        <v>0</v>
      </c>
      <c r="N1246">
        <v>2</v>
      </c>
      <c r="O1246">
        <v>2</v>
      </c>
      <c r="P1246">
        <v>0</v>
      </c>
      <c r="Q1246" t="s">
        <v>66</v>
      </c>
      <c r="R1246" t="s">
        <v>59</v>
      </c>
      <c r="S1246" t="s">
        <v>66</v>
      </c>
      <c r="T1246" t="s">
        <v>59</v>
      </c>
      <c r="U1246" t="s">
        <v>59</v>
      </c>
      <c r="V1246">
        <v>3</v>
      </c>
      <c r="W1246">
        <v>1</v>
      </c>
      <c r="X1246">
        <v>1</v>
      </c>
      <c r="Y1246" t="s">
        <v>66</v>
      </c>
      <c r="Z1246" t="s">
        <v>66</v>
      </c>
      <c r="AA1246" t="s">
        <v>58</v>
      </c>
      <c r="AB1246" t="s">
        <v>66</v>
      </c>
      <c r="AC1246" t="s">
        <v>58</v>
      </c>
      <c r="AD1246" t="s">
        <v>58</v>
      </c>
      <c r="AE1246" t="s">
        <v>58</v>
      </c>
      <c r="AF1246" t="s">
        <v>58</v>
      </c>
      <c r="AG1246" t="s">
        <v>58</v>
      </c>
      <c r="AH1246" t="s">
        <v>58</v>
      </c>
      <c r="AI1246" t="s">
        <v>58</v>
      </c>
      <c r="AJ1246" t="s">
        <v>58</v>
      </c>
      <c r="AK1246">
        <v>0</v>
      </c>
      <c r="AL1246">
        <v>1</v>
      </c>
      <c r="AM1246">
        <v>1</v>
      </c>
      <c r="AN1246">
        <v>0</v>
      </c>
      <c r="AO1246">
        <v>1</v>
      </c>
      <c r="AP1246">
        <v>1</v>
      </c>
      <c r="AQ1246">
        <v>0</v>
      </c>
      <c r="AR1246">
        <v>0</v>
      </c>
      <c r="AS1246">
        <v>1</v>
      </c>
      <c r="AV1246">
        <v>12.2</v>
      </c>
      <c r="AW1246" t="s">
        <v>59</v>
      </c>
      <c r="AX1246">
        <v>6</v>
      </c>
    </row>
    <row r="1247" spans="1:50">
      <c r="A1247" t="s">
        <v>2315</v>
      </c>
      <c r="B1247" t="s">
        <v>2316</v>
      </c>
      <c r="C1247" t="s">
        <v>199</v>
      </c>
      <c r="D1247">
        <v>6160</v>
      </c>
      <c r="E1247" t="s">
        <v>53</v>
      </c>
      <c r="F1247">
        <v>76</v>
      </c>
      <c r="G1247" t="s">
        <v>64</v>
      </c>
      <c r="H1247">
        <v>299.33999999999997</v>
      </c>
      <c r="I1247" t="s">
        <v>105</v>
      </c>
      <c r="J1247" t="s">
        <v>71</v>
      </c>
      <c r="K1247" t="s">
        <v>80</v>
      </c>
      <c r="L1247" t="s">
        <v>58</v>
      </c>
      <c r="M1247">
        <v>0</v>
      </c>
      <c r="N1247">
        <v>2</v>
      </c>
      <c r="O1247">
        <v>2</v>
      </c>
      <c r="P1247">
        <v>0</v>
      </c>
      <c r="Q1247" t="s">
        <v>59</v>
      </c>
      <c r="R1247" t="s">
        <v>59</v>
      </c>
      <c r="S1247" t="s">
        <v>59</v>
      </c>
      <c r="T1247" t="s">
        <v>66</v>
      </c>
      <c r="U1247" t="s">
        <v>66</v>
      </c>
      <c r="W1247">
        <v>0</v>
      </c>
      <c r="X1247">
        <v>0</v>
      </c>
      <c r="Y1247" t="s">
        <v>59</v>
      </c>
      <c r="Z1247" t="s">
        <v>59</v>
      </c>
      <c r="AA1247" t="s">
        <v>59</v>
      </c>
      <c r="AB1247" t="s">
        <v>59</v>
      </c>
      <c r="AC1247" t="s">
        <v>59</v>
      </c>
      <c r="AD1247" t="s">
        <v>59</v>
      </c>
      <c r="AE1247" t="s">
        <v>59</v>
      </c>
      <c r="AF1247" t="s">
        <v>59</v>
      </c>
      <c r="AG1247" t="s">
        <v>59</v>
      </c>
      <c r="AH1247" t="s">
        <v>59</v>
      </c>
      <c r="AI1247" t="s">
        <v>59</v>
      </c>
      <c r="AJ1247" t="s">
        <v>59</v>
      </c>
      <c r="AV1247">
        <v>14.6</v>
      </c>
      <c r="AW1247" t="s">
        <v>59</v>
      </c>
      <c r="AX1247">
        <v>3</v>
      </c>
    </row>
    <row r="1248" spans="1:50">
      <c r="A1248" t="s">
        <v>2317</v>
      </c>
      <c r="B1248" t="s">
        <v>2318</v>
      </c>
      <c r="C1248" t="s">
        <v>185</v>
      </c>
      <c r="D1248">
        <v>3740</v>
      </c>
      <c r="E1248" t="s">
        <v>53</v>
      </c>
      <c r="F1248">
        <v>42</v>
      </c>
      <c r="G1248" t="s">
        <v>104</v>
      </c>
      <c r="H1248">
        <v>201.32</v>
      </c>
      <c r="I1248" t="s">
        <v>55</v>
      </c>
      <c r="J1248" t="s">
        <v>55</v>
      </c>
      <c r="K1248" t="s">
        <v>57</v>
      </c>
      <c r="L1248" t="s">
        <v>66</v>
      </c>
      <c r="M1248">
        <v>4</v>
      </c>
      <c r="N1248">
        <v>2</v>
      </c>
      <c r="O1248">
        <v>2</v>
      </c>
      <c r="P1248">
        <v>0</v>
      </c>
      <c r="Q1248" t="s">
        <v>66</v>
      </c>
      <c r="R1248" t="s">
        <v>66</v>
      </c>
      <c r="S1248" t="s">
        <v>59</v>
      </c>
      <c r="T1248" t="s">
        <v>59</v>
      </c>
      <c r="U1248" t="s">
        <v>59</v>
      </c>
      <c r="W1248">
        <v>0</v>
      </c>
      <c r="X1248">
        <v>0</v>
      </c>
      <c r="Y1248" t="s">
        <v>59</v>
      </c>
      <c r="Z1248" t="s">
        <v>59</v>
      </c>
      <c r="AA1248" t="s">
        <v>59</v>
      </c>
      <c r="AB1248" t="s">
        <v>59</v>
      </c>
      <c r="AC1248" t="s">
        <v>59</v>
      </c>
      <c r="AD1248" t="s">
        <v>59</v>
      </c>
      <c r="AE1248" t="s">
        <v>59</v>
      </c>
      <c r="AF1248" t="s">
        <v>59</v>
      </c>
      <c r="AG1248" t="s">
        <v>59</v>
      </c>
      <c r="AH1248" t="s">
        <v>59</v>
      </c>
      <c r="AI1248" t="s">
        <v>59</v>
      </c>
      <c r="AJ1248" t="s">
        <v>59</v>
      </c>
      <c r="AV1248">
        <v>11.5</v>
      </c>
      <c r="AW1248" t="s">
        <v>59</v>
      </c>
      <c r="AX1248">
        <v>1</v>
      </c>
    </row>
    <row r="1249" spans="1:50">
      <c r="A1249" t="s">
        <v>2319</v>
      </c>
      <c r="B1249" t="s">
        <v>1619</v>
      </c>
      <c r="C1249" t="s">
        <v>122</v>
      </c>
      <c r="D1249">
        <v>8280</v>
      </c>
      <c r="E1249" t="s">
        <v>53</v>
      </c>
      <c r="F1249">
        <v>42</v>
      </c>
      <c r="G1249" t="s">
        <v>115</v>
      </c>
      <c r="H1249">
        <v>215.13</v>
      </c>
      <c r="I1249" t="s">
        <v>55</v>
      </c>
      <c r="J1249" t="s">
        <v>71</v>
      </c>
      <c r="K1249" t="s">
        <v>85</v>
      </c>
      <c r="L1249" t="s">
        <v>58</v>
      </c>
      <c r="M1249">
        <v>0</v>
      </c>
      <c r="N1249">
        <v>0</v>
      </c>
      <c r="O1249">
        <v>0</v>
      </c>
      <c r="P1249">
        <v>0</v>
      </c>
      <c r="Q1249" t="s">
        <v>59</v>
      </c>
      <c r="R1249" t="s">
        <v>59</v>
      </c>
      <c r="S1249" t="s">
        <v>59</v>
      </c>
      <c r="T1249" t="s">
        <v>59</v>
      </c>
      <c r="U1249" t="s">
        <v>59</v>
      </c>
      <c r="V1249">
        <v>1</v>
      </c>
      <c r="W1249">
        <v>1</v>
      </c>
      <c r="X1249">
        <v>1</v>
      </c>
      <c r="Y1249" t="s">
        <v>58</v>
      </c>
      <c r="Z1249" t="s">
        <v>58</v>
      </c>
      <c r="AA1249" t="s">
        <v>58</v>
      </c>
      <c r="AB1249" t="s">
        <v>58</v>
      </c>
      <c r="AC1249" t="s">
        <v>58</v>
      </c>
      <c r="AD1249" t="s">
        <v>58</v>
      </c>
      <c r="AE1249" t="s">
        <v>58</v>
      </c>
      <c r="AF1249" t="s">
        <v>58</v>
      </c>
      <c r="AG1249" t="s">
        <v>58</v>
      </c>
      <c r="AH1249" t="s">
        <v>58</v>
      </c>
      <c r="AI1249" t="s">
        <v>58</v>
      </c>
      <c r="AJ1249" t="s">
        <v>58</v>
      </c>
      <c r="AK1249">
        <v>0</v>
      </c>
      <c r="AL1249">
        <v>0</v>
      </c>
      <c r="AM1249">
        <v>1</v>
      </c>
      <c r="AN1249">
        <v>0</v>
      </c>
      <c r="AO1249">
        <v>1</v>
      </c>
      <c r="AP1249">
        <v>0</v>
      </c>
      <c r="AQ1249">
        <v>0</v>
      </c>
      <c r="AR1249">
        <v>0</v>
      </c>
      <c r="AS1249">
        <v>0</v>
      </c>
      <c r="AV1249">
        <v>12.1</v>
      </c>
      <c r="AW1249" t="s">
        <v>59</v>
      </c>
      <c r="AX1249">
        <v>7</v>
      </c>
    </row>
    <row r="1250" spans="1:50">
      <c r="A1250" t="s">
        <v>2320</v>
      </c>
      <c r="B1250" t="s">
        <v>1072</v>
      </c>
      <c r="C1250" t="s">
        <v>236</v>
      </c>
      <c r="D1250">
        <v>6200</v>
      </c>
      <c r="E1250" t="s">
        <v>63</v>
      </c>
      <c r="F1250">
        <v>36</v>
      </c>
      <c r="G1250" t="s">
        <v>70</v>
      </c>
      <c r="H1250">
        <v>247.37</v>
      </c>
      <c r="I1250" t="s">
        <v>55</v>
      </c>
      <c r="J1250" t="s">
        <v>55</v>
      </c>
      <c r="K1250" t="s">
        <v>145</v>
      </c>
      <c r="L1250" t="s">
        <v>58</v>
      </c>
      <c r="M1250">
        <v>0</v>
      </c>
      <c r="N1250">
        <v>1</v>
      </c>
      <c r="O1250">
        <v>1</v>
      </c>
      <c r="P1250">
        <v>0</v>
      </c>
      <c r="Q1250" t="s">
        <v>59</v>
      </c>
      <c r="R1250" t="s">
        <v>59</v>
      </c>
      <c r="S1250" t="s">
        <v>59</v>
      </c>
      <c r="T1250" t="s">
        <v>59</v>
      </c>
      <c r="U1250" t="s">
        <v>59</v>
      </c>
      <c r="V1250">
        <v>0</v>
      </c>
      <c r="W1250">
        <v>0</v>
      </c>
      <c r="X1250">
        <v>0</v>
      </c>
      <c r="Y1250" t="s">
        <v>58</v>
      </c>
      <c r="Z1250" t="s">
        <v>66</v>
      </c>
      <c r="AA1250" t="s">
        <v>66</v>
      </c>
      <c r="AB1250" t="s">
        <v>66</v>
      </c>
      <c r="AC1250" t="s">
        <v>58</v>
      </c>
      <c r="AD1250" t="s">
        <v>58</v>
      </c>
      <c r="AE1250" t="s">
        <v>58</v>
      </c>
      <c r="AF1250" t="s">
        <v>58</v>
      </c>
      <c r="AG1250" t="s">
        <v>58</v>
      </c>
      <c r="AH1250" t="s">
        <v>58</v>
      </c>
      <c r="AI1250" t="s">
        <v>58</v>
      </c>
      <c r="AJ1250" t="s">
        <v>58</v>
      </c>
      <c r="AK1250">
        <v>0</v>
      </c>
      <c r="AL1250">
        <v>1</v>
      </c>
      <c r="AM1250">
        <v>1</v>
      </c>
      <c r="AN1250">
        <v>0</v>
      </c>
      <c r="AO1250">
        <v>1</v>
      </c>
      <c r="AP1250">
        <v>0</v>
      </c>
      <c r="AQ1250">
        <v>1</v>
      </c>
      <c r="AR1250">
        <v>1</v>
      </c>
      <c r="AS1250">
        <v>1</v>
      </c>
      <c r="AV1250">
        <v>13</v>
      </c>
      <c r="AW1250" t="s">
        <v>59</v>
      </c>
      <c r="AX1250">
        <v>4</v>
      </c>
    </row>
    <row r="1251" spans="1:50">
      <c r="A1251" t="s">
        <v>2321</v>
      </c>
      <c r="B1251" t="s">
        <v>1345</v>
      </c>
      <c r="C1251" t="s">
        <v>202</v>
      </c>
      <c r="D1251">
        <v>1000</v>
      </c>
      <c r="E1251" t="s">
        <v>63</v>
      </c>
      <c r="F1251">
        <v>42</v>
      </c>
      <c r="G1251" t="s">
        <v>226</v>
      </c>
      <c r="H1251">
        <v>258.22000000000003</v>
      </c>
      <c r="I1251" t="s">
        <v>105</v>
      </c>
      <c r="J1251" t="s">
        <v>71</v>
      </c>
      <c r="K1251" t="s">
        <v>116</v>
      </c>
      <c r="L1251" t="s">
        <v>58</v>
      </c>
      <c r="M1251">
        <v>0</v>
      </c>
      <c r="N1251">
        <v>0</v>
      </c>
      <c r="O1251">
        <v>0</v>
      </c>
      <c r="P1251">
        <v>0</v>
      </c>
      <c r="Q1251" t="s">
        <v>59</v>
      </c>
      <c r="R1251" t="s">
        <v>59</v>
      </c>
      <c r="S1251" t="s">
        <v>59</v>
      </c>
      <c r="T1251" t="s">
        <v>66</v>
      </c>
      <c r="U1251" t="s">
        <v>66</v>
      </c>
      <c r="V1251">
        <v>0</v>
      </c>
      <c r="W1251">
        <v>1</v>
      </c>
      <c r="X1251">
        <v>1</v>
      </c>
      <c r="Y1251" t="s">
        <v>58</v>
      </c>
      <c r="Z1251" t="s">
        <v>66</v>
      </c>
      <c r="AA1251" t="s">
        <v>58</v>
      </c>
      <c r="AB1251" t="s">
        <v>66</v>
      </c>
      <c r="AC1251" t="s">
        <v>58</v>
      </c>
      <c r="AD1251" t="s">
        <v>58</v>
      </c>
      <c r="AE1251" t="s">
        <v>58</v>
      </c>
      <c r="AF1251" t="s">
        <v>58</v>
      </c>
      <c r="AG1251" t="s">
        <v>58</v>
      </c>
      <c r="AH1251" t="s">
        <v>58</v>
      </c>
      <c r="AI1251" t="s">
        <v>58</v>
      </c>
      <c r="AJ1251" t="s">
        <v>58</v>
      </c>
      <c r="AK1251">
        <v>0</v>
      </c>
      <c r="AL1251">
        <v>1</v>
      </c>
      <c r="AM1251">
        <v>1</v>
      </c>
      <c r="AN1251">
        <v>0</v>
      </c>
      <c r="AO1251">
        <v>1</v>
      </c>
      <c r="AP1251">
        <v>0</v>
      </c>
      <c r="AQ1251">
        <v>0</v>
      </c>
      <c r="AR1251">
        <v>0</v>
      </c>
      <c r="AS1251">
        <v>1</v>
      </c>
      <c r="AV1251">
        <v>12.5</v>
      </c>
      <c r="AW1251" t="s">
        <v>59</v>
      </c>
      <c r="AX1251">
        <v>2</v>
      </c>
    </row>
    <row r="1252" spans="1:50">
      <c r="A1252" t="s">
        <v>2322</v>
      </c>
      <c r="B1252" t="s">
        <v>1050</v>
      </c>
      <c r="C1252" t="s">
        <v>171</v>
      </c>
      <c r="D1252">
        <v>5600</v>
      </c>
      <c r="E1252" t="s">
        <v>63</v>
      </c>
      <c r="F1252">
        <v>44</v>
      </c>
      <c r="G1252" t="s">
        <v>163</v>
      </c>
      <c r="H1252">
        <v>459.54</v>
      </c>
      <c r="I1252" t="s">
        <v>105</v>
      </c>
      <c r="J1252" t="s">
        <v>71</v>
      </c>
      <c r="K1252" t="s">
        <v>80</v>
      </c>
      <c r="L1252" t="s">
        <v>66</v>
      </c>
      <c r="M1252">
        <v>1</v>
      </c>
      <c r="N1252">
        <v>2</v>
      </c>
      <c r="O1252">
        <v>2</v>
      </c>
      <c r="P1252">
        <v>0</v>
      </c>
      <c r="Q1252" t="s">
        <v>59</v>
      </c>
      <c r="R1252" t="s">
        <v>59</v>
      </c>
      <c r="S1252" t="s">
        <v>66</v>
      </c>
      <c r="T1252" t="s">
        <v>59</v>
      </c>
      <c r="U1252" t="s">
        <v>59</v>
      </c>
      <c r="V1252">
        <v>0</v>
      </c>
      <c r="W1252">
        <v>1</v>
      </c>
      <c r="X1252">
        <v>1</v>
      </c>
      <c r="Y1252" t="s">
        <v>66</v>
      </c>
      <c r="Z1252" t="s">
        <v>58</v>
      </c>
      <c r="AA1252" t="s">
        <v>58</v>
      </c>
      <c r="AB1252" t="s">
        <v>66</v>
      </c>
      <c r="AC1252" t="s">
        <v>58</v>
      </c>
      <c r="AD1252" t="s">
        <v>58</v>
      </c>
      <c r="AE1252" t="s">
        <v>58</v>
      </c>
      <c r="AF1252" t="s">
        <v>58</v>
      </c>
      <c r="AG1252" t="s">
        <v>58</v>
      </c>
      <c r="AH1252" t="s">
        <v>58</v>
      </c>
      <c r="AI1252" t="s">
        <v>58</v>
      </c>
      <c r="AJ1252" t="s">
        <v>58</v>
      </c>
      <c r="AK1252">
        <v>0</v>
      </c>
      <c r="AL1252">
        <v>0</v>
      </c>
      <c r="AM1252">
        <v>0</v>
      </c>
      <c r="AN1252">
        <v>0</v>
      </c>
      <c r="AO1252">
        <v>0</v>
      </c>
      <c r="AP1252">
        <v>0</v>
      </c>
      <c r="AQ1252">
        <v>0</v>
      </c>
      <c r="AR1252">
        <v>0</v>
      </c>
      <c r="AS1252">
        <v>1</v>
      </c>
      <c r="AV1252">
        <v>13.1</v>
      </c>
      <c r="AW1252" t="s">
        <v>59</v>
      </c>
      <c r="AX1252">
        <v>3</v>
      </c>
    </row>
    <row r="1253" spans="1:50">
      <c r="A1253" t="s">
        <v>2323</v>
      </c>
      <c r="B1253" t="s">
        <v>2324</v>
      </c>
      <c r="C1253" t="s">
        <v>212</v>
      </c>
      <c r="E1253" t="s">
        <v>53</v>
      </c>
      <c r="F1253">
        <v>46</v>
      </c>
      <c r="G1253" t="s">
        <v>54</v>
      </c>
      <c r="H1253">
        <v>257.89</v>
      </c>
      <c r="I1253" t="s">
        <v>641</v>
      </c>
      <c r="J1253" t="s">
        <v>56</v>
      </c>
      <c r="K1253" t="s">
        <v>80</v>
      </c>
      <c r="L1253" t="s">
        <v>66</v>
      </c>
      <c r="M1253">
        <v>1</v>
      </c>
      <c r="N1253">
        <v>1</v>
      </c>
      <c r="O1253">
        <v>1</v>
      </c>
      <c r="P1253">
        <v>0</v>
      </c>
      <c r="Q1253" t="s">
        <v>59</v>
      </c>
      <c r="R1253" t="s">
        <v>66</v>
      </c>
      <c r="S1253" t="s">
        <v>66</v>
      </c>
      <c r="T1253" t="s">
        <v>66</v>
      </c>
      <c r="U1253" t="s">
        <v>66</v>
      </c>
      <c r="W1253">
        <v>0</v>
      </c>
      <c r="X1253">
        <v>0</v>
      </c>
      <c r="Y1253" t="s">
        <v>58</v>
      </c>
      <c r="Z1253" t="s">
        <v>58</v>
      </c>
      <c r="AA1253" t="s">
        <v>58</v>
      </c>
      <c r="AB1253" t="s">
        <v>58</v>
      </c>
      <c r="AC1253" t="s">
        <v>58</v>
      </c>
      <c r="AD1253" t="s">
        <v>58</v>
      </c>
      <c r="AE1253" t="s">
        <v>58</v>
      </c>
      <c r="AF1253" t="s">
        <v>58</v>
      </c>
      <c r="AG1253" t="s">
        <v>58</v>
      </c>
      <c r="AH1253" t="s">
        <v>58</v>
      </c>
      <c r="AI1253" t="s">
        <v>58</v>
      </c>
      <c r="AJ1253" t="s">
        <v>58</v>
      </c>
      <c r="AK1253">
        <v>1</v>
      </c>
      <c r="AL1253">
        <v>1</v>
      </c>
      <c r="AM1253">
        <v>1</v>
      </c>
      <c r="AN1253">
        <v>1</v>
      </c>
      <c r="AO1253">
        <v>0</v>
      </c>
      <c r="AP1253">
        <v>0</v>
      </c>
      <c r="AQ1253">
        <v>0</v>
      </c>
      <c r="AR1253">
        <v>1</v>
      </c>
      <c r="AS1253">
        <v>0</v>
      </c>
      <c r="AV1253">
        <v>12</v>
      </c>
      <c r="AW1253" t="s">
        <v>66</v>
      </c>
      <c r="AX1253">
        <v>7</v>
      </c>
    </row>
    <row r="1254" spans="1:50">
      <c r="A1254" t="s">
        <v>2325</v>
      </c>
      <c r="B1254" t="s">
        <v>2326</v>
      </c>
      <c r="C1254" t="s">
        <v>185</v>
      </c>
      <c r="D1254">
        <v>1400</v>
      </c>
      <c r="E1254" t="s">
        <v>53</v>
      </c>
      <c r="F1254">
        <v>0</v>
      </c>
      <c r="G1254" t="s">
        <v>115</v>
      </c>
      <c r="H1254">
        <v>195.72</v>
      </c>
      <c r="I1254" t="s">
        <v>313</v>
      </c>
      <c r="J1254" t="s">
        <v>55</v>
      </c>
      <c r="K1254" t="s">
        <v>131</v>
      </c>
      <c r="L1254" t="s">
        <v>66</v>
      </c>
      <c r="M1254">
        <v>1</v>
      </c>
      <c r="N1254">
        <v>1</v>
      </c>
      <c r="O1254">
        <v>1</v>
      </c>
      <c r="P1254">
        <v>1</v>
      </c>
      <c r="Q1254" t="s">
        <v>59</v>
      </c>
      <c r="R1254" t="s">
        <v>59</v>
      </c>
      <c r="S1254" t="s">
        <v>59</v>
      </c>
      <c r="T1254" t="s">
        <v>59</v>
      </c>
      <c r="U1254" t="s">
        <v>59</v>
      </c>
      <c r="W1254">
        <v>0</v>
      </c>
      <c r="X1254">
        <v>0</v>
      </c>
      <c r="Y1254" t="s">
        <v>58</v>
      </c>
      <c r="Z1254" t="s">
        <v>58</v>
      </c>
      <c r="AA1254" t="s">
        <v>58</v>
      </c>
      <c r="AB1254" t="s">
        <v>58</v>
      </c>
      <c r="AC1254" t="s">
        <v>58</v>
      </c>
      <c r="AD1254" t="s">
        <v>58</v>
      </c>
      <c r="AE1254" t="s">
        <v>58</v>
      </c>
      <c r="AF1254" t="s">
        <v>58</v>
      </c>
      <c r="AG1254" t="s">
        <v>58</v>
      </c>
      <c r="AH1254" t="s">
        <v>58</v>
      </c>
      <c r="AI1254" t="s">
        <v>58</v>
      </c>
      <c r="AJ1254" t="s">
        <v>58</v>
      </c>
      <c r="AK1254">
        <v>0</v>
      </c>
      <c r="AL1254">
        <v>1</v>
      </c>
      <c r="AM1254">
        <v>1</v>
      </c>
      <c r="AN1254">
        <v>0</v>
      </c>
      <c r="AO1254">
        <v>0</v>
      </c>
      <c r="AP1254">
        <v>0</v>
      </c>
      <c r="AQ1254">
        <v>0</v>
      </c>
      <c r="AR1254">
        <v>0</v>
      </c>
      <c r="AS1254">
        <v>0</v>
      </c>
      <c r="AV1254">
        <v>13.8</v>
      </c>
      <c r="AW1254" t="s">
        <v>66</v>
      </c>
      <c r="AX1254">
        <v>1</v>
      </c>
    </row>
    <row r="1255" spans="1:50">
      <c r="A1255" t="s">
        <v>2327</v>
      </c>
      <c r="B1255" t="s">
        <v>1184</v>
      </c>
      <c r="C1255" t="s">
        <v>185</v>
      </c>
      <c r="D1255">
        <v>1040</v>
      </c>
      <c r="E1255" t="s">
        <v>53</v>
      </c>
      <c r="F1255">
        <v>46</v>
      </c>
      <c r="G1255" t="s">
        <v>127</v>
      </c>
      <c r="H1255">
        <v>416.45</v>
      </c>
      <c r="I1255" t="s">
        <v>55</v>
      </c>
      <c r="J1255" t="s">
        <v>55</v>
      </c>
      <c r="K1255" t="s">
        <v>116</v>
      </c>
      <c r="L1255" t="s">
        <v>58</v>
      </c>
      <c r="M1255">
        <v>0</v>
      </c>
      <c r="N1255">
        <v>2</v>
      </c>
      <c r="O1255">
        <v>2</v>
      </c>
      <c r="P1255">
        <v>0</v>
      </c>
      <c r="Q1255" t="s">
        <v>59</v>
      </c>
      <c r="R1255" t="s">
        <v>59</v>
      </c>
      <c r="S1255" t="s">
        <v>59</v>
      </c>
      <c r="T1255" t="s">
        <v>59</v>
      </c>
      <c r="U1255" t="s">
        <v>59</v>
      </c>
      <c r="W1255">
        <v>0</v>
      </c>
      <c r="X1255">
        <v>0</v>
      </c>
      <c r="Y1255" t="s">
        <v>58</v>
      </c>
      <c r="Z1255" t="s">
        <v>66</v>
      </c>
      <c r="AA1255" t="s">
        <v>58</v>
      </c>
      <c r="AB1255" t="s">
        <v>66</v>
      </c>
      <c r="AC1255" t="s">
        <v>58</v>
      </c>
      <c r="AD1255" t="s">
        <v>58</v>
      </c>
      <c r="AE1255" t="s">
        <v>66</v>
      </c>
      <c r="AF1255" t="s">
        <v>58</v>
      </c>
      <c r="AG1255" t="s">
        <v>58</v>
      </c>
      <c r="AH1255" t="s">
        <v>58</v>
      </c>
      <c r="AI1255" t="s">
        <v>58</v>
      </c>
      <c r="AJ1255" t="s">
        <v>66</v>
      </c>
      <c r="AK1255">
        <v>0</v>
      </c>
      <c r="AL1255">
        <v>1</v>
      </c>
      <c r="AM1255">
        <v>1</v>
      </c>
      <c r="AN1255">
        <v>0</v>
      </c>
      <c r="AO1255">
        <v>0</v>
      </c>
      <c r="AP1255">
        <v>0</v>
      </c>
      <c r="AQ1255">
        <v>0</v>
      </c>
      <c r="AR1255">
        <v>0</v>
      </c>
      <c r="AS1255">
        <v>1</v>
      </c>
      <c r="AV1255">
        <v>15.7</v>
      </c>
      <c r="AW1255" t="s">
        <v>59</v>
      </c>
      <c r="AX1255">
        <v>1</v>
      </c>
    </row>
    <row r="1256" spans="1:50">
      <c r="A1256" t="s">
        <v>2328</v>
      </c>
      <c r="B1256" t="s">
        <v>2329</v>
      </c>
      <c r="C1256" t="s">
        <v>134</v>
      </c>
      <c r="D1256">
        <v>1680</v>
      </c>
      <c r="E1256" t="s">
        <v>63</v>
      </c>
      <c r="F1256">
        <v>40</v>
      </c>
      <c r="G1256" t="s">
        <v>84</v>
      </c>
      <c r="H1256">
        <v>196.38</v>
      </c>
      <c r="I1256" t="s">
        <v>55</v>
      </c>
      <c r="J1256" t="s">
        <v>55</v>
      </c>
      <c r="K1256" t="s">
        <v>57</v>
      </c>
      <c r="L1256" t="s">
        <v>58</v>
      </c>
      <c r="M1256">
        <v>0</v>
      </c>
      <c r="N1256">
        <v>0</v>
      </c>
      <c r="O1256">
        <v>0</v>
      </c>
      <c r="P1256">
        <v>0</v>
      </c>
      <c r="Q1256" t="s">
        <v>59</v>
      </c>
      <c r="R1256" t="s">
        <v>59</v>
      </c>
      <c r="S1256" t="s">
        <v>59</v>
      </c>
      <c r="T1256" t="s">
        <v>59</v>
      </c>
      <c r="U1256" t="s">
        <v>59</v>
      </c>
      <c r="V1256">
        <v>0</v>
      </c>
      <c r="W1256">
        <v>1</v>
      </c>
      <c r="X1256">
        <v>0</v>
      </c>
      <c r="Y1256" t="s">
        <v>59</v>
      </c>
      <c r="Z1256" t="s">
        <v>59</v>
      </c>
      <c r="AA1256" t="s">
        <v>59</v>
      </c>
      <c r="AB1256" t="s">
        <v>59</v>
      </c>
      <c r="AC1256" t="s">
        <v>59</v>
      </c>
      <c r="AD1256" t="s">
        <v>59</v>
      </c>
      <c r="AE1256" t="s">
        <v>59</v>
      </c>
      <c r="AF1256" t="s">
        <v>59</v>
      </c>
      <c r="AG1256" t="s">
        <v>59</v>
      </c>
      <c r="AH1256" t="s">
        <v>59</v>
      </c>
      <c r="AI1256" t="s">
        <v>59</v>
      </c>
      <c r="AJ1256" t="s">
        <v>59</v>
      </c>
      <c r="AV1256">
        <v>12.5</v>
      </c>
      <c r="AW1256" t="s">
        <v>59</v>
      </c>
      <c r="AX1256">
        <v>1</v>
      </c>
    </row>
    <row r="1257" spans="1:50">
      <c r="A1257" t="s">
        <v>2330</v>
      </c>
      <c r="B1257" t="s">
        <v>939</v>
      </c>
      <c r="C1257" t="s">
        <v>103</v>
      </c>
      <c r="D1257">
        <v>6690</v>
      </c>
      <c r="E1257" t="s">
        <v>53</v>
      </c>
      <c r="F1257">
        <v>26</v>
      </c>
      <c r="G1257" t="s">
        <v>84</v>
      </c>
      <c r="H1257">
        <v>290.79000000000002</v>
      </c>
      <c r="I1257" t="s">
        <v>55</v>
      </c>
      <c r="J1257" t="s">
        <v>55</v>
      </c>
      <c r="K1257" t="s">
        <v>57</v>
      </c>
      <c r="L1257" t="s">
        <v>66</v>
      </c>
      <c r="M1257">
        <v>5</v>
      </c>
      <c r="N1257">
        <v>0</v>
      </c>
      <c r="O1257">
        <v>0</v>
      </c>
      <c r="P1257">
        <v>0</v>
      </c>
      <c r="Q1257" t="s">
        <v>59</v>
      </c>
      <c r="R1257" t="s">
        <v>59</v>
      </c>
      <c r="S1257" t="s">
        <v>59</v>
      </c>
      <c r="T1257" t="s">
        <v>59</v>
      </c>
      <c r="U1257" t="s">
        <v>59</v>
      </c>
      <c r="W1257">
        <v>0</v>
      </c>
      <c r="X1257">
        <v>0</v>
      </c>
      <c r="Y1257" t="s">
        <v>58</v>
      </c>
      <c r="Z1257" t="s">
        <v>58</v>
      </c>
      <c r="AA1257" t="s">
        <v>58</v>
      </c>
      <c r="AB1257" t="s">
        <v>58</v>
      </c>
      <c r="AC1257" t="s">
        <v>58</v>
      </c>
      <c r="AD1257" t="s">
        <v>58</v>
      </c>
      <c r="AE1257" t="s">
        <v>58</v>
      </c>
      <c r="AF1257" t="s">
        <v>58</v>
      </c>
      <c r="AG1257" t="s">
        <v>58</v>
      </c>
      <c r="AH1257" t="s">
        <v>66</v>
      </c>
      <c r="AI1257" t="s">
        <v>58</v>
      </c>
      <c r="AJ1257" t="s">
        <v>58</v>
      </c>
      <c r="AK1257">
        <v>0</v>
      </c>
      <c r="AL1257">
        <v>0</v>
      </c>
      <c r="AM1257">
        <v>1</v>
      </c>
      <c r="AN1257">
        <v>0</v>
      </c>
      <c r="AO1257">
        <v>1</v>
      </c>
      <c r="AP1257">
        <v>0</v>
      </c>
      <c r="AQ1257">
        <v>0</v>
      </c>
      <c r="AR1257">
        <v>0</v>
      </c>
      <c r="AS1257">
        <v>1</v>
      </c>
      <c r="AV1257">
        <v>13.7</v>
      </c>
      <c r="AW1257" t="s">
        <v>59</v>
      </c>
      <c r="AX1257">
        <v>6</v>
      </c>
    </row>
    <row r="1258" spans="1:50">
      <c r="A1258" t="s">
        <v>2331</v>
      </c>
      <c r="B1258" t="s">
        <v>2332</v>
      </c>
      <c r="C1258" t="s">
        <v>171</v>
      </c>
      <c r="D1258">
        <v>8160</v>
      </c>
      <c r="E1258" t="s">
        <v>53</v>
      </c>
      <c r="F1258">
        <v>46</v>
      </c>
      <c r="G1258" t="s">
        <v>70</v>
      </c>
      <c r="H1258">
        <v>222.7</v>
      </c>
      <c r="I1258" t="s">
        <v>261</v>
      </c>
      <c r="J1258" t="s">
        <v>71</v>
      </c>
      <c r="K1258" t="s">
        <v>131</v>
      </c>
      <c r="L1258" t="s">
        <v>58</v>
      </c>
      <c r="M1258">
        <v>0</v>
      </c>
      <c r="N1258">
        <v>2</v>
      </c>
      <c r="O1258">
        <v>2</v>
      </c>
      <c r="P1258">
        <v>0</v>
      </c>
      <c r="Q1258" t="s">
        <v>59</v>
      </c>
      <c r="R1258" t="s">
        <v>59</v>
      </c>
      <c r="S1258" t="s">
        <v>59</v>
      </c>
      <c r="T1258" t="s">
        <v>59</v>
      </c>
      <c r="U1258" t="s">
        <v>59</v>
      </c>
      <c r="V1258">
        <v>0</v>
      </c>
      <c r="W1258">
        <v>1</v>
      </c>
      <c r="X1258">
        <v>1</v>
      </c>
      <c r="Y1258" t="s">
        <v>66</v>
      </c>
      <c r="Z1258" t="s">
        <v>66</v>
      </c>
      <c r="AA1258" t="s">
        <v>58</v>
      </c>
      <c r="AB1258" t="s">
        <v>58</v>
      </c>
      <c r="AC1258" t="s">
        <v>58</v>
      </c>
      <c r="AD1258" t="s">
        <v>58</v>
      </c>
      <c r="AE1258" t="s">
        <v>58</v>
      </c>
      <c r="AF1258" t="s">
        <v>58</v>
      </c>
      <c r="AG1258" t="s">
        <v>58</v>
      </c>
      <c r="AH1258" t="s">
        <v>58</v>
      </c>
      <c r="AI1258" t="s">
        <v>58</v>
      </c>
      <c r="AJ1258" t="s">
        <v>58</v>
      </c>
      <c r="AK1258">
        <v>1</v>
      </c>
      <c r="AL1258">
        <v>0</v>
      </c>
      <c r="AM1258">
        <v>0</v>
      </c>
      <c r="AN1258">
        <v>0</v>
      </c>
      <c r="AO1258">
        <v>0</v>
      </c>
      <c r="AP1258">
        <v>0</v>
      </c>
      <c r="AQ1258">
        <v>0</v>
      </c>
      <c r="AR1258">
        <v>0</v>
      </c>
      <c r="AS1258">
        <v>0</v>
      </c>
      <c r="AV1258">
        <v>12.5</v>
      </c>
      <c r="AW1258" t="s">
        <v>59</v>
      </c>
      <c r="AX1258">
        <v>3</v>
      </c>
    </row>
    <row r="1259" spans="1:50">
      <c r="A1259" t="s">
        <v>2333</v>
      </c>
      <c r="B1259" t="s">
        <v>268</v>
      </c>
      <c r="C1259" t="s">
        <v>187</v>
      </c>
      <c r="D1259">
        <v>5720</v>
      </c>
      <c r="E1259" t="s">
        <v>53</v>
      </c>
      <c r="F1259">
        <v>40</v>
      </c>
      <c r="G1259" t="s">
        <v>104</v>
      </c>
      <c r="H1259">
        <v>196.05</v>
      </c>
      <c r="I1259" t="s">
        <v>261</v>
      </c>
      <c r="J1259" t="s">
        <v>56</v>
      </c>
      <c r="K1259" t="s">
        <v>80</v>
      </c>
      <c r="L1259" t="s">
        <v>66</v>
      </c>
      <c r="M1259">
        <v>3</v>
      </c>
      <c r="N1259">
        <v>1</v>
      </c>
      <c r="O1259">
        <v>1</v>
      </c>
      <c r="P1259">
        <v>0</v>
      </c>
      <c r="Q1259" t="s">
        <v>59</v>
      </c>
      <c r="R1259" t="s">
        <v>59</v>
      </c>
      <c r="S1259" t="s">
        <v>59</v>
      </c>
      <c r="T1259" t="s">
        <v>59</v>
      </c>
      <c r="U1259" t="s">
        <v>59</v>
      </c>
      <c r="W1259">
        <v>0</v>
      </c>
      <c r="X1259">
        <v>0</v>
      </c>
      <c r="Y1259" t="s">
        <v>59</v>
      </c>
      <c r="Z1259" t="s">
        <v>59</v>
      </c>
      <c r="AA1259" t="s">
        <v>59</v>
      </c>
      <c r="AB1259" t="s">
        <v>59</v>
      </c>
      <c r="AC1259" t="s">
        <v>59</v>
      </c>
      <c r="AD1259" t="s">
        <v>59</v>
      </c>
      <c r="AE1259" t="s">
        <v>59</v>
      </c>
      <c r="AF1259" t="s">
        <v>59</v>
      </c>
      <c r="AG1259" t="s">
        <v>59</v>
      </c>
      <c r="AH1259" t="s">
        <v>59</v>
      </c>
      <c r="AI1259" t="s">
        <v>59</v>
      </c>
      <c r="AJ1259" t="s">
        <v>59</v>
      </c>
      <c r="AV1259">
        <v>12.5</v>
      </c>
      <c r="AW1259" t="s">
        <v>59</v>
      </c>
      <c r="AX1259">
        <v>7</v>
      </c>
    </row>
    <row r="1260" spans="1:50">
      <c r="A1260" t="s">
        <v>2334</v>
      </c>
      <c r="B1260" t="s">
        <v>286</v>
      </c>
      <c r="C1260" t="s">
        <v>134</v>
      </c>
      <c r="D1260">
        <v>1640</v>
      </c>
      <c r="E1260" t="s">
        <v>53</v>
      </c>
      <c r="F1260">
        <v>46</v>
      </c>
      <c r="G1260" t="s">
        <v>64</v>
      </c>
      <c r="H1260">
        <v>280.58999999999997</v>
      </c>
      <c r="I1260" t="s">
        <v>55</v>
      </c>
      <c r="J1260" t="s">
        <v>71</v>
      </c>
      <c r="K1260" t="s">
        <v>128</v>
      </c>
      <c r="L1260" t="s">
        <v>58</v>
      </c>
      <c r="M1260">
        <v>0</v>
      </c>
      <c r="N1260">
        <v>2</v>
      </c>
      <c r="O1260">
        <v>2</v>
      </c>
      <c r="P1260">
        <v>1</v>
      </c>
      <c r="Q1260" t="s">
        <v>59</v>
      </c>
      <c r="R1260" t="s">
        <v>59</v>
      </c>
      <c r="S1260" t="s">
        <v>59</v>
      </c>
      <c r="T1260" t="s">
        <v>59</v>
      </c>
      <c r="U1260" t="s">
        <v>59</v>
      </c>
      <c r="Y1260" t="s">
        <v>58</v>
      </c>
      <c r="Z1260" t="s">
        <v>58</v>
      </c>
      <c r="AA1260" t="s">
        <v>58</v>
      </c>
      <c r="AB1260" t="s">
        <v>58</v>
      </c>
      <c r="AC1260" t="s">
        <v>58</v>
      </c>
      <c r="AD1260" t="s">
        <v>58</v>
      </c>
      <c r="AE1260" t="s">
        <v>58</v>
      </c>
      <c r="AF1260" t="s">
        <v>58</v>
      </c>
      <c r="AG1260" t="s">
        <v>58</v>
      </c>
      <c r="AH1260" t="s">
        <v>58</v>
      </c>
      <c r="AI1260" t="s">
        <v>58</v>
      </c>
      <c r="AJ1260" t="s">
        <v>58</v>
      </c>
      <c r="AK1260">
        <v>0</v>
      </c>
      <c r="AL1260">
        <v>1</v>
      </c>
      <c r="AM1260">
        <v>1</v>
      </c>
      <c r="AN1260">
        <v>0</v>
      </c>
      <c r="AO1260">
        <v>1</v>
      </c>
      <c r="AP1260">
        <v>0</v>
      </c>
      <c r="AQ1260">
        <v>0</v>
      </c>
      <c r="AR1260">
        <v>0</v>
      </c>
      <c r="AS1260">
        <v>1</v>
      </c>
      <c r="AW1260" t="s">
        <v>66</v>
      </c>
      <c r="AX1260">
        <v>1</v>
      </c>
    </row>
    <row r="1261" spans="1:50">
      <c r="A1261" t="s">
        <v>2335</v>
      </c>
      <c r="B1261" t="s">
        <v>2336</v>
      </c>
      <c r="C1261" t="s">
        <v>612</v>
      </c>
      <c r="D1261">
        <v>4920</v>
      </c>
      <c r="E1261" t="s">
        <v>63</v>
      </c>
      <c r="F1261">
        <v>52</v>
      </c>
      <c r="G1261" t="s">
        <v>64</v>
      </c>
      <c r="H1261">
        <v>250</v>
      </c>
      <c r="I1261" t="s">
        <v>105</v>
      </c>
      <c r="J1261" t="s">
        <v>71</v>
      </c>
      <c r="K1261" t="s">
        <v>111</v>
      </c>
      <c r="L1261" t="s">
        <v>58</v>
      </c>
      <c r="M1261">
        <v>0</v>
      </c>
      <c r="N1261">
        <v>2</v>
      </c>
      <c r="O1261">
        <v>2</v>
      </c>
      <c r="P1261">
        <v>0</v>
      </c>
      <c r="Q1261" t="s">
        <v>59</v>
      </c>
      <c r="R1261" t="s">
        <v>59</v>
      </c>
      <c r="S1261" t="s">
        <v>59</v>
      </c>
      <c r="T1261" t="s">
        <v>59</v>
      </c>
      <c r="U1261" t="s">
        <v>66</v>
      </c>
      <c r="V1261">
        <v>2</v>
      </c>
      <c r="W1261">
        <v>1</v>
      </c>
      <c r="X1261">
        <v>0</v>
      </c>
      <c r="Y1261" t="s">
        <v>66</v>
      </c>
      <c r="Z1261" t="s">
        <v>58</v>
      </c>
      <c r="AA1261" t="s">
        <v>58</v>
      </c>
      <c r="AB1261" t="s">
        <v>66</v>
      </c>
      <c r="AC1261" t="s">
        <v>58</v>
      </c>
      <c r="AD1261" t="s">
        <v>58</v>
      </c>
      <c r="AE1261" t="s">
        <v>58</v>
      </c>
      <c r="AF1261" t="s">
        <v>58</v>
      </c>
      <c r="AG1261" t="s">
        <v>58</v>
      </c>
      <c r="AH1261" t="s">
        <v>58</v>
      </c>
      <c r="AI1261" t="s">
        <v>58</v>
      </c>
      <c r="AJ1261" t="s">
        <v>58</v>
      </c>
      <c r="AK1261">
        <v>0</v>
      </c>
      <c r="AL1261">
        <v>1</v>
      </c>
      <c r="AM1261">
        <v>1</v>
      </c>
      <c r="AN1261">
        <v>0</v>
      </c>
      <c r="AO1261">
        <v>1</v>
      </c>
      <c r="AP1261">
        <v>1</v>
      </c>
      <c r="AQ1261">
        <v>0</v>
      </c>
      <c r="AR1261">
        <v>0</v>
      </c>
      <c r="AS1261">
        <v>0</v>
      </c>
      <c r="AV1261">
        <v>12.3</v>
      </c>
      <c r="AW1261" t="s">
        <v>59</v>
      </c>
      <c r="AX1261">
        <v>2</v>
      </c>
    </row>
    <row r="1262" spans="1:50">
      <c r="A1262" t="s">
        <v>2337</v>
      </c>
      <c r="B1262" t="s">
        <v>1333</v>
      </c>
      <c r="C1262" t="s">
        <v>83</v>
      </c>
      <c r="D1262">
        <v>1560</v>
      </c>
      <c r="E1262" t="s">
        <v>53</v>
      </c>
      <c r="F1262">
        <v>34</v>
      </c>
      <c r="G1262" t="s">
        <v>104</v>
      </c>
      <c r="H1262">
        <v>175.99</v>
      </c>
      <c r="I1262" t="s">
        <v>55</v>
      </c>
      <c r="J1262" t="s">
        <v>55</v>
      </c>
      <c r="K1262" t="s">
        <v>55</v>
      </c>
      <c r="L1262" t="s">
        <v>58</v>
      </c>
      <c r="M1262">
        <v>0</v>
      </c>
      <c r="N1262">
        <v>0</v>
      </c>
      <c r="O1262">
        <v>0</v>
      </c>
      <c r="P1262">
        <v>0</v>
      </c>
      <c r="Q1262" t="s">
        <v>59</v>
      </c>
      <c r="R1262" t="s">
        <v>59</v>
      </c>
      <c r="S1262" t="s">
        <v>59</v>
      </c>
      <c r="T1262" t="s">
        <v>59</v>
      </c>
      <c r="U1262" t="s">
        <v>59</v>
      </c>
      <c r="Y1262" t="s">
        <v>58</v>
      </c>
      <c r="Z1262" t="s">
        <v>58</v>
      </c>
      <c r="AA1262" t="s">
        <v>58</v>
      </c>
      <c r="AB1262" t="s">
        <v>58</v>
      </c>
      <c r="AC1262" t="s">
        <v>58</v>
      </c>
      <c r="AD1262" t="s">
        <v>58</v>
      </c>
      <c r="AE1262" t="s">
        <v>58</v>
      </c>
      <c r="AF1262" t="s">
        <v>58</v>
      </c>
      <c r="AG1262" t="s">
        <v>58</v>
      </c>
      <c r="AH1262" t="s">
        <v>58</v>
      </c>
      <c r="AI1262" t="s">
        <v>58</v>
      </c>
      <c r="AJ1262" t="s">
        <v>58</v>
      </c>
      <c r="AK1262">
        <v>0</v>
      </c>
      <c r="AL1262">
        <v>0</v>
      </c>
      <c r="AM1262">
        <v>0</v>
      </c>
      <c r="AN1262">
        <v>0</v>
      </c>
      <c r="AO1262">
        <v>0</v>
      </c>
      <c r="AP1262">
        <v>0</v>
      </c>
      <c r="AQ1262">
        <v>0</v>
      </c>
      <c r="AR1262">
        <v>0</v>
      </c>
      <c r="AS1262">
        <v>0</v>
      </c>
      <c r="AW1262" t="s">
        <v>59</v>
      </c>
      <c r="AX1262">
        <v>2</v>
      </c>
    </row>
    <row r="1263" spans="1:50">
      <c r="A1263" t="s">
        <v>2338</v>
      </c>
      <c r="B1263" t="s">
        <v>2339</v>
      </c>
      <c r="C1263" t="s">
        <v>349</v>
      </c>
      <c r="D1263">
        <v>9160</v>
      </c>
      <c r="E1263" t="s">
        <v>53</v>
      </c>
      <c r="F1263">
        <v>42</v>
      </c>
      <c r="G1263" t="s">
        <v>70</v>
      </c>
      <c r="H1263">
        <v>210.53</v>
      </c>
      <c r="I1263" t="s">
        <v>55</v>
      </c>
      <c r="J1263" t="s">
        <v>71</v>
      </c>
      <c r="K1263" t="s">
        <v>116</v>
      </c>
      <c r="L1263" t="s">
        <v>58</v>
      </c>
      <c r="M1263">
        <v>0</v>
      </c>
      <c r="N1263">
        <v>1</v>
      </c>
      <c r="O1263">
        <v>1</v>
      </c>
      <c r="P1263">
        <v>0</v>
      </c>
      <c r="Q1263" t="s">
        <v>59</v>
      </c>
      <c r="R1263" t="s">
        <v>59</v>
      </c>
      <c r="S1263" t="s">
        <v>59</v>
      </c>
      <c r="T1263" t="s">
        <v>59</v>
      </c>
      <c r="U1263" t="s">
        <v>59</v>
      </c>
      <c r="V1263">
        <v>0</v>
      </c>
      <c r="W1263">
        <v>1</v>
      </c>
      <c r="X1263">
        <v>1</v>
      </c>
      <c r="Y1263" t="s">
        <v>59</v>
      </c>
      <c r="Z1263" t="s">
        <v>59</v>
      </c>
      <c r="AA1263" t="s">
        <v>59</v>
      </c>
      <c r="AB1263" t="s">
        <v>59</v>
      </c>
      <c r="AC1263" t="s">
        <v>59</v>
      </c>
      <c r="AD1263" t="s">
        <v>59</v>
      </c>
      <c r="AE1263" t="s">
        <v>59</v>
      </c>
      <c r="AF1263" t="s">
        <v>59</v>
      </c>
      <c r="AG1263" t="s">
        <v>59</v>
      </c>
      <c r="AH1263" t="s">
        <v>59</v>
      </c>
      <c r="AI1263" t="s">
        <v>59</v>
      </c>
      <c r="AJ1263" t="s">
        <v>59</v>
      </c>
      <c r="AV1263">
        <v>11.2</v>
      </c>
      <c r="AW1263" t="s">
        <v>59</v>
      </c>
      <c r="AX1263">
        <v>7</v>
      </c>
    </row>
    <row r="1264" spans="1:50">
      <c r="A1264" t="s">
        <v>2340</v>
      </c>
      <c r="B1264" t="s">
        <v>437</v>
      </c>
      <c r="C1264" t="s">
        <v>187</v>
      </c>
      <c r="D1264">
        <v>5720</v>
      </c>
      <c r="E1264" t="s">
        <v>53</v>
      </c>
      <c r="F1264">
        <v>0</v>
      </c>
      <c r="G1264" t="s">
        <v>54</v>
      </c>
      <c r="H1264">
        <v>100</v>
      </c>
      <c r="I1264" t="s">
        <v>55</v>
      </c>
      <c r="J1264" t="s">
        <v>55</v>
      </c>
      <c r="K1264" t="s">
        <v>57</v>
      </c>
      <c r="L1264" t="s">
        <v>58</v>
      </c>
      <c r="M1264">
        <v>0</v>
      </c>
      <c r="N1264">
        <v>1</v>
      </c>
      <c r="O1264">
        <v>1</v>
      </c>
      <c r="P1264">
        <v>0</v>
      </c>
      <c r="Q1264" t="s">
        <v>59</v>
      </c>
      <c r="R1264" t="s">
        <v>59</v>
      </c>
      <c r="S1264" t="s">
        <v>59</v>
      </c>
      <c r="T1264" t="s">
        <v>59</v>
      </c>
      <c r="U1264" t="s">
        <v>59</v>
      </c>
      <c r="W1264">
        <v>0</v>
      </c>
      <c r="X1264">
        <v>0</v>
      </c>
      <c r="Y1264" t="s">
        <v>58</v>
      </c>
      <c r="Z1264" t="s">
        <v>58</v>
      </c>
      <c r="AA1264" t="s">
        <v>58</v>
      </c>
      <c r="AB1264" t="s">
        <v>58</v>
      </c>
      <c r="AC1264" t="s">
        <v>58</v>
      </c>
      <c r="AD1264" t="s">
        <v>58</v>
      </c>
      <c r="AE1264" t="s">
        <v>58</v>
      </c>
      <c r="AF1264" t="s">
        <v>58</v>
      </c>
      <c r="AG1264" t="s">
        <v>58</v>
      </c>
      <c r="AH1264" t="s">
        <v>58</v>
      </c>
      <c r="AI1264" t="s">
        <v>58</v>
      </c>
      <c r="AJ1264" t="s">
        <v>58</v>
      </c>
      <c r="AK1264">
        <v>1</v>
      </c>
      <c r="AL1264">
        <v>0</v>
      </c>
      <c r="AM1264">
        <v>1</v>
      </c>
      <c r="AN1264">
        <v>0</v>
      </c>
      <c r="AO1264">
        <v>1</v>
      </c>
      <c r="AP1264">
        <v>0</v>
      </c>
      <c r="AQ1264">
        <v>0</v>
      </c>
      <c r="AR1264">
        <v>0</v>
      </c>
      <c r="AS1264">
        <v>1</v>
      </c>
      <c r="AV1264">
        <v>10.8</v>
      </c>
      <c r="AW1264" t="s">
        <v>59</v>
      </c>
      <c r="AX1264">
        <v>7</v>
      </c>
    </row>
    <row r="1265" spans="1:50">
      <c r="A1265" t="s">
        <v>2341</v>
      </c>
      <c r="B1265" t="s">
        <v>2342</v>
      </c>
      <c r="C1265" t="s">
        <v>202</v>
      </c>
      <c r="E1265" t="s">
        <v>53</v>
      </c>
      <c r="F1265">
        <v>62</v>
      </c>
      <c r="G1265" t="s">
        <v>54</v>
      </c>
      <c r="H1265">
        <v>112.17</v>
      </c>
      <c r="I1265" t="s">
        <v>55</v>
      </c>
      <c r="J1265" t="s">
        <v>55</v>
      </c>
      <c r="K1265" t="s">
        <v>256</v>
      </c>
      <c r="L1265" t="s">
        <v>58</v>
      </c>
      <c r="M1265">
        <v>0</v>
      </c>
      <c r="N1265">
        <v>1</v>
      </c>
      <c r="O1265">
        <v>1</v>
      </c>
      <c r="P1265">
        <v>0</v>
      </c>
      <c r="Q1265" t="s">
        <v>59</v>
      </c>
      <c r="R1265" t="s">
        <v>59</v>
      </c>
      <c r="S1265" t="s">
        <v>59</v>
      </c>
      <c r="T1265" t="s">
        <v>59</v>
      </c>
      <c r="U1265" t="s">
        <v>59</v>
      </c>
      <c r="V1265">
        <v>0</v>
      </c>
      <c r="W1265">
        <v>0</v>
      </c>
      <c r="X1265">
        <v>0</v>
      </c>
      <c r="Y1265" t="s">
        <v>59</v>
      </c>
      <c r="Z1265" t="s">
        <v>59</v>
      </c>
      <c r="AA1265" t="s">
        <v>59</v>
      </c>
      <c r="AB1265" t="s">
        <v>59</v>
      </c>
      <c r="AC1265" t="s">
        <v>59</v>
      </c>
      <c r="AD1265" t="s">
        <v>59</v>
      </c>
      <c r="AE1265" t="s">
        <v>59</v>
      </c>
      <c r="AF1265" t="s">
        <v>59</v>
      </c>
      <c r="AG1265" t="s">
        <v>59</v>
      </c>
      <c r="AH1265" t="s">
        <v>59</v>
      </c>
      <c r="AI1265" t="s">
        <v>59</v>
      </c>
      <c r="AJ1265" t="s">
        <v>59</v>
      </c>
      <c r="AV1265">
        <v>11.3</v>
      </c>
      <c r="AW1265" t="s">
        <v>59</v>
      </c>
      <c r="AX1265">
        <v>2</v>
      </c>
    </row>
    <row r="1266" spans="1:50">
      <c r="A1266" t="s">
        <v>2343</v>
      </c>
      <c r="B1266" t="s">
        <v>2344</v>
      </c>
      <c r="C1266" t="s">
        <v>122</v>
      </c>
      <c r="D1266">
        <v>8280</v>
      </c>
      <c r="E1266" t="s">
        <v>63</v>
      </c>
      <c r="F1266">
        <v>78</v>
      </c>
      <c r="G1266" t="s">
        <v>54</v>
      </c>
      <c r="H1266">
        <v>209.21</v>
      </c>
      <c r="I1266" t="s">
        <v>55</v>
      </c>
      <c r="J1266" t="s">
        <v>71</v>
      </c>
      <c r="K1266" t="s">
        <v>215</v>
      </c>
      <c r="L1266" t="s">
        <v>58</v>
      </c>
      <c r="M1266">
        <v>0</v>
      </c>
      <c r="N1266">
        <v>2</v>
      </c>
      <c r="O1266">
        <v>2</v>
      </c>
      <c r="P1266">
        <v>0</v>
      </c>
      <c r="Q1266" t="s">
        <v>59</v>
      </c>
      <c r="R1266" t="s">
        <v>59</v>
      </c>
      <c r="S1266" t="s">
        <v>59</v>
      </c>
      <c r="T1266" t="s">
        <v>59</v>
      </c>
      <c r="U1266" t="s">
        <v>59</v>
      </c>
      <c r="V1266">
        <v>1</v>
      </c>
      <c r="W1266">
        <v>0</v>
      </c>
      <c r="X1266">
        <v>0</v>
      </c>
      <c r="Y1266" t="s">
        <v>66</v>
      </c>
      <c r="Z1266" t="s">
        <v>66</v>
      </c>
      <c r="AA1266" t="s">
        <v>58</v>
      </c>
      <c r="AB1266" t="s">
        <v>58</v>
      </c>
      <c r="AC1266" t="s">
        <v>58</v>
      </c>
      <c r="AD1266" t="s">
        <v>58</v>
      </c>
      <c r="AE1266" t="s">
        <v>58</v>
      </c>
      <c r="AF1266" t="s">
        <v>58</v>
      </c>
      <c r="AG1266" t="s">
        <v>58</v>
      </c>
      <c r="AH1266" t="s">
        <v>58</v>
      </c>
      <c r="AI1266" t="s">
        <v>58</v>
      </c>
      <c r="AJ1266" t="s">
        <v>58</v>
      </c>
      <c r="AK1266">
        <v>0</v>
      </c>
      <c r="AL1266">
        <v>0</v>
      </c>
      <c r="AM1266">
        <v>1</v>
      </c>
      <c r="AN1266">
        <v>0</v>
      </c>
      <c r="AO1266">
        <v>1</v>
      </c>
      <c r="AP1266">
        <v>0</v>
      </c>
      <c r="AQ1266">
        <v>0</v>
      </c>
      <c r="AR1266">
        <v>0</v>
      </c>
      <c r="AS1266">
        <v>0</v>
      </c>
      <c r="AV1266">
        <v>12.1</v>
      </c>
      <c r="AW1266" t="s">
        <v>59</v>
      </c>
      <c r="AX1266">
        <v>7</v>
      </c>
    </row>
    <row r="1267" spans="1:50">
      <c r="A1267" t="s">
        <v>2345</v>
      </c>
      <c r="B1267" t="s">
        <v>2346</v>
      </c>
      <c r="C1267" t="s">
        <v>75</v>
      </c>
      <c r="E1267" t="s">
        <v>63</v>
      </c>
      <c r="F1267">
        <v>76</v>
      </c>
      <c r="G1267" t="s">
        <v>70</v>
      </c>
      <c r="H1267">
        <v>264.14</v>
      </c>
      <c r="I1267" t="s">
        <v>105</v>
      </c>
      <c r="J1267" t="s">
        <v>71</v>
      </c>
      <c r="K1267" t="s">
        <v>215</v>
      </c>
      <c r="L1267" t="s">
        <v>58</v>
      </c>
      <c r="M1267">
        <v>0</v>
      </c>
      <c r="N1267">
        <v>2</v>
      </c>
      <c r="O1267">
        <v>2</v>
      </c>
      <c r="P1267">
        <v>0</v>
      </c>
      <c r="Q1267" t="s">
        <v>59</v>
      </c>
      <c r="R1267" t="s">
        <v>59</v>
      </c>
      <c r="S1267" t="s">
        <v>59</v>
      </c>
      <c r="T1267" t="s">
        <v>59</v>
      </c>
      <c r="U1267" t="s">
        <v>59</v>
      </c>
      <c r="V1267">
        <v>1</v>
      </c>
      <c r="W1267">
        <v>1</v>
      </c>
      <c r="X1267">
        <v>1</v>
      </c>
      <c r="Y1267" t="s">
        <v>58</v>
      </c>
      <c r="Z1267" t="s">
        <v>66</v>
      </c>
      <c r="AA1267" t="s">
        <v>58</v>
      </c>
      <c r="AB1267" t="s">
        <v>66</v>
      </c>
      <c r="AC1267" t="s">
        <v>58</v>
      </c>
      <c r="AD1267" t="s">
        <v>58</v>
      </c>
      <c r="AE1267" t="s">
        <v>58</v>
      </c>
      <c r="AF1267" t="s">
        <v>58</v>
      </c>
      <c r="AG1267" t="s">
        <v>58</v>
      </c>
      <c r="AH1267" t="s">
        <v>58</v>
      </c>
      <c r="AI1267" t="s">
        <v>58</v>
      </c>
      <c r="AJ1267" t="s">
        <v>58</v>
      </c>
      <c r="AK1267">
        <v>0</v>
      </c>
      <c r="AL1267">
        <v>0</v>
      </c>
      <c r="AM1267">
        <v>1</v>
      </c>
      <c r="AN1267">
        <v>0</v>
      </c>
      <c r="AO1267">
        <v>0</v>
      </c>
      <c r="AP1267">
        <v>0</v>
      </c>
      <c r="AQ1267">
        <v>0</v>
      </c>
      <c r="AR1267">
        <v>0</v>
      </c>
      <c r="AS1267">
        <v>0</v>
      </c>
      <c r="AV1267">
        <v>12.4</v>
      </c>
      <c r="AW1267" t="s">
        <v>59</v>
      </c>
      <c r="AX1267">
        <v>1</v>
      </c>
    </row>
    <row r="1268" spans="1:50">
      <c r="A1268" t="s">
        <v>2347</v>
      </c>
      <c r="B1268" t="s">
        <v>2348</v>
      </c>
      <c r="C1268" t="s">
        <v>52</v>
      </c>
      <c r="E1268" t="s">
        <v>53</v>
      </c>
      <c r="F1268">
        <v>32</v>
      </c>
      <c r="G1268" t="s">
        <v>64</v>
      </c>
      <c r="H1268">
        <v>243.75</v>
      </c>
      <c r="I1268" t="s">
        <v>55</v>
      </c>
      <c r="J1268" t="s">
        <v>55</v>
      </c>
      <c r="K1268" t="s">
        <v>128</v>
      </c>
      <c r="L1268" t="s">
        <v>58</v>
      </c>
      <c r="M1268">
        <v>0</v>
      </c>
      <c r="N1268">
        <v>1</v>
      </c>
      <c r="O1268">
        <v>1</v>
      </c>
      <c r="P1268">
        <v>0</v>
      </c>
      <c r="Q1268" t="s">
        <v>59</v>
      </c>
      <c r="R1268" t="s">
        <v>59</v>
      </c>
      <c r="S1268" t="s">
        <v>59</v>
      </c>
      <c r="T1268" t="s">
        <v>59</v>
      </c>
      <c r="U1268" t="s">
        <v>59</v>
      </c>
      <c r="W1268">
        <v>0</v>
      </c>
      <c r="X1268">
        <v>0</v>
      </c>
      <c r="Y1268" t="s">
        <v>59</v>
      </c>
      <c r="Z1268" t="s">
        <v>59</v>
      </c>
      <c r="AA1268" t="s">
        <v>59</v>
      </c>
      <c r="AB1268" t="s">
        <v>59</v>
      </c>
      <c r="AC1268" t="s">
        <v>59</v>
      </c>
      <c r="AD1268" t="s">
        <v>59</v>
      </c>
      <c r="AE1268" t="s">
        <v>59</v>
      </c>
      <c r="AF1268" t="s">
        <v>59</v>
      </c>
      <c r="AG1268" t="s">
        <v>59</v>
      </c>
      <c r="AH1268" t="s">
        <v>59</v>
      </c>
      <c r="AI1268" t="s">
        <v>59</v>
      </c>
      <c r="AJ1268" t="s">
        <v>59</v>
      </c>
      <c r="AV1268">
        <v>12</v>
      </c>
      <c r="AW1268" t="s">
        <v>59</v>
      </c>
      <c r="AX1268">
        <v>5</v>
      </c>
    </row>
    <row r="1269" spans="1:50">
      <c r="A1269" t="s">
        <v>2349</v>
      </c>
      <c r="B1269" t="s">
        <v>1434</v>
      </c>
      <c r="C1269" t="s">
        <v>134</v>
      </c>
      <c r="D1269">
        <v>1680</v>
      </c>
      <c r="E1269" t="s">
        <v>53</v>
      </c>
      <c r="F1269">
        <v>22</v>
      </c>
      <c r="G1269" t="s">
        <v>54</v>
      </c>
      <c r="H1269">
        <v>191.45</v>
      </c>
      <c r="I1269" t="s">
        <v>55</v>
      </c>
      <c r="J1269" t="s">
        <v>55</v>
      </c>
      <c r="K1269" t="s">
        <v>131</v>
      </c>
      <c r="L1269" t="s">
        <v>66</v>
      </c>
      <c r="M1269">
        <v>2</v>
      </c>
      <c r="N1269">
        <v>0</v>
      </c>
      <c r="O1269">
        <v>0</v>
      </c>
      <c r="P1269">
        <v>0</v>
      </c>
      <c r="Q1269" t="s">
        <v>59</v>
      </c>
      <c r="R1269" t="s">
        <v>59</v>
      </c>
      <c r="S1269" t="s">
        <v>59</v>
      </c>
      <c r="T1269" t="s">
        <v>59</v>
      </c>
      <c r="U1269" t="s">
        <v>59</v>
      </c>
      <c r="W1269">
        <v>0</v>
      </c>
      <c r="X1269">
        <v>0</v>
      </c>
      <c r="Y1269" t="s">
        <v>58</v>
      </c>
      <c r="Z1269" t="s">
        <v>58</v>
      </c>
      <c r="AA1269" t="s">
        <v>58</v>
      </c>
      <c r="AB1269" t="s">
        <v>58</v>
      </c>
      <c r="AC1269" t="s">
        <v>58</v>
      </c>
      <c r="AD1269" t="s">
        <v>58</v>
      </c>
      <c r="AE1269" t="s">
        <v>58</v>
      </c>
      <c r="AF1269" t="s">
        <v>58</v>
      </c>
      <c r="AG1269" t="s">
        <v>58</v>
      </c>
      <c r="AH1269" t="s">
        <v>58</v>
      </c>
      <c r="AI1269" t="s">
        <v>58</v>
      </c>
      <c r="AJ1269" t="s">
        <v>58</v>
      </c>
      <c r="AK1269">
        <v>0</v>
      </c>
      <c r="AL1269">
        <v>0</v>
      </c>
      <c r="AM1269">
        <v>1</v>
      </c>
      <c r="AN1269">
        <v>0</v>
      </c>
      <c r="AO1269">
        <v>0</v>
      </c>
      <c r="AP1269">
        <v>0</v>
      </c>
      <c r="AQ1269">
        <v>0</v>
      </c>
      <c r="AR1269">
        <v>0</v>
      </c>
      <c r="AS1269">
        <v>0</v>
      </c>
      <c r="AV1269">
        <v>11.7</v>
      </c>
      <c r="AW1269" t="s">
        <v>59</v>
      </c>
      <c r="AX1269">
        <v>1</v>
      </c>
    </row>
    <row r="1270" spans="1:50">
      <c r="A1270" t="s">
        <v>2350</v>
      </c>
      <c r="B1270" t="s">
        <v>1722</v>
      </c>
      <c r="C1270" t="s">
        <v>148</v>
      </c>
      <c r="D1270">
        <v>5190</v>
      </c>
      <c r="E1270" t="s">
        <v>63</v>
      </c>
      <c r="F1270">
        <v>42</v>
      </c>
      <c r="G1270" t="s">
        <v>70</v>
      </c>
      <c r="H1270">
        <v>360.86</v>
      </c>
      <c r="I1270" t="s">
        <v>196</v>
      </c>
      <c r="J1270" t="s">
        <v>71</v>
      </c>
      <c r="K1270" t="s">
        <v>168</v>
      </c>
      <c r="L1270" t="s">
        <v>66</v>
      </c>
      <c r="M1270">
        <v>3</v>
      </c>
      <c r="N1270">
        <v>0</v>
      </c>
      <c r="O1270">
        <v>0</v>
      </c>
      <c r="P1270">
        <v>0</v>
      </c>
      <c r="Q1270" t="s">
        <v>59</v>
      </c>
      <c r="R1270" t="s">
        <v>59</v>
      </c>
      <c r="S1270" t="s">
        <v>59</v>
      </c>
      <c r="T1270" t="s">
        <v>59</v>
      </c>
      <c r="U1270" t="s">
        <v>59</v>
      </c>
      <c r="W1270">
        <v>0</v>
      </c>
      <c r="X1270">
        <v>0</v>
      </c>
      <c r="Y1270" t="s">
        <v>58</v>
      </c>
      <c r="Z1270" t="s">
        <v>66</v>
      </c>
      <c r="AA1270" t="s">
        <v>58</v>
      </c>
      <c r="AB1270" t="s">
        <v>58</v>
      </c>
      <c r="AC1270" t="s">
        <v>58</v>
      </c>
      <c r="AD1270" t="s">
        <v>58</v>
      </c>
      <c r="AE1270" t="s">
        <v>58</v>
      </c>
      <c r="AF1270" t="s">
        <v>58</v>
      </c>
      <c r="AG1270" t="s">
        <v>58</v>
      </c>
      <c r="AH1270" t="s">
        <v>58</v>
      </c>
      <c r="AI1270" t="s">
        <v>58</v>
      </c>
      <c r="AJ1270" t="s">
        <v>58</v>
      </c>
      <c r="AK1270">
        <v>0</v>
      </c>
      <c r="AL1270">
        <v>1</v>
      </c>
      <c r="AM1270">
        <v>1</v>
      </c>
      <c r="AN1270">
        <v>0</v>
      </c>
      <c r="AO1270">
        <v>0</v>
      </c>
      <c r="AP1270">
        <v>0</v>
      </c>
      <c r="AQ1270">
        <v>0</v>
      </c>
      <c r="AR1270">
        <v>0</v>
      </c>
      <c r="AS1270">
        <v>0</v>
      </c>
      <c r="AV1270">
        <v>12.7</v>
      </c>
      <c r="AW1270" t="s">
        <v>59</v>
      </c>
      <c r="AX1270">
        <v>3</v>
      </c>
    </row>
    <row r="1271" spans="1:50">
      <c r="A1271" t="s">
        <v>2351</v>
      </c>
      <c r="B1271" t="s">
        <v>2352</v>
      </c>
      <c r="C1271" t="s">
        <v>366</v>
      </c>
      <c r="D1271">
        <v>7160</v>
      </c>
      <c r="E1271" t="s">
        <v>53</v>
      </c>
      <c r="F1271">
        <v>30</v>
      </c>
      <c r="G1271" t="s">
        <v>84</v>
      </c>
      <c r="H1271">
        <v>251.32</v>
      </c>
      <c r="I1271" t="s">
        <v>55</v>
      </c>
      <c r="J1271" t="s">
        <v>55</v>
      </c>
      <c r="K1271" t="s">
        <v>131</v>
      </c>
      <c r="L1271" t="s">
        <v>58</v>
      </c>
      <c r="M1271">
        <v>0</v>
      </c>
      <c r="N1271">
        <v>0</v>
      </c>
      <c r="O1271">
        <v>0</v>
      </c>
      <c r="P1271">
        <v>0</v>
      </c>
      <c r="Q1271" t="s">
        <v>59</v>
      </c>
      <c r="R1271" t="s">
        <v>59</v>
      </c>
      <c r="S1271" t="s">
        <v>59</v>
      </c>
      <c r="T1271" t="s">
        <v>59</v>
      </c>
      <c r="U1271" t="s">
        <v>59</v>
      </c>
      <c r="V1271">
        <v>1</v>
      </c>
      <c r="W1271">
        <v>1</v>
      </c>
      <c r="X1271">
        <v>0</v>
      </c>
      <c r="Y1271" t="s">
        <v>58</v>
      </c>
      <c r="Z1271" t="s">
        <v>58</v>
      </c>
      <c r="AA1271" t="s">
        <v>58</v>
      </c>
      <c r="AB1271" t="s">
        <v>58</v>
      </c>
      <c r="AC1271" t="s">
        <v>58</v>
      </c>
      <c r="AD1271" t="s">
        <v>58</v>
      </c>
      <c r="AE1271" t="s">
        <v>58</v>
      </c>
      <c r="AF1271" t="s">
        <v>58</v>
      </c>
      <c r="AG1271" t="s">
        <v>58</v>
      </c>
      <c r="AH1271" t="s">
        <v>58</v>
      </c>
      <c r="AI1271" t="s">
        <v>58</v>
      </c>
      <c r="AJ1271" t="s">
        <v>58</v>
      </c>
      <c r="AK1271">
        <v>0</v>
      </c>
      <c r="AL1271">
        <v>0</v>
      </c>
      <c r="AM1271">
        <v>1</v>
      </c>
      <c r="AN1271">
        <v>0</v>
      </c>
      <c r="AO1271">
        <v>1</v>
      </c>
      <c r="AP1271">
        <v>0</v>
      </c>
      <c r="AQ1271">
        <v>0</v>
      </c>
      <c r="AR1271">
        <v>0</v>
      </c>
      <c r="AS1271">
        <v>1</v>
      </c>
      <c r="AV1271">
        <v>13.4</v>
      </c>
      <c r="AW1271" t="s">
        <v>59</v>
      </c>
      <c r="AX1271">
        <v>4</v>
      </c>
    </row>
    <row r="1272" spans="1:50">
      <c r="A1272" t="s">
        <v>2353</v>
      </c>
      <c r="B1272" t="s">
        <v>1388</v>
      </c>
      <c r="C1272" t="s">
        <v>420</v>
      </c>
      <c r="D1272">
        <v>4520</v>
      </c>
      <c r="E1272" t="s">
        <v>63</v>
      </c>
      <c r="F1272">
        <v>32</v>
      </c>
      <c r="G1272" t="s">
        <v>226</v>
      </c>
      <c r="H1272">
        <v>291.45</v>
      </c>
      <c r="I1272" t="s">
        <v>105</v>
      </c>
      <c r="J1272" t="s">
        <v>71</v>
      </c>
      <c r="K1272" t="s">
        <v>85</v>
      </c>
      <c r="L1272" t="s">
        <v>58</v>
      </c>
      <c r="M1272">
        <v>0</v>
      </c>
      <c r="N1272">
        <v>1</v>
      </c>
      <c r="O1272">
        <v>1</v>
      </c>
      <c r="P1272">
        <v>0</v>
      </c>
      <c r="Q1272" t="s">
        <v>59</v>
      </c>
      <c r="R1272" t="s">
        <v>59</v>
      </c>
      <c r="S1272" t="s">
        <v>59</v>
      </c>
      <c r="T1272" t="s">
        <v>59</v>
      </c>
      <c r="U1272" t="s">
        <v>59</v>
      </c>
      <c r="V1272">
        <v>0</v>
      </c>
      <c r="W1272">
        <v>1</v>
      </c>
      <c r="X1272">
        <v>1</v>
      </c>
      <c r="Y1272" t="s">
        <v>58</v>
      </c>
      <c r="Z1272" t="s">
        <v>66</v>
      </c>
      <c r="AA1272" t="s">
        <v>58</v>
      </c>
      <c r="AB1272" t="s">
        <v>58</v>
      </c>
      <c r="AC1272" t="s">
        <v>58</v>
      </c>
      <c r="AD1272" t="s">
        <v>58</v>
      </c>
      <c r="AE1272" t="s">
        <v>58</v>
      </c>
      <c r="AF1272" t="s">
        <v>58</v>
      </c>
      <c r="AG1272" t="s">
        <v>58</v>
      </c>
      <c r="AH1272" t="s">
        <v>58</v>
      </c>
      <c r="AI1272" t="s">
        <v>58</v>
      </c>
      <c r="AJ1272" t="s">
        <v>58</v>
      </c>
      <c r="AK1272">
        <v>0</v>
      </c>
      <c r="AL1272">
        <v>1</v>
      </c>
      <c r="AM1272">
        <v>1</v>
      </c>
      <c r="AN1272">
        <v>0</v>
      </c>
      <c r="AO1272">
        <v>1</v>
      </c>
      <c r="AP1272">
        <v>0</v>
      </c>
      <c r="AQ1272">
        <v>0</v>
      </c>
      <c r="AR1272">
        <v>0</v>
      </c>
      <c r="AS1272">
        <v>1</v>
      </c>
      <c r="AV1272">
        <v>12.9</v>
      </c>
      <c r="AW1272" t="s">
        <v>59</v>
      </c>
      <c r="AX1272">
        <v>2</v>
      </c>
    </row>
    <row r="1273" spans="1:50">
      <c r="A1273" t="s">
        <v>2354</v>
      </c>
      <c r="B1273" t="s">
        <v>2355</v>
      </c>
      <c r="C1273" t="s">
        <v>122</v>
      </c>
      <c r="D1273">
        <v>2700</v>
      </c>
      <c r="E1273" t="s">
        <v>53</v>
      </c>
      <c r="F1273">
        <v>78</v>
      </c>
      <c r="G1273" t="s">
        <v>104</v>
      </c>
      <c r="H1273">
        <v>215.79</v>
      </c>
      <c r="I1273" t="s">
        <v>55</v>
      </c>
      <c r="J1273" t="s">
        <v>71</v>
      </c>
      <c r="K1273" t="s">
        <v>156</v>
      </c>
      <c r="L1273" t="s">
        <v>58</v>
      </c>
      <c r="M1273">
        <v>0</v>
      </c>
      <c r="N1273">
        <v>2</v>
      </c>
      <c r="O1273">
        <v>2</v>
      </c>
      <c r="P1273">
        <v>0</v>
      </c>
      <c r="Q1273" t="s">
        <v>59</v>
      </c>
      <c r="R1273" t="s">
        <v>59</v>
      </c>
      <c r="S1273" t="s">
        <v>59</v>
      </c>
      <c r="T1273" t="s">
        <v>59</v>
      </c>
      <c r="U1273" t="s">
        <v>59</v>
      </c>
      <c r="V1273">
        <v>1</v>
      </c>
      <c r="W1273">
        <v>0</v>
      </c>
      <c r="X1273">
        <v>1</v>
      </c>
      <c r="Y1273" t="s">
        <v>58</v>
      </c>
      <c r="Z1273" t="s">
        <v>66</v>
      </c>
      <c r="AA1273" t="s">
        <v>58</v>
      </c>
      <c r="AB1273" t="s">
        <v>66</v>
      </c>
      <c r="AC1273" t="s">
        <v>58</v>
      </c>
      <c r="AD1273" t="s">
        <v>66</v>
      </c>
      <c r="AE1273" t="s">
        <v>66</v>
      </c>
      <c r="AF1273" t="s">
        <v>58</v>
      </c>
      <c r="AG1273" t="s">
        <v>58</v>
      </c>
      <c r="AH1273" t="s">
        <v>58</v>
      </c>
      <c r="AI1273" t="s">
        <v>58</v>
      </c>
      <c r="AJ1273" t="s">
        <v>58</v>
      </c>
      <c r="AK1273">
        <v>0</v>
      </c>
      <c r="AL1273">
        <v>0</v>
      </c>
      <c r="AM1273">
        <v>1</v>
      </c>
      <c r="AN1273">
        <v>0</v>
      </c>
      <c r="AO1273">
        <v>1</v>
      </c>
      <c r="AP1273">
        <v>0</v>
      </c>
      <c r="AQ1273">
        <v>0</v>
      </c>
      <c r="AR1273">
        <v>0</v>
      </c>
      <c r="AS1273">
        <v>0</v>
      </c>
      <c r="AV1273">
        <v>12.4</v>
      </c>
      <c r="AW1273" t="s">
        <v>59</v>
      </c>
      <c r="AX1273">
        <v>7</v>
      </c>
    </row>
    <row r="1274" spans="1:50">
      <c r="A1274" t="s">
        <v>2356</v>
      </c>
      <c r="B1274" t="s">
        <v>2357</v>
      </c>
      <c r="C1274" t="s">
        <v>119</v>
      </c>
      <c r="E1274" t="s">
        <v>53</v>
      </c>
      <c r="F1274">
        <v>48</v>
      </c>
      <c r="G1274" t="s">
        <v>64</v>
      </c>
      <c r="H1274">
        <v>312.17</v>
      </c>
      <c r="I1274" t="s">
        <v>641</v>
      </c>
      <c r="J1274" t="s">
        <v>55</v>
      </c>
      <c r="K1274" t="s">
        <v>72</v>
      </c>
      <c r="L1274" t="s">
        <v>58</v>
      </c>
      <c r="M1274">
        <v>0</v>
      </c>
      <c r="N1274">
        <v>2</v>
      </c>
      <c r="O1274">
        <v>1</v>
      </c>
      <c r="P1274">
        <v>0</v>
      </c>
      <c r="Q1274" t="s">
        <v>66</v>
      </c>
      <c r="R1274" t="s">
        <v>66</v>
      </c>
      <c r="S1274" t="s">
        <v>66</v>
      </c>
      <c r="T1274" t="s">
        <v>66</v>
      </c>
      <c r="U1274" t="s">
        <v>59</v>
      </c>
      <c r="W1274">
        <v>0</v>
      </c>
      <c r="X1274">
        <v>0</v>
      </c>
      <c r="Y1274" t="s">
        <v>66</v>
      </c>
      <c r="Z1274" t="s">
        <v>66</v>
      </c>
      <c r="AA1274" t="s">
        <v>66</v>
      </c>
      <c r="AB1274" t="s">
        <v>66</v>
      </c>
      <c r="AC1274" t="s">
        <v>58</v>
      </c>
      <c r="AD1274" t="s">
        <v>58</v>
      </c>
      <c r="AE1274" t="s">
        <v>66</v>
      </c>
      <c r="AF1274" t="s">
        <v>58</v>
      </c>
      <c r="AG1274" t="s">
        <v>58</v>
      </c>
      <c r="AH1274" t="s">
        <v>58</v>
      </c>
      <c r="AI1274" t="s">
        <v>58</v>
      </c>
      <c r="AJ1274" t="s">
        <v>58</v>
      </c>
      <c r="AK1274">
        <v>1</v>
      </c>
      <c r="AL1274">
        <v>1</v>
      </c>
      <c r="AM1274">
        <v>1</v>
      </c>
      <c r="AN1274">
        <v>0</v>
      </c>
      <c r="AO1274">
        <v>1</v>
      </c>
      <c r="AP1274">
        <v>1</v>
      </c>
      <c r="AQ1274">
        <v>1</v>
      </c>
      <c r="AR1274">
        <v>0</v>
      </c>
      <c r="AS1274">
        <v>0</v>
      </c>
      <c r="AV1274">
        <v>14.1</v>
      </c>
      <c r="AW1274" t="s">
        <v>59</v>
      </c>
      <c r="AX1274">
        <v>7</v>
      </c>
    </row>
    <row r="1275" spans="1:50">
      <c r="A1275" t="s">
        <v>2358</v>
      </c>
      <c r="B1275" t="s">
        <v>2053</v>
      </c>
      <c r="C1275" t="s">
        <v>177</v>
      </c>
      <c r="D1275">
        <v>3760</v>
      </c>
      <c r="E1275" t="s">
        <v>53</v>
      </c>
      <c r="F1275">
        <v>44</v>
      </c>
      <c r="G1275" t="s">
        <v>70</v>
      </c>
      <c r="H1275">
        <v>343.09</v>
      </c>
      <c r="I1275" t="s">
        <v>105</v>
      </c>
      <c r="J1275" t="s">
        <v>71</v>
      </c>
      <c r="K1275" t="s">
        <v>131</v>
      </c>
      <c r="L1275" t="s">
        <v>66</v>
      </c>
      <c r="M1275">
        <v>2</v>
      </c>
      <c r="N1275">
        <v>0</v>
      </c>
      <c r="O1275">
        <v>0</v>
      </c>
      <c r="P1275">
        <v>0</v>
      </c>
      <c r="Q1275" t="s">
        <v>59</v>
      </c>
      <c r="R1275" t="s">
        <v>59</v>
      </c>
      <c r="S1275" t="s">
        <v>59</v>
      </c>
      <c r="T1275" t="s">
        <v>59</v>
      </c>
      <c r="U1275" t="s">
        <v>59</v>
      </c>
      <c r="W1275">
        <v>0</v>
      </c>
      <c r="X1275">
        <v>0</v>
      </c>
      <c r="Y1275" t="s">
        <v>59</v>
      </c>
      <c r="Z1275" t="s">
        <v>59</v>
      </c>
      <c r="AA1275" t="s">
        <v>59</v>
      </c>
      <c r="AB1275" t="s">
        <v>59</v>
      </c>
      <c r="AC1275" t="s">
        <v>59</v>
      </c>
      <c r="AD1275" t="s">
        <v>59</v>
      </c>
      <c r="AE1275" t="s">
        <v>59</v>
      </c>
      <c r="AF1275" t="s">
        <v>59</v>
      </c>
      <c r="AG1275" t="s">
        <v>59</v>
      </c>
      <c r="AH1275" t="s">
        <v>59</v>
      </c>
      <c r="AI1275" t="s">
        <v>59</v>
      </c>
      <c r="AJ1275" t="s">
        <v>59</v>
      </c>
      <c r="AV1275">
        <v>15</v>
      </c>
      <c r="AW1275" t="s">
        <v>59</v>
      </c>
      <c r="AX1275">
        <v>8</v>
      </c>
    </row>
    <row r="1276" spans="1:50">
      <c r="A1276" t="s">
        <v>2359</v>
      </c>
      <c r="B1276" t="s">
        <v>739</v>
      </c>
      <c r="C1276" t="s">
        <v>609</v>
      </c>
      <c r="D1276">
        <v>5880</v>
      </c>
      <c r="E1276" t="s">
        <v>53</v>
      </c>
      <c r="F1276">
        <v>44</v>
      </c>
      <c r="G1276" t="s">
        <v>84</v>
      </c>
      <c r="H1276">
        <v>205.26</v>
      </c>
      <c r="I1276" t="s">
        <v>55</v>
      </c>
      <c r="J1276" t="s">
        <v>55</v>
      </c>
      <c r="K1276" t="s">
        <v>57</v>
      </c>
      <c r="L1276" t="s">
        <v>58</v>
      </c>
      <c r="M1276">
        <v>0</v>
      </c>
      <c r="N1276">
        <v>1</v>
      </c>
      <c r="O1276">
        <v>1</v>
      </c>
      <c r="P1276">
        <v>0</v>
      </c>
      <c r="Q1276" t="s">
        <v>59</v>
      </c>
      <c r="R1276" t="s">
        <v>59</v>
      </c>
      <c r="S1276" t="s">
        <v>59</v>
      </c>
      <c r="T1276" t="s">
        <v>59</v>
      </c>
      <c r="U1276" t="s">
        <v>59</v>
      </c>
      <c r="W1276">
        <v>0</v>
      </c>
      <c r="X1276">
        <v>0</v>
      </c>
      <c r="Y1276" t="s">
        <v>58</v>
      </c>
      <c r="Z1276" t="s">
        <v>58</v>
      </c>
      <c r="AA1276" t="s">
        <v>58</v>
      </c>
      <c r="AB1276" t="s">
        <v>58</v>
      </c>
      <c r="AC1276" t="s">
        <v>58</v>
      </c>
      <c r="AD1276" t="s">
        <v>58</v>
      </c>
      <c r="AE1276" t="s">
        <v>58</v>
      </c>
      <c r="AF1276" t="s">
        <v>58</v>
      </c>
      <c r="AG1276" t="s">
        <v>58</v>
      </c>
      <c r="AH1276" t="s">
        <v>58</v>
      </c>
      <c r="AI1276" t="s">
        <v>58</v>
      </c>
      <c r="AJ1276" t="s">
        <v>58</v>
      </c>
      <c r="AK1276">
        <v>0</v>
      </c>
      <c r="AL1276">
        <v>0</v>
      </c>
      <c r="AM1276">
        <v>0</v>
      </c>
      <c r="AN1276">
        <v>0</v>
      </c>
      <c r="AO1276">
        <v>0</v>
      </c>
      <c r="AP1276">
        <v>0</v>
      </c>
      <c r="AQ1276">
        <v>0</v>
      </c>
      <c r="AR1276">
        <v>0</v>
      </c>
      <c r="AS1276">
        <v>0</v>
      </c>
      <c r="AV1276">
        <v>14</v>
      </c>
      <c r="AW1276" t="s">
        <v>59</v>
      </c>
      <c r="AX1276">
        <v>9</v>
      </c>
    </row>
    <row r="1277" spans="1:50">
      <c r="A1277" t="s">
        <v>2360</v>
      </c>
      <c r="B1277" t="s">
        <v>2361</v>
      </c>
      <c r="C1277" t="s">
        <v>205</v>
      </c>
      <c r="D1277">
        <v>2330</v>
      </c>
      <c r="E1277" t="s">
        <v>53</v>
      </c>
      <c r="F1277">
        <v>48</v>
      </c>
      <c r="G1277" t="s">
        <v>163</v>
      </c>
      <c r="H1277">
        <v>254.61</v>
      </c>
      <c r="I1277" t="s">
        <v>105</v>
      </c>
      <c r="J1277" t="s">
        <v>56</v>
      </c>
      <c r="K1277" t="s">
        <v>128</v>
      </c>
      <c r="L1277" t="s">
        <v>58</v>
      </c>
      <c r="M1277">
        <v>0</v>
      </c>
      <c r="N1277">
        <v>2</v>
      </c>
      <c r="O1277">
        <v>2</v>
      </c>
      <c r="P1277">
        <v>0</v>
      </c>
      <c r="Q1277" t="s">
        <v>59</v>
      </c>
      <c r="R1277" t="s">
        <v>59</v>
      </c>
      <c r="S1277" t="s">
        <v>66</v>
      </c>
      <c r="T1277" t="s">
        <v>66</v>
      </c>
      <c r="U1277" t="s">
        <v>66</v>
      </c>
      <c r="W1277">
        <v>0</v>
      </c>
      <c r="X1277">
        <v>0</v>
      </c>
      <c r="Y1277" t="s">
        <v>59</v>
      </c>
      <c r="Z1277" t="s">
        <v>59</v>
      </c>
      <c r="AA1277" t="s">
        <v>59</v>
      </c>
      <c r="AB1277" t="s">
        <v>59</v>
      </c>
      <c r="AC1277" t="s">
        <v>59</v>
      </c>
      <c r="AD1277" t="s">
        <v>59</v>
      </c>
      <c r="AE1277" t="s">
        <v>59</v>
      </c>
      <c r="AF1277" t="s">
        <v>59</v>
      </c>
      <c r="AG1277" t="s">
        <v>59</v>
      </c>
      <c r="AH1277" t="s">
        <v>59</v>
      </c>
      <c r="AI1277" t="s">
        <v>59</v>
      </c>
      <c r="AJ1277" t="s">
        <v>59</v>
      </c>
      <c r="AV1277">
        <v>11</v>
      </c>
      <c r="AW1277" t="s">
        <v>66</v>
      </c>
      <c r="AX1277">
        <v>1</v>
      </c>
    </row>
    <row r="1278" spans="1:50">
      <c r="A1278" t="s">
        <v>2362</v>
      </c>
      <c r="B1278" t="s">
        <v>2363</v>
      </c>
      <c r="C1278" t="s">
        <v>612</v>
      </c>
      <c r="D1278">
        <v>920</v>
      </c>
      <c r="E1278" t="s">
        <v>53</v>
      </c>
      <c r="F1278">
        <v>78</v>
      </c>
      <c r="G1278" t="s">
        <v>54</v>
      </c>
      <c r="H1278">
        <v>168.75</v>
      </c>
      <c r="I1278" t="s">
        <v>65</v>
      </c>
      <c r="J1278" t="s">
        <v>71</v>
      </c>
      <c r="K1278" t="s">
        <v>72</v>
      </c>
      <c r="L1278" t="s">
        <v>58</v>
      </c>
      <c r="M1278">
        <v>0</v>
      </c>
      <c r="N1278">
        <v>2</v>
      </c>
      <c r="O1278">
        <v>2</v>
      </c>
      <c r="P1278">
        <v>0</v>
      </c>
      <c r="Q1278" t="s">
        <v>59</v>
      </c>
      <c r="R1278" t="s">
        <v>59</v>
      </c>
      <c r="S1278" t="s">
        <v>59</v>
      </c>
      <c r="T1278" t="s">
        <v>59</v>
      </c>
      <c r="U1278" t="s">
        <v>59</v>
      </c>
      <c r="V1278">
        <v>0</v>
      </c>
      <c r="W1278">
        <v>0</v>
      </c>
      <c r="X1278">
        <v>0</v>
      </c>
      <c r="Y1278" t="s">
        <v>59</v>
      </c>
      <c r="Z1278" t="s">
        <v>59</v>
      </c>
      <c r="AA1278" t="s">
        <v>59</v>
      </c>
      <c r="AB1278" t="s">
        <v>59</v>
      </c>
      <c r="AC1278" t="s">
        <v>59</v>
      </c>
      <c r="AD1278" t="s">
        <v>59</v>
      </c>
      <c r="AE1278" t="s">
        <v>59</v>
      </c>
      <c r="AF1278" t="s">
        <v>59</v>
      </c>
      <c r="AG1278" t="s">
        <v>59</v>
      </c>
      <c r="AH1278" t="s">
        <v>59</v>
      </c>
      <c r="AI1278" t="s">
        <v>59</v>
      </c>
      <c r="AJ1278" t="s">
        <v>59</v>
      </c>
      <c r="AV1278">
        <v>13.2</v>
      </c>
      <c r="AW1278" t="s">
        <v>59</v>
      </c>
      <c r="AX1278">
        <v>2</v>
      </c>
    </row>
    <row r="1279" spans="1:50">
      <c r="A1279" t="s">
        <v>2364</v>
      </c>
      <c r="B1279" t="s">
        <v>773</v>
      </c>
      <c r="C1279" t="s">
        <v>171</v>
      </c>
      <c r="D1279">
        <v>5660</v>
      </c>
      <c r="E1279" t="s">
        <v>53</v>
      </c>
      <c r="F1279">
        <v>0</v>
      </c>
      <c r="G1279" t="s">
        <v>64</v>
      </c>
      <c r="H1279">
        <v>184.87</v>
      </c>
      <c r="I1279" t="s">
        <v>55</v>
      </c>
      <c r="J1279" t="s">
        <v>55</v>
      </c>
      <c r="K1279" t="s">
        <v>131</v>
      </c>
      <c r="L1279" t="s">
        <v>58</v>
      </c>
      <c r="M1279">
        <v>0</v>
      </c>
      <c r="N1279">
        <v>0</v>
      </c>
      <c r="O1279">
        <v>0</v>
      </c>
      <c r="P1279">
        <v>0</v>
      </c>
      <c r="Q1279" t="s">
        <v>59</v>
      </c>
      <c r="R1279" t="s">
        <v>59</v>
      </c>
      <c r="S1279" t="s">
        <v>59</v>
      </c>
      <c r="T1279" t="s">
        <v>59</v>
      </c>
      <c r="U1279" t="s">
        <v>59</v>
      </c>
      <c r="V1279">
        <v>1</v>
      </c>
      <c r="W1279">
        <v>0</v>
      </c>
      <c r="X1279">
        <v>0</v>
      </c>
      <c r="Y1279" t="s">
        <v>58</v>
      </c>
      <c r="Z1279" t="s">
        <v>58</v>
      </c>
      <c r="AA1279" t="s">
        <v>58</v>
      </c>
      <c r="AB1279" t="s">
        <v>58</v>
      </c>
      <c r="AC1279" t="s">
        <v>58</v>
      </c>
      <c r="AD1279" t="s">
        <v>58</v>
      </c>
      <c r="AE1279" t="s">
        <v>58</v>
      </c>
      <c r="AF1279" t="s">
        <v>58</v>
      </c>
      <c r="AG1279" t="s">
        <v>58</v>
      </c>
      <c r="AH1279" t="s">
        <v>58</v>
      </c>
      <c r="AI1279" t="s">
        <v>58</v>
      </c>
      <c r="AJ1279" t="s">
        <v>58</v>
      </c>
      <c r="AK1279">
        <v>0</v>
      </c>
      <c r="AL1279">
        <v>0</v>
      </c>
      <c r="AM1279">
        <v>0</v>
      </c>
      <c r="AN1279">
        <v>0</v>
      </c>
      <c r="AO1279">
        <v>0</v>
      </c>
      <c r="AP1279">
        <v>0</v>
      </c>
      <c r="AQ1279">
        <v>0</v>
      </c>
      <c r="AR1279">
        <v>0</v>
      </c>
      <c r="AS1279">
        <v>0</v>
      </c>
      <c r="AV1279">
        <v>12</v>
      </c>
      <c r="AW1279" t="s">
        <v>59</v>
      </c>
      <c r="AX1279">
        <v>3</v>
      </c>
    </row>
    <row r="1280" spans="1:50">
      <c r="A1280" t="s">
        <v>2365</v>
      </c>
      <c r="B1280" t="s">
        <v>2366</v>
      </c>
      <c r="C1280" t="s">
        <v>420</v>
      </c>
      <c r="D1280">
        <v>5990</v>
      </c>
      <c r="E1280" t="s">
        <v>53</v>
      </c>
      <c r="F1280">
        <v>42</v>
      </c>
      <c r="G1280" t="s">
        <v>64</v>
      </c>
      <c r="H1280">
        <v>266.45</v>
      </c>
      <c r="I1280" t="s">
        <v>55</v>
      </c>
      <c r="J1280" t="s">
        <v>71</v>
      </c>
      <c r="K1280" t="s">
        <v>156</v>
      </c>
      <c r="L1280" t="s">
        <v>66</v>
      </c>
      <c r="M1280">
        <v>1</v>
      </c>
      <c r="N1280">
        <v>2</v>
      </c>
      <c r="O1280">
        <v>2</v>
      </c>
      <c r="P1280">
        <v>0</v>
      </c>
      <c r="Q1280" t="s">
        <v>59</v>
      </c>
      <c r="R1280" t="s">
        <v>59</v>
      </c>
      <c r="S1280" t="s">
        <v>59</v>
      </c>
      <c r="T1280" t="s">
        <v>59</v>
      </c>
      <c r="U1280" t="s">
        <v>59</v>
      </c>
      <c r="Y1280" t="s">
        <v>66</v>
      </c>
      <c r="Z1280" t="s">
        <v>66</v>
      </c>
      <c r="AA1280" t="s">
        <v>58</v>
      </c>
      <c r="AB1280" t="s">
        <v>58</v>
      </c>
      <c r="AC1280" t="s">
        <v>58</v>
      </c>
      <c r="AD1280" t="s">
        <v>58</v>
      </c>
      <c r="AE1280" t="s">
        <v>58</v>
      </c>
      <c r="AF1280" t="s">
        <v>58</v>
      </c>
      <c r="AG1280" t="s">
        <v>58</v>
      </c>
      <c r="AH1280" t="s">
        <v>58</v>
      </c>
      <c r="AI1280" t="s">
        <v>58</v>
      </c>
      <c r="AJ1280" t="s">
        <v>58</v>
      </c>
      <c r="AK1280">
        <v>1</v>
      </c>
      <c r="AL1280">
        <v>0</v>
      </c>
      <c r="AM1280">
        <v>1</v>
      </c>
      <c r="AN1280">
        <v>0</v>
      </c>
      <c r="AO1280">
        <v>0</v>
      </c>
      <c r="AP1280">
        <v>0</v>
      </c>
      <c r="AQ1280">
        <v>0</v>
      </c>
      <c r="AR1280">
        <v>1</v>
      </c>
      <c r="AS1280">
        <v>0</v>
      </c>
      <c r="AW1280" t="s">
        <v>66</v>
      </c>
      <c r="AX1280">
        <v>2</v>
      </c>
    </row>
    <row r="1281" spans="1:50">
      <c r="A1281" t="s">
        <v>2367</v>
      </c>
      <c r="B1281" t="s">
        <v>727</v>
      </c>
      <c r="C1281" t="s">
        <v>366</v>
      </c>
      <c r="D1281">
        <v>6520</v>
      </c>
      <c r="E1281" t="s">
        <v>63</v>
      </c>
      <c r="F1281">
        <v>54</v>
      </c>
      <c r="G1281" t="s">
        <v>127</v>
      </c>
      <c r="H1281">
        <v>461.51</v>
      </c>
      <c r="I1281" t="s">
        <v>105</v>
      </c>
      <c r="J1281" t="s">
        <v>71</v>
      </c>
      <c r="K1281" t="s">
        <v>72</v>
      </c>
      <c r="L1281" t="s">
        <v>58</v>
      </c>
      <c r="M1281">
        <v>0</v>
      </c>
      <c r="N1281">
        <v>2</v>
      </c>
      <c r="O1281">
        <v>2</v>
      </c>
      <c r="P1281">
        <v>0</v>
      </c>
      <c r="Q1281" t="s">
        <v>59</v>
      </c>
      <c r="R1281" t="s">
        <v>59</v>
      </c>
      <c r="S1281" t="s">
        <v>59</v>
      </c>
      <c r="T1281" t="s">
        <v>59</v>
      </c>
      <c r="U1281" t="s">
        <v>59</v>
      </c>
      <c r="V1281">
        <v>1</v>
      </c>
      <c r="W1281">
        <v>1</v>
      </c>
      <c r="X1281">
        <v>1</v>
      </c>
      <c r="Y1281" t="s">
        <v>66</v>
      </c>
      <c r="Z1281" t="s">
        <v>66</v>
      </c>
      <c r="AA1281" t="s">
        <v>66</v>
      </c>
      <c r="AB1281" t="s">
        <v>66</v>
      </c>
      <c r="AC1281" t="s">
        <v>58</v>
      </c>
      <c r="AD1281" t="s">
        <v>58</v>
      </c>
      <c r="AE1281" t="s">
        <v>58</v>
      </c>
      <c r="AF1281" t="s">
        <v>58</v>
      </c>
      <c r="AG1281" t="s">
        <v>58</v>
      </c>
      <c r="AH1281" t="s">
        <v>58</v>
      </c>
      <c r="AI1281" t="s">
        <v>58</v>
      </c>
      <c r="AJ1281" t="s">
        <v>58</v>
      </c>
      <c r="AK1281">
        <v>1</v>
      </c>
      <c r="AL1281">
        <v>1</v>
      </c>
      <c r="AM1281">
        <v>1</v>
      </c>
      <c r="AN1281">
        <v>0</v>
      </c>
      <c r="AO1281">
        <v>1</v>
      </c>
      <c r="AP1281">
        <v>1</v>
      </c>
      <c r="AQ1281">
        <v>1</v>
      </c>
      <c r="AR1281">
        <v>0</v>
      </c>
      <c r="AS1281">
        <v>0</v>
      </c>
      <c r="AV1281">
        <v>15.4</v>
      </c>
      <c r="AW1281" t="s">
        <v>59</v>
      </c>
      <c r="AX1281">
        <v>4</v>
      </c>
    </row>
    <row r="1282" spans="1:50">
      <c r="A1282" t="s">
        <v>2368</v>
      </c>
      <c r="B1282" t="s">
        <v>2369</v>
      </c>
      <c r="C1282" t="s">
        <v>218</v>
      </c>
      <c r="D1282">
        <v>2720</v>
      </c>
      <c r="E1282" t="s">
        <v>53</v>
      </c>
      <c r="F1282">
        <v>46</v>
      </c>
      <c r="G1282" t="s">
        <v>84</v>
      </c>
      <c r="H1282">
        <v>185.53</v>
      </c>
      <c r="I1282" t="s">
        <v>55</v>
      </c>
      <c r="J1282" t="s">
        <v>71</v>
      </c>
      <c r="K1282" t="s">
        <v>116</v>
      </c>
      <c r="L1282" t="s">
        <v>58</v>
      </c>
      <c r="M1282">
        <v>0</v>
      </c>
      <c r="N1282">
        <v>1</v>
      </c>
      <c r="O1282">
        <v>1</v>
      </c>
      <c r="P1282">
        <v>0</v>
      </c>
      <c r="Q1282" t="s">
        <v>59</v>
      </c>
      <c r="R1282" t="s">
        <v>59</v>
      </c>
      <c r="S1282" t="s">
        <v>59</v>
      </c>
      <c r="T1282" t="s">
        <v>59</v>
      </c>
      <c r="U1282" t="s">
        <v>59</v>
      </c>
      <c r="W1282">
        <v>0</v>
      </c>
      <c r="X1282">
        <v>0</v>
      </c>
      <c r="Y1282" t="s">
        <v>66</v>
      </c>
      <c r="Z1282" t="s">
        <v>66</v>
      </c>
      <c r="AA1282" t="s">
        <v>58</v>
      </c>
      <c r="AB1282" t="s">
        <v>66</v>
      </c>
      <c r="AC1282" t="s">
        <v>58</v>
      </c>
      <c r="AD1282" t="s">
        <v>58</v>
      </c>
      <c r="AE1282" t="s">
        <v>58</v>
      </c>
      <c r="AF1282" t="s">
        <v>58</v>
      </c>
      <c r="AG1282" t="s">
        <v>58</v>
      </c>
      <c r="AH1282" t="s">
        <v>58</v>
      </c>
      <c r="AI1282" t="s">
        <v>58</v>
      </c>
      <c r="AJ1282" t="s">
        <v>58</v>
      </c>
      <c r="AK1282">
        <v>0</v>
      </c>
      <c r="AL1282">
        <v>0</v>
      </c>
      <c r="AM1282">
        <v>1</v>
      </c>
      <c r="AN1282">
        <v>0</v>
      </c>
      <c r="AO1282">
        <v>0</v>
      </c>
      <c r="AP1282">
        <v>0</v>
      </c>
      <c r="AQ1282">
        <v>0</v>
      </c>
      <c r="AR1282">
        <v>0</v>
      </c>
      <c r="AS1282">
        <v>1</v>
      </c>
      <c r="AV1282">
        <v>11.8</v>
      </c>
      <c r="AW1282" t="s">
        <v>59</v>
      </c>
      <c r="AX1282">
        <v>9</v>
      </c>
    </row>
    <row r="1283" spans="1:50">
      <c r="A1283" t="s">
        <v>2370</v>
      </c>
      <c r="B1283" t="s">
        <v>2371</v>
      </c>
      <c r="C1283" t="s">
        <v>119</v>
      </c>
      <c r="E1283" t="s">
        <v>63</v>
      </c>
      <c r="F1283">
        <v>52</v>
      </c>
      <c r="G1283" t="s">
        <v>226</v>
      </c>
      <c r="H1283">
        <v>310.86</v>
      </c>
      <c r="I1283" t="s">
        <v>196</v>
      </c>
      <c r="J1283" t="s">
        <v>71</v>
      </c>
      <c r="K1283" t="s">
        <v>72</v>
      </c>
      <c r="L1283" t="s">
        <v>66</v>
      </c>
      <c r="M1283">
        <v>1</v>
      </c>
      <c r="N1283">
        <v>2</v>
      </c>
      <c r="O1283">
        <v>2</v>
      </c>
      <c r="P1283">
        <v>0</v>
      </c>
      <c r="Q1283" t="s">
        <v>59</v>
      </c>
      <c r="R1283" t="s">
        <v>59</v>
      </c>
      <c r="S1283" t="s">
        <v>59</v>
      </c>
      <c r="T1283" t="s">
        <v>59</v>
      </c>
      <c r="U1283" t="s">
        <v>59</v>
      </c>
      <c r="W1283">
        <v>0</v>
      </c>
      <c r="X1283">
        <v>0</v>
      </c>
      <c r="Y1283" t="s">
        <v>66</v>
      </c>
      <c r="Z1283" t="s">
        <v>66</v>
      </c>
      <c r="AA1283" t="s">
        <v>58</v>
      </c>
      <c r="AB1283" t="s">
        <v>66</v>
      </c>
      <c r="AC1283" t="s">
        <v>58</v>
      </c>
      <c r="AD1283" t="s">
        <v>58</v>
      </c>
      <c r="AE1283" t="s">
        <v>66</v>
      </c>
      <c r="AF1283" t="s">
        <v>58</v>
      </c>
      <c r="AG1283" t="s">
        <v>58</v>
      </c>
      <c r="AH1283" t="s">
        <v>58</v>
      </c>
      <c r="AI1283" t="s">
        <v>58</v>
      </c>
      <c r="AJ1283" t="s">
        <v>66</v>
      </c>
      <c r="AK1283">
        <v>0</v>
      </c>
      <c r="AL1283">
        <v>1</v>
      </c>
      <c r="AM1283">
        <v>1</v>
      </c>
      <c r="AN1283">
        <v>1</v>
      </c>
      <c r="AO1283">
        <v>0</v>
      </c>
      <c r="AP1283">
        <v>0</v>
      </c>
      <c r="AQ1283">
        <v>0</v>
      </c>
      <c r="AR1283">
        <v>0</v>
      </c>
      <c r="AS1283">
        <v>1</v>
      </c>
      <c r="AV1283">
        <v>12.4</v>
      </c>
      <c r="AW1283" t="s">
        <v>59</v>
      </c>
      <c r="AX1283">
        <v>7</v>
      </c>
    </row>
    <row r="1284" spans="1:50">
      <c r="A1284" t="s">
        <v>2372</v>
      </c>
      <c r="B1284" t="s">
        <v>51</v>
      </c>
      <c r="C1284" t="s">
        <v>97</v>
      </c>
      <c r="D1284">
        <v>4760</v>
      </c>
      <c r="E1284" t="s">
        <v>53</v>
      </c>
      <c r="F1284">
        <v>34</v>
      </c>
      <c r="G1284" t="s">
        <v>115</v>
      </c>
      <c r="H1284">
        <v>245.39</v>
      </c>
      <c r="I1284" t="s">
        <v>55</v>
      </c>
      <c r="J1284" t="s">
        <v>55</v>
      </c>
      <c r="K1284" t="s">
        <v>153</v>
      </c>
      <c r="L1284" t="s">
        <v>58</v>
      </c>
      <c r="M1284">
        <v>0</v>
      </c>
      <c r="N1284">
        <v>0</v>
      </c>
      <c r="O1284">
        <v>0</v>
      </c>
      <c r="P1284">
        <v>0</v>
      </c>
      <c r="Q1284" t="s">
        <v>59</v>
      </c>
      <c r="R1284" t="s">
        <v>59</v>
      </c>
      <c r="S1284" t="s">
        <v>59</v>
      </c>
      <c r="T1284" t="s">
        <v>59</v>
      </c>
      <c r="U1284" t="s">
        <v>59</v>
      </c>
      <c r="V1284">
        <v>0</v>
      </c>
      <c r="W1284">
        <v>0</v>
      </c>
      <c r="X1284">
        <v>0</v>
      </c>
      <c r="Y1284" t="s">
        <v>58</v>
      </c>
      <c r="Z1284" t="s">
        <v>58</v>
      </c>
      <c r="AA1284" t="s">
        <v>58</v>
      </c>
      <c r="AB1284" t="s">
        <v>58</v>
      </c>
      <c r="AC1284" t="s">
        <v>58</v>
      </c>
      <c r="AD1284" t="s">
        <v>58</v>
      </c>
      <c r="AE1284" t="s">
        <v>58</v>
      </c>
      <c r="AF1284" t="s">
        <v>58</v>
      </c>
      <c r="AG1284" t="s">
        <v>58</v>
      </c>
      <c r="AH1284" t="s">
        <v>58</v>
      </c>
      <c r="AI1284" t="s">
        <v>58</v>
      </c>
      <c r="AJ1284" t="s">
        <v>58</v>
      </c>
      <c r="AK1284">
        <v>1</v>
      </c>
      <c r="AL1284">
        <v>0</v>
      </c>
      <c r="AM1284">
        <v>0</v>
      </c>
      <c r="AN1284">
        <v>0</v>
      </c>
      <c r="AO1284">
        <v>1</v>
      </c>
      <c r="AP1284">
        <v>0</v>
      </c>
      <c r="AQ1284">
        <v>0</v>
      </c>
      <c r="AR1284">
        <v>0</v>
      </c>
      <c r="AS1284">
        <v>0</v>
      </c>
      <c r="AV1284">
        <v>11.1</v>
      </c>
      <c r="AW1284" t="s">
        <v>59</v>
      </c>
      <c r="AX1284">
        <v>5</v>
      </c>
    </row>
    <row r="1285" spans="1:50">
      <c r="A1285" t="s">
        <v>2373</v>
      </c>
      <c r="B1285" t="s">
        <v>1177</v>
      </c>
      <c r="C1285" t="s">
        <v>148</v>
      </c>
      <c r="D1285">
        <v>6160</v>
      </c>
      <c r="E1285" t="s">
        <v>63</v>
      </c>
      <c r="F1285">
        <v>0</v>
      </c>
      <c r="G1285" t="s">
        <v>54</v>
      </c>
      <c r="H1285">
        <v>138.82</v>
      </c>
      <c r="I1285" t="s">
        <v>55</v>
      </c>
      <c r="J1285" t="s">
        <v>55</v>
      </c>
      <c r="K1285" t="s">
        <v>57</v>
      </c>
      <c r="L1285" t="s">
        <v>58</v>
      </c>
      <c r="M1285">
        <v>0</v>
      </c>
      <c r="N1285">
        <v>0</v>
      </c>
      <c r="O1285">
        <v>0</v>
      </c>
      <c r="P1285">
        <v>0</v>
      </c>
      <c r="Q1285" t="s">
        <v>59</v>
      </c>
      <c r="R1285" t="s">
        <v>59</v>
      </c>
      <c r="S1285" t="s">
        <v>59</v>
      </c>
      <c r="T1285" t="s">
        <v>59</v>
      </c>
      <c r="U1285" t="s">
        <v>59</v>
      </c>
      <c r="W1285">
        <v>0</v>
      </c>
      <c r="X1285">
        <v>0</v>
      </c>
      <c r="Y1285" t="s">
        <v>59</v>
      </c>
      <c r="Z1285" t="s">
        <v>59</v>
      </c>
      <c r="AA1285" t="s">
        <v>59</v>
      </c>
      <c r="AB1285" t="s">
        <v>59</v>
      </c>
      <c r="AC1285" t="s">
        <v>59</v>
      </c>
      <c r="AD1285" t="s">
        <v>59</v>
      </c>
      <c r="AE1285" t="s">
        <v>59</v>
      </c>
      <c r="AF1285" t="s">
        <v>59</v>
      </c>
      <c r="AG1285" t="s">
        <v>59</v>
      </c>
      <c r="AH1285" t="s">
        <v>59</v>
      </c>
      <c r="AI1285" t="s">
        <v>59</v>
      </c>
      <c r="AJ1285" t="s">
        <v>59</v>
      </c>
      <c r="AV1285">
        <v>12.2</v>
      </c>
      <c r="AW1285" t="s">
        <v>59</v>
      </c>
      <c r="AX1285">
        <v>3</v>
      </c>
    </row>
    <row r="1286" spans="1:50">
      <c r="A1286" t="s">
        <v>2374</v>
      </c>
      <c r="B1286" t="s">
        <v>2375</v>
      </c>
      <c r="C1286" t="s">
        <v>69</v>
      </c>
      <c r="D1286">
        <v>7600</v>
      </c>
      <c r="E1286" t="s">
        <v>53</v>
      </c>
      <c r="F1286">
        <v>34</v>
      </c>
      <c r="G1286" t="s">
        <v>54</v>
      </c>
      <c r="H1286">
        <v>318.75</v>
      </c>
      <c r="I1286" t="s">
        <v>55</v>
      </c>
      <c r="J1286" t="s">
        <v>55</v>
      </c>
      <c r="K1286" t="s">
        <v>131</v>
      </c>
      <c r="L1286" t="s">
        <v>66</v>
      </c>
      <c r="M1286">
        <v>4</v>
      </c>
      <c r="N1286">
        <v>1</v>
      </c>
      <c r="O1286">
        <v>1</v>
      </c>
      <c r="P1286">
        <v>0</v>
      </c>
      <c r="Q1286" t="s">
        <v>59</v>
      </c>
      <c r="R1286" t="s">
        <v>59</v>
      </c>
      <c r="S1286" t="s">
        <v>59</v>
      </c>
      <c r="T1286" t="s">
        <v>59</v>
      </c>
      <c r="U1286" t="s">
        <v>59</v>
      </c>
      <c r="W1286">
        <v>0</v>
      </c>
      <c r="X1286">
        <v>0</v>
      </c>
      <c r="Y1286" t="s">
        <v>58</v>
      </c>
      <c r="Z1286" t="s">
        <v>58</v>
      </c>
      <c r="AA1286" t="s">
        <v>58</v>
      </c>
      <c r="AB1286" t="s">
        <v>58</v>
      </c>
      <c r="AC1286" t="s">
        <v>58</v>
      </c>
      <c r="AD1286" t="s">
        <v>58</v>
      </c>
      <c r="AE1286" t="s">
        <v>58</v>
      </c>
      <c r="AF1286" t="s">
        <v>58</v>
      </c>
      <c r="AG1286" t="s">
        <v>58</v>
      </c>
      <c r="AH1286" t="s">
        <v>58</v>
      </c>
      <c r="AI1286" t="s">
        <v>58</v>
      </c>
      <c r="AJ1286" t="s">
        <v>58</v>
      </c>
      <c r="AK1286">
        <v>0</v>
      </c>
      <c r="AL1286">
        <v>1</v>
      </c>
      <c r="AM1286">
        <v>1</v>
      </c>
      <c r="AN1286">
        <v>0</v>
      </c>
      <c r="AO1286">
        <v>0</v>
      </c>
      <c r="AP1286">
        <v>0</v>
      </c>
      <c r="AQ1286">
        <v>0</v>
      </c>
      <c r="AR1286">
        <v>0</v>
      </c>
      <c r="AS1286">
        <v>0</v>
      </c>
      <c r="AV1286">
        <v>13.2</v>
      </c>
      <c r="AW1286" t="s">
        <v>59</v>
      </c>
      <c r="AX1286">
        <v>6</v>
      </c>
    </row>
    <row r="1287" spans="1:50">
      <c r="A1287" t="s">
        <v>2376</v>
      </c>
      <c r="B1287" t="s">
        <v>2377</v>
      </c>
      <c r="C1287" t="s">
        <v>171</v>
      </c>
      <c r="D1287">
        <v>5600</v>
      </c>
      <c r="E1287" t="s">
        <v>63</v>
      </c>
      <c r="F1287">
        <v>40</v>
      </c>
      <c r="G1287" t="s">
        <v>54</v>
      </c>
      <c r="H1287">
        <v>287.5</v>
      </c>
      <c r="I1287" t="s">
        <v>55</v>
      </c>
      <c r="J1287" t="s">
        <v>55</v>
      </c>
      <c r="K1287" t="s">
        <v>131</v>
      </c>
      <c r="L1287" t="s">
        <v>66</v>
      </c>
      <c r="M1287">
        <v>2</v>
      </c>
      <c r="N1287">
        <v>0</v>
      </c>
      <c r="O1287">
        <v>0</v>
      </c>
      <c r="P1287">
        <v>0</v>
      </c>
      <c r="Q1287" t="s">
        <v>59</v>
      </c>
      <c r="R1287" t="s">
        <v>59</v>
      </c>
      <c r="S1287" t="s">
        <v>59</v>
      </c>
      <c r="T1287" t="s">
        <v>59</v>
      </c>
      <c r="U1287" t="s">
        <v>59</v>
      </c>
      <c r="V1287">
        <v>0</v>
      </c>
      <c r="W1287">
        <v>1</v>
      </c>
      <c r="X1287">
        <v>0</v>
      </c>
      <c r="Y1287" t="s">
        <v>58</v>
      </c>
      <c r="Z1287" t="s">
        <v>58</v>
      </c>
      <c r="AA1287" t="s">
        <v>58</v>
      </c>
      <c r="AB1287" t="s">
        <v>58</v>
      </c>
      <c r="AC1287" t="s">
        <v>58</v>
      </c>
      <c r="AD1287" t="s">
        <v>58</v>
      </c>
      <c r="AE1287" t="s">
        <v>58</v>
      </c>
      <c r="AF1287" t="s">
        <v>58</v>
      </c>
      <c r="AG1287" t="s">
        <v>58</v>
      </c>
      <c r="AH1287" t="s">
        <v>58</v>
      </c>
      <c r="AI1287" t="s">
        <v>58</v>
      </c>
      <c r="AJ1287" t="s">
        <v>58</v>
      </c>
      <c r="AK1287">
        <v>0</v>
      </c>
      <c r="AL1287">
        <v>1</v>
      </c>
      <c r="AM1287">
        <v>1</v>
      </c>
      <c r="AN1287">
        <v>0</v>
      </c>
      <c r="AO1287">
        <v>0</v>
      </c>
      <c r="AP1287">
        <v>0</v>
      </c>
      <c r="AQ1287">
        <v>0</v>
      </c>
      <c r="AR1287">
        <v>0</v>
      </c>
      <c r="AS1287">
        <v>1</v>
      </c>
      <c r="AV1287">
        <v>11.9</v>
      </c>
      <c r="AW1287" t="s">
        <v>59</v>
      </c>
      <c r="AX1287">
        <v>3</v>
      </c>
    </row>
    <row r="1288" spans="1:50">
      <c r="A1288" t="s">
        <v>2378</v>
      </c>
      <c r="B1288" t="s">
        <v>2379</v>
      </c>
      <c r="C1288" t="s">
        <v>83</v>
      </c>
      <c r="D1288">
        <v>5360</v>
      </c>
      <c r="E1288" t="s">
        <v>63</v>
      </c>
      <c r="F1288">
        <v>30</v>
      </c>
      <c r="G1288" t="s">
        <v>70</v>
      </c>
      <c r="H1288">
        <v>245.39</v>
      </c>
      <c r="I1288" t="s">
        <v>55</v>
      </c>
      <c r="J1288" t="s">
        <v>55</v>
      </c>
      <c r="K1288" t="s">
        <v>80</v>
      </c>
      <c r="L1288" t="s">
        <v>66</v>
      </c>
      <c r="M1288">
        <v>2</v>
      </c>
      <c r="N1288">
        <v>1</v>
      </c>
      <c r="O1288">
        <v>1</v>
      </c>
      <c r="P1288">
        <v>0</v>
      </c>
      <c r="Q1288" t="s">
        <v>59</v>
      </c>
      <c r="R1288" t="s">
        <v>59</v>
      </c>
      <c r="S1288" t="s">
        <v>59</v>
      </c>
      <c r="T1288" t="s">
        <v>59</v>
      </c>
      <c r="U1288" t="s">
        <v>59</v>
      </c>
      <c r="V1288">
        <v>0</v>
      </c>
      <c r="W1288">
        <v>0</v>
      </c>
      <c r="X1288">
        <v>0</v>
      </c>
      <c r="Y1288" t="s">
        <v>59</v>
      </c>
      <c r="Z1288" t="s">
        <v>59</v>
      </c>
      <c r="AA1288" t="s">
        <v>59</v>
      </c>
      <c r="AB1288" t="s">
        <v>59</v>
      </c>
      <c r="AC1288" t="s">
        <v>59</v>
      </c>
      <c r="AD1288" t="s">
        <v>59</v>
      </c>
      <c r="AE1288" t="s">
        <v>59</v>
      </c>
      <c r="AF1288" t="s">
        <v>59</v>
      </c>
      <c r="AG1288" t="s">
        <v>59</v>
      </c>
      <c r="AH1288" t="s">
        <v>59</v>
      </c>
      <c r="AI1288" t="s">
        <v>59</v>
      </c>
      <c r="AJ1288" t="s">
        <v>59</v>
      </c>
      <c r="AV1288">
        <v>11.6</v>
      </c>
      <c r="AW1288" t="s">
        <v>59</v>
      </c>
      <c r="AX1288">
        <v>2</v>
      </c>
    </row>
    <row r="1289" spans="1:50">
      <c r="A1289" t="s">
        <v>2380</v>
      </c>
      <c r="B1289" t="s">
        <v>253</v>
      </c>
      <c r="C1289" t="s">
        <v>122</v>
      </c>
      <c r="D1289">
        <v>6080</v>
      </c>
      <c r="E1289" t="s">
        <v>63</v>
      </c>
      <c r="F1289">
        <v>34</v>
      </c>
      <c r="G1289" t="s">
        <v>64</v>
      </c>
      <c r="H1289">
        <v>253.62</v>
      </c>
      <c r="I1289" t="s">
        <v>261</v>
      </c>
      <c r="J1289" t="s">
        <v>71</v>
      </c>
      <c r="K1289" t="s">
        <v>57</v>
      </c>
      <c r="L1289" t="s">
        <v>66</v>
      </c>
      <c r="M1289">
        <v>2</v>
      </c>
      <c r="N1289">
        <v>1</v>
      </c>
      <c r="O1289">
        <v>1</v>
      </c>
      <c r="P1289">
        <v>0</v>
      </c>
      <c r="Q1289" t="s">
        <v>59</v>
      </c>
      <c r="R1289" t="s">
        <v>59</v>
      </c>
      <c r="S1289" t="s">
        <v>59</v>
      </c>
      <c r="T1289" t="s">
        <v>59</v>
      </c>
      <c r="U1289" t="s">
        <v>59</v>
      </c>
      <c r="V1289">
        <v>1</v>
      </c>
      <c r="W1289">
        <v>1</v>
      </c>
      <c r="X1289">
        <v>1</v>
      </c>
      <c r="Y1289" t="s">
        <v>58</v>
      </c>
      <c r="Z1289" t="s">
        <v>58</v>
      </c>
      <c r="AA1289" t="s">
        <v>58</v>
      </c>
      <c r="AB1289" t="s">
        <v>58</v>
      </c>
      <c r="AC1289" t="s">
        <v>58</v>
      </c>
      <c r="AD1289" t="s">
        <v>58</v>
      </c>
      <c r="AE1289" t="s">
        <v>58</v>
      </c>
      <c r="AF1289" t="s">
        <v>58</v>
      </c>
      <c r="AG1289" t="s">
        <v>66</v>
      </c>
      <c r="AH1289" t="s">
        <v>58</v>
      </c>
      <c r="AI1289" t="s">
        <v>58</v>
      </c>
      <c r="AJ1289" t="s">
        <v>58</v>
      </c>
      <c r="AK1289">
        <v>0</v>
      </c>
      <c r="AL1289">
        <v>1</v>
      </c>
      <c r="AM1289">
        <v>1</v>
      </c>
      <c r="AN1289">
        <v>0</v>
      </c>
      <c r="AO1289">
        <v>1</v>
      </c>
      <c r="AP1289">
        <v>0</v>
      </c>
      <c r="AQ1289">
        <v>0</v>
      </c>
      <c r="AR1289">
        <v>0</v>
      </c>
      <c r="AS1289">
        <v>1</v>
      </c>
      <c r="AV1289">
        <v>13.1</v>
      </c>
      <c r="AW1289" t="s">
        <v>59</v>
      </c>
      <c r="AX1289">
        <v>7</v>
      </c>
    </row>
    <row r="1290" spans="1:50">
      <c r="A1290" t="s">
        <v>2381</v>
      </c>
      <c r="B1290" t="s">
        <v>2382</v>
      </c>
      <c r="C1290" t="s">
        <v>182</v>
      </c>
      <c r="E1290" t="s">
        <v>63</v>
      </c>
      <c r="F1290">
        <v>48</v>
      </c>
      <c r="G1290" t="s">
        <v>163</v>
      </c>
      <c r="H1290">
        <v>303.29000000000002</v>
      </c>
      <c r="I1290" t="s">
        <v>55</v>
      </c>
      <c r="J1290" t="s">
        <v>71</v>
      </c>
      <c r="K1290" t="s">
        <v>72</v>
      </c>
      <c r="L1290" t="s">
        <v>58</v>
      </c>
      <c r="M1290">
        <v>0</v>
      </c>
      <c r="N1290">
        <v>1</v>
      </c>
      <c r="O1290">
        <v>1</v>
      </c>
      <c r="P1290">
        <v>0</v>
      </c>
      <c r="Q1290" t="s">
        <v>59</v>
      </c>
      <c r="R1290" t="s">
        <v>59</v>
      </c>
      <c r="S1290" t="s">
        <v>59</v>
      </c>
      <c r="T1290" t="s">
        <v>59</v>
      </c>
      <c r="U1290" t="s">
        <v>59</v>
      </c>
      <c r="V1290">
        <v>1</v>
      </c>
      <c r="W1290">
        <v>1</v>
      </c>
      <c r="X1290">
        <v>0</v>
      </c>
      <c r="Y1290" t="s">
        <v>59</v>
      </c>
      <c r="Z1290" t="s">
        <v>59</v>
      </c>
      <c r="AA1290" t="s">
        <v>59</v>
      </c>
      <c r="AB1290" t="s">
        <v>59</v>
      </c>
      <c r="AC1290" t="s">
        <v>59</v>
      </c>
      <c r="AD1290" t="s">
        <v>59</v>
      </c>
      <c r="AE1290" t="s">
        <v>59</v>
      </c>
      <c r="AF1290" t="s">
        <v>59</v>
      </c>
      <c r="AG1290" t="s">
        <v>59</v>
      </c>
      <c r="AH1290" t="s">
        <v>59</v>
      </c>
      <c r="AI1290" t="s">
        <v>59</v>
      </c>
      <c r="AJ1290" t="s">
        <v>59</v>
      </c>
      <c r="AV1290">
        <v>11.8</v>
      </c>
      <c r="AW1290" t="s">
        <v>59</v>
      </c>
      <c r="AX1290">
        <v>7</v>
      </c>
    </row>
    <row r="1291" spans="1:50">
      <c r="A1291" t="s">
        <v>2383</v>
      </c>
      <c r="B1291" t="s">
        <v>2384</v>
      </c>
      <c r="C1291" t="s">
        <v>122</v>
      </c>
      <c r="D1291">
        <v>6015</v>
      </c>
      <c r="E1291" t="s">
        <v>53</v>
      </c>
      <c r="F1291">
        <v>56</v>
      </c>
      <c r="G1291" t="s">
        <v>363</v>
      </c>
      <c r="H1291">
        <v>364.8</v>
      </c>
      <c r="I1291" t="s">
        <v>55</v>
      </c>
      <c r="J1291" t="s">
        <v>71</v>
      </c>
      <c r="K1291" t="s">
        <v>111</v>
      </c>
      <c r="L1291" t="s">
        <v>58</v>
      </c>
      <c r="M1291">
        <v>0</v>
      </c>
      <c r="N1291">
        <v>2</v>
      </c>
      <c r="O1291">
        <v>2</v>
      </c>
      <c r="P1291">
        <v>0</v>
      </c>
      <c r="Q1291" t="s">
        <v>59</v>
      </c>
      <c r="R1291" t="s">
        <v>59</v>
      </c>
      <c r="S1291" t="s">
        <v>59</v>
      </c>
      <c r="T1291" t="s">
        <v>59</v>
      </c>
      <c r="U1291" t="s">
        <v>59</v>
      </c>
      <c r="V1291">
        <v>0</v>
      </c>
      <c r="W1291">
        <v>1</v>
      </c>
      <c r="X1291">
        <v>0</v>
      </c>
      <c r="Y1291" t="s">
        <v>66</v>
      </c>
      <c r="Z1291" t="s">
        <v>66</v>
      </c>
      <c r="AA1291" t="s">
        <v>58</v>
      </c>
      <c r="AB1291" t="s">
        <v>58</v>
      </c>
      <c r="AC1291" t="s">
        <v>58</v>
      </c>
      <c r="AD1291" t="s">
        <v>58</v>
      </c>
      <c r="AE1291" t="s">
        <v>58</v>
      </c>
      <c r="AF1291" t="s">
        <v>58</v>
      </c>
      <c r="AG1291" t="s">
        <v>58</v>
      </c>
      <c r="AH1291" t="s">
        <v>66</v>
      </c>
      <c r="AI1291" t="s">
        <v>58</v>
      </c>
      <c r="AJ1291" t="s">
        <v>58</v>
      </c>
      <c r="AK1291">
        <v>0</v>
      </c>
      <c r="AL1291">
        <v>1</v>
      </c>
      <c r="AM1291">
        <v>1</v>
      </c>
      <c r="AN1291">
        <v>0</v>
      </c>
      <c r="AO1291">
        <v>1</v>
      </c>
      <c r="AP1291">
        <v>0</v>
      </c>
      <c r="AQ1291">
        <v>0</v>
      </c>
      <c r="AR1291">
        <v>0</v>
      </c>
      <c r="AS1291">
        <v>1</v>
      </c>
      <c r="AV1291">
        <v>13.6</v>
      </c>
      <c r="AW1291" t="s">
        <v>59</v>
      </c>
      <c r="AX1291">
        <v>7</v>
      </c>
    </row>
    <row r="1292" spans="1:50">
      <c r="A1292" t="s">
        <v>2385</v>
      </c>
      <c r="B1292" t="s">
        <v>437</v>
      </c>
      <c r="C1292" t="s">
        <v>187</v>
      </c>
      <c r="D1292">
        <v>5720</v>
      </c>
      <c r="E1292" t="s">
        <v>63</v>
      </c>
      <c r="F1292">
        <v>32</v>
      </c>
      <c r="G1292" t="s">
        <v>54</v>
      </c>
      <c r="H1292">
        <v>217.76</v>
      </c>
      <c r="I1292" t="s">
        <v>55</v>
      </c>
      <c r="J1292" t="s">
        <v>55</v>
      </c>
      <c r="K1292" t="s">
        <v>131</v>
      </c>
      <c r="L1292" t="s">
        <v>58</v>
      </c>
      <c r="M1292">
        <v>0</v>
      </c>
      <c r="N1292">
        <v>0</v>
      </c>
      <c r="O1292">
        <v>0</v>
      </c>
      <c r="P1292">
        <v>0</v>
      </c>
      <c r="Q1292" t="s">
        <v>59</v>
      </c>
      <c r="R1292" t="s">
        <v>59</v>
      </c>
      <c r="S1292" t="s">
        <v>59</v>
      </c>
      <c r="T1292" t="s">
        <v>59</v>
      </c>
      <c r="U1292" t="s">
        <v>59</v>
      </c>
      <c r="W1292">
        <v>0</v>
      </c>
      <c r="X1292">
        <v>0</v>
      </c>
      <c r="Y1292" t="s">
        <v>66</v>
      </c>
      <c r="Z1292" t="s">
        <v>58</v>
      </c>
      <c r="AA1292" t="s">
        <v>58</v>
      </c>
      <c r="AB1292" t="s">
        <v>58</v>
      </c>
      <c r="AC1292" t="s">
        <v>58</v>
      </c>
      <c r="AD1292" t="s">
        <v>58</v>
      </c>
      <c r="AE1292" t="s">
        <v>58</v>
      </c>
      <c r="AF1292" t="s">
        <v>58</v>
      </c>
      <c r="AG1292" t="s">
        <v>58</v>
      </c>
      <c r="AH1292" t="s">
        <v>58</v>
      </c>
      <c r="AI1292" t="s">
        <v>58</v>
      </c>
      <c r="AJ1292" t="s">
        <v>58</v>
      </c>
      <c r="AK1292">
        <v>0</v>
      </c>
      <c r="AL1292">
        <v>1</v>
      </c>
      <c r="AM1292">
        <v>1</v>
      </c>
      <c r="AN1292">
        <v>0</v>
      </c>
      <c r="AO1292">
        <v>1</v>
      </c>
      <c r="AP1292">
        <v>0</v>
      </c>
      <c r="AQ1292">
        <v>1</v>
      </c>
      <c r="AR1292">
        <v>0</v>
      </c>
      <c r="AS1292">
        <v>1</v>
      </c>
      <c r="AV1292">
        <v>11.4</v>
      </c>
      <c r="AW1292" t="s">
        <v>59</v>
      </c>
      <c r="AX1292">
        <v>7</v>
      </c>
    </row>
    <row r="1293" spans="1:50">
      <c r="A1293" t="s">
        <v>2386</v>
      </c>
      <c r="B1293" t="s">
        <v>1106</v>
      </c>
      <c r="C1293" t="s">
        <v>417</v>
      </c>
      <c r="D1293">
        <v>1720</v>
      </c>
      <c r="E1293" t="s">
        <v>63</v>
      </c>
      <c r="F1293">
        <v>68</v>
      </c>
      <c r="G1293" t="s">
        <v>84</v>
      </c>
      <c r="H1293">
        <v>277.95999999999998</v>
      </c>
      <c r="I1293" t="s">
        <v>105</v>
      </c>
      <c r="J1293" t="s">
        <v>71</v>
      </c>
      <c r="K1293" t="s">
        <v>72</v>
      </c>
      <c r="L1293" t="s">
        <v>58</v>
      </c>
      <c r="M1293">
        <v>0</v>
      </c>
      <c r="N1293">
        <v>2</v>
      </c>
      <c r="O1293">
        <v>2</v>
      </c>
      <c r="P1293">
        <v>0</v>
      </c>
      <c r="Q1293" t="s">
        <v>59</v>
      </c>
      <c r="R1293" t="s">
        <v>59</v>
      </c>
      <c r="S1293" t="s">
        <v>59</v>
      </c>
      <c r="T1293" t="s">
        <v>59</v>
      </c>
      <c r="U1293" t="s">
        <v>59</v>
      </c>
      <c r="V1293">
        <v>1</v>
      </c>
      <c r="W1293">
        <v>1</v>
      </c>
      <c r="X1293">
        <v>1</v>
      </c>
      <c r="Y1293" t="s">
        <v>66</v>
      </c>
      <c r="Z1293" t="s">
        <v>66</v>
      </c>
      <c r="AA1293" t="s">
        <v>66</v>
      </c>
      <c r="AB1293" t="s">
        <v>66</v>
      </c>
      <c r="AC1293" t="s">
        <v>58</v>
      </c>
      <c r="AD1293" t="s">
        <v>66</v>
      </c>
      <c r="AE1293" t="s">
        <v>66</v>
      </c>
      <c r="AF1293" t="s">
        <v>58</v>
      </c>
      <c r="AG1293" t="s">
        <v>58</v>
      </c>
      <c r="AH1293" t="s">
        <v>58</v>
      </c>
      <c r="AI1293" t="s">
        <v>58</v>
      </c>
      <c r="AJ1293" t="s">
        <v>58</v>
      </c>
      <c r="AK1293">
        <v>1</v>
      </c>
      <c r="AL1293">
        <v>1</v>
      </c>
      <c r="AM1293">
        <v>1</v>
      </c>
      <c r="AN1293">
        <v>1</v>
      </c>
      <c r="AO1293">
        <v>1</v>
      </c>
      <c r="AP1293">
        <v>1</v>
      </c>
      <c r="AQ1293">
        <v>0</v>
      </c>
      <c r="AR1293">
        <v>0</v>
      </c>
      <c r="AS1293">
        <v>1</v>
      </c>
      <c r="AV1293">
        <v>13.4</v>
      </c>
      <c r="AW1293" t="s">
        <v>59</v>
      </c>
      <c r="AX1293">
        <v>4</v>
      </c>
    </row>
    <row r="1294" spans="1:50">
      <c r="A1294" t="s">
        <v>2387</v>
      </c>
      <c r="B1294" t="s">
        <v>319</v>
      </c>
      <c r="C1294" t="s">
        <v>199</v>
      </c>
      <c r="D1294">
        <v>6280</v>
      </c>
      <c r="E1294" t="s">
        <v>53</v>
      </c>
      <c r="F1294">
        <v>40</v>
      </c>
      <c r="G1294" t="s">
        <v>104</v>
      </c>
      <c r="H1294">
        <v>173.03</v>
      </c>
      <c r="I1294" t="s">
        <v>55</v>
      </c>
      <c r="J1294" t="s">
        <v>55</v>
      </c>
      <c r="K1294" t="s">
        <v>72</v>
      </c>
      <c r="L1294" t="s">
        <v>58</v>
      </c>
      <c r="M1294">
        <v>0</v>
      </c>
      <c r="N1294">
        <v>1</v>
      </c>
      <c r="O1294">
        <v>1</v>
      </c>
      <c r="P1294">
        <v>0</v>
      </c>
      <c r="Q1294" t="s">
        <v>59</v>
      </c>
      <c r="R1294" t="s">
        <v>59</v>
      </c>
      <c r="S1294" t="s">
        <v>59</v>
      </c>
      <c r="T1294" t="s">
        <v>59</v>
      </c>
      <c r="U1294" t="s">
        <v>59</v>
      </c>
      <c r="W1294">
        <v>0</v>
      </c>
      <c r="X1294">
        <v>0</v>
      </c>
      <c r="Y1294" t="s">
        <v>66</v>
      </c>
      <c r="Z1294" t="s">
        <v>58</v>
      </c>
      <c r="AA1294" t="s">
        <v>58</v>
      </c>
      <c r="AB1294" t="s">
        <v>66</v>
      </c>
      <c r="AC1294" t="s">
        <v>58</v>
      </c>
      <c r="AD1294" t="s">
        <v>66</v>
      </c>
      <c r="AE1294" t="s">
        <v>58</v>
      </c>
      <c r="AF1294" t="s">
        <v>58</v>
      </c>
      <c r="AG1294" t="s">
        <v>58</v>
      </c>
      <c r="AH1294" t="s">
        <v>58</v>
      </c>
      <c r="AI1294" t="s">
        <v>58</v>
      </c>
      <c r="AJ1294" t="s">
        <v>58</v>
      </c>
      <c r="AK1294">
        <v>0</v>
      </c>
      <c r="AL1294">
        <v>1</v>
      </c>
      <c r="AM1294">
        <v>1</v>
      </c>
      <c r="AN1294">
        <v>0</v>
      </c>
      <c r="AO1294">
        <v>1</v>
      </c>
      <c r="AP1294">
        <v>0</v>
      </c>
      <c r="AQ1294">
        <v>0</v>
      </c>
      <c r="AR1294">
        <v>0</v>
      </c>
      <c r="AS1294">
        <v>1</v>
      </c>
      <c r="AV1294">
        <v>11.9</v>
      </c>
      <c r="AW1294" t="s">
        <v>59</v>
      </c>
      <c r="AX1294">
        <v>3</v>
      </c>
    </row>
    <row r="1295" spans="1:50">
      <c r="A1295" t="s">
        <v>2388</v>
      </c>
      <c r="B1295" t="s">
        <v>1707</v>
      </c>
      <c r="C1295" t="s">
        <v>83</v>
      </c>
      <c r="E1295" t="s">
        <v>63</v>
      </c>
      <c r="F1295">
        <v>54</v>
      </c>
      <c r="G1295" t="s">
        <v>363</v>
      </c>
      <c r="H1295">
        <v>342.43</v>
      </c>
      <c r="I1295" t="s">
        <v>105</v>
      </c>
      <c r="J1295" t="s">
        <v>55</v>
      </c>
      <c r="K1295" t="s">
        <v>80</v>
      </c>
      <c r="L1295" t="s">
        <v>66</v>
      </c>
      <c r="M1295">
        <v>2</v>
      </c>
      <c r="N1295">
        <v>2</v>
      </c>
      <c r="O1295">
        <v>2</v>
      </c>
      <c r="P1295">
        <v>0</v>
      </c>
      <c r="Q1295" t="s">
        <v>66</v>
      </c>
      <c r="R1295" t="s">
        <v>66</v>
      </c>
      <c r="S1295" t="s">
        <v>66</v>
      </c>
      <c r="T1295" t="s">
        <v>66</v>
      </c>
      <c r="U1295" t="s">
        <v>66</v>
      </c>
      <c r="V1295">
        <v>0</v>
      </c>
      <c r="W1295">
        <v>1</v>
      </c>
      <c r="X1295">
        <v>1</v>
      </c>
      <c r="Y1295" t="s">
        <v>66</v>
      </c>
      <c r="Z1295" t="s">
        <v>58</v>
      </c>
      <c r="AA1295" t="s">
        <v>58</v>
      </c>
      <c r="AB1295" t="s">
        <v>58</v>
      </c>
      <c r="AC1295" t="s">
        <v>58</v>
      </c>
      <c r="AD1295" t="s">
        <v>58</v>
      </c>
      <c r="AE1295" t="s">
        <v>58</v>
      </c>
      <c r="AF1295" t="s">
        <v>58</v>
      </c>
      <c r="AG1295" t="s">
        <v>58</v>
      </c>
      <c r="AH1295" t="s">
        <v>58</v>
      </c>
      <c r="AI1295" t="s">
        <v>58</v>
      </c>
      <c r="AJ1295" t="s">
        <v>58</v>
      </c>
      <c r="AK1295">
        <v>1</v>
      </c>
      <c r="AL1295">
        <v>1</v>
      </c>
      <c r="AM1295">
        <v>1</v>
      </c>
      <c r="AN1295">
        <v>0</v>
      </c>
      <c r="AO1295">
        <v>0</v>
      </c>
      <c r="AP1295">
        <v>1</v>
      </c>
      <c r="AQ1295">
        <v>0</v>
      </c>
      <c r="AR1295">
        <v>1</v>
      </c>
      <c r="AS1295">
        <v>1</v>
      </c>
      <c r="AV1295">
        <v>11.6</v>
      </c>
      <c r="AW1295" t="s">
        <v>66</v>
      </c>
      <c r="AX1295">
        <v>2</v>
      </c>
    </row>
    <row r="1296" spans="1:50">
      <c r="A1296" t="s">
        <v>2389</v>
      </c>
      <c r="B1296" t="s">
        <v>962</v>
      </c>
      <c r="C1296" t="s">
        <v>103</v>
      </c>
      <c r="D1296">
        <v>5775</v>
      </c>
      <c r="E1296" t="s">
        <v>53</v>
      </c>
      <c r="F1296">
        <v>68</v>
      </c>
      <c r="G1296" t="s">
        <v>104</v>
      </c>
      <c r="H1296">
        <v>372.04</v>
      </c>
      <c r="I1296" t="s">
        <v>105</v>
      </c>
      <c r="J1296" t="s">
        <v>71</v>
      </c>
      <c r="K1296" t="s">
        <v>72</v>
      </c>
      <c r="L1296" t="s">
        <v>58</v>
      </c>
      <c r="M1296">
        <v>0</v>
      </c>
      <c r="N1296">
        <v>2</v>
      </c>
      <c r="O1296">
        <v>2</v>
      </c>
      <c r="P1296">
        <v>0</v>
      </c>
      <c r="Q1296" t="s">
        <v>59</v>
      </c>
      <c r="R1296" t="s">
        <v>59</v>
      </c>
      <c r="S1296" t="s">
        <v>59</v>
      </c>
      <c r="T1296" t="s">
        <v>59</v>
      </c>
      <c r="U1296" t="s">
        <v>59</v>
      </c>
      <c r="W1296">
        <v>0</v>
      </c>
      <c r="X1296">
        <v>0</v>
      </c>
      <c r="Y1296" t="s">
        <v>58</v>
      </c>
      <c r="Z1296" t="s">
        <v>58</v>
      </c>
      <c r="AA1296" t="s">
        <v>58</v>
      </c>
      <c r="AB1296" t="s">
        <v>66</v>
      </c>
      <c r="AC1296" t="s">
        <v>58</v>
      </c>
      <c r="AD1296" t="s">
        <v>58</v>
      </c>
      <c r="AE1296" t="s">
        <v>58</v>
      </c>
      <c r="AF1296" t="s">
        <v>58</v>
      </c>
      <c r="AG1296" t="s">
        <v>58</v>
      </c>
      <c r="AH1296" t="s">
        <v>58</v>
      </c>
      <c r="AI1296" t="s">
        <v>58</v>
      </c>
      <c r="AJ1296" t="s">
        <v>58</v>
      </c>
      <c r="AK1296">
        <v>1</v>
      </c>
      <c r="AL1296">
        <v>0</v>
      </c>
      <c r="AM1296">
        <v>1</v>
      </c>
      <c r="AN1296">
        <v>0</v>
      </c>
      <c r="AO1296">
        <v>1</v>
      </c>
      <c r="AP1296">
        <v>0</v>
      </c>
      <c r="AQ1296">
        <v>0</v>
      </c>
      <c r="AR1296">
        <v>0</v>
      </c>
      <c r="AS1296">
        <v>0</v>
      </c>
      <c r="AV1296">
        <v>13.1</v>
      </c>
      <c r="AW1296" t="s">
        <v>59</v>
      </c>
      <c r="AX1296">
        <v>6</v>
      </c>
    </row>
    <row r="1297" spans="1:50">
      <c r="A1297" t="s">
        <v>2390</v>
      </c>
      <c r="B1297" t="s">
        <v>2391</v>
      </c>
      <c r="C1297" t="s">
        <v>148</v>
      </c>
      <c r="D1297">
        <v>8480</v>
      </c>
      <c r="E1297" t="s">
        <v>63</v>
      </c>
      <c r="F1297">
        <v>46</v>
      </c>
      <c r="G1297" t="s">
        <v>246</v>
      </c>
      <c r="H1297">
        <v>462.5</v>
      </c>
      <c r="I1297" t="s">
        <v>105</v>
      </c>
      <c r="J1297" t="s">
        <v>55</v>
      </c>
      <c r="K1297" t="s">
        <v>145</v>
      </c>
      <c r="L1297" t="s">
        <v>66</v>
      </c>
      <c r="M1297">
        <v>2</v>
      </c>
      <c r="N1297">
        <v>2</v>
      </c>
      <c r="O1297">
        <v>2</v>
      </c>
      <c r="P1297">
        <v>0</v>
      </c>
      <c r="Q1297" t="s">
        <v>59</v>
      </c>
      <c r="R1297" t="s">
        <v>66</v>
      </c>
      <c r="S1297" t="s">
        <v>66</v>
      </c>
      <c r="T1297" t="s">
        <v>66</v>
      </c>
      <c r="U1297" t="s">
        <v>66</v>
      </c>
      <c r="W1297">
        <v>0</v>
      </c>
      <c r="X1297">
        <v>0</v>
      </c>
      <c r="Y1297" t="s">
        <v>66</v>
      </c>
      <c r="Z1297" t="s">
        <v>58</v>
      </c>
      <c r="AA1297" t="s">
        <v>66</v>
      </c>
      <c r="AB1297" t="s">
        <v>66</v>
      </c>
      <c r="AC1297" t="s">
        <v>58</v>
      </c>
      <c r="AD1297" t="s">
        <v>66</v>
      </c>
      <c r="AE1297" t="s">
        <v>58</v>
      </c>
      <c r="AF1297" t="s">
        <v>58</v>
      </c>
      <c r="AG1297" t="s">
        <v>58</v>
      </c>
      <c r="AH1297" t="s">
        <v>58</v>
      </c>
      <c r="AI1297" t="s">
        <v>58</v>
      </c>
      <c r="AJ1297" t="s">
        <v>58</v>
      </c>
      <c r="AK1297">
        <v>0</v>
      </c>
      <c r="AL1297">
        <v>0</v>
      </c>
      <c r="AM1297">
        <v>0</v>
      </c>
      <c r="AN1297">
        <v>0</v>
      </c>
      <c r="AO1297">
        <v>0</v>
      </c>
      <c r="AP1297">
        <v>0</v>
      </c>
      <c r="AQ1297">
        <v>0</v>
      </c>
      <c r="AR1297">
        <v>0</v>
      </c>
      <c r="AS1297">
        <v>0</v>
      </c>
      <c r="AV1297">
        <v>15.3</v>
      </c>
      <c r="AW1297" t="s">
        <v>66</v>
      </c>
      <c r="AX1297">
        <v>3</v>
      </c>
    </row>
    <row r="1298" spans="1:50">
      <c r="A1298" t="s">
        <v>2392</v>
      </c>
      <c r="B1298" t="s">
        <v>458</v>
      </c>
      <c r="C1298" t="s">
        <v>88</v>
      </c>
      <c r="D1298">
        <v>6820</v>
      </c>
      <c r="E1298" t="s">
        <v>53</v>
      </c>
      <c r="F1298">
        <v>30</v>
      </c>
      <c r="G1298" t="s">
        <v>64</v>
      </c>
      <c r="H1298">
        <v>230.59</v>
      </c>
      <c r="I1298" t="s">
        <v>100</v>
      </c>
      <c r="J1298" t="s">
        <v>71</v>
      </c>
      <c r="K1298" t="s">
        <v>57</v>
      </c>
      <c r="L1298" t="s">
        <v>58</v>
      </c>
      <c r="M1298">
        <v>0</v>
      </c>
      <c r="N1298">
        <v>2</v>
      </c>
      <c r="O1298">
        <v>2</v>
      </c>
      <c r="P1298">
        <v>0</v>
      </c>
      <c r="Q1298" t="s">
        <v>59</v>
      </c>
      <c r="R1298" t="s">
        <v>59</v>
      </c>
      <c r="S1298" t="s">
        <v>59</v>
      </c>
      <c r="T1298" t="s">
        <v>59</v>
      </c>
      <c r="U1298" t="s">
        <v>59</v>
      </c>
      <c r="V1298">
        <v>0</v>
      </c>
      <c r="W1298">
        <v>0</v>
      </c>
      <c r="X1298">
        <v>0</v>
      </c>
      <c r="Y1298" t="s">
        <v>58</v>
      </c>
      <c r="Z1298" t="s">
        <v>66</v>
      </c>
      <c r="AA1298" t="s">
        <v>58</v>
      </c>
      <c r="AB1298" t="s">
        <v>58</v>
      </c>
      <c r="AC1298" t="s">
        <v>58</v>
      </c>
      <c r="AD1298" t="s">
        <v>58</v>
      </c>
      <c r="AE1298" t="s">
        <v>58</v>
      </c>
      <c r="AF1298" t="s">
        <v>58</v>
      </c>
      <c r="AG1298" t="s">
        <v>58</v>
      </c>
      <c r="AH1298" t="s">
        <v>58</v>
      </c>
      <c r="AI1298" t="s">
        <v>58</v>
      </c>
      <c r="AJ1298" t="s">
        <v>58</v>
      </c>
      <c r="AK1298">
        <v>1</v>
      </c>
      <c r="AL1298">
        <v>0</v>
      </c>
      <c r="AM1298">
        <v>0</v>
      </c>
      <c r="AN1298">
        <v>0</v>
      </c>
      <c r="AO1298">
        <v>1</v>
      </c>
      <c r="AP1298">
        <v>1</v>
      </c>
      <c r="AQ1298">
        <v>0</v>
      </c>
      <c r="AR1298">
        <v>0</v>
      </c>
      <c r="AS1298">
        <v>0</v>
      </c>
      <c r="AV1298">
        <v>14</v>
      </c>
      <c r="AW1298" t="s">
        <v>59</v>
      </c>
      <c r="AX1298">
        <v>8</v>
      </c>
    </row>
    <row r="1299" spans="1:50">
      <c r="A1299" t="s">
        <v>2393</v>
      </c>
      <c r="B1299" t="s">
        <v>2394</v>
      </c>
      <c r="C1299" t="s">
        <v>122</v>
      </c>
      <c r="E1299" t="s">
        <v>53</v>
      </c>
      <c r="F1299">
        <v>40</v>
      </c>
      <c r="G1299" t="s">
        <v>54</v>
      </c>
      <c r="H1299">
        <v>111.51</v>
      </c>
      <c r="I1299" t="s">
        <v>55</v>
      </c>
      <c r="J1299" t="s">
        <v>55</v>
      </c>
      <c r="K1299" t="s">
        <v>57</v>
      </c>
      <c r="L1299" t="s">
        <v>58</v>
      </c>
      <c r="M1299">
        <v>0</v>
      </c>
      <c r="N1299">
        <v>0</v>
      </c>
      <c r="O1299">
        <v>0</v>
      </c>
      <c r="P1299">
        <v>0</v>
      </c>
      <c r="Q1299" t="s">
        <v>59</v>
      </c>
      <c r="R1299" t="s">
        <v>59</v>
      </c>
      <c r="S1299" t="s">
        <v>59</v>
      </c>
      <c r="T1299" t="s">
        <v>59</v>
      </c>
      <c r="U1299" t="s">
        <v>59</v>
      </c>
      <c r="V1299">
        <v>1</v>
      </c>
      <c r="W1299">
        <v>1</v>
      </c>
      <c r="X1299">
        <v>0</v>
      </c>
      <c r="Y1299" t="s">
        <v>59</v>
      </c>
      <c r="Z1299" t="s">
        <v>59</v>
      </c>
      <c r="AA1299" t="s">
        <v>59</v>
      </c>
      <c r="AB1299" t="s">
        <v>59</v>
      </c>
      <c r="AC1299" t="s">
        <v>59</v>
      </c>
      <c r="AD1299" t="s">
        <v>59</v>
      </c>
      <c r="AE1299" t="s">
        <v>59</v>
      </c>
      <c r="AF1299" t="s">
        <v>59</v>
      </c>
      <c r="AG1299" t="s">
        <v>59</v>
      </c>
      <c r="AH1299" t="s">
        <v>59</v>
      </c>
      <c r="AI1299" t="s">
        <v>59</v>
      </c>
      <c r="AJ1299" t="s">
        <v>59</v>
      </c>
      <c r="AV1299">
        <v>12.4</v>
      </c>
      <c r="AW1299" t="s">
        <v>59</v>
      </c>
      <c r="AX1299">
        <v>7</v>
      </c>
    </row>
    <row r="1300" spans="1:50">
      <c r="A1300" t="s">
        <v>2395</v>
      </c>
      <c r="B1300" t="s">
        <v>2396</v>
      </c>
      <c r="C1300" t="s">
        <v>148</v>
      </c>
      <c r="D1300">
        <v>875</v>
      </c>
      <c r="E1300" t="s">
        <v>63</v>
      </c>
      <c r="F1300">
        <v>56</v>
      </c>
      <c r="G1300" t="s">
        <v>127</v>
      </c>
      <c r="H1300">
        <v>490.46</v>
      </c>
      <c r="I1300" t="s">
        <v>105</v>
      </c>
      <c r="J1300" t="s">
        <v>71</v>
      </c>
      <c r="K1300" t="s">
        <v>72</v>
      </c>
      <c r="L1300" t="s">
        <v>58</v>
      </c>
      <c r="M1300">
        <v>0</v>
      </c>
      <c r="N1300">
        <v>2</v>
      </c>
      <c r="O1300">
        <v>2</v>
      </c>
      <c r="P1300">
        <v>0</v>
      </c>
      <c r="Q1300" t="s">
        <v>59</v>
      </c>
      <c r="R1300" t="s">
        <v>66</v>
      </c>
      <c r="S1300" t="s">
        <v>59</v>
      </c>
      <c r="T1300" t="s">
        <v>66</v>
      </c>
      <c r="U1300" t="s">
        <v>66</v>
      </c>
      <c r="W1300">
        <v>0</v>
      </c>
      <c r="X1300">
        <v>0</v>
      </c>
      <c r="Y1300" t="s">
        <v>66</v>
      </c>
      <c r="Z1300" t="s">
        <v>66</v>
      </c>
      <c r="AA1300" t="s">
        <v>58</v>
      </c>
      <c r="AB1300" t="s">
        <v>66</v>
      </c>
      <c r="AC1300" t="s">
        <v>58</v>
      </c>
      <c r="AD1300" t="s">
        <v>58</v>
      </c>
      <c r="AE1300" t="s">
        <v>58</v>
      </c>
      <c r="AF1300" t="s">
        <v>58</v>
      </c>
      <c r="AG1300" t="s">
        <v>58</v>
      </c>
      <c r="AH1300" t="s">
        <v>58</v>
      </c>
      <c r="AI1300" t="s">
        <v>58</v>
      </c>
      <c r="AJ1300" t="s">
        <v>58</v>
      </c>
      <c r="AK1300">
        <v>0</v>
      </c>
      <c r="AL1300">
        <v>1</v>
      </c>
      <c r="AM1300">
        <v>1</v>
      </c>
      <c r="AN1300">
        <v>0</v>
      </c>
      <c r="AO1300">
        <v>0</v>
      </c>
      <c r="AP1300">
        <v>0</v>
      </c>
      <c r="AQ1300">
        <v>0</v>
      </c>
      <c r="AR1300">
        <v>0</v>
      </c>
      <c r="AS1300">
        <v>0</v>
      </c>
      <c r="AV1300">
        <v>15</v>
      </c>
      <c r="AW1300" t="s">
        <v>66</v>
      </c>
      <c r="AX1300">
        <v>3</v>
      </c>
    </row>
    <row r="1301" spans="1:50">
      <c r="A1301" t="s">
        <v>2397</v>
      </c>
      <c r="B1301" t="s">
        <v>2398</v>
      </c>
      <c r="C1301" t="s">
        <v>171</v>
      </c>
      <c r="D1301">
        <v>160</v>
      </c>
      <c r="E1301" t="s">
        <v>63</v>
      </c>
      <c r="F1301">
        <v>62</v>
      </c>
      <c r="G1301" t="s">
        <v>226</v>
      </c>
      <c r="H1301">
        <v>384.21</v>
      </c>
      <c r="I1301" t="s">
        <v>105</v>
      </c>
      <c r="J1301" t="s">
        <v>71</v>
      </c>
      <c r="K1301" t="s">
        <v>72</v>
      </c>
      <c r="L1301" t="s">
        <v>58</v>
      </c>
      <c r="M1301">
        <v>0</v>
      </c>
      <c r="N1301">
        <v>2</v>
      </c>
      <c r="O1301">
        <v>2</v>
      </c>
      <c r="P1301">
        <v>0</v>
      </c>
      <c r="Q1301" t="s">
        <v>59</v>
      </c>
      <c r="R1301" t="s">
        <v>59</v>
      </c>
      <c r="S1301" t="s">
        <v>66</v>
      </c>
      <c r="T1301" t="s">
        <v>59</v>
      </c>
      <c r="U1301" t="s">
        <v>59</v>
      </c>
      <c r="V1301">
        <v>1</v>
      </c>
      <c r="W1301">
        <v>1</v>
      </c>
      <c r="X1301">
        <v>1</v>
      </c>
      <c r="Y1301" t="s">
        <v>66</v>
      </c>
      <c r="Z1301" t="s">
        <v>58</v>
      </c>
      <c r="AA1301" t="s">
        <v>58</v>
      </c>
      <c r="AB1301" t="s">
        <v>58</v>
      </c>
      <c r="AC1301" t="s">
        <v>58</v>
      </c>
      <c r="AD1301" t="s">
        <v>58</v>
      </c>
      <c r="AE1301" t="s">
        <v>58</v>
      </c>
      <c r="AF1301" t="s">
        <v>58</v>
      </c>
      <c r="AG1301" t="s">
        <v>58</v>
      </c>
      <c r="AH1301" t="s">
        <v>58</v>
      </c>
      <c r="AI1301" t="s">
        <v>58</v>
      </c>
      <c r="AJ1301" t="s">
        <v>58</v>
      </c>
      <c r="AK1301">
        <v>1</v>
      </c>
      <c r="AL1301">
        <v>0</v>
      </c>
      <c r="AM1301">
        <v>1</v>
      </c>
      <c r="AN1301">
        <v>0</v>
      </c>
      <c r="AO1301">
        <v>1</v>
      </c>
      <c r="AP1301">
        <v>0</v>
      </c>
      <c r="AQ1301">
        <v>0</v>
      </c>
      <c r="AR1301">
        <v>1</v>
      </c>
      <c r="AS1301">
        <v>0</v>
      </c>
      <c r="AV1301">
        <v>15.8</v>
      </c>
      <c r="AW1301" t="s">
        <v>59</v>
      </c>
      <c r="AX1301">
        <v>3</v>
      </c>
    </row>
    <row r="1302" spans="1:50">
      <c r="A1302" t="s">
        <v>2399</v>
      </c>
      <c r="B1302" t="s">
        <v>2400</v>
      </c>
      <c r="C1302" t="s">
        <v>171</v>
      </c>
      <c r="E1302" t="s">
        <v>53</v>
      </c>
      <c r="F1302">
        <v>32</v>
      </c>
      <c r="G1302" t="s">
        <v>64</v>
      </c>
      <c r="H1302">
        <v>234.54</v>
      </c>
      <c r="I1302" t="s">
        <v>55</v>
      </c>
      <c r="J1302" t="s">
        <v>56</v>
      </c>
      <c r="K1302" t="s">
        <v>153</v>
      </c>
      <c r="L1302" t="s">
        <v>58</v>
      </c>
      <c r="M1302">
        <v>0</v>
      </c>
      <c r="N1302">
        <v>1</v>
      </c>
      <c r="O1302">
        <v>1</v>
      </c>
      <c r="P1302">
        <v>0</v>
      </c>
      <c r="Q1302" t="s">
        <v>59</v>
      </c>
      <c r="R1302" t="s">
        <v>59</v>
      </c>
      <c r="S1302" t="s">
        <v>59</v>
      </c>
      <c r="T1302" t="s">
        <v>59</v>
      </c>
      <c r="U1302" t="s">
        <v>59</v>
      </c>
      <c r="V1302">
        <v>1</v>
      </c>
      <c r="W1302">
        <v>0</v>
      </c>
      <c r="X1302">
        <v>1</v>
      </c>
      <c r="Y1302" t="s">
        <v>58</v>
      </c>
      <c r="Z1302" t="s">
        <v>58</v>
      </c>
      <c r="AA1302" t="s">
        <v>58</v>
      </c>
      <c r="AB1302" t="s">
        <v>58</v>
      </c>
      <c r="AC1302" t="s">
        <v>58</v>
      </c>
      <c r="AD1302" t="s">
        <v>58</v>
      </c>
      <c r="AE1302" t="s">
        <v>58</v>
      </c>
      <c r="AF1302" t="s">
        <v>58</v>
      </c>
      <c r="AG1302" t="s">
        <v>58</v>
      </c>
      <c r="AH1302" t="s">
        <v>58</v>
      </c>
      <c r="AI1302" t="s">
        <v>58</v>
      </c>
      <c r="AJ1302" t="s">
        <v>58</v>
      </c>
      <c r="AK1302">
        <v>0</v>
      </c>
      <c r="AL1302">
        <v>1</v>
      </c>
      <c r="AM1302">
        <v>1</v>
      </c>
      <c r="AN1302">
        <v>0</v>
      </c>
      <c r="AO1302">
        <v>0</v>
      </c>
      <c r="AP1302">
        <v>0</v>
      </c>
      <c r="AQ1302">
        <v>0</v>
      </c>
      <c r="AR1302">
        <v>0</v>
      </c>
      <c r="AS1302">
        <v>1</v>
      </c>
      <c r="AV1302">
        <v>14.4</v>
      </c>
      <c r="AW1302" t="s">
        <v>59</v>
      </c>
      <c r="AX1302">
        <v>3</v>
      </c>
    </row>
    <row r="1303" spans="1:50">
      <c r="A1303" t="s">
        <v>2401</v>
      </c>
      <c r="B1303" t="s">
        <v>2402</v>
      </c>
      <c r="C1303" t="s">
        <v>202</v>
      </c>
      <c r="E1303" t="s">
        <v>63</v>
      </c>
      <c r="F1303">
        <v>0</v>
      </c>
      <c r="G1303" t="s">
        <v>64</v>
      </c>
      <c r="H1303">
        <v>172.04</v>
      </c>
      <c r="I1303" t="s">
        <v>55</v>
      </c>
      <c r="J1303" t="s">
        <v>55</v>
      </c>
      <c r="K1303" t="s">
        <v>131</v>
      </c>
      <c r="L1303" t="s">
        <v>58</v>
      </c>
      <c r="M1303">
        <v>0</v>
      </c>
      <c r="N1303">
        <v>0</v>
      </c>
      <c r="O1303">
        <v>0</v>
      </c>
      <c r="P1303">
        <v>0</v>
      </c>
      <c r="Q1303" t="s">
        <v>59</v>
      </c>
      <c r="R1303" t="s">
        <v>59</v>
      </c>
      <c r="S1303" t="s">
        <v>59</v>
      </c>
      <c r="T1303" t="s">
        <v>59</v>
      </c>
      <c r="U1303" t="s">
        <v>59</v>
      </c>
      <c r="W1303">
        <v>0</v>
      </c>
      <c r="X1303">
        <v>0</v>
      </c>
      <c r="Y1303" t="s">
        <v>59</v>
      </c>
      <c r="Z1303" t="s">
        <v>59</v>
      </c>
      <c r="AA1303" t="s">
        <v>59</v>
      </c>
      <c r="AB1303" t="s">
        <v>59</v>
      </c>
      <c r="AC1303" t="s">
        <v>59</v>
      </c>
      <c r="AD1303" t="s">
        <v>59</v>
      </c>
      <c r="AE1303" t="s">
        <v>59</v>
      </c>
      <c r="AF1303" t="s">
        <v>59</v>
      </c>
      <c r="AG1303" t="s">
        <v>59</v>
      </c>
      <c r="AH1303" t="s">
        <v>59</v>
      </c>
      <c r="AI1303" t="s">
        <v>59</v>
      </c>
      <c r="AJ1303" t="s">
        <v>59</v>
      </c>
      <c r="AV1303">
        <v>11.4</v>
      </c>
      <c r="AW1303" t="s">
        <v>59</v>
      </c>
      <c r="AX1303">
        <v>2</v>
      </c>
    </row>
    <row r="1304" spans="1:50">
      <c r="A1304" t="s">
        <v>2403</v>
      </c>
      <c r="B1304" t="s">
        <v>2092</v>
      </c>
      <c r="C1304" t="s">
        <v>83</v>
      </c>
      <c r="E1304" t="s">
        <v>63</v>
      </c>
      <c r="F1304">
        <v>52</v>
      </c>
      <c r="G1304" t="s">
        <v>84</v>
      </c>
      <c r="H1304">
        <v>258.22000000000003</v>
      </c>
      <c r="I1304" t="s">
        <v>55</v>
      </c>
      <c r="J1304" t="s">
        <v>55</v>
      </c>
      <c r="K1304" t="s">
        <v>116</v>
      </c>
      <c r="L1304" t="s">
        <v>58</v>
      </c>
      <c r="M1304">
        <v>0</v>
      </c>
      <c r="N1304">
        <v>0</v>
      </c>
      <c r="O1304">
        <v>0</v>
      </c>
      <c r="P1304">
        <v>0</v>
      </c>
      <c r="Q1304" t="s">
        <v>59</v>
      </c>
      <c r="R1304" t="s">
        <v>59</v>
      </c>
      <c r="S1304" t="s">
        <v>59</v>
      </c>
      <c r="T1304" t="s">
        <v>59</v>
      </c>
      <c r="U1304" t="s">
        <v>59</v>
      </c>
      <c r="V1304">
        <v>0</v>
      </c>
      <c r="W1304">
        <v>0</v>
      </c>
      <c r="X1304">
        <v>0</v>
      </c>
      <c r="Y1304" t="s">
        <v>58</v>
      </c>
      <c r="Z1304" t="s">
        <v>58</v>
      </c>
      <c r="AA1304" t="s">
        <v>58</v>
      </c>
      <c r="AB1304" t="s">
        <v>58</v>
      </c>
      <c r="AC1304" t="s">
        <v>58</v>
      </c>
      <c r="AD1304" t="s">
        <v>58</v>
      </c>
      <c r="AE1304" t="s">
        <v>58</v>
      </c>
      <c r="AF1304" t="s">
        <v>58</v>
      </c>
      <c r="AG1304" t="s">
        <v>58</v>
      </c>
      <c r="AH1304" t="s">
        <v>58</v>
      </c>
      <c r="AI1304" t="s">
        <v>58</v>
      </c>
      <c r="AJ1304" t="s">
        <v>58</v>
      </c>
      <c r="AK1304">
        <v>1</v>
      </c>
      <c r="AL1304">
        <v>1</v>
      </c>
      <c r="AM1304">
        <v>1</v>
      </c>
      <c r="AN1304">
        <v>1</v>
      </c>
      <c r="AO1304">
        <v>1</v>
      </c>
      <c r="AP1304">
        <v>1</v>
      </c>
      <c r="AQ1304">
        <v>1</v>
      </c>
      <c r="AR1304">
        <v>1</v>
      </c>
      <c r="AS1304">
        <v>1</v>
      </c>
      <c r="AV1304">
        <v>12.3</v>
      </c>
      <c r="AW1304" t="s">
        <v>59</v>
      </c>
      <c r="AX1304">
        <v>2</v>
      </c>
    </row>
    <row r="1305" spans="1:50">
      <c r="A1305" t="s">
        <v>2404</v>
      </c>
      <c r="B1305" t="s">
        <v>1181</v>
      </c>
      <c r="C1305" t="s">
        <v>108</v>
      </c>
      <c r="D1305">
        <v>2800</v>
      </c>
      <c r="E1305" t="s">
        <v>63</v>
      </c>
      <c r="F1305">
        <v>54</v>
      </c>
      <c r="G1305" t="s">
        <v>226</v>
      </c>
      <c r="H1305">
        <v>351.32</v>
      </c>
      <c r="I1305" t="s">
        <v>105</v>
      </c>
      <c r="J1305" t="s">
        <v>71</v>
      </c>
      <c r="K1305" t="s">
        <v>57</v>
      </c>
      <c r="L1305" t="s">
        <v>58</v>
      </c>
      <c r="M1305">
        <v>0</v>
      </c>
      <c r="N1305">
        <v>2</v>
      </c>
      <c r="O1305">
        <v>2</v>
      </c>
      <c r="P1305">
        <v>0</v>
      </c>
      <c r="Q1305" t="s">
        <v>59</v>
      </c>
      <c r="R1305" t="s">
        <v>59</v>
      </c>
      <c r="S1305" t="s">
        <v>59</v>
      </c>
      <c r="T1305" t="s">
        <v>59</v>
      </c>
      <c r="U1305" t="s">
        <v>59</v>
      </c>
      <c r="V1305">
        <v>0</v>
      </c>
      <c r="W1305">
        <v>1</v>
      </c>
      <c r="X1305">
        <v>1</v>
      </c>
      <c r="Y1305" t="s">
        <v>66</v>
      </c>
      <c r="Z1305" t="s">
        <v>66</v>
      </c>
      <c r="AA1305" t="s">
        <v>58</v>
      </c>
      <c r="AB1305" t="s">
        <v>66</v>
      </c>
      <c r="AC1305" t="s">
        <v>58</v>
      </c>
      <c r="AD1305" t="s">
        <v>66</v>
      </c>
      <c r="AE1305" t="s">
        <v>66</v>
      </c>
      <c r="AF1305" t="s">
        <v>58</v>
      </c>
      <c r="AG1305" t="s">
        <v>58</v>
      </c>
      <c r="AH1305" t="s">
        <v>58</v>
      </c>
      <c r="AI1305" t="s">
        <v>58</v>
      </c>
      <c r="AJ1305" t="s">
        <v>58</v>
      </c>
      <c r="AK1305">
        <v>1</v>
      </c>
      <c r="AL1305">
        <v>1</v>
      </c>
      <c r="AM1305">
        <v>1</v>
      </c>
      <c r="AN1305">
        <v>1</v>
      </c>
      <c r="AO1305">
        <v>0</v>
      </c>
      <c r="AP1305">
        <v>0</v>
      </c>
      <c r="AQ1305">
        <v>1</v>
      </c>
      <c r="AR1305">
        <v>1</v>
      </c>
      <c r="AS1305">
        <v>1</v>
      </c>
      <c r="AV1305">
        <v>14.3</v>
      </c>
      <c r="AW1305" t="s">
        <v>59</v>
      </c>
      <c r="AX1305">
        <v>9</v>
      </c>
    </row>
    <row r="1306" spans="1:50">
      <c r="A1306" t="s">
        <v>2405</v>
      </c>
      <c r="B1306" t="s">
        <v>2406</v>
      </c>
      <c r="C1306" t="s">
        <v>420</v>
      </c>
      <c r="E1306" t="s">
        <v>63</v>
      </c>
      <c r="F1306">
        <v>42</v>
      </c>
      <c r="G1306" t="s">
        <v>104</v>
      </c>
      <c r="H1306">
        <v>213.82</v>
      </c>
      <c r="I1306" t="s">
        <v>55</v>
      </c>
      <c r="J1306" t="s">
        <v>55</v>
      </c>
      <c r="K1306" t="s">
        <v>116</v>
      </c>
      <c r="L1306" t="s">
        <v>58</v>
      </c>
      <c r="M1306">
        <v>0</v>
      </c>
      <c r="N1306">
        <v>1</v>
      </c>
      <c r="O1306">
        <v>1</v>
      </c>
      <c r="P1306">
        <v>0</v>
      </c>
      <c r="Q1306" t="s">
        <v>59</v>
      </c>
      <c r="R1306" t="s">
        <v>59</v>
      </c>
      <c r="S1306" t="s">
        <v>59</v>
      </c>
      <c r="T1306" t="s">
        <v>59</v>
      </c>
      <c r="U1306" t="s">
        <v>59</v>
      </c>
      <c r="V1306">
        <v>2</v>
      </c>
      <c r="W1306">
        <v>1</v>
      </c>
      <c r="X1306">
        <v>0</v>
      </c>
      <c r="Y1306" t="s">
        <v>58</v>
      </c>
      <c r="Z1306" t="s">
        <v>66</v>
      </c>
      <c r="AA1306" t="s">
        <v>58</v>
      </c>
      <c r="AB1306" t="s">
        <v>58</v>
      </c>
      <c r="AC1306" t="s">
        <v>58</v>
      </c>
      <c r="AD1306" t="s">
        <v>58</v>
      </c>
      <c r="AE1306" t="s">
        <v>58</v>
      </c>
      <c r="AF1306" t="s">
        <v>58</v>
      </c>
      <c r="AG1306" t="s">
        <v>58</v>
      </c>
      <c r="AH1306" t="s">
        <v>58</v>
      </c>
      <c r="AI1306" t="s">
        <v>58</v>
      </c>
      <c r="AJ1306" t="s">
        <v>58</v>
      </c>
      <c r="AK1306">
        <v>0</v>
      </c>
      <c r="AL1306">
        <v>1</v>
      </c>
      <c r="AM1306">
        <v>1</v>
      </c>
      <c r="AN1306">
        <v>0</v>
      </c>
      <c r="AO1306">
        <v>0</v>
      </c>
      <c r="AP1306">
        <v>0</v>
      </c>
      <c r="AQ1306">
        <v>0</v>
      </c>
      <c r="AR1306">
        <v>0</v>
      </c>
      <c r="AS1306">
        <v>0</v>
      </c>
      <c r="AV1306">
        <v>10.7</v>
      </c>
      <c r="AW1306" t="s">
        <v>59</v>
      </c>
      <c r="AX1306">
        <v>2</v>
      </c>
    </row>
    <row r="1307" spans="1:50">
      <c r="A1307" t="s">
        <v>2407</v>
      </c>
      <c r="B1307" t="s">
        <v>928</v>
      </c>
      <c r="C1307" t="s">
        <v>171</v>
      </c>
      <c r="D1307">
        <v>3610</v>
      </c>
      <c r="E1307" t="s">
        <v>63</v>
      </c>
      <c r="F1307">
        <v>36</v>
      </c>
      <c r="G1307" t="s">
        <v>64</v>
      </c>
      <c r="H1307">
        <v>265.45999999999998</v>
      </c>
      <c r="I1307" t="s">
        <v>55</v>
      </c>
      <c r="J1307" t="s">
        <v>71</v>
      </c>
      <c r="K1307" t="s">
        <v>128</v>
      </c>
      <c r="L1307" t="s">
        <v>66</v>
      </c>
      <c r="M1307">
        <v>1</v>
      </c>
      <c r="N1307">
        <v>2</v>
      </c>
      <c r="O1307">
        <v>2</v>
      </c>
      <c r="P1307">
        <v>0</v>
      </c>
      <c r="Q1307" t="s">
        <v>59</v>
      </c>
      <c r="R1307" t="s">
        <v>59</v>
      </c>
      <c r="S1307" t="s">
        <v>59</v>
      </c>
      <c r="T1307" t="s">
        <v>59</v>
      </c>
      <c r="U1307" t="s">
        <v>59</v>
      </c>
      <c r="V1307">
        <v>0</v>
      </c>
      <c r="W1307">
        <v>1</v>
      </c>
      <c r="X1307">
        <v>0</v>
      </c>
      <c r="Y1307" t="s">
        <v>59</v>
      </c>
      <c r="Z1307" t="s">
        <v>59</v>
      </c>
      <c r="AA1307" t="s">
        <v>59</v>
      </c>
      <c r="AB1307" t="s">
        <v>59</v>
      </c>
      <c r="AC1307" t="s">
        <v>59</v>
      </c>
      <c r="AD1307" t="s">
        <v>59</v>
      </c>
      <c r="AE1307" t="s">
        <v>59</v>
      </c>
      <c r="AF1307" t="s">
        <v>59</v>
      </c>
      <c r="AG1307" t="s">
        <v>59</v>
      </c>
      <c r="AH1307" t="s">
        <v>59</v>
      </c>
      <c r="AI1307" t="s">
        <v>59</v>
      </c>
      <c r="AJ1307" t="s">
        <v>59</v>
      </c>
      <c r="AV1307">
        <v>14.3</v>
      </c>
      <c r="AW1307" t="s">
        <v>59</v>
      </c>
      <c r="AX1307">
        <v>3</v>
      </c>
    </row>
    <row r="1308" spans="1:50">
      <c r="A1308" t="s">
        <v>2408</v>
      </c>
      <c r="B1308" t="s">
        <v>2409</v>
      </c>
      <c r="C1308" t="s">
        <v>103</v>
      </c>
      <c r="D1308">
        <v>1620</v>
      </c>
      <c r="E1308" t="s">
        <v>53</v>
      </c>
      <c r="F1308">
        <v>56</v>
      </c>
      <c r="G1308" t="s">
        <v>127</v>
      </c>
      <c r="H1308">
        <v>383.22</v>
      </c>
      <c r="I1308" t="s">
        <v>55</v>
      </c>
      <c r="J1308" t="s">
        <v>55</v>
      </c>
      <c r="K1308" t="s">
        <v>80</v>
      </c>
      <c r="L1308" t="s">
        <v>58</v>
      </c>
      <c r="M1308">
        <v>0</v>
      </c>
      <c r="N1308">
        <v>2</v>
      </c>
      <c r="O1308">
        <v>2</v>
      </c>
      <c r="P1308">
        <v>0</v>
      </c>
      <c r="Q1308" t="s">
        <v>59</v>
      </c>
      <c r="R1308" t="s">
        <v>59</v>
      </c>
      <c r="S1308" t="s">
        <v>59</v>
      </c>
      <c r="T1308" t="s">
        <v>66</v>
      </c>
      <c r="U1308" t="s">
        <v>66</v>
      </c>
      <c r="W1308">
        <v>0</v>
      </c>
      <c r="X1308">
        <v>0</v>
      </c>
      <c r="Y1308" t="s">
        <v>66</v>
      </c>
      <c r="Z1308" t="s">
        <v>58</v>
      </c>
      <c r="AA1308" t="s">
        <v>58</v>
      </c>
      <c r="AB1308" t="s">
        <v>66</v>
      </c>
      <c r="AC1308" t="s">
        <v>58</v>
      </c>
      <c r="AD1308" t="s">
        <v>58</v>
      </c>
      <c r="AE1308" t="s">
        <v>58</v>
      </c>
      <c r="AF1308" t="s">
        <v>58</v>
      </c>
      <c r="AG1308" t="s">
        <v>58</v>
      </c>
      <c r="AH1308" t="s">
        <v>58</v>
      </c>
      <c r="AI1308" t="s">
        <v>58</v>
      </c>
      <c r="AJ1308" t="s">
        <v>58</v>
      </c>
      <c r="AK1308">
        <v>1</v>
      </c>
      <c r="AL1308">
        <v>1</v>
      </c>
      <c r="AM1308">
        <v>1</v>
      </c>
      <c r="AN1308">
        <v>1</v>
      </c>
      <c r="AO1308">
        <v>1</v>
      </c>
      <c r="AP1308">
        <v>0</v>
      </c>
      <c r="AQ1308">
        <v>0</v>
      </c>
      <c r="AR1308">
        <v>1</v>
      </c>
      <c r="AS1308">
        <v>1</v>
      </c>
      <c r="AV1308">
        <v>13.2</v>
      </c>
      <c r="AW1308" t="s">
        <v>59</v>
      </c>
      <c r="AX1308">
        <v>6</v>
      </c>
    </row>
    <row r="1309" spans="1:50">
      <c r="A1309" t="s">
        <v>2410</v>
      </c>
      <c r="B1309" t="s">
        <v>2411</v>
      </c>
      <c r="C1309" t="s">
        <v>205</v>
      </c>
      <c r="E1309" t="s">
        <v>53</v>
      </c>
      <c r="F1309">
        <v>42</v>
      </c>
      <c r="G1309" t="s">
        <v>115</v>
      </c>
      <c r="H1309">
        <v>277.95999999999998</v>
      </c>
      <c r="I1309" t="s">
        <v>55</v>
      </c>
      <c r="J1309" t="s">
        <v>55</v>
      </c>
      <c r="K1309" t="s">
        <v>145</v>
      </c>
      <c r="L1309" t="s">
        <v>66</v>
      </c>
      <c r="M1309">
        <v>4</v>
      </c>
      <c r="N1309">
        <v>1</v>
      </c>
      <c r="O1309">
        <v>1</v>
      </c>
      <c r="P1309">
        <v>0</v>
      </c>
      <c r="Q1309" t="s">
        <v>59</v>
      </c>
      <c r="R1309" t="s">
        <v>59</v>
      </c>
      <c r="S1309" t="s">
        <v>59</v>
      </c>
      <c r="T1309" t="s">
        <v>59</v>
      </c>
      <c r="U1309" t="s">
        <v>59</v>
      </c>
      <c r="W1309">
        <v>0</v>
      </c>
      <c r="X1309">
        <v>0</v>
      </c>
      <c r="Y1309" t="s">
        <v>58</v>
      </c>
      <c r="Z1309" t="s">
        <v>58</v>
      </c>
      <c r="AA1309" t="s">
        <v>58</v>
      </c>
      <c r="AB1309" t="s">
        <v>58</v>
      </c>
      <c r="AC1309" t="s">
        <v>58</v>
      </c>
      <c r="AD1309" t="s">
        <v>58</v>
      </c>
      <c r="AE1309" t="s">
        <v>58</v>
      </c>
      <c r="AF1309" t="s">
        <v>58</v>
      </c>
      <c r="AG1309" t="s">
        <v>58</v>
      </c>
      <c r="AH1309" t="s">
        <v>58</v>
      </c>
      <c r="AI1309" t="s">
        <v>58</v>
      </c>
      <c r="AJ1309" t="s">
        <v>58</v>
      </c>
      <c r="AK1309">
        <v>1</v>
      </c>
      <c r="AL1309">
        <v>1</v>
      </c>
      <c r="AM1309">
        <v>1</v>
      </c>
      <c r="AN1309">
        <v>0</v>
      </c>
      <c r="AO1309">
        <v>0</v>
      </c>
      <c r="AP1309">
        <v>0</v>
      </c>
      <c r="AQ1309">
        <v>0</v>
      </c>
      <c r="AR1309">
        <v>0</v>
      </c>
      <c r="AS1309">
        <v>0</v>
      </c>
      <c r="AV1309">
        <v>11.6</v>
      </c>
      <c r="AW1309" t="s">
        <v>59</v>
      </c>
      <c r="AX1309">
        <v>1</v>
      </c>
    </row>
    <row r="1310" spans="1:50">
      <c r="A1310" t="s">
        <v>2412</v>
      </c>
      <c r="B1310" t="s">
        <v>2413</v>
      </c>
      <c r="C1310" t="s">
        <v>126</v>
      </c>
      <c r="D1310">
        <v>3160</v>
      </c>
      <c r="E1310" t="s">
        <v>53</v>
      </c>
      <c r="F1310">
        <v>0</v>
      </c>
      <c r="G1310" t="s">
        <v>84</v>
      </c>
      <c r="H1310">
        <v>275.33</v>
      </c>
      <c r="I1310" t="s">
        <v>55</v>
      </c>
      <c r="J1310" t="s">
        <v>55</v>
      </c>
      <c r="K1310" t="s">
        <v>256</v>
      </c>
      <c r="L1310" t="s">
        <v>58</v>
      </c>
      <c r="M1310">
        <v>0</v>
      </c>
      <c r="N1310">
        <v>1</v>
      </c>
      <c r="O1310">
        <v>1</v>
      </c>
      <c r="P1310">
        <v>0</v>
      </c>
      <c r="Q1310" t="s">
        <v>59</v>
      </c>
      <c r="R1310" t="s">
        <v>59</v>
      </c>
      <c r="S1310" t="s">
        <v>59</v>
      </c>
      <c r="T1310" t="s">
        <v>59</v>
      </c>
      <c r="U1310" t="s">
        <v>59</v>
      </c>
      <c r="W1310">
        <v>0</v>
      </c>
      <c r="X1310">
        <v>0</v>
      </c>
      <c r="Y1310" t="s">
        <v>58</v>
      </c>
      <c r="Z1310" t="s">
        <v>58</v>
      </c>
      <c r="AA1310" t="s">
        <v>58</v>
      </c>
      <c r="AB1310" t="s">
        <v>58</v>
      </c>
      <c r="AC1310" t="s">
        <v>58</v>
      </c>
      <c r="AD1310" t="s">
        <v>58</v>
      </c>
      <c r="AE1310" t="s">
        <v>58</v>
      </c>
      <c r="AF1310" t="s">
        <v>58</v>
      </c>
      <c r="AG1310" t="s">
        <v>58</v>
      </c>
      <c r="AH1310" t="s">
        <v>58</v>
      </c>
      <c r="AI1310" t="s">
        <v>58</v>
      </c>
      <c r="AJ1310" t="s">
        <v>58</v>
      </c>
      <c r="AK1310">
        <v>1</v>
      </c>
      <c r="AL1310">
        <v>1</v>
      </c>
      <c r="AM1310">
        <v>1</v>
      </c>
      <c r="AN1310">
        <v>0</v>
      </c>
      <c r="AO1310">
        <v>0</v>
      </c>
      <c r="AP1310">
        <v>0</v>
      </c>
      <c r="AQ1310">
        <v>0</v>
      </c>
      <c r="AR1310">
        <v>0</v>
      </c>
      <c r="AS1310">
        <v>0</v>
      </c>
      <c r="AV1310">
        <v>13.5</v>
      </c>
      <c r="AW1310" t="s">
        <v>59</v>
      </c>
      <c r="AX1310">
        <v>7</v>
      </c>
    </row>
    <row r="1311" spans="1:50">
      <c r="A1311" t="s">
        <v>2414</v>
      </c>
      <c r="B1311" t="s">
        <v>2415</v>
      </c>
      <c r="C1311" t="s">
        <v>366</v>
      </c>
      <c r="D1311">
        <v>7160</v>
      </c>
      <c r="E1311" t="s">
        <v>63</v>
      </c>
      <c r="F1311">
        <v>50</v>
      </c>
      <c r="G1311" t="s">
        <v>64</v>
      </c>
      <c r="H1311">
        <v>324.33999999999997</v>
      </c>
      <c r="I1311" t="s">
        <v>55</v>
      </c>
      <c r="J1311" t="s">
        <v>71</v>
      </c>
      <c r="K1311" t="s">
        <v>90</v>
      </c>
      <c r="L1311" t="s">
        <v>58</v>
      </c>
      <c r="M1311">
        <v>0</v>
      </c>
      <c r="N1311">
        <v>2</v>
      </c>
      <c r="O1311">
        <v>2</v>
      </c>
      <c r="P1311">
        <v>0</v>
      </c>
      <c r="Q1311" t="s">
        <v>66</v>
      </c>
      <c r="R1311" t="s">
        <v>59</v>
      </c>
      <c r="S1311" t="s">
        <v>59</v>
      </c>
      <c r="T1311" t="s">
        <v>66</v>
      </c>
      <c r="U1311" t="s">
        <v>59</v>
      </c>
      <c r="V1311">
        <v>0</v>
      </c>
      <c r="W1311">
        <v>1</v>
      </c>
      <c r="X1311">
        <v>0</v>
      </c>
      <c r="Y1311" t="s">
        <v>58</v>
      </c>
      <c r="Z1311" t="s">
        <v>58</v>
      </c>
      <c r="AA1311" t="s">
        <v>58</v>
      </c>
      <c r="AB1311" t="s">
        <v>58</v>
      </c>
      <c r="AC1311" t="s">
        <v>58</v>
      </c>
      <c r="AD1311" t="s">
        <v>58</v>
      </c>
      <c r="AE1311" t="s">
        <v>66</v>
      </c>
      <c r="AF1311" t="s">
        <v>58</v>
      </c>
      <c r="AG1311" t="s">
        <v>58</v>
      </c>
      <c r="AH1311" t="s">
        <v>58</v>
      </c>
      <c r="AI1311" t="s">
        <v>58</v>
      </c>
      <c r="AJ1311" t="s">
        <v>58</v>
      </c>
      <c r="AK1311">
        <v>1</v>
      </c>
      <c r="AL1311">
        <v>1</v>
      </c>
      <c r="AM1311">
        <v>0</v>
      </c>
      <c r="AN1311">
        <v>0</v>
      </c>
      <c r="AO1311">
        <v>0</v>
      </c>
      <c r="AP1311">
        <v>0</v>
      </c>
      <c r="AQ1311">
        <v>0</v>
      </c>
      <c r="AR1311">
        <v>0</v>
      </c>
      <c r="AS1311">
        <v>0</v>
      </c>
      <c r="AV1311">
        <v>14.1</v>
      </c>
      <c r="AW1311" t="s">
        <v>59</v>
      </c>
      <c r="AX1311">
        <v>4</v>
      </c>
    </row>
    <row r="1312" spans="1:50">
      <c r="A1312" t="s">
        <v>2416</v>
      </c>
      <c r="B1312" t="s">
        <v>2417</v>
      </c>
      <c r="C1312" t="s">
        <v>171</v>
      </c>
      <c r="E1312" t="s">
        <v>63</v>
      </c>
      <c r="F1312">
        <v>52</v>
      </c>
      <c r="G1312" t="s">
        <v>70</v>
      </c>
      <c r="H1312">
        <v>379.61</v>
      </c>
      <c r="I1312" t="s">
        <v>105</v>
      </c>
      <c r="J1312" t="s">
        <v>71</v>
      </c>
      <c r="K1312" t="s">
        <v>72</v>
      </c>
      <c r="L1312" t="s">
        <v>66</v>
      </c>
      <c r="M1312">
        <v>2</v>
      </c>
      <c r="N1312">
        <v>2</v>
      </c>
      <c r="O1312">
        <v>2</v>
      </c>
      <c r="P1312">
        <v>0</v>
      </c>
      <c r="Q1312" t="s">
        <v>59</v>
      </c>
      <c r="R1312" t="s">
        <v>66</v>
      </c>
      <c r="S1312" t="s">
        <v>66</v>
      </c>
      <c r="T1312" t="s">
        <v>66</v>
      </c>
      <c r="U1312" t="s">
        <v>66</v>
      </c>
      <c r="V1312">
        <v>1</v>
      </c>
      <c r="W1312">
        <v>1</v>
      </c>
      <c r="X1312">
        <v>0</v>
      </c>
      <c r="Y1312" t="s">
        <v>58</v>
      </c>
      <c r="Z1312" t="s">
        <v>58</v>
      </c>
      <c r="AA1312" t="s">
        <v>58</v>
      </c>
      <c r="AB1312" t="s">
        <v>58</v>
      </c>
      <c r="AC1312" t="s">
        <v>58</v>
      </c>
      <c r="AD1312" t="s">
        <v>58</v>
      </c>
      <c r="AE1312" t="s">
        <v>58</v>
      </c>
      <c r="AF1312" t="s">
        <v>58</v>
      </c>
      <c r="AG1312" t="s">
        <v>58</v>
      </c>
      <c r="AH1312" t="s">
        <v>58</v>
      </c>
      <c r="AI1312" t="s">
        <v>58</v>
      </c>
      <c r="AJ1312" t="s">
        <v>58</v>
      </c>
      <c r="AK1312">
        <v>1</v>
      </c>
      <c r="AL1312">
        <v>1</v>
      </c>
      <c r="AM1312">
        <v>1</v>
      </c>
      <c r="AN1312">
        <v>0</v>
      </c>
      <c r="AO1312">
        <v>0</v>
      </c>
      <c r="AP1312">
        <v>0</v>
      </c>
      <c r="AQ1312">
        <v>0</v>
      </c>
      <c r="AR1312">
        <v>1</v>
      </c>
      <c r="AS1312">
        <v>1</v>
      </c>
      <c r="AV1312">
        <v>12.4</v>
      </c>
      <c r="AW1312" t="s">
        <v>59</v>
      </c>
      <c r="AX1312">
        <v>3</v>
      </c>
    </row>
    <row r="1313" spans="1:50">
      <c r="A1313" t="s">
        <v>2418</v>
      </c>
      <c r="B1313" t="s">
        <v>2419</v>
      </c>
      <c r="C1313" t="s">
        <v>199</v>
      </c>
      <c r="D1313">
        <v>6280</v>
      </c>
      <c r="E1313" t="s">
        <v>53</v>
      </c>
      <c r="F1313">
        <v>70</v>
      </c>
      <c r="G1313" t="s">
        <v>70</v>
      </c>
      <c r="H1313">
        <v>315.13</v>
      </c>
      <c r="I1313" t="s">
        <v>55</v>
      </c>
      <c r="J1313" t="s">
        <v>55</v>
      </c>
      <c r="K1313" t="s">
        <v>72</v>
      </c>
      <c r="L1313" t="s">
        <v>58</v>
      </c>
      <c r="M1313">
        <v>0</v>
      </c>
      <c r="N1313">
        <v>2</v>
      </c>
      <c r="O1313">
        <v>2</v>
      </c>
      <c r="P1313">
        <v>1</v>
      </c>
      <c r="Q1313" t="s">
        <v>59</v>
      </c>
      <c r="R1313" t="s">
        <v>59</v>
      </c>
      <c r="S1313" t="s">
        <v>59</v>
      </c>
      <c r="T1313" t="s">
        <v>59</v>
      </c>
      <c r="U1313" t="s">
        <v>59</v>
      </c>
      <c r="W1313">
        <v>0</v>
      </c>
      <c r="X1313">
        <v>0</v>
      </c>
      <c r="Y1313" t="s">
        <v>66</v>
      </c>
      <c r="Z1313" t="s">
        <v>66</v>
      </c>
      <c r="AA1313" t="s">
        <v>58</v>
      </c>
      <c r="AB1313" t="s">
        <v>66</v>
      </c>
      <c r="AC1313" t="s">
        <v>58</v>
      </c>
      <c r="AD1313" t="s">
        <v>58</v>
      </c>
      <c r="AE1313" t="s">
        <v>58</v>
      </c>
      <c r="AF1313" t="s">
        <v>58</v>
      </c>
      <c r="AG1313" t="s">
        <v>58</v>
      </c>
      <c r="AH1313" t="s">
        <v>58</v>
      </c>
      <c r="AI1313" t="s">
        <v>58</v>
      </c>
      <c r="AJ1313" t="s">
        <v>58</v>
      </c>
      <c r="AK1313">
        <v>0</v>
      </c>
      <c r="AL1313">
        <v>0</v>
      </c>
      <c r="AM1313">
        <v>0</v>
      </c>
      <c r="AN1313">
        <v>0</v>
      </c>
      <c r="AO1313">
        <v>0</v>
      </c>
      <c r="AP1313">
        <v>0</v>
      </c>
      <c r="AQ1313">
        <v>0</v>
      </c>
      <c r="AR1313">
        <v>0</v>
      </c>
      <c r="AS1313">
        <v>0</v>
      </c>
      <c r="AV1313">
        <v>14.7</v>
      </c>
      <c r="AW1313" t="s">
        <v>59</v>
      </c>
      <c r="AX1313">
        <v>3</v>
      </c>
    </row>
    <row r="1314" spans="1:50">
      <c r="A1314" t="s">
        <v>2420</v>
      </c>
      <c r="B1314" t="s">
        <v>2421</v>
      </c>
      <c r="C1314" t="s">
        <v>62</v>
      </c>
      <c r="E1314" t="s">
        <v>63</v>
      </c>
      <c r="F1314">
        <v>70</v>
      </c>
      <c r="G1314" t="s">
        <v>163</v>
      </c>
      <c r="H1314">
        <v>276.32</v>
      </c>
      <c r="I1314" t="s">
        <v>105</v>
      </c>
      <c r="J1314" t="s">
        <v>71</v>
      </c>
      <c r="K1314" t="s">
        <v>168</v>
      </c>
      <c r="L1314" t="s">
        <v>58</v>
      </c>
      <c r="M1314">
        <v>0</v>
      </c>
      <c r="N1314">
        <v>2</v>
      </c>
      <c r="O1314">
        <v>2</v>
      </c>
      <c r="P1314">
        <v>0</v>
      </c>
      <c r="Q1314" t="s">
        <v>66</v>
      </c>
      <c r="R1314" t="s">
        <v>66</v>
      </c>
      <c r="S1314" t="s">
        <v>59</v>
      </c>
      <c r="T1314" t="s">
        <v>66</v>
      </c>
      <c r="U1314" t="s">
        <v>59</v>
      </c>
      <c r="V1314">
        <v>1</v>
      </c>
      <c r="W1314">
        <v>1</v>
      </c>
      <c r="X1314">
        <v>0</v>
      </c>
      <c r="Y1314" t="s">
        <v>58</v>
      </c>
      <c r="Z1314" t="s">
        <v>66</v>
      </c>
      <c r="AA1314" t="s">
        <v>58</v>
      </c>
      <c r="AB1314" t="s">
        <v>58</v>
      </c>
      <c r="AC1314" t="s">
        <v>58</v>
      </c>
      <c r="AD1314" t="s">
        <v>58</v>
      </c>
      <c r="AE1314" t="s">
        <v>58</v>
      </c>
      <c r="AF1314" t="s">
        <v>58</v>
      </c>
      <c r="AG1314" t="s">
        <v>58</v>
      </c>
      <c r="AH1314" t="s">
        <v>58</v>
      </c>
      <c r="AI1314" t="s">
        <v>58</v>
      </c>
      <c r="AJ1314" t="s">
        <v>58</v>
      </c>
      <c r="AK1314">
        <v>1</v>
      </c>
      <c r="AL1314">
        <v>1</v>
      </c>
      <c r="AM1314">
        <v>1</v>
      </c>
      <c r="AN1314">
        <v>0</v>
      </c>
      <c r="AO1314">
        <v>0</v>
      </c>
      <c r="AP1314">
        <v>1</v>
      </c>
      <c r="AQ1314">
        <v>1</v>
      </c>
      <c r="AR1314">
        <v>0</v>
      </c>
      <c r="AS1314">
        <v>0</v>
      </c>
      <c r="AV1314">
        <v>11.7</v>
      </c>
      <c r="AW1314" t="s">
        <v>66</v>
      </c>
      <c r="AX1314">
        <v>8</v>
      </c>
    </row>
    <row r="1315" spans="1:50">
      <c r="A1315" t="s">
        <v>2422</v>
      </c>
      <c r="B1315" t="s">
        <v>2423</v>
      </c>
      <c r="C1315" t="s">
        <v>126</v>
      </c>
      <c r="E1315" t="s">
        <v>53</v>
      </c>
      <c r="F1315">
        <v>46</v>
      </c>
      <c r="G1315" t="s">
        <v>363</v>
      </c>
      <c r="H1315">
        <v>301.64</v>
      </c>
      <c r="I1315" t="s">
        <v>105</v>
      </c>
      <c r="J1315" t="s">
        <v>55</v>
      </c>
      <c r="K1315" t="s">
        <v>168</v>
      </c>
      <c r="L1315" t="s">
        <v>58</v>
      </c>
      <c r="M1315">
        <v>0</v>
      </c>
      <c r="N1315">
        <v>2</v>
      </c>
      <c r="O1315">
        <v>2</v>
      </c>
      <c r="P1315">
        <v>0</v>
      </c>
      <c r="Q1315" t="s">
        <v>59</v>
      </c>
      <c r="R1315" t="s">
        <v>66</v>
      </c>
      <c r="S1315" t="s">
        <v>66</v>
      </c>
      <c r="T1315" t="s">
        <v>59</v>
      </c>
      <c r="U1315" t="s">
        <v>66</v>
      </c>
      <c r="W1315">
        <v>0</v>
      </c>
      <c r="X1315">
        <v>0</v>
      </c>
      <c r="Y1315" t="s">
        <v>66</v>
      </c>
      <c r="Z1315" t="s">
        <v>66</v>
      </c>
      <c r="AA1315" t="s">
        <v>66</v>
      </c>
      <c r="AB1315" t="s">
        <v>66</v>
      </c>
      <c r="AC1315" t="s">
        <v>58</v>
      </c>
      <c r="AD1315" t="s">
        <v>58</v>
      </c>
      <c r="AE1315" t="s">
        <v>66</v>
      </c>
      <c r="AF1315" t="s">
        <v>58</v>
      </c>
      <c r="AG1315" t="s">
        <v>58</v>
      </c>
      <c r="AH1315" t="s">
        <v>58</v>
      </c>
      <c r="AI1315" t="s">
        <v>58</v>
      </c>
      <c r="AJ1315" t="s">
        <v>58</v>
      </c>
      <c r="AK1315">
        <v>1</v>
      </c>
      <c r="AL1315">
        <v>1</v>
      </c>
      <c r="AM1315">
        <v>1</v>
      </c>
      <c r="AN1315">
        <v>0</v>
      </c>
      <c r="AO1315">
        <v>1</v>
      </c>
      <c r="AP1315">
        <v>1</v>
      </c>
      <c r="AQ1315">
        <v>0</v>
      </c>
      <c r="AR1315">
        <v>1</v>
      </c>
      <c r="AS1315">
        <v>1</v>
      </c>
      <c r="AV1315">
        <v>11.5</v>
      </c>
      <c r="AW1315" t="s">
        <v>59</v>
      </c>
      <c r="AX1315">
        <v>7</v>
      </c>
    </row>
    <row r="1316" spans="1:50">
      <c r="A1316" t="s">
        <v>2424</v>
      </c>
      <c r="B1316" t="s">
        <v>2425</v>
      </c>
      <c r="C1316" t="s">
        <v>1828</v>
      </c>
      <c r="D1316">
        <v>3320</v>
      </c>
      <c r="E1316" t="s">
        <v>53</v>
      </c>
      <c r="F1316">
        <v>42</v>
      </c>
      <c r="G1316" t="s">
        <v>64</v>
      </c>
      <c r="H1316">
        <v>379.61</v>
      </c>
      <c r="I1316" t="s">
        <v>55</v>
      </c>
      <c r="J1316" t="s">
        <v>55</v>
      </c>
      <c r="K1316" t="s">
        <v>123</v>
      </c>
      <c r="L1316" t="s">
        <v>58</v>
      </c>
      <c r="M1316">
        <v>0</v>
      </c>
      <c r="N1316">
        <v>1</v>
      </c>
      <c r="O1316">
        <v>1</v>
      </c>
      <c r="P1316">
        <v>0</v>
      </c>
      <c r="Q1316" t="s">
        <v>59</v>
      </c>
      <c r="R1316" t="s">
        <v>59</v>
      </c>
      <c r="S1316" t="s">
        <v>59</v>
      </c>
      <c r="T1316" t="s">
        <v>59</v>
      </c>
      <c r="U1316" t="s">
        <v>59</v>
      </c>
      <c r="W1316">
        <v>0</v>
      </c>
      <c r="X1316">
        <v>0</v>
      </c>
      <c r="Y1316" t="s">
        <v>58</v>
      </c>
      <c r="Z1316" t="s">
        <v>58</v>
      </c>
      <c r="AA1316" t="s">
        <v>58</v>
      </c>
      <c r="AB1316" t="s">
        <v>58</v>
      </c>
      <c r="AC1316" t="s">
        <v>58</v>
      </c>
      <c r="AD1316" t="s">
        <v>58</v>
      </c>
      <c r="AE1316" t="s">
        <v>58</v>
      </c>
      <c r="AF1316" t="s">
        <v>58</v>
      </c>
      <c r="AG1316" t="s">
        <v>58</v>
      </c>
      <c r="AH1316" t="s">
        <v>58</v>
      </c>
      <c r="AI1316" t="s">
        <v>58</v>
      </c>
      <c r="AJ1316" t="s">
        <v>58</v>
      </c>
      <c r="AK1316">
        <v>0</v>
      </c>
      <c r="AL1316">
        <v>1</v>
      </c>
      <c r="AM1316">
        <v>1</v>
      </c>
      <c r="AN1316">
        <v>0</v>
      </c>
      <c r="AO1316">
        <v>0</v>
      </c>
      <c r="AP1316">
        <v>1</v>
      </c>
      <c r="AQ1316">
        <v>0</v>
      </c>
      <c r="AR1316">
        <v>0</v>
      </c>
      <c r="AS1316">
        <v>0</v>
      </c>
      <c r="AV1316">
        <v>13.1</v>
      </c>
      <c r="AW1316" t="s">
        <v>59</v>
      </c>
      <c r="AX1316">
        <v>6</v>
      </c>
    </row>
    <row r="1317" spans="1:50">
      <c r="A1317" t="s">
        <v>2426</v>
      </c>
      <c r="B1317" t="s">
        <v>562</v>
      </c>
      <c r="C1317" t="s">
        <v>271</v>
      </c>
      <c r="D1317">
        <v>5080</v>
      </c>
      <c r="E1317" t="s">
        <v>63</v>
      </c>
      <c r="F1317">
        <v>28</v>
      </c>
      <c r="G1317" t="s">
        <v>84</v>
      </c>
      <c r="H1317">
        <v>232.57</v>
      </c>
      <c r="I1317" t="s">
        <v>55</v>
      </c>
      <c r="J1317" t="s">
        <v>55</v>
      </c>
      <c r="K1317" t="s">
        <v>131</v>
      </c>
      <c r="L1317" t="s">
        <v>58</v>
      </c>
      <c r="M1317">
        <v>0</v>
      </c>
      <c r="N1317">
        <v>1</v>
      </c>
      <c r="O1317">
        <v>1</v>
      </c>
      <c r="P1317">
        <v>0</v>
      </c>
      <c r="Q1317" t="s">
        <v>59</v>
      </c>
      <c r="R1317" t="s">
        <v>59</v>
      </c>
      <c r="S1317" t="s">
        <v>59</v>
      </c>
      <c r="T1317" t="s">
        <v>59</v>
      </c>
      <c r="U1317" t="s">
        <v>59</v>
      </c>
      <c r="V1317">
        <v>1</v>
      </c>
      <c r="W1317">
        <v>0</v>
      </c>
      <c r="X1317">
        <v>0</v>
      </c>
      <c r="Y1317" t="s">
        <v>59</v>
      </c>
      <c r="Z1317" t="s">
        <v>59</v>
      </c>
      <c r="AA1317" t="s">
        <v>59</v>
      </c>
      <c r="AB1317" t="s">
        <v>59</v>
      </c>
      <c r="AC1317" t="s">
        <v>59</v>
      </c>
      <c r="AD1317" t="s">
        <v>59</v>
      </c>
      <c r="AE1317" t="s">
        <v>59</v>
      </c>
      <c r="AF1317" t="s">
        <v>59</v>
      </c>
      <c r="AG1317" t="s">
        <v>59</v>
      </c>
      <c r="AH1317" t="s">
        <v>59</v>
      </c>
      <c r="AI1317" t="s">
        <v>59</v>
      </c>
      <c r="AJ1317" t="s">
        <v>59</v>
      </c>
      <c r="AV1317">
        <v>14.1</v>
      </c>
      <c r="AW1317" t="s">
        <v>59</v>
      </c>
      <c r="AX1317">
        <v>1</v>
      </c>
    </row>
    <row r="1318" spans="1:50">
      <c r="A1318" t="s">
        <v>2427</v>
      </c>
      <c r="B1318" t="s">
        <v>2428</v>
      </c>
      <c r="C1318" t="s">
        <v>199</v>
      </c>
      <c r="D1318">
        <v>6160</v>
      </c>
      <c r="E1318" t="s">
        <v>63</v>
      </c>
      <c r="F1318">
        <v>36</v>
      </c>
      <c r="G1318" t="s">
        <v>70</v>
      </c>
      <c r="H1318">
        <v>359.54</v>
      </c>
      <c r="I1318" t="s">
        <v>105</v>
      </c>
      <c r="J1318" t="s">
        <v>71</v>
      </c>
      <c r="K1318" t="s">
        <v>128</v>
      </c>
      <c r="L1318" t="s">
        <v>66</v>
      </c>
      <c r="M1318">
        <v>1</v>
      </c>
      <c r="N1318">
        <v>2</v>
      </c>
      <c r="O1318">
        <v>2</v>
      </c>
      <c r="P1318">
        <v>0</v>
      </c>
      <c r="Q1318" t="s">
        <v>59</v>
      </c>
      <c r="R1318" t="s">
        <v>59</v>
      </c>
      <c r="S1318" t="s">
        <v>59</v>
      </c>
      <c r="T1318" t="s">
        <v>59</v>
      </c>
      <c r="U1318" t="s">
        <v>59</v>
      </c>
      <c r="W1318">
        <v>0</v>
      </c>
      <c r="X1318">
        <v>0</v>
      </c>
      <c r="Y1318" t="s">
        <v>58</v>
      </c>
      <c r="Z1318" t="s">
        <v>58</v>
      </c>
      <c r="AA1318" t="s">
        <v>58</v>
      </c>
      <c r="AB1318" t="s">
        <v>58</v>
      </c>
      <c r="AC1318" t="s">
        <v>58</v>
      </c>
      <c r="AD1318" t="s">
        <v>58</v>
      </c>
      <c r="AE1318" t="s">
        <v>58</v>
      </c>
      <c r="AF1318" t="s">
        <v>58</v>
      </c>
      <c r="AG1318" t="s">
        <v>58</v>
      </c>
      <c r="AH1318" t="s">
        <v>58</v>
      </c>
      <c r="AI1318" t="s">
        <v>58</v>
      </c>
      <c r="AJ1318" t="s">
        <v>58</v>
      </c>
      <c r="AK1318">
        <v>0</v>
      </c>
      <c r="AL1318">
        <v>1</v>
      </c>
      <c r="AM1318">
        <v>1</v>
      </c>
      <c r="AN1318">
        <v>0</v>
      </c>
      <c r="AO1318">
        <v>1</v>
      </c>
      <c r="AP1318">
        <v>0</v>
      </c>
      <c r="AQ1318">
        <v>1</v>
      </c>
      <c r="AR1318">
        <v>0</v>
      </c>
      <c r="AS1318">
        <v>1</v>
      </c>
      <c r="AV1318">
        <v>14.3</v>
      </c>
      <c r="AW1318" t="s">
        <v>59</v>
      </c>
      <c r="AX1318">
        <v>3</v>
      </c>
    </row>
    <row r="1319" spans="1:50">
      <c r="A1319" t="s">
        <v>2429</v>
      </c>
      <c r="B1319" t="s">
        <v>2430</v>
      </c>
      <c r="C1319" t="s">
        <v>417</v>
      </c>
      <c r="D1319">
        <v>2080</v>
      </c>
      <c r="E1319" t="s">
        <v>63</v>
      </c>
      <c r="F1319">
        <v>32</v>
      </c>
      <c r="G1319" t="s">
        <v>104</v>
      </c>
      <c r="H1319">
        <v>257.57</v>
      </c>
      <c r="I1319" t="s">
        <v>55</v>
      </c>
      <c r="J1319" t="s">
        <v>55</v>
      </c>
      <c r="K1319" t="s">
        <v>111</v>
      </c>
      <c r="L1319" t="s">
        <v>58</v>
      </c>
      <c r="M1319">
        <v>0</v>
      </c>
      <c r="N1319">
        <v>2</v>
      </c>
      <c r="O1319">
        <v>2</v>
      </c>
      <c r="P1319">
        <v>0</v>
      </c>
      <c r="Q1319" t="s">
        <v>59</v>
      </c>
      <c r="R1319" t="s">
        <v>59</v>
      </c>
      <c r="S1319" t="s">
        <v>59</v>
      </c>
      <c r="T1319" t="s">
        <v>59</v>
      </c>
      <c r="U1319" t="s">
        <v>59</v>
      </c>
      <c r="V1319">
        <v>3</v>
      </c>
      <c r="W1319">
        <v>0</v>
      </c>
      <c r="X1319">
        <v>0</v>
      </c>
      <c r="Y1319" t="s">
        <v>66</v>
      </c>
      <c r="Z1319" t="s">
        <v>58</v>
      </c>
      <c r="AA1319" t="s">
        <v>66</v>
      </c>
      <c r="AB1319" t="s">
        <v>66</v>
      </c>
      <c r="AC1319" t="s">
        <v>58</v>
      </c>
      <c r="AD1319" t="s">
        <v>58</v>
      </c>
      <c r="AE1319" t="s">
        <v>66</v>
      </c>
      <c r="AF1319" t="s">
        <v>58</v>
      </c>
      <c r="AG1319" t="s">
        <v>58</v>
      </c>
      <c r="AH1319" t="s">
        <v>58</v>
      </c>
      <c r="AI1319" t="s">
        <v>58</v>
      </c>
      <c r="AJ1319" t="s">
        <v>66</v>
      </c>
      <c r="AK1319">
        <v>0</v>
      </c>
      <c r="AL1319">
        <v>1</v>
      </c>
      <c r="AM1319">
        <v>1</v>
      </c>
      <c r="AN1319">
        <v>0</v>
      </c>
      <c r="AO1319">
        <v>1</v>
      </c>
      <c r="AP1319">
        <v>0</v>
      </c>
      <c r="AQ1319">
        <v>0</v>
      </c>
      <c r="AR1319">
        <v>0</v>
      </c>
      <c r="AS1319">
        <v>1</v>
      </c>
      <c r="AV1319">
        <v>13</v>
      </c>
      <c r="AW1319" t="s">
        <v>59</v>
      </c>
      <c r="AX1319">
        <v>4</v>
      </c>
    </row>
    <row r="1320" spans="1:50">
      <c r="A1320" t="s">
        <v>2431</v>
      </c>
      <c r="B1320" t="s">
        <v>78</v>
      </c>
      <c r="C1320" t="s">
        <v>79</v>
      </c>
      <c r="E1320" t="s">
        <v>53</v>
      </c>
      <c r="F1320">
        <v>32</v>
      </c>
      <c r="G1320" t="s">
        <v>64</v>
      </c>
      <c r="H1320">
        <v>373.36</v>
      </c>
      <c r="I1320" t="s">
        <v>55</v>
      </c>
      <c r="J1320" t="s">
        <v>55</v>
      </c>
      <c r="K1320" t="s">
        <v>80</v>
      </c>
      <c r="L1320" t="s">
        <v>58</v>
      </c>
      <c r="M1320">
        <v>0</v>
      </c>
      <c r="N1320">
        <v>0</v>
      </c>
      <c r="O1320">
        <v>0</v>
      </c>
      <c r="P1320">
        <v>0</v>
      </c>
      <c r="Q1320" t="s">
        <v>59</v>
      </c>
      <c r="R1320" t="s">
        <v>59</v>
      </c>
      <c r="S1320" t="s">
        <v>59</v>
      </c>
      <c r="T1320" t="s">
        <v>59</v>
      </c>
      <c r="U1320" t="s">
        <v>59</v>
      </c>
      <c r="V1320">
        <v>1</v>
      </c>
      <c r="W1320">
        <v>1</v>
      </c>
      <c r="X1320">
        <v>1</v>
      </c>
      <c r="Y1320" t="s">
        <v>66</v>
      </c>
      <c r="Z1320" t="s">
        <v>58</v>
      </c>
      <c r="AA1320" t="s">
        <v>58</v>
      </c>
      <c r="AB1320" t="s">
        <v>58</v>
      </c>
      <c r="AC1320" t="s">
        <v>58</v>
      </c>
      <c r="AD1320" t="s">
        <v>58</v>
      </c>
      <c r="AE1320" t="s">
        <v>58</v>
      </c>
      <c r="AF1320" t="s">
        <v>58</v>
      </c>
      <c r="AG1320" t="s">
        <v>58</v>
      </c>
      <c r="AH1320" t="s">
        <v>58</v>
      </c>
      <c r="AI1320" t="s">
        <v>58</v>
      </c>
      <c r="AJ1320" t="s">
        <v>58</v>
      </c>
      <c r="AK1320">
        <v>0</v>
      </c>
      <c r="AL1320">
        <v>0</v>
      </c>
      <c r="AM1320">
        <v>1</v>
      </c>
      <c r="AN1320">
        <v>0</v>
      </c>
      <c r="AO1320">
        <v>0</v>
      </c>
      <c r="AP1320">
        <v>0</v>
      </c>
      <c r="AQ1320">
        <v>0</v>
      </c>
      <c r="AR1320">
        <v>0</v>
      </c>
      <c r="AS1320">
        <v>0</v>
      </c>
      <c r="AV1320">
        <v>14.6</v>
      </c>
      <c r="AW1320" t="s">
        <v>59</v>
      </c>
      <c r="AX1320">
        <v>8</v>
      </c>
    </row>
    <row r="1321" spans="1:50">
      <c r="A1321" t="s">
        <v>2432</v>
      </c>
      <c r="B1321" t="s">
        <v>2433</v>
      </c>
      <c r="C1321" t="s">
        <v>83</v>
      </c>
      <c r="E1321" t="s">
        <v>53</v>
      </c>
      <c r="F1321">
        <v>62</v>
      </c>
      <c r="G1321" t="s">
        <v>54</v>
      </c>
      <c r="H1321">
        <v>223.68</v>
      </c>
      <c r="I1321" t="s">
        <v>55</v>
      </c>
      <c r="J1321" t="s">
        <v>55</v>
      </c>
      <c r="K1321" t="s">
        <v>111</v>
      </c>
      <c r="L1321" t="s">
        <v>58</v>
      </c>
      <c r="M1321">
        <v>0</v>
      </c>
      <c r="N1321">
        <v>1</v>
      </c>
      <c r="O1321">
        <v>1</v>
      </c>
      <c r="P1321">
        <v>0</v>
      </c>
      <c r="Q1321" t="s">
        <v>59</v>
      </c>
      <c r="R1321" t="s">
        <v>59</v>
      </c>
      <c r="S1321" t="s">
        <v>59</v>
      </c>
      <c r="T1321" t="s">
        <v>59</v>
      </c>
      <c r="U1321" t="s">
        <v>59</v>
      </c>
      <c r="V1321">
        <v>1</v>
      </c>
      <c r="W1321">
        <v>0</v>
      </c>
      <c r="X1321">
        <v>1</v>
      </c>
      <c r="Y1321" t="s">
        <v>58</v>
      </c>
      <c r="Z1321" t="s">
        <v>66</v>
      </c>
      <c r="AA1321" t="s">
        <v>58</v>
      </c>
      <c r="AB1321" t="s">
        <v>58</v>
      </c>
      <c r="AC1321" t="s">
        <v>58</v>
      </c>
      <c r="AD1321" t="s">
        <v>58</v>
      </c>
      <c r="AE1321" t="s">
        <v>58</v>
      </c>
      <c r="AF1321" t="s">
        <v>58</v>
      </c>
      <c r="AG1321" t="s">
        <v>58</v>
      </c>
      <c r="AH1321" t="s">
        <v>58</v>
      </c>
      <c r="AI1321" t="s">
        <v>58</v>
      </c>
      <c r="AJ1321" t="s">
        <v>58</v>
      </c>
      <c r="AK1321">
        <v>1</v>
      </c>
      <c r="AL1321">
        <v>0</v>
      </c>
      <c r="AM1321">
        <v>1</v>
      </c>
      <c r="AN1321">
        <v>0</v>
      </c>
      <c r="AO1321">
        <v>1</v>
      </c>
      <c r="AP1321">
        <v>0</v>
      </c>
      <c r="AQ1321">
        <v>0</v>
      </c>
      <c r="AR1321">
        <v>1</v>
      </c>
      <c r="AS1321">
        <v>1</v>
      </c>
      <c r="AV1321">
        <v>12</v>
      </c>
      <c r="AW1321" t="s">
        <v>59</v>
      </c>
      <c r="AX1321">
        <v>2</v>
      </c>
    </row>
    <row r="1322" spans="1:50">
      <c r="A1322" t="s">
        <v>2434</v>
      </c>
      <c r="B1322" t="s">
        <v>319</v>
      </c>
      <c r="C1322" t="s">
        <v>199</v>
      </c>
      <c r="D1322">
        <v>6280</v>
      </c>
      <c r="E1322" t="s">
        <v>63</v>
      </c>
      <c r="F1322">
        <v>34</v>
      </c>
      <c r="G1322" t="s">
        <v>64</v>
      </c>
      <c r="H1322">
        <v>246.71</v>
      </c>
      <c r="I1322" t="s">
        <v>100</v>
      </c>
      <c r="J1322" t="s">
        <v>71</v>
      </c>
      <c r="K1322" t="s">
        <v>80</v>
      </c>
      <c r="L1322" t="s">
        <v>66</v>
      </c>
      <c r="M1322">
        <v>2</v>
      </c>
      <c r="N1322">
        <v>2</v>
      </c>
      <c r="O1322">
        <v>2</v>
      </c>
      <c r="P1322">
        <v>0</v>
      </c>
      <c r="Q1322" t="s">
        <v>59</v>
      </c>
      <c r="R1322" t="s">
        <v>59</v>
      </c>
      <c r="S1322" t="s">
        <v>66</v>
      </c>
      <c r="T1322" t="s">
        <v>59</v>
      </c>
      <c r="U1322" t="s">
        <v>59</v>
      </c>
      <c r="W1322">
        <v>0</v>
      </c>
      <c r="X1322">
        <v>0</v>
      </c>
      <c r="Y1322" t="s">
        <v>58</v>
      </c>
      <c r="Z1322" t="s">
        <v>66</v>
      </c>
      <c r="AA1322" t="s">
        <v>58</v>
      </c>
      <c r="AB1322" t="s">
        <v>58</v>
      </c>
      <c r="AC1322" t="s">
        <v>58</v>
      </c>
      <c r="AD1322" t="s">
        <v>58</v>
      </c>
      <c r="AE1322" t="s">
        <v>58</v>
      </c>
      <c r="AF1322" t="s">
        <v>58</v>
      </c>
      <c r="AG1322" t="s">
        <v>58</v>
      </c>
      <c r="AH1322" t="s">
        <v>58</v>
      </c>
      <c r="AI1322" t="s">
        <v>58</v>
      </c>
      <c r="AJ1322" t="s">
        <v>58</v>
      </c>
      <c r="AK1322">
        <v>0</v>
      </c>
      <c r="AL1322">
        <v>0</v>
      </c>
      <c r="AM1322">
        <v>1</v>
      </c>
      <c r="AN1322">
        <v>0</v>
      </c>
      <c r="AO1322">
        <v>1</v>
      </c>
      <c r="AP1322">
        <v>0</v>
      </c>
      <c r="AQ1322">
        <v>0</v>
      </c>
      <c r="AR1322">
        <v>0</v>
      </c>
      <c r="AS1322">
        <v>1</v>
      </c>
      <c r="AV1322">
        <v>13</v>
      </c>
      <c r="AW1322" t="s">
        <v>66</v>
      </c>
      <c r="AX1322">
        <v>3</v>
      </c>
    </row>
    <row r="1323" spans="1:50">
      <c r="A1323" t="s">
        <v>2435</v>
      </c>
      <c r="B1323" t="s">
        <v>2436</v>
      </c>
      <c r="C1323" t="s">
        <v>185</v>
      </c>
      <c r="E1323" t="s">
        <v>53</v>
      </c>
      <c r="F1323">
        <v>0</v>
      </c>
      <c r="G1323" t="s">
        <v>84</v>
      </c>
      <c r="H1323">
        <v>119.41</v>
      </c>
      <c r="I1323" t="s">
        <v>55</v>
      </c>
      <c r="J1323" t="s">
        <v>55</v>
      </c>
      <c r="K1323" t="s">
        <v>123</v>
      </c>
      <c r="L1323" t="s">
        <v>58</v>
      </c>
      <c r="M1323">
        <v>0</v>
      </c>
      <c r="N1323">
        <v>0</v>
      </c>
      <c r="O1323">
        <v>0</v>
      </c>
      <c r="P1323">
        <v>0</v>
      </c>
      <c r="Q1323" t="s">
        <v>59</v>
      </c>
      <c r="R1323" t="s">
        <v>59</v>
      </c>
      <c r="S1323" t="s">
        <v>59</v>
      </c>
      <c r="T1323" t="s">
        <v>59</v>
      </c>
      <c r="U1323" t="s">
        <v>59</v>
      </c>
      <c r="W1323">
        <v>0</v>
      </c>
      <c r="X1323">
        <v>0</v>
      </c>
      <c r="Y1323" t="s">
        <v>59</v>
      </c>
      <c r="Z1323" t="s">
        <v>59</v>
      </c>
      <c r="AA1323" t="s">
        <v>59</v>
      </c>
      <c r="AB1323" t="s">
        <v>59</v>
      </c>
      <c r="AC1323" t="s">
        <v>59</v>
      </c>
      <c r="AD1323" t="s">
        <v>59</v>
      </c>
      <c r="AE1323" t="s">
        <v>59</v>
      </c>
      <c r="AF1323" t="s">
        <v>59</v>
      </c>
      <c r="AG1323" t="s">
        <v>59</v>
      </c>
      <c r="AH1323" t="s">
        <v>59</v>
      </c>
      <c r="AI1323" t="s">
        <v>59</v>
      </c>
      <c r="AJ1323" t="s">
        <v>59</v>
      </c>
      <c r="AV1323">
        <v>11.8</v>
      </c>
      <c r="AW1323" t="s">
        <v>59</v>
      </c>
      <c r="AX1323">
        <v>1</v>
      </c>
    </row>
    <row r="1324" spans="1:50">
      <c r="A1324" t="s">
        <v>2437</v>
      </c>
      <c r="B1324" t="s">
        <v>936</v>
      </c>
      <c r="C1324" t="s">
        <v>108</v>
      </c>
      <c r="D1324">
        <v>40</v>
      </c>
      <c r="E1324" t="s">
        <v>63</v>
      </c>
      <c r="F1324">
        <v>62</v>
      </c>
      <c r="G1324" t="s">
        <v>363</v>
      </c>
      <c r="H1324">
        <v>340.13</v>
      </c>
      <c r="I1324" t="s">
        <v>105</v>
      </c>
      <c r="J1324" t="s">
        <v>71</v>
      </c>
      <c r="K1324" t="s">
        <v>72</v>
      </c>
      <c r="L1324" t="s">
        <v>58</v>
      </c>
      <c r="M1324">
        <v>0</v>
      </c>
      <c r="N1324">
        <v>2</v>
      </c>
      <c r="O1324">
        <v>2</v>
      </c>
      <c r="P1324">
        <v>2</v>
      </c>
      <c r="Q1324" t="s">
        <v>66</v>
      </c>
      <c r="R1324" t="s">
        <v>66</v>
      </c>
      <c r="S1324" t="s">
        <v>59</v>
      </c>
      <c r="T1324" t="s">
        <v>59</v>
      </c>
      <c r="U1324" t="s">
        <v>59</v>
      </c>
      <c r="V1324">
        <v>0</v>
      </c>
      <c r="W1324">
        <v>1</v>
      </c>
      <c r="X1324">
        <v>1</v>
      </c>
      <c r="Y1324" t="s">
        <v>66</v>
      </c>
      <c r="Z1324" t="s">
        <v>66</v>
      </c>
      <c r="AA1324" t="s">
        <v>58</v>
      </c>
      <c r="AB1324" t="s">
        <v>58</v>
      </c>
      <c r="AC1324" t="s">
        <v>58</v>
      </c>
      <c r="AD1324" t="s">
        <v>58</v>
      </c>
      <c r="AE1324" t="s">
        <v>66</v>
      </c>
      <c r="AF1324" t="s">
        <v>58</v>
      </c>
      <c r="AG1324" t="s">
        <v>58</v>
      </c>
      <c r="AH1324" t="s">
        <v>58</v>
      </c>
      <c r="AI1324" t="s">
        <v>58</v>
      </c>
      <c r="AJ1324" t="s">
        <v>58</v>
      </c>
      <c r="AK1324">
        <v>0</v>
      </c>
      <c r="AL1324">
        <v>1</v>
      </c>
      <c r="AM1324">
        <v>1</v>
      </c>
      <c r="AN1324">
        <v>1</v>
      </c>
      <c r="AO1324">
        <v>1</v>
      </c>
      <c r="AP1324">
        <v>0</v>
      </c>
      <c r="AQ1324">
        <v>0</v>
      </c>
      <c r="AR1324">
        <v>0</v>
      </c>
      <c r="AS1324">
        <v>1</v>
      </c>
      <c r="AV1324">
        <v>12.9</v>
      </c>
      <c r="AW1324" t="s">
        <v>66</v>
      </c>
      <c r="AX1324">
        <v>9</v>
      </c>
    </row>
    <row r="1325" spans="1:50">
      <c r="A1325" t="s">
        <v>2438</v>
      </c>
      <c r="B1325" t="s">
        <v>1333</v>
      </c>
      <c r="C1325" t="s">
        <v>83</v>
      </c>
      <c r="D1325">
        <v>1560</v>
      </c>
      <c r="E1325" t="s">
        <v>53</v>
      </c>
      <c r="F1325">
        <v>36</v>
      </c>
      <c r="G1325" t="s">
        <v>84</v>
      </c>
      <c r="H1325">
        <v>194.74</v>
      </c>
      <c r="I1325" t="s">
        <v>55</v>
      </c>
      <c r="J1325" t="s">
        <v>56</v>
      </c>
      <c r="K1325" t="s">
        <v>85</v>
      </c>
      <c r="L1325" t="s">
        <v>66</v>
      </c>
      <c r="M1325">
        <v>1</v>
      </c>
      <c r="N1325">
        <v>2</v>
      </c>
      <c r="O1325">
        <v>2</v>
      </c>
      <c r="P1325">
        <v>0</v>
      </c>
      <c r="Q1325" t="s">
        <v>59</v>
      </c>
      <c r="R1325" t="s">
        <v>59</v>
      </c>
      <c r="S1325" t="s">
        <v>59</v>
      </c>
      <c r="T1325" t="s">
        <v>59</v>
      </c>
      <c r="U1325" t="s">
        <v>59</v>
      </c>
      <c r="V1325">
        <v>0</v>
      </c>
      <c r="W1325">
        <v>0</v>
      </c>
      <c r="X1325">
        <v>1</v>
      </c>
      <c r="Y1325" t="s">
        <v>59</v>
      </c>
      <c r="Z1325" t="s">
        <v>59</v>
      </c>
      <c r="AA1325" t="s">
        <v>59</v>
      </c>
      <c r="AB1325" t="s">
        <v>59</v>
      </c>
      <c r="AC1325" t="s">
        <v>59</v>
      </c>
      <c r="AD1325" t="s">
        <v>59</v>
      </c>
      <c r="AE1325" t="s">
        <v>59</v>
      </c>
      <c r="AF1325" t="s">
        <v>59</v>
      </c>
      <c r="AG1325" t="s">
        <v>59</v>
      </c>
      <c r="AH1325" t="s">
        <v>59</v>
      </c>
      <c r="AI1325" t="s">
        <v>59</v>
      </c>
      <c r="AJ1325" t="s">
        <v>59</v>
      </c>
      <c r="AV1325">
        <v>11.8</v>
      </c>
      <c r="AW1325" t="s">
        <v>59</v>
      </c>
      <c r="AX1325">
        <v>2</v>
      </c>
    </row>
    <row r="1326" spans="1:50">
      <c r="A1326" t="s">
        <v>2439</v>
      </c>
      <c r="B1326" t="s">
        <v>284</v>
      </c>
      <c r="C1326" t="s">
        <v>122</v>
      </c>
      <c r="D1326">
        <v>3600</v>
      </c>
      <c r="E1326" t="s">
        <v>63</v>
      </c>
      <c r="F1326">
        <v>44</v>
      </c>
      <c r="G1326" t="s">
        <v>115</v>
      </c>
      <c r="H1326">
        <v>192.43</v>
      </c>
      <c r="I1326" t="s">
        <v>55</v>
      </c>
      <c r="J1326" t="s">
        <v>55</v>
      </c>
      <c r="K1326" t="s">
        <v>80</v>
      </c>
      <c r="L1326" t="s">
        <v>58</v>
      </c>
      <c r="M1326">
        <v>0</v>
      </c>
      <c r="N1326">
        <v>2</v>
      </c>
      <c r="O1326">
        <v>2</v>
      </c>
      <c r="P1326">
        <v>0</v>
      </c>
      <c r="Q1326" t="s">
        <v>59</v>
      </c>
      <c r="R1326" t="s">
        <v>59</v>
      </c>
      <c r="S1326" t="s">
        <v>59</v>
      </c>
      <c r="T1326" t="s">
        <v>59</v>
      </c>
      <c r="U1326" t="s">
        <v>59</v>
      </c>
      <c r="V1326">
        <v>0</v>
      </c>
      <c r="W1326">
        <v>1</v>
      </c>
      <c r="X1326">
        <v>1</v>
      </c>
      <c r="Y1326" t="s">
        <v>66</v>
      </c>
      <c r="Z1326" t="s">
        <v>58</v>
      </c>
      <c r="AA1326" t="s">
        <v>58</v>
      </c>
      <c r="AB1326" t="s">
        <v>66</v>
      </c>
      <c r="AC1326" t="s">
        <v>58</v>
      </c>
      <c r="AD1326" t="s">
        <v>58</v>
      </c>
      <c r="AE1326" t="s">
        <v>58</v>
      </c>
      <c r="AF1326" t="s">
        <v>58</v>
      </c>
      <c r="AG1326" t="s">
        <v>58</v>
      </c>
      <c r="AH1326" t="s">
        <v>58</v>
      </c>
      <c r="AI1326" t="s">
        <v>58</v>
      </c>
      <c r="AJ1326" t="s">
        <v>58</v>
      </c>
      <c r="AK1326">
        <v>1</v>
      </c>
      <c r="AL1326">
        <v>1</v>
      </c>
      <c r="AM1326">
        <v>1</v>
      </c>
      <c r="AN1326">
        <v>1</v>
      </c>
      <c r="AO1326">
        <v>0</v>
      </c>
      <c r="AP1326">
        <v>0</v>
      </c>
      <c r="AQ1326">
        <v>0</v>
      </c>
      <c r="AR1326">
        <v>0</v>
      </c>
      <c r="AS1326">
        <v>1</v>
      </c>
      <c r="AV1326">
        <v>11.4</v>
      </c>
      <c r="AW1326" t="s">
        <v>59</v>
      </c>
      <c r="AX1326">
        <v>7</v>
      </c>
    </row>
    <row r="1327" spans="1:50">
      <c r="A1327" t="s">
        <v>2440</v>
      </c>
      <c r="B1327" t="s">
        <v>2441</v>
      </c>
      <c r="C1327" t="s">
        <v>199</v>
      </c>
      <c r="D1327">
        <v>240</v>
      </c>
      <c r="E1327" t="s">
        <v>58</v>
      </c>
      <c r="F1327">
        <v>0</v>
      </c>
      <c r="G1327" t="s">
        <v>64</v>
      </c>
      <c r="H1327">
        <v>302.3</v>
      </c>
      <c r="I1327" t="s">
        <v>55</v>
      </c>
      <c r="J1327" t="s">
        <v>71</v>
      </c>
      <c r="K1327" t="s">
        <v>116</v>
      </c>
      <c r="L1327" t="s">
        <v>66</v>
      </c>
      <c r="M1327">
        <v>1</v>
      </c>
      <c r="N1327">
        <v>1</v>
      </c>
      <c r="O1327">
        <v>1</v>
      </c>
      <c r="P1327">
        <v>0</v>
      </c>
      <c r="Q1327" t="s">
        <v>59</v>
      </c>
      <c r="R1327" t="s">
        <v>59</v>
      </c>
      <c r="S1327" t="s">
        <v>59</v>
      </c>
      <c r="T1327" t="s">
        <v>59</v>
      </c>
      <c r="U1327" t="s">
        <v>59</v>
      </c>
      <c r="W1327">
        <v>0</v>
      </c>
      <c r="X1327">
        <v>0</v>
      </c>
      <c r="Y1327" t="s">
        <v>66</v>
      </c>
      <c r="Z1327" t="s">
        <v>66</v>
      </c>
      <c r="AA1327" t="s">
        <v>58</v>
      </c>
      <c r="AB1327" t="s">
        <v>58</v>
      </c>
      <c r="AC1327" t="s">
        <v>58</v>
      </c>
      <c r="AD1327" t="s">
        <v>58</v>
      </c>
      <c r="AE1327" t="s">
        <v>58</v>
      </c>
      <c r="AF1327" t="s">
        <v>58</v>
      </c>
      <c r="AG1327" t="s">
        <v>58</v>
      </c>
      <c r="AH1327" t="s">
        <v>58</v>
      </c>
      <c r="AI1327" t="s">
        <v>58</v>
      </c>
      <c r="AJ1327" t="s">
        <v>58</v>
      </c>
      <c r="AK1327">
        <v>0</v>
      </c>
      <c r="AL1327">
        <v>1</v>
      </c>
      <c r="AM1327">
        <v>1</v>
      </c>
      <c r="AN1327">
        <v>1</v>
      </c>
      <c r="AO1327">
        <v>1</v>
      </c>
      <c r="AP1327">
        <v>0</v>
      </c>
      <c r="AQ1327">
        <v>1</v>
      </c>
      <c r="AR1327">
        <v>1</v>
      </c>
      <c r="AS1327">
        <v>1</v>
      </c>
      <c r="AV1327">
        <v>12</v>
      </c>
      <c r="AW1327" t="s">
        <v>59</v>
      </c>
      <c r="AX1327">
        <v>3</v>
      </c>
    </row>
    <row r="1328" spans="1:50">
      <c r="A1328" t="s">
        <v>2442</v>
      </c>
      <c r="B1328" t="s">
        <v>1584</v>
      </c>
      <c r="C1328" t="s">
        <v>134</v>
      </c>
      <c r="E1328" t="s">
        <v>53</v>
      </c>
      <c r="F1328">
        <v>0</v>
      </c>
      <c r="G1328" t="s">
        <v>70</v>
      </c>
      <c r="H1328">
        <v>229.61</v>
      </c>
      <c r="I1328" t="s">
        <v>55</v>
      </c>
      <c r="J1328" t="s">
        <v>55</v>
      </c>
      <c r="K1328" t="s">
        <v>256</v>
      </c>
      <c r="L1328" t="s">
        <v>58</v>
      </c>
      <c r="M1328">
        <v>0</v>
      </c>
      <c r="N1328">
        <v>1</v>
      </c>
      <c r="O1328">
        <v>1</v>
      </c>
      <c r="P1328">
        <v>0</v>
      </c>
      <c r="Q1328" t="s">
        <v>59</v>
      </c>
      <c r="R1328" t="s">
        <v>59</v>
      </c>
      <c r="S1328" t="s">
        <v>59</v>
      </c>
      <c r="T1328" t="s">
        <v>59</v>
      </c>
      <c r="U1328" t="s">
        <v>59</v>
      </c>
      <c r="V1328">
        <v>1</v>
      </c>
      <c r="W1328">
        <v>1</v>
      </c>
      <c r="X1328">
        <v>1</v>
      </c>
      <c r="Y1328" t="s">
        <v>59</v>
      </c>
      <c r="Z1328" t="s">
        <v>59</v>
      </c>
      <c r="AA1328" t="s">
        <v>59</v>
      </c>
      <c r="AB1328" t="s">
        <v>59</v>
      </c>
      <c r="AC1328" t="s">
        <v>59</v>
      </c>
      <c r="AD1328" t="s">
        <v>59</v>
      </c>
      <c r="AE1328" t="s">
        <v>59</v>
      </c>
      <c r="AF1328" t="s">
        <v>59</v>
      </c>
      <c r="AG1328" t="s">
        <v>59</v>
      </c>
      <c r="AH1328" t="s">
        <v>59</v>
      </c>
      <c r="AI1328" t="s">
        <v>59</v>
      </c>
      <c r="AJ1328" t="s">
        <v>59</v>
      </c>
      <c r="AV1328">
        <v>12.9</v>
      </c>
      <c r="AW1328" t="s">
        <v>59</v>
      </c>
      <c r="AX1328">
        <v>1</v>
      </c>
    </row>
    <row r="1329" spans="1:50">
      <c r="A1329" t="s">
        <v>2443</v>
      </c>
      <c r="B1329" t="s">
        <v>2444</v>
      </c>
      <c r="C1329" t="s">
        <v>199</v>
      </c>
      <c r="D1329">
        <v>6160</v>
      </c>
      <c r="E1329" t="s">
        <v>63</v>
      </c>
      <c r="F1329">
        <v>54</v>
      </c>
      <c r="G1329" t="s">
        <v>163</v>
      </c>
      <c r="H1329">
        <v>447.37</v>
      </c>
      <c r="I1329" t="s">
        <v>105</v>
      </c>
      <c r="J1329" t="s">
        <v>71</v>
      </c>
      <c r="K1329" t="s">
        <v>72</v>
      </c>
      <c r="L1329" t="s">
        <v>66</v>
      </c>
      <c r="M1329">
        <v>1</v>
      </c>
      <c r="N1329">
        <v>2</v>
      </c>
      <c r="O1329">
        <v>2</v>
      </c>
      <c r="P1329">
        <v>0</v>
      </c>
      <c r="Q1329" t="s">
        <v>59</v>
      </c>
      <c r="R1329" t="s">
        <v>66</v>
      </c>
      <c r="S1329" t="s">
        <v>66</v>
      </c>
      <c r="T1329" t="s">
        <v>59</v>
      </c>
      <c r="U1329" t="s">
        <v>66</v>
      </c>
      <c r="W1329">
        <v>0</v>
      </c>
      <c r="X1329">
        <v>0</v>
      </c>
      <c r="Y1329" t="s">
        <v>66</v>
      </c>
      <c r="Z1329" t="s">
        <v>58</v>
      </c>
      <c r="AA1329" t="s">
        <v>58</v>
      </c>
      <c r="AB1329" t="s">
        <v>66</v>
      </c>
      <c r="AC1329" t="s">
        <v>58</v>
      </c>
      <c r="AD1329" t="s">
        <v>58</v>
      </c>
      <c r="AE1329" t="s">
        <v>58</v>
      </c>
      <c r="AF1329" t="s">
        <v>58</v>
      </c>
      <c r="AG1329" t="s">
        <v>58</v>
      </c>
      <c r="AH1329" t="s">
        <v>58</v>
      </c>
      <c r="AI1329" t="s">
        <v>58</v>
      </c>
      <c r="AJ1329" t="s">
        <v>58</v>
      </c>
      <c r="AK1329">
        <v>0</v>
      </c>
      <c r="AL1329">
        <v>1</v>
      </c>
      <c r="AM1329">
        <v>1</v>
      </c>
      <c r="AN1329">
        <v>0</v>
      </c>
      <c r="AO1329">
        <v>1</v>
      </c>
      <c r="AP1329">
        <v>0</v>
      </c>
      <c r="AQ1329">
        <v>0</v>
      </c>
      <c r="AR1329">
        <v>0</v>
      </c>
      <c r="AS1329">
        <v>0</v>
      </c>
      <c r="AV1329">
        <v>15.9</v>
      </c>
      <c r="AW1329" t="s">
        <v>66</v>
      </c>
      <c r="AX1329">
        <v>3</v>
      </c>
    </row>
    <row r="1330" spans="1:50">
      <c r="A1330" t="s">
        <v>2445</v>
      </c>
      <c r="B1330" t="s">
        <v>2446</v>
      </c>
      <c r="C1330" t="s">
        <v>182</v>
      </c>
      <c r="D1330">
        <v>8840</v>
      </c>
      <c r="E1330" t="s">
        <v>53</v>
      </c>
      <c r="F1330">
        <v>40</v>
      </c>
      <c r="G1330" t="s">
        <v>64</v>
      </c>
      <c r="H1330">
        <v>327.3</v>
      </c>
      <c r="I1330" t="s">
        <v>55</v>
      </c>
      <c r="J1330" t="s">
        <v>55</v>
      </c>
      <c r="K1330" t="s">
        <v>57</v>
      </c>
      <c r="L1330" t="s">
        <v>66</v>
      </c>
      <c r="M1330">
        <v>1</v>
      </c>
      <c r="N1330">
        <v>2</v>
      </c>
      <c r="O1330">
        <v>2</v>
      </c>
      <c r="P1330">
        <v>0</v>
      </c>
      <c r="Q1330" t="s">
        <v>59</v>
      </c>
      <c r="R1330" t="s">
        <v>59</v>
      </c>
      <c r="S1330" t="s">
        <v>59</v>
      </c>
      <c r="T1330" t="s">
        <v>59</v>
      </c>
      <c r="U1330" t="s">
        <v>59</v>
      </c>
      <c r="W1330">
        <v>0</v>
      </c>
      <c r="X1330">
        <v>0</v>
      </c>
      <c r="Y1330" t="s">
        <v>58</v>
      </c>
      <c r="Z1330" t="s">
        <v>58</v>
      </c>
      <c r="AA1330" t="s">
        <v>58</v>
      </c>
      <c r="AB1330" t="s">
        <v>58</v>
      </c>
      <c r="AC1330" t="s">
        <v>58</v>
      </c>
      <c r="AD1330" t="s">
        <v>58</v>
      </c>
      <c r="AE1330" t="s">
        <v>58</v>
      </c>
      <c r="AF1330" t="s">
        <v>58</v>
      </c>
      <c r="AG1330" t="s">
        <v>58</v>
      </c>
      <c r="AH1330" t="s">
        <v>58</v>
      </c>
      <c r="AI1330" t="s">
        <v>58</v>
      </c>
      <c r="AJ1330" t="s">
        <v>58</v>
      </c>
      <c r="AK1330">
        <v>0</v>
      </c>
      <c r="AL1330">
        <v>0</v>
      </c>
      <c r="AM1330">
        <v>1</v>
      </c>
      <c r="AN1330">
        <v>0</v>
      </c>
      <c r="AO1330">
        <v>1</v>
      </c>
      <c r="AP1330">
        <v>0</v>
      </c>
      <c r="AQ1330">
        <v>0</v>
      </c>
      <c r="AR1330">
        <v>0</v>
      </c>
      <c r="AS1330">
        <v>1</v>
      </c>
      <c r="AV1330">
        <v>12.3</v>
      </c>
      <c r="AW1330" t="s">
        <v>59</v>
      </c>
      <c r="AX1330">
        <v>7</v>
      </c>
    </row>
    <row r="1331" spans="1:50">
      <c r="A1331" t="s">
        <v>2447</v>
      </c>
      <c r="B1331" t="s">
        <v>102</v>
      </c>
      <c r="C1331" t="s">
        <v>103</v>
      </c>
      <c r="D1331">
        <v>4480</v>
      </c>
      <c r="E1331" t="s">
        <v>63</v>
      </c>
      <c r="F1331">
        <v>0</v>
      </c>
      <c r="G1331" t="s">
        <v>115</v>
      </c>
      <c r="H1331">
        <v>192.43</v>
      </c>
      <c r="I1331" t="s">
        <v>55</v>
      </c>
      <c r="J1331" t="s">
        <v>55</v>
      </c>
      <c r="K1331" t="s">
        <v>123</v>
      </c>
      <c r="L1331" t="s">
        <v>58</v>
      </c>
      <c r="M1331">
        <v>0</v>
      </c>
      <c r="N1331">
        <v>0</v>
      </c>
      <c r="O1331">
        <v>0</v>
      </c>
      <c r="P1331">
        <v>0</v>
      </c>
      <c r="Q1331" t="s">
        <v>59</v>
      </c>
      <c r="R1331" t="s">
        <v>59</v>
      </c>
      <c r="S1331" t="s">
        <v>59</v>
      </c>
      <c r="T1331" t="s">
        <v>59</v>
      </c>
      <c r="U1331" t="s">
        <v>59</v>
      </c>
      <c r="W1331">
        <v>0</v>
      </c>
      <c r="X1331">
        <v>0</v>
      </c>
      <c r="Y1331" t="s">
        <v>59</v>
      </c>
      <c r="Z1331" t="s">
        <v>59</v>
      </c>
      <c r="AA1331" t="s">
        <v>59</v>
      </c>
      <c r="AB1331" t="s">
        <v>59</v>
      </c>
      <c r="AC1331" t="s">
        <v>59</v>
      </c>
      <c r="AD1331" t="s">
        <v>59</v>
      </c>
      <c r="AE1331" t="s">
        <v>59</v>
      </c>
      <c r="AF1331" t="s">
        <v>59</v>
      </c>
      <c r="AG1331" t="s">
        <v>59</v>
      </c>
      <c r="AH1331" t="s">
        <v>59</v>
      </c>
      <c r="AI1331" t="s">
        <v>59</v>
      </c>
      <c r="AJ1331" t="s">
        <v>59</v>
      </c>
      <c r="AV1331">
        <v>13.2</v>
      </c>
      <c r="AW1331" t="s">
        <v>59</v>
      </c>
      <c r="AX1331">
        <v>6</v>
      </c>
    </row>
    <row r="1332" spans="1:50">
      <c r="A1332" t="s">
        <v>2448</v>
      </c>
      <c r="B1332" t="s">
        <v>2324</v>
      </c>
      <c r="C1332" t="s">
        <v>79</v>
      </c>
      <c r="E1332" t="s">
        <v>63</v>
      </c>
      <c r="F1332">
        <v>64</v>
      </c>
      <c r="G1332" t="s">
        <v>64</v>
      </c>
      <c r="H1332">
        <v>220.72</v>
      </c>
      <c r="I1332" t="s">
        <v>105</v>
      </c>
      <c r="J1332" t="s">
        <v>71</v>
      </c>
      <c r="K1332" t="s">
        <v>256</v>
      </c>
      <c r="L1332" t="s">
        <v>58</v>
      </c>
      <c r="M1332">
        <v>0</v>
      </c>
      <c r="N1332">
        <v>2</v>
      </c>
      <c r="O1332">
        <v>2</v>
      </c>
      <c r="P1332">
        <v>0</v>
      </c>
      <c r="Q1332" t="s">
        <v>59</v>
      </c>
      <c r="R1332" t="s">
        <v>59</v>
      </c>
      <c r="S1332" t="s">
        <v>59</v>
      </c>
      <c r="T1332" t="s">
        <v>59</v>
      </c>
      <c r="U1332" t="s">
        <v>59</v>
      </c>
      <c r="V1332">
        <v>4</v>
      </c>
      <c r="W1332">
        <v>1</v>
      </c>
      <c r="X1332">
        <v>1</v>
      </c>
      <c r="Y1332" t="s">
        <v>59</v>
      </c>
      <c r="Z1332" t="s">
        <v>59</v>
      </c>
      <c r="AA1332" t="s">
        <v>59</v>
      </c>
      <c r="AB1332" t="s">
        <v>59</v>
      </c>
      <c r="AC1332" t="s">
        <v>59</v>
      </c>
      <c r="AD1332" t="s">
        <v>59</v>
      </c>
      <c r="AE1332" t="s">
        <v>59</v>
      </c>
      <c r="AF1332" t="s">
        <v>59</v>
      </c>
      <c r="AG1332" t="s">
        <v>59</v>
      </c>
      <c r="AH1332" t="s">
        <v>59</v>
      </c>
      <c r="AI1332" t="s">
        <v>59</v>
      </c>
      <c r="AJ1332" t="s">
        <v>59</v>
      </c>
      <c r="AV1332">
        <v>12.3</v>
      </c>
      <c r="AW1332" t="s">
        <v>59</v>
      </c>
      <c r="AX1332">
        <v>8</v>
      </c>
    </row>
    <row r="1333" spans="1:50">
      <c r="A1333" t="s">
        <v>2449</v>
      </c>
      <c r="B1333" t="s">
        <v>1627</v>
      </c>
      <c r="C1333" t="s">
        <v>75</v>
      </c>
      <c r="D1333">
        <v>3000</v>
      </c>
      <c r="E1333" t="s">
        <v>63</v>
      </c>
      <c r="F1333">
        <v>38</v>
      </c>
      <c r="G1333" t="s">
        <v>64</v>
      </c>
      <c r="H1333">
        <v>291.12</v>
      </c>
      <c r="I1333" t="s">
        <v>105</v>
      </c>
      <c r="J1333" t="s">
        <v>56</v>
      </c>
      <c r="K1333" t="s">
        <v>72</v>
      </c>
      <c r="L1333" t="s">
        <v>58</v>
      </c>
      <c r="M1333">
        <v>0</v>
      </c>
      <c r="N1333">
        <v>1</v>
      </c>
      <c r="O1333">
        <v>1</v>
      </c>
      <c r="P1333">
        <v>0</v>
      </c>
      <c r="Q1333" t="s">
        <v>59</v>
      </c>
      <c r="R1333" t="s">
        <v>59</v>
      </c>
      <c r="S1333" t="s">
        <v>59</v>
      </c>
      <c r="T1333" t="s">
        <v>59</v>
      </c>
      <c r="U1333" t="s">
        <v>59</v>
      </c>
      <c r="V1333">
        <v>1</v>
      </c>
      <c r="W1333">
        <v>1</v>
      </c>
      <c r="X1333">
        <v>0</v>
      </c>
      <c r="Y1333" t="s">
        <v>58</v>
      </c>
      <c r="Z1333" t="s">
        <v>58</v>
      </c>
      <c r="AA1333" t="s">
        <v>58</v>
      </c>
      <c r="AB1333" t="s">
        <v>58</v>
      </c>
      <c r="AC1333" t="s">
        <v>58</v>
      </c>
      <c r="AD1333" t="s">
        <v>58</v>
      </c>
      <c r="AE1333" t="s">
        <v>58</v>
      </c>
      <c r="AF1333" t="s">
        <v>58</v>
      </c>
      <c r="AG1333" t="s">
        <v>66</v>
      </c>
      <c r="AH1333" t="s">
        <v>58</v>
      </c>
      <c r="AI1333" t="s">
        <v>58</v>
      </c>
      <c r="AJ1333" t="s">
        <v>58</v>
      </c>
      <c r="AK1333">
        <v>0</v>
      </c>
      <c r="AL1333">
        <v>1</v>
      </c>
      <c r="AM1333">
        <v>1</v>
      </c>
      <c r="AN1333">
        <v>0</v>
      </c>
      <c r="AO1333">
        <v>0</v>
      </c>
      <c r="AP1333">
        <v>0</v>
      </c>
      <c r="AQ1333">
        <v>0</v>
      </c>
      <c r="AR1333">
        <v>0</v>
      </c>
      <c r="AS1333">
        <v>0</v>
      </c>
      <c r="AV1333">
        <v>11.8</v>
      </c>
      <c r="AW1333" t="s">
        <v>66</v>
      </c>
      <c r="AX1333">
        <v>1</v>
      </c>
    </row>
    <row r="1334" spans="1:50">
      <c r="A1334" t="s">
        <v>2450</v>
      </c>
      <c r="B1334" t="s">
        <v>2451</v>
      </c>
      <c r="C1334" t="s">
        <v>1269</v>
      </c>
      <c r="E1334" t="s">
        <v>53</v>
      </c>
      <c r="F1334">
        <v>36</v>
      </c>
      <c r="G1334" t="s">
        <v>84</v>
      </c>
      <c r="H1334">
        <v>219.74</v>
      </c>
      <c r="I1334" t="s">
        <v>196</v>
      </c>
      <c r="J1334" t="s">
        <v>71</v>
      </c>
      <c r="K1334" t="s">
        <v>128</v>
      </c>
      <c r="L1334" t="s">
        <v>58</v>
      </c>
      <c r="M1334">
        <v>0</v>
      </c>
      <c r="N1334">
        <v>0</v>
      </c>
      <c r="O1334">
        <v>0</v>
      </c>
      <c r="P1334">
        <v>0</v>
      </c>
      <c r="Q1334" t="s">
        <v>59</v>
      </c>
      <c r="R1334" t="s">
        <v>59</v>
      </c>
      <c r="S1334" t="s">
        <v>66</v>
      </c>
      <c r="T1334" t="s">
        <v>66</v>
      </c>
      <c r="U1334" t="s">
        <v>59</v>
      </c>
      <c r="V1334">
        <v>0</v>
      </c>
      <c r="W1334">
        <v>0</v>
      </c>
      <c r="X1334">
        <v>0</v>
      </c>
      <c r="Y1334" t="s">
        <v>59</v>
      </c>
      <c r="Z1334" t="s">
        <v>59</v>
      </c>
      <c r="AA1334" t="s">
        <v>59</v>
      </c>
      <c r="AB1334" t="s">
        <v>59</v>
      </c>
      <c r="AC1334" t="s">
        <v>59</v>
      </c>
      <c r="AD1334" t="s">
        <v>59</v>
      </c>
      <c r="AE1334" t="s">
        <v>59</v>
      </c>
      <c r="AF1334" t="s">
        <v>59</v>
      </c>
      <c r="AG1334" t="s">
        <v>59</v>
      </c>
      <c r="AH1334" t="s">
        <v>59</v>
      </c>
      <c r="AI1334" t="s">
        <v>59</v>
      </c>
      <c r="AJ1334" t="s">
        <v>59</v>
      </c>
      <c r="AV1334">
        <v>13</v>
      </c>
      <c r="AW1334" t="s">
        <v>59</v>
      </c>
      <c r="AX1334">
        <v>4</v>
      </c>
    </row>
    <row r="1335" spans="1:50">
      <c r="A1335" t="s">
        <v>2452</v>
      </c>
      <c r="B1335" t="s">
        <v>2453</v>
      </c>
      <c r="C1335" t="s">
        <v>199</v>
      </c>
      <c r="D1335">
        <v>240</v>
      </c>
      <c r="E1335" t="s">
        <v>53</v>
      </c>
      <c r="F1335">
        <v>36</v>
      </c>
      <c r="G1335" t="s">
        <v>70</v>
      </c>
      <c r="H1335">
        <v>276.64</v>
      </c>
      <c r="I1335" t="s">
        <v>55</v>
      </c>
      <c r="J1335" t="s">
        <v>55</v>
      </c>
      <c r="K1335" t="s">
        <v>153</v>
      </c>
      <c r="L1335" t="s">
        <v>66</v>
      </c>
      <c r="M1335">
        <v>3</v>
      </c>
      <c r="N1335">
        <v>0</v>
      </c>
      <c r="O1335">
        <v>0</v>
      </c>
      <c r="P1335">
        <v>0</v>
      </c>
      <c r="Q1335" t="s">
        <v>59</v>
      </c>
      <c r="R1335" t="s">
        <v>59</v>
      </c>
      <c r="S1335" t="s">
        <v>59</v>
      </c>
      <c r="T1335" t="s">
        <v>59</v>
      </c>
      <c r="U1335" t="s">
        <v>59</v>
      </c>
      <c r="W1335">
        <v>0</v>
      </c>
      <c r="X1335">
        <v>0</v>
      </c>
      <c r="Y1335" t="s">
        <v>59</v>
      </c>
      <c r="Z1335" t="s">
        <v>59</v>
      </c>
      <c r="AA1335" t="s">
        <v>59</v>
      </c>
      <c r="AB1335" t="s">
        <v>59</v>
      </c>
      <c r="AC1335" t="s">
        <v>59</v>
      </c>
      <c r="AD1335" t="s">
        <v>59</v>
      </c>
      <c r="AE1335" t="s">
        <v>59</v>
      </c>
      <c r="AF1335" t="s">
        <v>59</v>
      </c>
      <c r="AG1335" t="s">
        <v>59</v>
      </c>
      <c r="AH1335" t="s">
        <v>59</v>
      </c>
      <c r="AI1335" t="s">
        <v>59</v>
      </c>
      <c r="AJ1335" t="s">
        <v>59</v>
      </c>
      <c r="AV1335">
        <v>11.5</v>
      </c>
      <c r="AW1335" t="s">
        <v>59</v>
      </c>
      <c r="AX1335">
        <v>3</v>
      </c>
    </row>
    <row r="1336" spans="1:50">
      <c r="A1336" t="s">
        <v>2454</v>
      </c>
      <c r="B1336" t="s">
        <v>370</v>
      </c>
      <c r="C1336" t="s">
        <v>134</v>
      </c>
      <c r="D1336">
        <v>1320</v>
      </c>
      <c r="E1336" t="s">
        <v>63</v>
      </c>
      <c r="F1336">
        <v>64</v>
      </c>
      <c r="G1336" t="s">
        <v>64</v>
      </c>
      <c r="H1336">
        <v>245.39</v>
      </c>
      <c r="I1336" t="s">
        <v>76</v>
      </c>
      <c r="J1336" t="s">
        <v>71</v>
      </c>
      <c r="K1336" t="s">
        <v>72</v>
      </c>
      <c r="L1336" t="s">
        <v>58</v>
      </c>
      <c r="M1336">
        <v>0</v>
      </c>
      <c r="N1336">
        <v>2</v>
      </c>
      <c r="O1336">
        <v>2</v>
      </c>
      <c r="P1336">
        <v>0</v>
      </c>
      <c r="Q1336" t="s">
        <v>59</v>
      </c>
      <c r="R1336" t="s">
        <v>59</v>
      </c>
      <c r="S1336" t="s">
        <v>59</v>
      </c>
      <c r="T1336" t="s">
        <v>59</v>
      </c>
      <c r="U1336" t="s">
        <v>59</v>
      </c>
      <c r="V1336">
        <v>0</v>
      </c>
      <c r="W1336">
        <v>1</v>
      </c>
      <c r="X1336">
        <v>0</v>
      </c>
      <c r="Y1336" t="s">
        <v>58</v>
      </c>
      <c r="Z1336" t="s">
        <v>66</v>
      </c>
      <c r="AA1336" t="s">
        <v>58</v>
      </c>
      <c r="AB1336" t="s">
        <v>66</v>
      </c>
      <c r="AC1336" t="s">
        <v>58</v>
      </c>
      <c r="AD1336" t="s">
        <v>66</v>
      </c>
      <c r="AE1336" t="s">
        <v>58</v>
      </c>
      <c r="AF1336" t="s">
        <v>58</v>
      </c>
      <c r="AG1336" t="s">
        <v>58</v>
      </c>
      <c r="AH1336" t="s">
        <v>58</v>
      </c>
      <c r="AI1336" t="s">
        <v>58</v>
      </c>
      <c r="AJ1336" t="s">
        <v>58</v>
      </c>
      <c r="AK1336">
        <v>0</v>
      </c>
      <c r="AL1336">
        <v>0</v>
      </c>
      <c r="AM1336">
        <v>1</v>
      </c>
      <c r="AN1336">
        <v>0</v>
      </c>
      <c r="AO1336">
        <v>0</v>
      </c>
      <c r="AP1336">
        <v>0</v>
      </c>
      <c r="AQ1336">
        <v>1</v>
      </c>
      <c r="AR1336">
        <v>1</v>
      </c>
      <c r="AS1336">
        <v>0</v>
      </c>
      <c r="AV1336">
        <v>11.6</v>
      </c>
      <c r="AW1336" t="s">
        <v>59</v>
      </c>
      <c r="AX1336">
        <v>1</v>
      </c>
    </row>
    <row r="1337" spans="1:50">
      <c r="A1337" t="s">
        <v>2455</v>
      </c>
      <c r="B1337" t="s">
        <v>2456</v>
      </c>
      <c r="C1337" t="s">
        <v>108</v>
      </c>
      <c r="D1337">
        <v>1920</v>
      </c>
      <c r="E1337" t="s">
        <v>63</v>
      </c>
      <c r="F1337">
        <v>42</v>
      </c>
      <c r="G1337" t="s">
        <v>64</v>
      </c>
      <c r="H1337">
        <v>181.25</v>
      </c>
      <c r="I1337" t="s">
        <v>55</v>
      </c>
      <c r="J1337" t="s">
        <v>71</v>
      </c>
      <c r="K1337" t="s">
        <v>80</v>
      </c>
      <c r="L1337" t="s">
        <v>58</v>
      </c>
      <c r="M1337">
        <v>0</v>
      </c>
      <c r="N1337">
        <v>0</v>
      </c>
      <c r="O1337">
        <v>0</v>
      </c>
      <c r="P1337">
        <v>0</v>
      </c>
      <c r="Q1337" t="s">
        <v>59</v>
      </c>
      <c r="R1337" t="s">
        <v>59</v>
      </c>
      <c r="S1337" t="s">
        <v>59</v>
      </c>
      <c r="T1337" t="s">
        <v>59</v>
      </c>
      <c r="U1337" t="s">
        <v>59</v>
      </c>
      <c r="V1337">
        <v>0</v>
      </c>
      <c r="W1337">
        <v>1</v>
      </c>
      <c r="X1337">
        <v>1</v>
      </c>
      <c r="Y1337" t="s">
        <v>58</v>
      </c>
      <c r="Z1337" t="s">
        <v>66</v>
      </c>
      <c r="AA1337" t="s">
        <v>58</v>
      </c>
      <c r="AB1337" t="s">
        <v>58</v>
      </c>
      <c r="AC1337" t="s">
        <v>58</v>
      </c>
      <c r="AD1337" t="s">
        <v>58</v>
      </c>
      <c r="AE1337" t="s">
        <v>58</v>
      </c>
      <c r="AF1337" t="s">
        <v>58</v>
      </c>
      <c r="AG1337" t="s">
        <v>58</v>
      </c>
      <c r="AH1337" t="s">
        <v>58</v>
      </c>
      <c r="AI1337" t="s">
        <v>58</v>
      </c>
      <c r="AJ1337" t="s">
        <v>58</v>
      </c>
      <c r="AK1337">
        <v>0</v>
      </c>
      <c r="AL1337">
        <v>1</v>
      </c>
      <c r="AM1337">
        <v>1</v>
      </c>
      <c r="AN1337">
        <v>0</v>
      </c>
      <c r="AO1337">
        <v>0</v>
      </c>
      <c r="AP1337">
        <v>1</v>
      </c>
      <c r="AQ1337">
        <v>0</v>
      </c>
      <c r="AR1337">
        <v>1</v>
      </c>
      <c r="AS1337">
        <v>1</v>
      </c>
      <c r="AV1337">
        <v>11.7</v>
      </c>
      <c r="AW1337" t="s">
        <v>59</v>
      </c>
      <c r="AX1337">
        <v>9</v>
      </c>
    </row>
    <row r="1338" spans="1:50">
      <c r="A1338" t="s">
        <v>2457</v>
      </c>
      <c r="B1338" t="s">
        <v>1167</v>
      </c>
      <c r="C1338" t="s">
        <v>126</v>
      </c>
      <c r="D1338">
        <v>5330</v>
      </c>
      <c r="E1338" t="s">
        <v>63</v>
      </c>
      <c r="F1338">
        <v>56</v>
      </c>
      <c r="G1338" t="s">
        <v>64</v>
      </c>
      <c r="H1338">
        <v>256.58</v>
      </c>
      <c r="I1338" t="s">
        <v>241</v>
      </c>
      <c r="J1338" t="s">
        <v>55</v>
      </c>
      <c r="K1338" t="s">
        <v>85</v>
      </c>
      <c r="L1338" t="s">
        <v>66</v>
      </c>
      <c r="M1338">
        <v>1</v>
      </c>
      <c r="N1338">
        <v>2</v>
      </c>
      <c r="O1338">
        <v>2</v>
      </c>
      <c r="P1338">
        <v>0</v>
      </c>
      <c r="Q1338" t="s">
        <v>59</v>
      </c>
      <c r="R1338" t="s">
        <v>59</v>
      </c>
      <c r="S1338" t="s">
        <v>59</v>
      </c>
      <c r="T1338" t="s">
        <v>59</v>
      </c>
      <c r="U1338" t="s">
        <v>59</v>
      </c>
      <c r="W1338">
        <v>0</v>
      </c>
      <c r="X1338">
        <v>0</v>
      </c>
      <c r="Y1338" t="s">
        <v>66</v>
      </c>
      <c r="Z1338" t="s">
        <v>58</v>
      </c>
      <c r="AA1338" t="s">
        <v>58</v>
      </c>
      <c r="AB1338" t="s">
        <v>66</v>
      </c>
      <c r="AC1338" t="s">
        <v>58</v>
      </c>
      <c r="AD1338" t="s">
        <v>58</v>
      </c>
      <c r="AE1338" t="s">
        <v>58</v>
      </c>
      <c r="AF1338" t="s">
        <v>58</v>
      </c>
      <c r="AG1338" t="s">
        <v>58</v>
      </c>
      <c r="AH1338" t="s">
        <v>58</v>
      </c>
      <c r="AI1338" t="s">
        <v>58</v>
      </c>
      <c r="AJ1338" t="s">
        <v>58</v>
      </c>
      <c r="AK1338">
        <v>1</v>
      </c>
      <c r="AL1338">
        <v>0</v>
      </c>
      <c r="AM1338">
        <v>1</v>
      </c>
      <c r="AN1338">
        <v>0</v>
      </c>
      <c r="AO1338">
        <v>1</v>
      </c>
      <c r="AP1338">
        <v>0</v>
      </c>
      <c r="AQ1338">
        <v>0</v>
      </c>
      <c r="AR1338">
        <v>0</v>
      </c>
      <c r="AS1338">
        <v>1</v>
      </c>
      <c r="AV1338">
        <v>11.8</v>
      </c>
      <c r="AW1338" t="s">
        <v>59</v>
      </c>
      <c r="AX1338">
        <v>7</v>
      </c>
    </row>
    <row r="1339" spans="1:50">
      <c r="A1339" t="s">
        <v>2458</v>
      </c>
      <c r="B1339" t="s">
        <v>2459</v>
      </c>
      <c r="C1339" t="s">
        <v>75</v>
      </c>
      <c r="D1339">
        <v>2160</v>
      </c>
      <c r="E1339" t="s">
        <v>53</v>
      </c>
      <c r="F1339">
        <v>22</v>
      </c>
      <c r="G1339" t="s">
        <v>84</v>
      </c>
      <c r="H1339">
        <v>193.75</v>
      </c>
      <c r="I1339" t="s">
        <v>196</v>
      </c>
      <c r="J1339" t="s">
        <v>55</v>
      </c>
      <c r="K1339" t="s">
        <v>123</v>
      </c>
      <c r="L1339" t="s">
        <v>66</v>
      </c>
      <c r="M1339">
        <v>1</v>
      </c>
      <c r="N1339">
        <v>0</v>
      </c>
      <c r="O1339">
        <v>0</v>
      </c>
      <c r="P1339">
        <v>0</v>
      </c>
      <c r="Q1339" t="s">
        <v>59</v>
      </c>
      <c r="R1339" t="s">
        <v>59</v>
      </c>
      <c r="S1339" t="s">
        <v>59</v>
      </c>
      <c r="T1339" t="s">
        <v>59</v>
      </c>
      <c r="U1339" t="s">
        <v>59</v>
      </c>
      <c r="W1339">
        <v>0</v>
      </c>
      <c r="X1339">
        <v>0</v>
      </c>
      <c r="Y1339" t="s">
        <v>59</v>
      </c>
      <c r="Z1339" t="s">
        <v>59</v>
      </c>
      <c r="AA1339" t="s">
        <v>59</v>
      </c>
      <c r="AB1339" t="s">
        <v>59</v>
      </c>
      <c r="AC1339" t="s">
        <v>59</v>
      </c>
      <c r="AD1339" t="s">
        <v>59</v>
      </c>
      <c r="AE1339" t="s">
        <v>59</v>
      </c>
      <c r="AF1339" t="s">
        <v>59</v>
      </c>
      <c r="AG1339" t="s">
        <v>59</v>
      </c>
      <c r="AH1339" t="s">
        <v>59</v>
      </c>
      <c r="AI1339" t="s">
        <v>59</v>
      </c>
      <c r="AJ1339" t="s">
        <v>59</v>
      </c>
      <c r="AV1339">
        <v>11.6</v>
      </c>
      <c r="AW1339" t="s">
        <v>59</v>
      </c>
      <c r="AX1339">
        <v>1</v>
      </c>
    </row>
    <row r="1340" spans="1:50">
      <c r="A1340" t="s">
        <v>2460</v>
      </c>
      <c r="B1340" t="s">
        <v>528</v>
      </c>
      <c r="C1340" t="s">
        <v>529</v>
      </c>
      <c r="D1340">
        <v>5920</v>
      </c>
      <c r="E1340" t="s">
        <v>63</v>
      </c>
      <c r="F1340">
        <v>64</v>
      </c>
      <c r="G1340" t="s">
        <v>89</v>
      </c>
      <c r="H1340">
        <v>340.46</v>
      </c>
      <c r="I1340" t="s">
        <v>55</v>
      </c>
      <c r="J1340" t="s">
        <v>71</v>
      </c>
      <c r="K1340" t="s">
        <v>215</v>
      </c>
      <c r="L1340" t="s">
        <v>58</v>
      </c>
      <c r="M1340">
        <v>0</v>
      </c>
      <c r="N1340">
        <v>2</v>
      </c>
      <c r="O1340">
        <v>2</v>
      </c>
      <c r="P1340">
        <v>0</v>
      </c>
      <c r="Q1340" t="s">
        <v>59</v>
      </c>
      <c r="R1340" t="s">
        <v>59</v>
      </c>
      <c r="S1340" t="s">
        <v>59</v>
      </c>
      <c r="T1340" t="s">
        <v>59</v>
      </c>
      <c r="U1340" t="s">
        <v>59</v>
      </c>
      <c r="V1340">
        <v>0</v>
      </c>
      <c r="W1340">
        <v>0</v>
      </c>
      <c r="X1340">
        <v>1</v>
      </c>
      <c r="Y1340" t="s">
        <v>59</v>
      </c>
      <c r="Z1340" t="s">
        <v>59</v>
      </c>
      <c r="AA1340" t="s">
        <v>59</v>
      </c>
      <c r="AB1340" t="s">
        <v>59</v>
      </c>
      <c r="AC1340" t="s">
        <v>59</v>
      </c>
      <c r="AD1340" t="s">
        <v>59</v>
      </c>
      <c r="AE1340" t="s">
        <v>59</v>
      </c>
      <c r="AF1340" t="s">
        <v>59</v>
      </c>
      <c r="AG1340" t="s">
        <v>59</v>
      </c>
      <c r="AH1340" t="s">
        <v>59</v>
      </c>
      <c r="AI1340" t="s">
        <v>59</v>
      </c>
      <c r="AJ1340" t="s">
        <v>59</v>
      </c>
      <c r="AV1340">
        <v>13.4</v>
      </c>
      <c r="AW1340" t="s">
        <v>59</v>
      </c>
      <c r="AX1340">
        <v>8</v>
      </c>
    </row>
    <row r="1341" spans="1:50">
      <c r="A1341" t="s">
        <v>2461</v>
      </c>
      <c r="B1341" t="s">
        <v>2462</v>
      </c>
      <c r="C1341" t="s">
        <v>103</v>
      </c>
      <c r="D1341">
        <v>1620</v>
      </c>
      <c r="E1341" t="s">
        <v>63</v>
      </c>
      <c r="F1341">
        <v>62</v>
      </c>
      <c r="G1341" t="s">
        <v>84</v>
      </c>
      <c r="H1341">
        <v>268.08999999999997</v>
      </c>
      <c r="I1341" t="s">
        <v>55</v>
      </c>
      <c r="J1341" t="s">
        <v>56</v>
      </c>
      <c r="K1341" t="s">
        <v>57</v>
      </c>
      <c r="L1341" t="s">
        <v>58</v>
      </c>
      <c r="M1341">
        <v>0</v>
      </c>
      <c r="N1341">
        <v>1</v>
      </c>
      <c r="O1341">
        <v>1</v>
      </c>
      <c r="P1341">
        <v>0</v>
      </c>
      <c r="Q1341" t="s">
        <v>59</v>
      </c>
      <c r="R1341" t="s">
        <v>59</v>
      </c>
      <c r="S1341" t="s">
        <v>59</v>
      </c>
      <c r="T1341" t="s">
        <v>59</v>
      </c>
      <c r="U1341" t="s">
        <v>59</v>
      </c>
      <c r="W1341">
        <v>0</v>
      </c>
      <c r="X1341">
        <v>0</v>
      </c>
      <c r="Y1341" t="s">
        <v>58</v>
      </c>
      <c r="Z1341" t="s">
        <v>58</v>
      </c>
      <c r="AA1341" t="s">
        <v>58</v>
      </c>
      <c r="AB1341" t="s">
        <v>58</v>
      </c>
      <c r="AC1341" t="s">
        <v>58</v>
      </c>
      <c r="AD1341" t="s">
        <v>58</v>
      </c>
      <c r="AE1341" t="s">
        <v>58</v>
      </c>
      <c r="AF1341" t="s">
        <v>58</v>
      </c>
      <c r="AG1341" t="s">
        <v>58</v>
      </c>
      <c r="AH1341" t="s">
        <v>58</v>
      </c>
      <c r="AI1341" t="s">
        <v>58</v>
      </c>
      <c r="AJ1341" t="s">
        <v>58</v>
      </c>
      <c r="AK1341">
        <v>0</v>
      </c>
      <c r="AL1341">
        <v>1</v>
      </c>
      <c r="AM1341">
        <v>1</v>
      </c>
      <c r="AN1341">
        <v>0</v>
      </c>
      <c r="AO1341">
        <v>0</v>
      </c>
      <c r="AP1341">
        <v>0</v>
      </c>
      <c r="AQ1341">
        <v>0</v>
      </c>
      <c r="AR1341">
        <v>0</v>
      </c>
      <c r="AS1341">
        <v>1</v>
      </c>
      <c r="AV1341">
        <v>12.4</v>
      </c>
      <c r="AW1341" t="s">
        <v>59</v>
      </c>
      <c r="AX1341">
        <v>6</v>
      </c>
    </row>
    <row r="1342" spans="1:50">
      <c r="A1342" t="s">
        <v>2463</v>
      </c>
      <c r="B1342" t="s">
        <v>2464</v>
      </c>
      <c r="C1342" t="s">
        <v>119</v>
      </c>
      <c r="E1342" t="s">
        <v>53</v>
      </c>
      <c r="F1342">
        <v>52</v>
      </c>
      <c r="G1342" t="s">
        <v>89</v>
      </c>
      <c r="H1342">
        <v>339.14</v>
      </c>
      <c r="I1342" t="s">
        <v>55</v>
      </c>
      <c r="J1342" t="s">
        <v>71</v>
      </c>
      <c r="K1342" t="s">
        <v>116</v>
      </c>
      <c r="L1342" t="s">
        <v>66</v>
      </c>
      <c r="M1342">
        <v>1</v>
      </c>
      <c r="N1342">
        <v>2</v>
      </c>
      <c r="O1342">
        <v>2</v>
      </c>
      <c r="P1342">
        <v>0</v>
      </c>
      <c r="Q1342" t="s">
        <v>59</v>
      </c>
      <c r="R1342" t="s">
        <v>59</v>
      </c>
      <c r="S1342" t="s">
        <v>59</v>
      </c>
      <c r="T1342" t="s">
        <v>59</v>
      </c>
      <c r="U1342" t="s">
        <v>59</v>
      </c>
      <c r="W1342">
        <v>0</v>
      </c>
      <c r="X1342">
        <v>0</v>
      </c>
      <c r="Y1342" t="s">
        <v>58</v>
      </c>
      <c r="Z1342" t="s">
        <v>66</v>
      </c>
      <c r="AA1342" t="s">
        <v>58</v>
      </c>
      <c r="AB1342" t="s">
        <v>66</v>
      </c>
      <c r="AC1342" t="s">
        <v>58</v>
      </c>
      <c r="AD1342" t="s">
        <v>58</v>
      </c>
      <c r="AE1342" t="s">
        <v>58</v>
      </c>
      <c r="AF1342" t="s">
        <v>58</v>
      </c>
      <c r="AG1342" t="s">
        <v>58</v>
      </c>
      <c r="AH1342" t="s">
        <v>58</v>
      </c>
      <c r="AI1342" t="s">
        <v>58</v>
      </c>
      <c r="AJ1342" t="s">
        <v>58</v>
      </c>
      <c r="AK1342">
        <v>0</v>
      </c>
      <c r="AL1342">
        <v>0</v>
      </c>
      <c r="AM1342">
        <v>1</v>
      </c>
      <c r="AN1342">
        <v>0</v>
      </c>
      <c r="AO1342">
        <v>1</v>
      </c>
      <c r="AP1342">
        <v>0</v>
      </c>
      <c r="AQ1342">
        <v>0</v>
      </c>
      <c r="AR1342">
        <v>0</v>
      </c>
      <c r="AS1342">
        <v>1</v>
      </c>
      <c r="AV1342">
        <v>11.9</v>
      </c>
      <c r="AW1342" t="s">
        <v>59</v>
      </c>
      <c r="AX1342">
        <v>7</v>
      </c>
    </row>
    <row r="1343" spans="1:50">
      <c r="A1343" t="s">
        <v>2465</v>
      </c>
      <c r="B1343" t="s">
        <v>2466</v>
      </c>
      <c r="C1343" t="s">
        <v>103</v>
      </c>
      <c r="D1343">
        <v>6920</v>
      </c>
      <c r="E1343" t="s">
        <v>63</v>
      </c>
      <c r="F1343">
        <v>0</v>
      </c>
      <c r="G1343" t="s">
        <v>70</v>
      </c>
      <c r="H1343">
        <v>379.61</v>
      </c>
      <c r="I1343" t="s">
        <v>55</v>
      </c>
      <c r="J1343" t="s">
        <v>55</v>
      </c>
      <c r="K1343" t="s">
        <v>57</v>
      </c>
      <c r="L1343" t="s">
        <v>58</v>
      </c>
      <c r="M1343">
        <v>0</v>
      </c>
      <c r="N1343">
        <v>0</v>
      </c>
      <c r="O1343">
        <v>0</v>
      </c>
      <c r="P1343">
        <v>0</v>
      </c>
      <c r="Q1343" t="s">
        <v>59</v>
      </c>
      <c r="R1343" t="s">
        <v>59</v>
      </c>
      <c r="S1343" t="s">
        <v>59</v>
      </c>
      <c r="T1343" t="s">
        <v>59</v>
      </c>
      <c r="U1343" t="s">
        <v>59</v>
      </c>
      <c r="W1343">
        <v>0</v>
      </c>
      <c r="X1343">
        <v>0</v>
      </c>
      <c r="Y1343" t="s">
        <v>66</v>
      </c>
      <c r="Z1343" t="s">
        <v>58</v>
      </c>
      <c r="AA1343" t="s">
        <v>58</v>
      </c>
      <c r="AB1343" t="s">
        <v>58</v>
      </c>
      <c r="AC1343" t="s">
        <v>58</v>
      </c>
      <c r="AD1343" t="s">
        <v>58</v>
      </c>
      <c r="AE1343" t="s">
        <v>58</v>
      </c>
      <c r="AF1343" t="s">
        <v>58</v>
      </c>
      <c r="AG1343" t="s">
        <v>58</v>
      </c>
      <c r="AH1343" t="s">
        <v>58</v>
      </c>
      <c r="AI1343" t="s">
        <v>58</v>
      </c>
      <c r="AJ1343" t="s">
        <v>58</v>
      </c>
      <c r="AK1343">
        <v>1</v>
      </c>
      <c r="AL1343">
        <v>0</v>
      </c>
      <c r="AM1343">
        <v>1</v>
      </c>
      <c r="AN1343">
        <v>0</v>
      </c>
      <c r="AO1343">
        <v>0</v>
      </c>
      <c r="AP1343">
        <v>0</v>
      </c>
      <c r="AQ1343">
        <v>0</v>
      </c>
      <c r="AR1343">
        <v>0</v>
      </c>
      <c r="AS1343">
        <v>1</v>
      </c>
      <c r="AV1343">
        <v>14.1</v>
      </c>
      <c r="AW1343" t="s">
        <v>59</v>
      </c>
      <c r="AX1343">
        <v>6</v>
      </c>
    </row>
    <row r="1344" spans="1:50">
      <c r="A1344" t="s">
        <v>2467</v>
      </c>
      <c r="B1344" t="s">
        <v>2468</v>
      </c>
      <c r="C1344" t="s">
        <v>205</v>
      </c>
      <c r="D1344">
        <v>3480</v>
      </c>
      <c r="E1344" t="s">
        <v>63</v>
      </c>
      <c r="F1344">
        <v>26</v>
      </c>
      <c r="G1344" t="s">
        <v>64</v>
      </c>
      <c r="H1344">
        <v>250.66</v>
      </c>
      <c r="I1344" t="s">
        <v>261</v>
      </c>
      <c r="J1344" t="s">
        <v>71</v>
      </c>
      <c r="K1344" t="s">
        <v>123</v>
      </c>
      <c r="L1344" t="s">
        <v>58</v>
      </c>
      <c r="M1344">
        <v>0</v>
      </c>
      <c r="N1344">
        <v>0</v>
      </c>
      <c r="O1344">
        <v>0</v>
      </c>
      <c r="P1344">
        <v>0</v>
      </c>
      <c r="Q1344" t="s">
        <v>59</v>
      </c>
      <c r="R1344" t="s">
        <v>59</v>
      </c>
      <c r="S1344" t="s">
        <v>59</v>
      </c>
      <c r="T1344" t="s">
        <v>59</v>
      </c>
      <c r="U1344" t="s">
        <v>59</v>
      </c>
      <c r="W1344">
        <v>0</v>
      </c>
      <c r="X1344">
        <v>0</v>
      </c>
      <c r="Y1344" t="s">
        <v>58</v>
      </c>
      <c r="Z1344" t="s">
        <v>66</v>
      </c>
      <c r="AA1344" t="s">
        <v>58</v>
      </c>
      <c r="AB1344" t="s">
        <v>58</v>
      </c>
      <c r="AC1344" t="s">
        <v>58</v>
      </c>
      <c r="AD1344" t="s">
        <v>58</v>
      </c>
      <c r="AE1344" t="s">
        <v>58</v>
      </c>
      <c r="AF1344" t="s">
        <v>58</v>
      </c>
      <c r="AG1344" t="s">
        <v>58</v>
      </c>
      <c r="AH1344" t="s">
        <v>58</v>
      </c>
      <c r="AI1344" t="s">
        <v>58</v>
      </c>
      <c r="AJ1344" t="s">
        <v>58</v>
      </c>
      <c r="AK1344">
        <v>1</v>
      </c>
      <c r="AL1344">
        <v>0</v>
      </c>
      <c r="AM1344">
        <v>1</v>
      </c>
      <c r="AN1344">
        <v>0</v>
      </c>
      <c r="AO1344">
        <v>1</v>
      </c>
      <c r="AP1344">
        <v>0</v>
      </c>
      <c r="AQ1344">
        <v>0</v>
      </c>
      <c r="AR1344">
        <v>0</v>
      </c>
      <c r="AS1344">
        <v>0</v>
      </c>
      <c r="AV1344">
        <v>12.4</v>
      </c>
      <c r="AW1344" t="s">
        <v>59</v>
      </c>
      <c r="AX1344">
        <v>1</v>
      </c>
    </row>
    <row r="1345" spans="1:50">
      <c r="A1345" t="s">
        <v>2469</v>
      </c>
      <c r="B1345" t="s">
        <v>2470</v>
      </c>
      <c r="C1345" t="s">
        <v>134</v>
      </c>
      <c r="E1345" t="s">
        <v>63</v>
      </c>
      <c r="F1345">
        <v>60</v>
      </c>
      <c r="G1345" t="s">
        <v>104</v>
      </c>
      <c r="H1345">
        <v>238.82</v>
      </c>
      <c r="I1345" t="s">
        <v>55</v>
      </c>
      <c r="J1345" t="s">
        <v>56</v>
      </c>
      <c r="K1345" t="s">
        <v>111</v>
      </c>
      <c r="L1345" t="s">
        <v>58</v>
      </c>
      <c r="M1345">
        <v>0</v>
      </c>
      <c r="N1345">
        <v>2</v>
      </c>
      <c r="O1345">
        <v>2</v>
      </c>
      <c r="P1345">
        <v>0</v>
      </c>
      <c r="Q1345" t="s">
        <v>59</v>
      </c>
      <c r="R1345" t="s">
        <v>59</v>
      </c>
      <c r="S1345" t="s">
        <v>59</v>
      </c>
      <c r="T1345" t="s">
        <v>59</v>
      </c>
      <c r="U1345" t="s">
        <v>59</v>
      </c>
      <c r="V1345">
        <v>2</v>
      </c>
      <c r="W1345">
        <v>1</v>
      </c>
      <c r="X1345">
        <v>0</v>
      </c>
      <c r="Y1345" t="s">
        <v>58</v>
      </c>
      <c r="Z1345" t="s">
        <v>58</v>
      </c>
      <c r="AA1345" t="s">
        <v>58</v>
      </c>
      <c r="AB1345" t="s">
        <v>58</v>
      </c>
      <c r="AC1345" t="s">
        <v>58</v>
      </c>
      <c r="AD1345" t="s">
        <v>58</v>
      </c>
      <c r="AE1345" t="s">
        <v>58</v>
      </c>
      <c r="AF1345" t="s">
        <v>58</v>
      </c>
      <c r="AG1345" t="s">
        <v>58</v>
      </c>
      <c r="AH1345" t="s">
        <v>58</v>
      </c>
      <c r="AI1345" t="s">
        <v>58</v>
      </c>
      <c r="AJ1345" t="s">
        <v>58</v>
      </c>
      <c r="AK1345">
        <v>0</v>
      </c>
      <c r="AL1345">
        <v>0</v>
      </c>
      <c r="AM1345">
        <v>1</v>
      </c>
      <c r="AN1345">
        <v>0</v>
      </c>
      <c r="AO1345">
        <v>0</v>
      </c>
      <c r="AP1345">
        <v>0</v>
      </c>
      <c r="AQ1345">
        <v>0</v>
      </c>
      <c r="AR1345">
        <v>0</v>
      </c>
      <c r="AS1345">
        <v>0</v>
      </c>
      <c r="AV1345">
        <v>11.6</v>
      </c>
      <c r="AW1345" t="s">
        <v>59</v>
      </c>
      <c r="AX1345">
        <v>1</v>
      </c>
    </row>
    <row r="1346" spans="1:50">
      <c r="A1346" t="s">
        <v>2471</v>
      </c>
      <c r="B1346" t="s">
        <v>2472</v>
      </c>
      <c r="C1346" t="s">
        <v>122</v>
      </c>
      <c r="D1346">
        <v>2680</v>
      </c>
      <c r="E1346" t="s">
        <v>63</v>
      </c>
      <c r="F1346">
        <v>28</v>
      </c>
      <c r="G1346" t="s">
        <v>54</v>
      </c>
      <c r="H1346">
        <v>245.72</v>
      </c>
      <c r="I1346" t="s">
        <v>55</v>
      </c>
      <c r="J1346" t="s">
        <v>55</v>
      </c>
      <c r="K1346" t="s">
        <v>131</v>
      </c>
      <c r="L1346" t="s">
        <v>58</v>
      </c>
      <c r="M1346">
        <v>0</v>
      </c>
      <c r="N1346">
        <v>1</v>
      </c>
      <c r="O1346">
        <v>1</v>
      </c>
      <c r="P1346">
        <v>0</v>
      </c>
      <c r="Q1346" t="s">
        <v>59</v>
      </c>
      <c r="R1346" t="s">
        <v>59</v>
      </c>
      <c r="S1346" t="s">
        <v>59</v>
      </c>
      <c r="T1346" t="s">
        <v>59</v>
      </c>
      <c r="U1346" t="s">
        <v>59</v>
      </c>
      <c r="V1346">
        <v>0</v>
      </c>
      <c r="W1346">
        <v>1</v>
      </c>
      <c r="X1346">
        <v>1</v>
      </c>
      <c r="Y1346" t="s">
        <v>58</v>
      </c>
      <c r="Z1346" t="s">
        <v>58</v>
      </c>
      <c r="AA1346" t="s">
        <v>58</v>
      </c>
      <c r="AB1346" t="s">
        <v>58</v>
      </c>
      <c r="AC1346" t="s">
        <v>58</v>
      </c>
      <c r="AD1346" t="s">
        <v>58</v>
      </c>
      <c r="AE1346" t="s">
        <v>58</v>
      </c>
      <c r="AF1346" t="s">
        <v>58</v>
      </c>
      <c r="AG1346" t="s">
        <v>58</v>
      </c>
      <c r="AH1346" t="s">
        <v>58</v>
      </c>
      <c r="AI1346" t="s">
        <v>58</v>
      </c>
      <c r="AJ1346" t="s">
        <v>58</v>
      </c>
      <c r="AK1346">
        <v>0</v>
      </c>
      <c r="AL1346">
        <v>0</v>
      </c>
      <c r="AM1346">
        <v>1</v>
      </c>
      <c r="AN1346">
        <v>0</v>
      </c>
      <c r="AO1346">
        <v>0</v>
      </c>
      <c r="AP1346">
        <v>0</v>
      </c>
      <c r="AQ1346">
        <v>0</v>
      </c>
      <c r="AR1346">
        <v>0</v>
      </c>
      <c r="AS1346">
        <v>1</v>
      </c>
      <c r="AV1346">
        <v>12.6</v>
      </c>
      <c r="AW1346" t="s">
        <v>59</v>
      </c>
      <c r="AX1346">
        <v>7</v>
      </c>
    </row>
    <row r="1347" spans="1:50">
      <c r="A1347" t="s">
        <v>2473</v>
      </c>
      <c r="B1347" t="s">
        <v>458</v>
      </c>
      <c r="C1347" t="s">
        <v>171</v>
      </c>
      <c r="D1347">
        <v>6840</v>
      </c>
      <c r="E1347" t="s">
        <v>53</v>
      </c>
      <c r="F1347">
        <v>58</v>
      </c>
      <c r="G1347" t="s">
        <v>70</v>
      </c>
      <c r="H1347">
        <v>260.2</v>
      </c>
      <c r="I1347" t="s">
        <v>55</v>
      </c>
      <c r="J1347" t="s">
        <v>55</v>
      </c>
      <c r="K1347" t="s">
        <v>72</v>
      </c>
      <c r="L1347" t="s">
        <v>58</v>
      </c>
      <c r="M1347">
        <v>0</v>
      </c>
      <c r="N1347">
        <v>2</v>
      </c>
      <c r="O1347">
        <v>2</v>
      </c>
      <c r="P1347">
        <v>1</v>
      </c>
      <c r="Q1347" t="s">
        <v>59</v>
      </c>
      <c r="R1347" t="s">
        <v>66</v>
      </c>
      <c r="S1347" t="s">
        <v>66</v>
      </c>
      <c r="T1347" t="s">
        <v>66</v>
      </c>
      <c r="U1347" t="s">
        <v>59</v>
      </c>
      <c r="V1347">
        <v>1</v>
      </c>
      <c r="W1347">
        <v>1</v>
      </c>
      <c r="X1347">
        <v>1</v>
      </c>
      <c r="Y1347" t="s">
        <v>66</v>
      </c>
      <c r="Z1347" t="s">
        <v>66</v>
      </c>
      <c r="AA1347" t="s">
        <v>58</v>
      </c>
      <c r="AB1347" t="s">
        <v>66</v>
      </c>
      <c r="AC1347" t="s">
        <v>58</v>
      </c>
      <c r="AD1347" t="s">
        <v>58</v>
      </c>
      <c r="AE1347" t="s">
        <v>58</v>
      </c>
      <c r="AF1347" t="s">
        <v>58</v>
      </c>
      <c r="AG1347" t="s">
        <v>58</v>
      </c>
      <c r="AH1347" t="s">
        <v>58</v>
      </c>
      <c r="AI1347" t="s">
        <v>58</v>
      </c>
      <c r="AJ1347" t="s">
        <v>58</v>
      </c>
      <c r="AK1347">
        <v>0</v>
      </c>
      <c r="AL1347">
        <v>0</v>
      </c>
      <c r="AM1347">
        <v>1</v>
      </c>
      <c r="AN1347">
        <v>0</v>
      </c>
      <c r="AO1347">
        <v>1</v>
      </c>
      <c r="AP1347">
        <v>0</v>
      </c>
      <c r="AQ1347">
        <v>0</v>
      </c>
      <c r="AR1347">
        <v>0</v>
      </c>
      <c r="AS1347">
        <v>1</v>
      </c>
      <c r="AV1347">
        <v>12.4</v>
      </c>
      <c r="AW1347" t="s">
        <v>59</v>
      </c>
      <c r="AX1347">
        <v>3</v>
      </c>
    </row>
    <row r="1348" spans="1:50">
      <c r="A1348" t="s">
        <v>2474</v>
      </c>
      <c r="B1348" t="s">
        <v>1989</v>
      </c>
      <c r="C1348" t="s">
        <v>236</v>
      </c>
      <c r="D1348">
        <v>6200</v>
      </c>
      <c r="E1348" t="s">
        <v>53</v>
      </c>
      <c r="F1348">
        <v>64</v>
      </c>
      <c r="G1348" t="s">
        <v>70</v>
      </c>
      <c r="H1348">
        <v>266.12</v>
      </c>
      <c r="I1348" t="s">
        <v>55</v>
      </c>
      <c r="J1348" t="s">
        <v>71</v>
      </c>
      <c r="K1348" t="s">
        <v>131</v>
      </c>
      <c r="L1348" t="s">
        <v>58</v>
      </c>
      <c r="M1348">
        <v>0</v>
      </c>
      <c r="N1348">
        <v>1</v>
      </c>
      <c r="O1348">
        <v>1</v>
      </c>
      <c r="P1348">
        <v>0</v>
      </c>
      <c r="Q1348" t="s">
        <v>59</v>
      </c>
      <c r="R1348" t="s">
        <v>59</v>
      </c>
      <c r="S1348" t="s">
        <v>59</v>
      </c>
      <c r="T1348" t="s">
        <v>59</v>
      </c>
      <c r="U1348" t="s">
        <v>59</v>
      </c>
      <c r="V1348">
        <v>0</v>
      </c>
      <c r="W1348">
        <v>0</v>
      </c>
      <c r="X1348">
        <v>0</v>
      </c>
      <c r="Y1348" t="s">
        <v>58</v>
      </c>
      <c r="Z1348" t="s">
        <v>66</v>
      </c>
      <c r="AA1348" t="s">
        <v>58</v>
      </c>
      <c r="AB1348" t="s">
        <v>66</v>
      </c>
      <c r="AC1348" t="s">
        <v>58</v>
      </c>
      <c r="AD1348" t="s">
        <v>58</v>
      </c>
      <c r="AE1348" t="s">
        <v>58</v>
      </c>
      <c r="AF1348" t="s">
        <v>58</v>
      </c>
      <c r="AG1348" t="s">
        <v>58</v>
      </c>
      <c r="AH1348" t="s">
        <v>58</v>
      </c>
      <c r="AI1348" t="s">
        <v>58</v>
      </c>
      <c r="AJ1348" t="s">
        <v>58</v>
      </c>
      <c r="AK1348">
        <v>0</v>
      </c>
      <c r="AL1348">
        <v>0</v>
      </c>
      <c r="AM1348">
        <v>1</v>
      </c>
      <c r="AN1348">
        <v>0</v>
      </c>
      <c r="AO1348">
        <v>1</v>
      </c>
      <c r="AP1348">
        <v>0</v>
      </c>
      <c r="AQ1348">
        <v>0</v>
      </c>
      <c r="AR1348">
        <v>0</v>
      </c>
      <c r="AS1348">
        <v>1</v>
      </c>
      <c r="AV1348">
        <v>13.1</v>
      </c>
      <c r="AW1348" t="s">
        <v>59</v>
      </c>
      <c r="AX1348">
        <v>4</v>
      </c>
    </row>
    <row r="1349" spans="1:50">
      <c r="A1349" t="s">
        <v>2475</v>
      </c>
      <c r="B1349" t="s">
        <v>1494</v>
      </c>
      <c r="C1349" t="s">
        <v>119</v>
      </c>
      <c r="D1349">
        <v>7520</v>
      </c>
      <c r="E1349" t="s">
        <v>53</v>
      </c>
      <c r="F1349">
        <v>52</v>
      </c>
      <c r="G1349" t="s">
        <v>64</v>
      </c>
      <c r="H1349">
        <v>280.92</v>
      </c>
      <c r="I1349" t="s">
        <v>105</v>
      </c>
      <c r="J1349" t="s">
        <v>71</v>
      </c>
      <c r="K1349" t="s">
        <v>131</v>
      </c>
      <c r="L1349" t="s">
        <v>58</v>
      </c>
      <c r="M1349">
        <v>0</v>
      </c>
      <c r="N1349">
        <v>2</v>
      </c>
      <c r="O1349">
        <v>2</v>
      </c>
      <c r="P1349">
        <v>0</v>
      </c>
      <c r="Q1349" t="s">
        <v>59</v>
      </c>
      <c r="R1349" t="s">
        <v>59</v>
      </c>
      <c r="S1349" t="s">
        <v>59</v>
      </c>
      <c r="T1349" t="s">
        <v>66</v>
      </c>
      <c r="U1349" t="s">
        <v>59</v>
      </c>
      <c r="W1349">
        <v>0</v>
      </c>
      <c r="X1349">
        <v>0</v>
      </c>
      <c r="Y1349" t="s">
        <v>66</v>
      </c>
      <c r="Z1349" t="s">
        <v>66</v>
      </c>
      <c r="AA1349" t="s">
        <v>58</v>
      </c>
      <c r="AB1349" t="s">
        <v>66</v>
      </c>
      <c r="AC1349" t="s">
        <v>58</v>
      </c>
      <c r="AD1349" t="s">
        <v>58</v>
      </c>
      <c r="AE1349" t="s">
        <v>66</v>
      </c>
      <c r="AF1349" t="s">
        <v>58</v>
      </c>
      <c r="AG1349" t="s">
        <v>58</v>
      </c>
      <c r="AH1349" t="s">
        <v>58</v>
      </c>
      <c r="AI1349" t="s">
        <v>58</v>
      </c>
      <c r="AJ1349" t="s">
        <v>58</v>
      </c>
      <c r="AK1349">
        <v>1</v>
      </c>
      <c r="AL1349">
        <v>0</v>
      </c>
      <c r="AM1349">
        <v>1</v>
      </c>
      <c r="AN1349">
        <v>0</v>
      </c>
      <c r="AO1349">
        <v>1</v>
      </c>
      <c r="AP1349">
        <v>0</v>
      </c>
      <c r="AQ1349">
        <v>0</v>
      </c>
      <c r="AR1349">
        <v>0</v>
      </c>
      <c r="AS1349">
        <v>0</v>
      </c>
      <c r="AV1349">
        <v>14</v>
      </c>
      <c r="AW1349" t="s">
        <v>59</v>
      </c>
      <c r="AX1349">
        <v>7</v>
      </c>
    </row>
    <row r="1350" spans="1:50">
      <c r="A1350" t="s">
        <v>2476</v>
      </c>
      <c r="B1350" t="s">
        <v>2477</v>
      </c>
      <c r="C1350" t="s">
        <v>185</v>
      </c>
      <c r="D1350">
        <v>1600</v>
      </c>
      <c r="E1350" t="s">
        <v>53</v>
      </c>
      <c r="F1350">
        <v>60</v>
      </c>
      <c r="G1350" t="s">
        <v>64</v>
      </c>
      <c r="H1350">
        <v>490.46</v>
      </c>
      <c r="I1350" t="s">
        <v>105</v>
      </c>
      <c r="J1350" t="s">
        <v>71</v>
      </c>
      <c r="K1350" t="s">
        <v>72</v>
      </c>
      <c r="L1350" t="s">
        <v>58</v>
      </c>
      <c r="M1350">
        <v>0</v>
      </c>
      <c r="N1350">
        <v>2</v>
      </c>
      <c r="O1350">
        <v>2</v>
      </c>
      <c r="P1350">
        <v>0</v>
      </c>
      <c r="Q1350" t="s">
        <v>59</v>
      </c>
      <c r="R1350" t="s">
        <v>59</v>
      </c>
      <c r="S1350" t="s">
        <v>59</v>
      </c>
      <c r="T1350" t="s">
        <v>59</v>
      </c>
      <c r="U1350" t="s">
        <v>59</v>
      </c>
      <c r="W1350">
        <v>0</v>
      </c>
      <c r="X1350">
        <v>0</v>
      </c>
      <c r="Y1350" t="s">
        <v>66</v>
      </c>
      <c r="Z1350" t="s">
        <v>66</v>
      </c>
      <c r="AA1350" t="s">
        <v>58</v>
      </c>
      <c r="AB1350" t="s">
        <v>66</v>
      </c>
      <c r="AC1350" t="s">
        <v>58</v>
      </c>
      <c r="AD1350" t="s">
        <v>58</v>
      </c>
      <c r="AE1350" t="s">
        <v>58</v>
      </c>
      <c r="AF1350" t="s">
        <v>58</v>
      </c>
      <c r="AG1350" t="s">
        <v>58</v>
      </c>
      <c r="AH1350" t="s">
        <v>58</v>
      </c>
      <c r="AI1350" t="s">
        <v>58</v>
      </c>
      <c r="AJ1350" t="s">
        <v>58</v>
      </c>
      <c r="AK1350">
        <v>0</v>
      </c>
      <c r="AL1350">
        <v>0</v>
      </c>
      <c r="AM1350">
        <v>1</v>
      </c>
      <c r="AN1350">
        <v>0</v>
      </c>
      <c r="AO1350">
        <v>1</v>
      </c>
      <c r="AP1350">
        <v>0</v>
      </c>
      <c r="AQ1350">
        <v>0</v>
      </c>
      <c r="AR1350">
        <v>0</v>
      </c>
      <c r="AS1350">
        <v>1</v>
      </c>
      <c r="AV1350">
        <v>15.6</v>
      </c>
      <c r="AW1350" t="s">
        <v>59</v>
      </c>
      <c r="AX1350">
        <v>1</v>
      </c>
    </row>
    <row r="1351" spans="1:50">
      <c r="A1351" t="s">
        <v>2478</v>
      </c>
      <c r="B1351" t="s">
        <v>968</v>
      </c>
      <c r="C1351" t="s">
        <v>122</v>
      </c>
      <c r="D1351">
        <v>5000</v>
      </c>
      <c r="E1351" t="s">
        <v>53</v>
      </c>
      <c r="F1351">
        <v>40</v>
      </c>
      <c r="G1351" t="s">
        <v>84</v>
      </c>
      <c r="H1351">
        <v>380.26</v>
      </c>
      <c r="I1351" t="s">
        <v>65</v>
      </c>
      <c r="J1351" t="s">
        <v>56</v>
      </c>
      <c r="K1351" t="s">
        <v>131</v>
      </c>
      <c r="L1351" t="s">
        <v>66</v>
      </c>
      <c r="M1351">
        <v>2</v>
      </c>
      <c r="N1351">
        <v>1</v>
      </c>
      <c r="O1351">
        <v>1</v>
      </c>
      <c r="P1351">
        <v>0</v>
      </c>
      <c r="Q1351" t="s">
        <v>59</v>
      </c>
      <c r="R1351" t="s">
        <v>59</v>
      </c>
      <c r="S1351" t="s">
        <v>59</v>
      </c>
      <c r="T1351" t="s">
        <v>59</v>
      </c>
      <c r="U1351" t="s">
        <v>59</v>
      </c>
      <c r="V1351">
        <v>2</v>
      </c>
      <c r="W1351">
        <v>1</v>
      </c>
      <c r="X1351">
        <v>1</v>
      </c>
      <c r="Y1351" t="s">
        <v>66</v>
      </c>
      <c r="Z1351" t="s">
        <v>58</v>
      </c>
      <c r="AA1351" t="s">
        <v>58</v>
      </c>
      <c r="AB1351" t="s">
        <v>58</v>
      </c>
      <c r="AC1351" t="s">
        <v>58</v>
      </c>
      <c r="AD1351" t="s">
        <v>58</v>
      </c>
      <c r="AE1351" t="s">
        <v>58</v>
      </c>
      <c r="AF1351" t="s">
        <v>58</v>
      </c>
      <c r="AG1351" t="s">
        <v>58</v>
      </c>
      <c r="AH1351" t="s">
        <v>58</v>
      </c>
      <c r="AI1351" t="s">
        <v>58</v>
      </c>
      <c r="AJ1351" t="s">
        <v>66</v>
      </c>
      <c r="AK1351">
        <v>0</v>
      </c>
      <c r="AL1351">
        <v>0</v>
      </c>
      <c r="AM1351">
        <v>0</v>
      </c>
      <c r="AN1351">
        <v>0</v>
      </c>
      <c r="AO1351">
        <v>0</v>
      </c>
      <c r="AP1351">
        <v>0</v>
      </c>
      <c r="AQ1351">
        <v>0</v>
      </c>
      <c r="AR1351">
        <v>0</v>
      </c>
      <c r="AS1351">
        <v>0</v>
      </c>
      <c r="AV1351">
        <v>14.2</v>
      </c>
      <c r="AW1351" t="s">
        <v>59</v>
      </c>
      <c r="AX1351">
        <v>7</v>
      </c>
    </row>
    <row r="1352" spans="1:50">
      <c r="A1352" t="s">
        <v>2479</v>
      </c>
      <c r="B1352" t="s">
        <v>2480</v>
      </c>
      <c r="C1352" t="s">
        <v>108</v>
      </c>
      <c r="D1352">
        <v>1920</v>
      </c>
      <c r="E1352" t="s">
        <v>53</v>
      </c>
      <c r="F1352">
        <v>38</v>
      </c>
      <c r="G1352" t="s">
        <v>64</v>
      </c>
      <c r="H1352">
        <v>213.82</v>
      </c>
      <c r="I1352" t="s">
        <v>105</v>
      </c>
      <c r="J1352" t="s">
        <v>56</v>
      </c>
      <c r="K1352" t="s">
        <v>85</v>
      </c>
      <c r="L1352" t="s">
        <v>58</v>
      </c>
      <c r="M1352">
        <v>0</v>
      </c>
      <c r="N1352">
        <v>2</v>
      </c>
      <c r="O1352">
        <v>1</v>
      </c>
      <c r="P1352">
        <v>0</v>
      </c>
      <c r="Q1352" t="s">
        <v>59</v>
      </c>
      <c r="R1352" t="s">
        <v>66</v>
      </c>
      <c r="S1352" t="s">
        <v>59</v>
      </c>
      <c r="T1352" t="s">
        <v>66</v>
      </c>
      <c r="U1352" t="s">
        <v>66</v>
      </c>
      <c r="V1352">
        <v>0</v>
      </c>
      <c r="W1352">
        <v>1</v>
      </c>
      <c r="X1352">
        <v>1</v>
      </c>
      <c r="Y1352" t="s">
        <v>59</v>
      </c>
      <c r="Z1352" t="s">
        <v>59</v>
      </c>
      <c r="AA1352" t="s">
        <v>59</v>
      </c>
      <c r="AB1352" t="s">
        <v>59</v>
      </c>
      <c r="AC1352" t="s">
        <v>59</v>
      </c>
      <c r="AD1352" t="s">
        <v>59</v>
      </c>
      <c r="AE1352" t="s">
        <v>59</v>
      </c>
      <c r="AF1352" t="s">
        <v>59</v>
      </c>
      <c r="AG1352" t="s">
        <v>59</v>
      </c>
      <c r="AH1352" t="s">
        <v>59</v>
      </c>
      <c r="AI1352" t="s">
        <v>59</v>
      </c>
      <c r="AJ1352" t="s">
        <v>59</v>
      </c>
      <c r="AV1352">
        <v>14.5</v>
      </c>
      <c r="AW1352" t="s">
        <v>59</v>
      </c>
      <c r="AX1352">
        <v>9</v>
      </c>
    </row>
    <row r="1353" spans="1:50">
      <c r="A1353" t="s">
        <v>2481</v>
      </c>
      <c r="B1353" t="s">
        <v>1629</v>
      </c>
      <c r="C1353" t="s">
        <v>108</v>
      </c>
      <c r="D1353">
        <v>3360</v>
      </c>
      <c r="E1353" t="s">
        <v>53</v>
      </c>
      <c r="F1353">
        <v>68</v>
      </c>
      <c r="G1353" t="s">
        <v>54</v>
      </c>
      <c r="H1353">
        <v>138.16</v>
      </c>
      <c r="I1353" t="s">
        <v>55</v>
      </c>
      <c r="J1353" t="s">
        <v>55</v>
      </c>
      <c r="K1353" t="s">
        <v>131</v>
      </c>
      <c r="L1353" t="s">
        <v>58</v>
      </c>
      <c r="M1353">
        <v>0</v>
      </c>
      <c r="N1353">
        <v>1</v>
      </c>
      <c r="O1353">
        <v>1</v>
      </c>
      <c r="P1353">
        <v>0</v>
      </c>
      <c r="Q1353" t="s">
        <v>59</v>
      </c>
      <c r="R1353" t="s">
        <v>59</v>
      </c>
      <c r="S1353" t="s">
        <v>59</v>
      </c>
      <c r="T1353" t="s">
        <v>59</v>
      </c>
      <c r="U1353" t="s">
        <v>59</v>
      </c>
      <c r="V1353">
        <v>1</v>
      </c>
      <c r="W1353">
        <v>0</v>
      </c>
      <c r="X1353">
        <v>0</v>
      </c>
      <c r="Y1353" t="s">
        <v>58</v>
      </c>
      <c r="Z1353" t="s">
        <v>58</v>
      </c>
      <c r="AA1353" t="s">
        <v>58</v>
      </c>
      <c r="AB1353" t="s">
        <v>58</v>
      </c>
      <c r="AC1353" t="s">
        <v>58</v>
      </c>
      <c r="AD1353" t="s">
        <v>58</v>
      </c>
      <c r="AE1353" t="s">
        <v>58</v>
      </c>
      <c r="AF1353" t="s">
        <v>58</v>
      </c>
      <c r="AG1353" t="s">
        <v>58</v>
      </c>
      <c r="AH1353" t="s">
        <v>58</v>
      </c>
      <c r="AI1353" t="s">
        <v>58</v>
      </c>
      <c r="AJ1353" t="s">
        <v>58</v>
      </c>
      <c r="AK1353">
        <v>1</v>
      </c>
      <c r="AL1353">
        <v>0</v>
      </c>
      <c r="AM1353">
        <v>0</v>
      </c>
      <c r="AN1353">
        <v>0</v>
      </c>
      <c r="AO1353">
        <v>0</v>
      </c>
      <c r="AP1353">
        <v>0</v>
      </c>
      <c r="AQ1353">
        <v>0</v>
      </c>
      <c r="AR1353">
        <v>0</v>
      </c>
      <c r="AS1353">
        <v>0</v>
      </c>
      <c r="AV1353">
        <v>11.1</v>
      </c>
      <c r="AW1353" t="s">
        <v>59</v>
      </c>
      <c r="AX1353">
        <v>9</v>
      </c>
    </row>
    <row r="1354" spans="1:50">
      <c r="A1354" t="s">
        <v>2482</v>
      </c>
      <c r="B1354" t="s">
        <v>2483</v>
      </c>
      <c r="C1354" t="s">
        <v>122</v>
      </c>
      <c r="D1354">
        <v>2680</v>
      </c>
      <c r="E1354" t="s">
        <v>53</v>
      </c>
      <c r="F1354">
        <v>56</v>
      </c>
      <c r="G1354" t="s">
        <v>104</v>
      </c>
      <c r="H1354">
        <v>305.26</v>
      </c>
      <c r="I1354" t="s">
        <v>55</v>
      </c>
      <c r="J1354" t="s">
        <v>55</v>
      </c>
      <c r="K1354" t="s">
        <v>72</v>
      </c>
      <c r="L1354" t="s">
        <v>66</v>
      </c>
      <c r="M1354">
        <v>1</v>
      </c>
      <c r="N1354">
        <v>1</v>
      </c>
      <c r="O1354">
        <v>1</v>
      </c>
      <c r="P1354">
        <v>0</v>
      </c>
      <c r="Q1354" t="s">
        <v>59</v>
      </c>
      <c r="R1354" t="s">
        <v>59</v>
      </c>
      <c r="S1354" t="s">
        <v>66</v>
      </c>
      <c r="T1354" t="s">
        <v>59</v>
      </c>
      <c r="U1354" t="s">
        <v>59</v>
      </c>
      <c r="V1354">
        <v>2</v>
      </c>
      <c r="W1354">
        <v>0</v>
      </c>
      <c r="X1354">
        <v>0</v>
      </c>
      <c r="Y1354" t="s">
        <v>58</v>
      </c>
      <c r="Z1354" t="s">
        <v>66</v>
      </c>
      <c r="AA1354" t="s">
        <v>58</v>
      </c>
      <c r="AB1354" t="s">
        <v>66</v>
      </c>
      <c r="AC1354" t="s">
        <v>58</v>
      </c>
      <c r="AD1354" t="s">
        <v>66</v>
      </c>
      <c r="AE1354" t="s">
        <v>66</v>
      </c>
      <c r="AF1354" t="s">
        <v>58</v>
      </c>
      <c r="AG1354" t="s">
        <v>58</v>
      </c>
      <c r="AH1354" t="s">
        <v>58</v>
      </c>
      <c r="AI1354" t="s">
        <v>58</v>
      </c>
      <c r="AJ1354" t="s">
        <v>58</v>
      </c>
      <c r="AK1354">
        <v>0</v>
      </c>
      <c r="AL1354">
        <v>0</v>
      </c>
      <c r="AM1354">
        <v>1</v>
      </c>
      <c r="AN1354">
        <v>0</v>
      </c>
      <c r="AO1354">
        <v>1</v>
      </c>
      <c r="AP1354">
        <v>0</v>
      </c>
      <c r="AQ1354">
        <v>0</v>
      </c>
      <c r="AR1354">
        <v>1</v>
      </c>
      <c r="AS1354">
        <v>1</v>
      </c>
      <c r="AV1354">
        <v>12.8</v>
      </c>
      <c r="AW1354" t="s">
        <v>59</v>
      </c>
      <c r="AX1354">
        <v>7</v>
      </c>
    </row>
    <row r="1355" spans="1:50">
      <c r="A1355" t="s">
        <v>2484</v>
      </c>
      <c r="B1355" t="s">
        <v>310</v>
      </c>
      <c r="C1355" t="s">
        <v>134</v>
      </c>
      <c r="E1355" t="s">
        <v>53</v>
      </c>
      <c r="F1355">
        <v>32</v>
      </c>
      <c r="G1355" t="s">
        <v>115</v>
      </c>
      <c r="H1355">
        <v>188.16</v>
      </c>
      <c r="I1355" t="s">
        <v>55</v>
      </c>
      <c r="J1355" t="s">
        <v>56</v>
      </c>
      <c r="K1355" t="s">
        <v>116</v>
      </c>
      <c r="L1355" t="s">
        <v>66</v>
      </c>
      <c r="M1355">
        <v>4</v>
      </c>
      <c r="N1355">
        <v>0</v>
      </c>
      <c r="O1355">
        <v>0</v>
      </c>
      <c r="P1355">
        <v>0</v>
      </c>
      <c r="Q1355" t="s">
        <v>59</v>
      </c>
      <c r="R1355" t="s">
        <v>59</v>
      </c>
      <c r="S1355" t="s">
        <v>59</v>
      </c>
      <c r="T1355" t="s">
        <v>59</v>
      </c>
      <c r="U1355" t="s">
        <v>59</v>
      </c>
      <c r="V1355">
        <v>0</v>
      </c>
      <c r="W1355">
        <v>0</v>
      </c>
      <c r="X1355">
        <v>1</v>
      </c>
      <c r="Y1355" t="s">
        <v>59</v>
      </c>
      <c r="Z1355" t="s">
        <v>59</v>
      </c>
      <c r="AA1355" t="s">
        <v>59</v>
      </c>
      <c r="AB1355" t="s">
        <v>59</v>
      </c>
      <c r="AC1355" t="s">
        <v>59</v>
      </c>
      <c r="AD1355" t="s">
        <v>59</v>
      </c>
      <c r="AE1355" t="s">
        <v>59</v>
      </c>
      <c r="AF1355" t="s">
        <v>59</v>
      </c>
      <c r="AG1355" t="s">
        <v>59</v>
      </c>
      <c r="AH1355" t="s">
        <v>59</v>
      </c>
      <c r="AI1355" t="s">
        <v>59</v>
      </c>
      <c r="AJ1355" t="s">
        <v>59</v>
      </c>
      <c r="AV1355">
        <v>12.3</v>
      </c>
      <c r="AW1355" t="s">
        <v>59</v>
      </c>
      <c r="AX1355">
        <v>1</v>
      </c>
    </row>
    <row r="1356" spans="1:50">
      <c r="A1356" t="s">
        <v>2485</v>
      </c>
      <c r="B1356" t="s">
        <v>2486</v>
      </c>
      <c r="C1356" t="s">
        <v>182</v>
      </c>
      <c r="D1356">
        <v>8840</v>
      </c>
      <c r="E1356" t="s">
        <v>63</v>
      </c>
      <c r="F1356">
        <v>64</v>
      </c>
      <c r="G1356" t="s">
        <v>226</v>
      </c>
      <c r="H1356">
        <v>370.07</v>
      </c>
      <c r="I1356" t="s">
        <v>105</v>
      </c>
      <c r="J1356" t="s">
        <v>56</v>
      </c>
      <c r="K1356" t="s">
        <v>72</v>
      </c>
      <c r="L1356" t="s">
        <v>58</v>
      </c>
      <c r="M1356">
        <v>0</v>
      </c>
      <c r="N1356">
        <v>2</v>
      </c>
      <c r="O1356">
        <v>2</v>
      </c>
      <c r="P1356">
        <v>2</v>
      </c>
      <c r="Q1356" t="s">
        <v>59</v>
      </c>
      <c r="R1356" t="s">
        <v>59</v>
      </c>
      <c r="S1356" t="s">
        <v>66</v>
      </c>
      <c r="T1356" t="s">
        <v>66</v>
      </c>
      <c r="U1356" t="s">
        <v>66</v>
      </c>
      <c r="V1356">
        <v>0</v>
      </c>
      <c r="W1356">
        <v>1</v>
      </c>
      <c r="X1356">
        <v>1</v>
      </c>
      <c r="Y1356" t="s">
        <v>66</v>
      </c>
      <c r="Z1356" t="s">
        <v>66</v>
      </c>
      <c r="AA1356" t="s">
        <v>66</v>
      </c>
      <c r="AB1356" t="s">
        <v>66</v>
      </c>
      <c r="AC1356" t="s">
        <v>58</v>
      </c>
      <c r="AD1356" t="s">
        <v>58</v>
      </c>
      <c r="AE1356" t="s">
        <v>58</v>
      </c>
      <c r="AF1356" t="s">
        <v>58</v>
      </c>
      <c r="AG1356" t="s">
        <v>58</v>
      </c>
      <c r="AH1356" t="s">
        <v>58</v>
      </c>
      <c r="AI1356" t="s">
        <v>58</v>
      </c>
      <c r="AJ1356" t="s">
        <v>58</v>
      </c>
      <c r="AK1356">
        <v>0</v>
      </c>
      <c r="AL1356">
        <v>0</v>
      </c>
      <c r="AM1356">
        <v>1</v>
      </c>
      <c r="AN1356">
        <v>0</v>
      </c>
      <c r="AO1356">
        <v>0</v>
      </c>
      <c r="AP1356">
        <v>0</v>
      </c>
      <c r="AQ1356">
        <v>0</v>
      </c>
      <c r="AR1356">
        <v>0</v>
      </c>
      <c r="AS1356">
        <v>0</v>
      </c>
      <c r="AV1356">
        <v>16.8</v>
      </c>
      <c r="AW1356" t="s">
        <v>66</v>
      </c>
      <c r="AX1356">
        <v>7</v>
      </c>
    </row>
    <row r="1357" spans="1:50">
      <c r="A1357" t="s">
        <v>2487</v>
      </c>
      <c r="B1357" t="s">
        <v>2488</v>
      </c>
      <c r="C1357" t="s">
        <v>108</v>
      </c>
      <c r="D1357">
        <v>4080</v>
      </c>
      <c r="E1357" t="s">
        <v>53</v>
      </c>
      <c r="F1357">
        <v>58</v>
      </c>
      <c r="G1357" t="s">
        <v>115</v>
      </c>
      <c r="H1357">
        <v>171.71</v>
      </c>
      <c r="I1357" t="s">
        <v>94</v>
      </c>
      <c r="J1357" t="s">
        <v>55</v>
      </c>
      <c r="K1357" t="s">
        <v>123</v>
      </c>
      <c r="L1357" t="s">
        <v>58</v>
      </c>
      <c r="M1357">
        <v>0</v>
      </c>
      <c r="N1357">
        <v>0</v>
      </c>
      <c r="O1357">
        <v>0</v>
      </c>
      <c r="P1357">
        <v>0</v>
      </c>
      <c r="Q1357" t="s">
        <v>59</v>
      </c>
      <c r="R1357" t="s">
        <v>59</v>
      </c>
      <c r="S1357" t="s">
        <v>59</v>
      </c>
      <c r="T1357" t="s">
        <v>59</v>
      </c>
      <c r="U1357" t="s">
        <v>59</v>
      </c>
      <c r="W1357">
        <v>0</v>
      </c>
      <c r="X1357">
        <v>0</v>
      </c>
      <c r="Y1357" t="s">
        <v>59</v>
      </c>
      <c r="Z1357" t="s">
        <v>59</v>
      </c>
      <c r="AA1357" t="s">
        <v>59</v>
      </c>
      <c r="AB1357" t="s">
        <v>59</v>
      </c>
      <c r="AC1357" t="s">
        <v>59</v>
      </c>
      <c r="AD1357" t="s">
        <v>59</v>
      </c>
      <c r="AE1357" t="s">
        <v>59</v>
      </c>
      <c r="AF1357" t="s">
        <v>59</v>
      </c>
      <c r="AG1357" t="s">
        <v>59</v>
      </c>
      <c r="AH1357" t="s">
        <v>59</v>
      </c>
      <c r="AI1357" t="s">
        <v>59</v>
      </c>
      <c r="AJ1357" t="s">
        <v>59</v>
      </c>
      <c r="AV1357">
        <v>13.9</v>
      </c>
      <c r="AW1357" t="s">
        <v>59</v>
      </c>
      <c r="AX1357">
        <v>9</v>
      </c>
    </row>
    <row r="1358" spans="1:50">
      <c r="A1358" t="s">
        <v>2489</v>
      </c>
      <c r="B1358" t="s">
        <v>2490</v>
      </c>
      <c r="C1358" t="s">
        <v>103</v>
      </c>
      <c r="E1358" t="s">
        <v>58</v>
      </c>
      <c r="F1358">
        <v>0</v>
      </c>
      <c r="G1358" t="s">
        <v>54</v>
      </c>
      <c r="H1358">
        <v>134.54</v>
      </c>
      <c r="I1358" t="s">
        <v>55</v>
      </c>
      <c r="J1358" t="s">
        <v>55</v>
      </c>
      <c r="K1358" t="s">
        <v>256</v>
      </c>
      <c r="L1358" t="s">
        <v>58</v>
      </c>
      <c r="M1358">
        <v>0</v>
      </c>
      <c r="N1358">
        <v>0</v>
      </c>
      <c r="O1358">
        <v>0</v>
      </c>
      <c r="P1358">
        <v>0</v>
      </c>
      <c r="Q1358" t="s">
        <v>59</v>
      </c>
      <c r="R1358" t="s">
        <v>59</v>
      </c>
      <c r="S1358" t="s">
        <v>59</v>
      </c>
      <c r="T1358" t="s">
        <v>59</v>
      </c>
      <c r="U1358" t="s">
        <v>59</v>
      </c>
      <c r="W1358">
        <v>0</v>
      </c>
      <c r="X1358">
        <v>0</v>
      </c>
      <c r="Y1358" t="s">
        <v>59</v>
      </c>
      <c r="Z1358" t="s">
        <v>59</v>
      </c>
      <c r="AA1358" t="s">
        <v>59</v>
      </c>
      <c r="AB1358" t="s">
        <v>59</v>
      </c>
      <c r="AC1358" t="s">
        <v>59</v>
      </c>
      <c r="AD1358" t="s">
        <v>59</v>
      </c>
      <c r="AE1358" t="s">
        <v>59</v>
      </c>
      <c r="AF1358" t="s">
        <v>59</v>
      </c>
      <c r="AG1358" t="s">
        <v>59</v>
      </c>
      <c r="AH1358" t="s">
        <v>59</v>
      </c>
      <c r="AI1358" t="s">
        <v>59</v>
      </c>
      <c r="AJ1358" t="s">
        <v>59</v>
      </c>
      <c r="AV1358">
        <v>12.2</v>
      </c>
      <c r="AW1358" t="s">
        <v>59</v>
      </c>
      <c r="AX1358">
        <v>6</v>
      </c>
    </row>
    <row r="1359" spans="1:50">
      <c r="A1359" t="s">
        <v>2491</v>
      </c>
      <c r="B1359" t="s">
        <v>2492</v>
      </c>
      <c r="C1359" t="s">
        <v>75</v>
      </c>
      <c r="E1359" t="s">
        <v>53</v>
      </c>
      <c r="F1359">
        <v>52</v>
      </c>
      <c r="G1359" t="s">
        <v>246</v>
      </c>
      <c r="H1359">
        <v>351.32</v>
      </c>
      <c r="I1359" t="s">
        <v>55</v>
      </c>
      <c r="J1359" t="s">
        <v>71</v>
      </c>
      <c r="K1359" t="s">
        <v>215</v>
      </c>
      <c r="L1359" t="s">
        <v>66</v>
      </c>
      <c r="M1359">
        <v>1</v>
      </c>
      <c r="N1359">
        <v>1</v>
      </c>
      <c r="O1359">
        <v>1</v>
      </c>
      <c r="P1359">
        <v>0</v>
      </c>
      <c r="Q1359" t="s">
        <v>59</v>
      </c>
      <c r="R1359" t="s">
        <v>59</v>
      </c>
      <c r="S1359" t="s">
        <v>59</v>
      </c>
      <c r="T1359" t="s">
        <v>59</v>
      </c>
      <c r="U1359" t="s">
        <v>59</v>
      </c>
      <c r="V1359">
        <v>0</v>
      </c>
      <c r="W1359">
        <v>1</v>
      </c>
      <c r="X1359">
        <v>1</v>
      </c>
      <c r="Y1359" t="s">
        <v>66</v>
      </c>
      <c r="Z1359" t="s">
        <v>66</v>
      </c>
      <c r="AA1359" t="s">
        <v>58</v>
      </c>
      <c r="AB1359" t="s">
        <v>66</v>
      </c>
      <c r="AC1359" t="s">
        <v>58</v>
      </c>
      <c r="AD1359" t="s">
        <v>58</v>
      </c>
      <c r="AE1359" t="s">
        <v>58</v>
      </c>
      <c r="AF1359" t="s">
        <v>58</v>
      </c>
      <c r="AG1359" t="s">
        <v>58</v>
      </c>
      <c r="AH1359" t="s">
        <v>58</v>
      </c>
      <c r="AI1359" t="s">
        <v>58</v>
      </c>
      <c r="AJ1359" t="s">
        <v>58</v>
      </c>
      <c r="AK1359">
        <v>0</v>
      </c>
      <c r="AL1359">
        <v>1</v>
      </c>
      <c r="AM1359">
        <v>1</v>
      </c>
      <c r="AN1359">
        <v>0</v>
      </c>
      <c r="AO1359">
        <v>0</v>
      </c>
      <c r="AP1359">
        <v>0</v>
      </c>
      <c r="AQ1359">
        <v>0</v>
      </c>
      <c r="AR1359">
        <v>0</v>
      </c>
      <c r="AS1359">
        <v>0</v>
      </c>
      <c r="AV1359">
        <v>13.4</v>
      </c>
      <c r="AW1359" t="s">
        <v>59</v>
      </c>
      <c r="AX1359">
        <v>1</v>
      </c>
    </row>
    <row r="1360" spans="1:50">
      <c r="A1360" t="s">
        <v>2493</v>
      </c>
      <c r="B1360" t="s">
        <v>2494</v>
      </c>
      <c r="C1360" t="s">
        <v>75</v>
      </c>
      <c r="D1360">
        <v>3000</v>
      </c>
      <c r="E1360" t="s">
        <v>63</v>
      </c>
      <c r="F1360">
        <v>74</v>
      </c>
      <c r="G1360" t="s">
        <v>104</v>
      </c>
      <c r="H1360">
        <v>242.43</v>
      </c>
      <c r="I1360" t="s">
        <v>196</v>
      </c>
      <c r="J1360" t="s">
        <v>71</v>
      </c>
      <c r="K1360" t="s">
        <v>168</v>
      </c>
      <c r="L1360" t="s">
        <v>58</v>
      </c>
      <c r="M1360">
        <v>0</v>
      </c>
      <c r="N1360">
        <v>2</v>
      </c>
      <c r="O1360">
        <v>2</v>
      </c>
      <c r="P1360">
        <v>1</v>
      </c>
      <c r="Q1360" t="s">
        <v>59</v>
      </c>
      <c r="R1360" t="s">
        <v>59</v>
      </c>
      <c r="S1360" t="s">
        <v>59</v>
      </c>
      <c r="T1360" t="s">
        <v>59</v>
      </c>
      <c r="U1360" t="s">
        <v>59</v>
      </c>
      <c r="Y1360" t="s">
        <v>58</v>
      </c>
      <c r="Z1360" t="s">
        <v>58</v>
      </c>
      <c r="AA1360" t="s">
        <v>58</v>
      </c>
      <c r="AB1360" t="s">
        <v>58</v>
      </c>
      <c r="AC1360" t="s">
        <v>58</v>
      </c>
      <c r="AD1360" t="s">
        <v>58</v>
      </c>
      <c r="AE1360" t="s">
        <v>58</v>
      </c>
      <c r="AF1360" t="s">
        <v>58</v>
      </c>
      <c r="AG1360" t="s">
        <v>58</v>
      </c>
      <c r="AH1360" t="s">
        <v>58</v>
      </c>
      <c r="AI1360" t="s">
        <v>58</v>
      </c>
      <c r="AJ1360" t="s">
        <v>58</v>
      </c>
      <c r="AK1360">
        <v>0</v>
      </c>
      <c r="AL1360">
        <v>0</v>
      </c>
      <c r="AM1360">
        <v>1</v>
      </c>
      <c r="AN1360">
        <v>1</v>
      </c>
      <c r="AO1360">
        <v>0</v>
      </c>
      <c r="AP1360">
        <v>0</v>
      </c>
      <c r="AQ1360">
        <v>0</v>
      </c>
      <c r="AR1360">
        <v>0</v>
      </c>
      <c r="AS1360">
        <v>0</v>
      </c>
      <c r="AW1360" t="s">
        <v>66</v>
      </c>
      <c r="AX1360">
        <v>1</v>
      </c>
    </row>
    <row r="1361" spans="1:50">
      <c r="A1361" t="s">
        <v>2495</v>
      </c>
      <c r="B1361" t="s">
        <v>2496</v>
      </c>
      <c r="C1361" t="s">
        <v>609</v>
      </c>
      <c r="E1361" t="s">
        <v>63</v>
      </c>
      <c r="F1361">
        <v>0</v>
      </c>
      <c r="G1361" t="s">
        <v>104</v>
      </c>
      <c r="H1361">
        <v>122.04</v>
      </c>
      <c r="I1361" t="s">
        <v>55</v>
      </c>
      <c r="J1361" t="s">
        <v>55</v>
      </c>
      <c r="K1361" t="s">
        <v>215</v>
      </c>
      <c r="L1361" t="s">
        <v>58</v>
      </c>
      <c r="M1361">
        <v>0</v>
      </c>
      <c r="N1361">
        <v>0</v>
      </c>
      <c r="O1361">
        <v>0</v>
      </c>
      <c r="P1361">
        <v>0</v>
      </c>
      <c r="Q1361" t="s">
        <v>59</v>
      </c>
      <c r="R1361" t="s">
        <v>59</v>
      </c>
      <c r="S1361" t="s">
        <v>59</v>
      </c>
      <c r="T1361" t="s">
        <v>59</v>
      </c>
      <c r="U1361" t="s">
        <v>59</v>
      </c>
      <c r="W1361">
        <v>0</v>
      </c>
      <c r="X1361">
        <v>0</v>
      </c>
      <c r="Y1361" t="s">
        <v>66</v>
      </c>
      <c r="Z1361" t="s">
        <v>58</v>
      </c>
      <c r="AA1361" t="s">
        <v>58</v>
      </c>
      <c r="AB1361" t="s">
        <v>58</v>
      </c>
      <c r="AC1361" t="s">
        <v>58</v>
      </c>
      <c r="AD1361" t="s">
        <v>58</v>
      </c>
      <c r="AE1361" t="s">
        <v>58</v>
      </c>
      <c r="AF1361" t="s">
        <v>58</v>
      </c>
      <c r="AG1361" t="s">
        <v>58</v>
      </c>
      <c r="AH1361" t="s">
        <v>58</v>
      </c>
      <c r="AI1361" t="s">
        <v>58</v>
      </c>
      <c r="AJ1361" t="s">
        <v>58</v>
      </c>
      <c r="AK1361">
        <v>1</v>
      </c>
      <c r="AL1361">
        <v>1</v>
      </c>
      <c r="AM1361">
        <v>0</v>
      </c>
      <c r="AN1361">
        <v>0</v>
      </c>
      <c r="AO1361">
        <v>0</v>
      </c>
      <c r="AP1361">
        <v>0</v>
      </c>
      <c r="AQ1361">
        <v>0</v>
      </c>
      <c r="AR1361">
        <v>0</v>
      </c>
      <c r="AS1361">
        <v>0</v>
      </c>
      <c r="AV1361">
        <v>11.4</v>
      </c>
      <c r="AW1361" t="s">
        <v>59</v>
      </c>
      <c r="AX1361">
        <v>9</v>
      </c>
    </row>
    <row r="1362" spans="1:50">
      <c r="A1362" t="s">
        <v>2497</v>
      </c>
      <c r="B1362" t="s">
        <v>306</v>
      </c>
      <c r="C1362" t="s">
        <v>177</v>
      </c>
      <c r="D1362">
        <v>3760</v>
      </c>
      <c r="E1362" t="s">
        <v>63</v>
      </c>
      <c r="F1362">
        <v>82</v>
      </c>
      <c r="G1362" t="s">
        <v>115</v>
      </c>
      <c r="H1362">
        <v>153.62</v>
      </c>
      <c r="I1362" t="s">
        <v>55</v>
      </c>
      <c r="J1362" t="s">
        <v>55</v>
      </c>
      <c r="K1362" t="s">
        <v>72</v>
      </c>
      <c r="L1362" t="s">
        <v>58</v>
      </c>
      <c r="M1362">
        <v>0</v>
      </c>
      <c r="N1362">
        <v>2</v>
      </c>
      <c r="O1362">
        <v>2</v>
      </c>
      <c r="P1362">
        <v>0</v>
      </c>
      <c r="Q1362" t="s">
        <v>59</v>
      </c>
      <c r="R1362" t="s">
        <v>59</v>
      </c>
      <c r="S1362" t="s">
        <v>59</v>
      </c>
      <c r="T1362" t="s">
        <v>59</v>
      </c>
      <c r="U1362" t="s">
        <v>59</v>
      </c>
      <c r="W1362">
        <v>0</v>
      </c>
      <c r="X1362">
        <v>0</v>
      </c>
      <c r="Y1362" t="s">
        <v>59</v>
      </c>
      <c r="Z1362" t="s">
        <v>59</v>
      </c>
      <c r="AA1362" t="s">
        <v>59</v>
      </c>
      <c r="AB1362" t="s">
        <v>59</v>
      </c>
      <c r="AC1362" t="s">
        <v>59</v>
      </c>
      <c r="AD1362" t="s">
        <v>59</v>
      </c>
      <c r="AE1362" t="s">
        <v>59</v>
      </c>
      <c r="AF1362" t="s">
        <v>59</v>
      </c>
      <c r="AG1362" t="s">
        <v>59</v>
      </c>
      <c r="AH1362" t="s">
        <v>59</v>
      </c>
      <c r="AI1362" t="s">
        <v>59</v>
      </c>
      <c r="AJ1362" t="s">
        <v>59</v>
      </c>
      <c r="AV1362">
        <v>11.6</v>
      </c>
      <c r="AW1362" t="s">
        <v>59</v>
      </c>
      <c r="AX1362">
        <v>8</v>
      </c>
    </row>
    <row r="1363" spans="1:50">
      <c r="A1363" t="s">
        <v>2498</v>
      </c>
      <c r="B1363" t="s">
        <v>1471</v>
      </c>
      <c r="C1363" t="s">
        <v>171</v>
      </c>
      <c r="D1363">
        <v>8160</v>
      </c>
      <c r="E1363" t="s">
        <v>53</v>
      </c>
      <c r="F1363">
        <v>36</v>
      </c>
      <c r="G1363" t="s">
        <v>70</v>
      </c>
      <c r="H1363">
        <v>267.11</v>
      </c>
      <c r="I1363" t="s">
        <v>55</v>
      </c>
      <c r="J1363" t="s">
        <v>55</v>
      </c>
      <c r="K1363" t="s">
        <v>256</v>
      </c>
      <c r="L1363" t="s">
        <v>58</v>
      </c>
      <c r="M1363">
        <v>0</v>
      </c>
      <c r="N1363">
        <v>1</v>
      </c>
      <c r="O1363">
        <v>1</v>
      </c>
      <c r="P1363">
        <v>0</v>
      </c>
      <c r="Q1363" t="s">
        <v>59</v>
      </c>
      <c r="R1363" t="s">
        <v>59</v>
      </c>
      <c r="S1363" t="s">
        <v>59</v>
      </c>
      <c r="T1363" t="s">
        <v>59</v>
      </c>
      <c r="U1363" t="s">
        <v>59</v>
      </c>
      <c r="V1363">
        <v>0</v>
      </c>
      <c r="W1363">
        <v>0</v>
      </c>
      <c r="X1363">
        <v>1</v>
      </c>
      <c r="Y1363" t="s">
        <v>59</v>
      </c>
      <c r="Z1363" t="s">
        <v>59</v>
      </c>
      <c r="AA1363" t="s">
        <v>59</v>
      </c>
      <c r="AB1363" t="s">
        <v>59</v>
      </c>
      <c r="AC1363" t="s">
        <v>59</v>
      </c>
      <c r="AD1363" t="s">
        <v>59</v>
      </c>
      <c r="AE1363" t="s">
        <v>59</v>
      </c>
      <c r="AF1363" t="s">
        <v>59</v>
      </c>
      <c r="AG1363" t="s">
        <v>59</v>
      </c>
      <c r="AH1363" t="s">
        <v>59</v>
      </c>
      <c r="AI1363" t="s">
        <v>59</v>
      </c>
      <c r="AJ1363" t="s">
        <v>59</v>
      </c>
      <c r="AV1363">
        <v>16</v>
      </c>
      <c r="AW1363" t="s">
        <v>59</v>
      </c>
      <c r="AX1363">
        <v>3</v>
      </c>
    </row>
    <row r="1364" spans="1:50">
      <c r="A1364" t="s">
        <v>2499</v>
      </c>
      <c r="B1364" t="s">
        <v>1434</v>
      </c>
      <c r="C1364" t="s">
        <v>83</v>
      </c>
      <c r="E1364" t="s">
        <v>53</v>
      </c>
      <c r="F1364">
        <v>50</v>
      </c>
      <c r="G1364" t="s">
        <v>115</v>
      </c>
      <c r="H1364">
        <v>220.07</v>
      </c>
      <c r="I1364" t="s">
        <v>241</v>
      </c>
      <c r="J1364" t="s">
        <v>71</v>
      </c>
      <c r="K1364" t="s">
        <v>72</v>
      </c>
      <c r="L1364" t="s">
        <v>66</v>
      </c>
      <c r="M1364">
        <v>3</v>
      </c>
      <c r="N1364">
        <v>0</v>
      </c>
      <c r="O1364">
        <v>0</v>
      </c>
      <c r="P1364">
        <v>0</v>
      </c>
      <c r="Q1364" t="s">
        <v>59</v>
      </c>
      <c r="R1364" t="s">
        <v>59</v>
      </c>
      <c r="S1364" t="s">
        <v>59</v>
      </c>
      <c r="T1364" t="s">
        <v>59</v>
      </c>
      <c r="U1364" t="s">
        <v>59</v>
      </c>
      <c r="V1364">
        <v>4</v>
      </c>
      <c r="W1364">
        <v>0</v>
      </c>
      <c r="X1364">
        <v>0</v>
      </c>
      <c r="Y1364" t="s">
        <v>58</v>
      </c>
      <c r="Z1364" t="s">
        <v>58</v>
      </c>
      <c r="AA1364" t="s">
        <v>58</v>
      </c>
      <c r="AB1364" t="s">
        <v>66</v>
      </c>
      <c r="AC1364" t="s">
        <v>58</v>
      </c>
      <c r="AD1364" t="s">
        <v>58</v>
      </c>
      <c r="AE1364" t="s">
        <v>58</v>
      </c>
      <c r="AF1364" t="s">
        <v>58</v>
      </c>
      <c r="AG1364" t="s">
        <v>58</v>
      </c>
      <c r="AH1364" t="s">
        <v>58</v>
      </c>
      <c r="AI1364" t="s">
        <v>58</v>
      </c>
      <c r="AJ1364" t="s">
        <v>58</v>
      </c>
      <c r="AK1364">
        <v>0</v>
      </c>
      <c r="AL1364">
        <v>1</v>
      </c>
      <c r="AM1364">
        <v>1</v>
      </c>
      <c r="AN1364">
        <v>0</v>
      </c>
      <c r="AO1364">
        <v>0</v>
      </c>
      <c r="AP1364">
        <v>0</v>
      </c>
      <c r="AQ1364">
        <v>0</v>
      </c>
      <c r="AR1364">
        <v>0</v>
      </c>
      <c r="AS1364">
        <v>0</v>
      </c>
      <c r="AV1364">
        <v>11.4</v>
      </c>
      <c r="AW1364" t="s">
        <v>59</v>
      </c>
      <c r="AX1364">
        <v>2</v>
      </c>
    </row>
    <row r="1365" spans="1:50">
      <c r="A1365" t="s">
        <v>2500</v>
      </c>
      <c r="B1365" t="s">
        <v>302</v>
      </c>
      <c r="C1365" t="s">
        <v>75</v>
      </c>
      <c r="D1365">
        <v>2160</v>
      </c>
      <c r="E1365" t="s">
        <v>63</v>
      </c>
      <c r="F1365">
        <v>62</v>
      </c>
      <c r="G1365" t="s">
        <v>363</v>
      </c>
      <c r="H1365">
        <v>391.45</v>
      </c>
      <c r="I1365" t="s">
        <v>105</v>
      </c>
      <c r="J1365" t="s">
        <v>71</v>
      </c>
      <c r="K1365" t="s">
        <v>215</v>
      </c>
      <c r="L1365" t="s">
        <v>58</v>
      </c>
      <c r="M1365">
        <v>0</v>
      </c>
      <c r="N1365">
        <v>1</v>
      </c>
      <c r="O1365">
        <v>1</v>
      </c>
      <c r="P1365">
        <v>0</v>
      </c>
      <c r="Q1365" t="s">
        <v>59</v>
      </c>
      <c r="R1365" t="s">
        <v>66</v>
      </c>
      <c r="S1365" t="s">
        <v>66</v>
      </c>
      <c r="T1365" t="s">
        <v>66</v>
      </c>
      <c r="U1365" t="s">
        <v>66</v>
      </c>
      <c r="V1365">
        <v>1</v>
      </c>
      <c r="W1365">
        <v>0</v>
      </c>
      <c r="X1365">
        <v>0</v>
      </c>
      <c r="Y1365" t="s">
        <v>66</v>
      </c>
      <c r="Z1365" t="s">
        <v>66</v>
      </c>
      <c r="AA1365" t="s">
        <v>66</v>
      </c>
      <c r="AB1365" t="s">
        <v>66</v>
      </c>
      <c r="AC1365" t="s">
        <v>58</v>
      </c>
      <c r="AD1365" t="s">
        <v>58</v>
      </c>
      <c r="AE1365" t="s">
        <v>66</v>
      </c>
      <c r="AF1365" t="s">
        <v>58</v>
      </c>
      <c r="AG1365" t="s">
        <v>66</v>
      </c>
      <c r="AH1365" t="s">
        <v>58</v>
      </c>
      <c r="AI1365" t="s">
        <v>58</v>
      </c>
      <c r="AJ1365" t="s">
        <v>58</v>
      </c>
      <c r="AK1365">
        <v>0</v>
      </c>
      <c r="AL1365">
        <v>0</v>
      </c>
      <c r="AM1365">
        <v>0</v>
      </c>
      <c r="AN1365">
        <v>0</v>
      </c>
      <c r="AO1365">
        <v>0</v>
      </c>
      <c r="AP1365">
        <v>0</v>
      </c>
      <c r="AQ1365">
        <v>0</v>
      </c>
      <c r="AR1365">
        <v>0</v>
      </c>
      <c r="AS1365">
        <v>0</v>
      </c>
      <c r="AV1365">
        <v>13.5</v>
      </c>
      <c r="AW1365" t="s">
        <v>59</v>
      </c>
      <c r="AX1365">
        <v>1</v>
      </c>
    </row>
    <row r="1366" spans="1:50">
      <c r="A1366" t="s">
        <v>2501</v>
      </c>
      <c r="B1366" t="s">
        <v>673</v>
      </c>
      <c r="C1366" t="s">
        <v>148</v>
      </c>
      <c r="D1366">
        <v>5190</v>
      </c>
      <c r="E1366" t="s">
        <v>63</v>
      </c>
      <c r="F1366">
        <v>56</v>
      </c>
      <c r="G1366" t="s">
        <v>84</v>
      </c>
      <c r="H1366">
        <v>318.42</v>
      </c>
      <c r="I1366" t="s">
        <v>105</v>
      </c>
      <c r="J1366" t="s">
        <v>71</v>
      </c>
      <c r="K1366" t="s">
        <v>85</v>
      </c>
      <c r="L1366" t="s">
        <v>58</v>
      </c>
      <c r="M1366">
        <v>0</v>
      </c>
      <c r="N1366">
        <v>2</v>
      </c>
      <c r="O1366">
        <v>2</v>
      </c>
      <c r="P1366">
        <v>0</v>
      </c>
      <c r="Q1366" t="s">
        <v>59</v>
      </c>
      <c r="R1366" t="s">
        <v>59</v>
      </c>
      <c r="S1366" t="s">
        <v>59</v>
      </c>
      <c r="T1366" t="s">
        <v>59</v>
      </c>
      <c r="U1366" t="s">
        <v>59</v>
      </c>
      <c r="W1366">
        <v>0</v>
      </c>
      <c r="X1366">
        <v>0</v>
      </c>
      <c r="Y1366" t="s">
        <v>66</v>
      </c>
      <c r="Z1366" t="s">
        <v>58</v>
      </c>
      <c r="AA1366" t="s">
        <v>58</v>
      </c>
      <c r="AB1366" t="s">
        <v>66</v>
      </c>
      <c r="AC1366" t="s">
        <v>58</v>
      </c>
      <c r="AD1366" t="s">
        <v>58</v>
      </c>
      <c r="AE1366" t="s">
        <v>66</v>
      </c>
      <c r="AF1366" t="s">
        <v>58</v>
      </c>
      <c r="AG1366" t="s">
        <v>58</v>
      </c>
      <c r="AH1366" t="s">
        <v>58</v>
      </c>
      <c r="AI1366" t="s">
        <v>58</v>
      </c>
      <c r="AJ1366" t="s">
        <v>58</v>
      </c>
      <c r="AK1366">
        <v>1</v>
      </c>
      <c r="AL1366">
        <v>1</v>
      </c>
      <c r="AM1366">
        <v>1</v>
      </c>
      <c r="AN1366">
        <v>0</v>
      </c>
      <c r="AO1366">
        <v>1</v>
      </c>
      <c r="AP1366">
        <v>0</v>
      </c>
      <c r="AQ1366">
        <v>0</v>
      </c>
      <c r="AR1366">
        <v>1</v>
      </c>
      <c r="AS1366">
        <v>1</v>
      </c>
      <c r="AV1366">
        <v>14.4</v>
      </c>
      <c r="AW1366" t="s">
        <v>59</v>
      </c>
      <c r="AX1366">
        <v>3</v>
      </c>
    </row>
    <row r="1367" spans="1:50">
      <c r="A1367" t="s">
        <v>2502</v>
      </c>
      <c r="B1367" t="s">
        <v>2503</v>
      </c>
      <c r="C1367" t="s">
        <v>52</v>
      </c>
      <c r="D1367">
        <v>8040</v>
      </c>
      <c r="E1367" t="s">
        <v>53</v>
      </c>
      <c r="F1367">
        <v>78</v>
      </c>
      <c r="G1367" t="s">
        <v>104</v>
      </c>
      <c r="H1367">
        <v>490.46</v>
      </c>
      <c r="I1367" t="s">
        <v>55</v>
      </c>
      <c r="J1367" t="s">
        <v>55</v>
      </c>
      <c r="K1367" t="s">
        <v>72</v>
      </c>
      <c r="L1367" t="s">
        <v>58</v>
      </c>
      <c r="M1367">
        <v>0</v>
      </c>
      <c r="N1367">
        <v>2</v>
      </c>
      <c r="O1367">
        <v>2</v>
      </c>
      <c r="P1367">
        <v>1</v>
      </c>
      <c r="Q1367" t="s">
        <v>59</v>
      </c>
      <c r="R1367" t="s">
        <v>59</v>
      </c>
      <c r="S1367" t="s">
        <v>59</v>
      </c>
      <c r="T1367" t="s">
        <v>59</v>
      </c>
      <c r="U1367" t="s">
        <v>59</v>
      </c>
      <c r="W1367">
        <v>0</v>
      </c>
      <c r="X1367">
        <v>0</v>
      </c>
      <c r="Y1367" t="s">
        <v>66</v>
      </c>
      <c r="Z1367" t="s">
        <v>66</v>
      </c>
      <c r="AA1367" t="s">
        <v>66</v>
      </c>
      <c r="AB1367" t="s">
        <v>66</v>
      </c>
      <c r="AC1367" t="s">
        <v>58</v>
      </c>
      <c r="AD1367" t="s">
        <v>58</v>
      </c>
      <c r="AE1367" t="s">
        <v>58</v>
      </c>
      <c r="AF1367" t="s">
        <v>58</v>
      </c>
      <c r="AG1367" t="s">
        <v>58</v>
      </c>
      <c r="AH1367" t="s">
        <v>58</v>
      </c>
      <c r="AI1367" t="s">
        <v>58</v>
      </c>
      <c r="AJ1367" t="s">
        <v>58</v>
      </c>
      <c r="AK1367">
        <v>0</v>
      </c>
      <c r="AL1367">
        <v>0</v>
      </c>
      <c r="AM1367">
        <v>1</v>
      </c>
      <c r="AN1367">
        <v>1</v>
      </c>
      <c r="AO1367">
        <v>1</v>
      </c>
      <c r="AP1367">
        <v>0</v>
      </c>
      <c r="AQ1367">
        <v>0</v>
      </c>
      <c r="AR1367">
        <v>0</v>
      </c>
      <c r="AS1367">
        <v>0</v>
      </c>
      <c r="AV1367">
        <v>15.4</v>
      </c>
      <c r="AW1367" t="s">
        <v>59</v>
      </c>
      <c r="AX1367">
        <v>5</v>
      </c>
    </row>
    <row r="1368" spans="1:50">
      <c r="A1368" t="s">
        <v>2504</v>
      </c>
      <c r="B1368" t="s">
        <v>1450</v>
      </c>
      <c r="C1368" t="s">
        <v>93</v>
      </c>
      <c r="D1368">
        <v>1120</v>
      </c>
      <c r="E1368" t="s">
        <v>53</v>
      </c>
      <c r="F1368">
        <v>54</v>
      </c>
      <c r="G1368" t="s">
        <v>115</v>
      </c>
      <c r="H1368">
        <v>350.33</v>
      </c>
      <c r="I1368" t="s">
        <v>100</v>
      </c>
      <c r="J1368" t="s">
        <v>71</v>
      </c>
      <c r="K1368" t="s">
        <v>215</v>
      </c>
      <c r="L1368" t="s">
        <v>66</v>
      </c>
      <c r="M1368">
        <v>1</v>
      </c>
      <c r="N1368">
        <v>2</v>
      </c>
      <c r="O1368">
        <v>2</v>
      </c>
      <c r="P1368">
        <v>0</v>
      </c>
      <c r="Q1368" t="s">
        <v>59</v>
      </c>
      <c r="R1368" t="s">
        <v>66</v>
      </c>
      <c r="S1368" t="s">
        <v>59</v>
      </c>
      <c r="T1368" t="s">
        <v>66</v>
      </c>
      <c r="U1368" t="s">
        <v>66</v>
      </c>
      <c r="W1368">
        <v>0</v>
      </c>
      <c r="X1368">
        <v>0</v>
      </c>
      <c r="Y1368" t="s">
        <v>58</v>
      </c>
      <c r="Z1368" t="s">
        <v>58</v>
      </c>
      <c r="AA1368" t="s">
        <v>58</v>
      </c>
      <c r="AB1368" t="s">
        <v>58</v>
      </c>
      <c r="AC1368" t="s">
        <v>58</v>
      </c>
      <c r="AD1368" t="s">
        <v>58</v>
      </c>
      <c r="AE1368" t="s">
        <v>58</v>
      </c>
      <c r="AF1368" t="s">
        <v>58</v>
      </c>
      <c r="AG1368" t="s">
        <v>58</v>
      </c>
      <c r="AH1368" t="s">
        <v>58</v>
      </c>
      <c r="AI1368" t="s">
        <v>58</v>
      </c>
      <c r="AJ1368" t="s">
        <v>58</v>
      </c>
      <c r="AK1368">
        <v>1</v>
      </c>
      <c r="AL1368">
        <v>0</v>
      </c>
      <c r="AM1368">
        <v>0</v>
      </c>
      <c r="AN1368">
        <v>0</v>
      </c>
      <c r="AO1368">
        <v>1</v>
      </c>
      <c r="AP1368">
        <v>0</v>
      </c>
      <c r="AQ1368">
        <v>0</v>
      </c>
      <c r="AR1368">
        <v>0</v>
      </c>
      <c r="AS1368">
        <v>0</v>
      </c>
      <c r="AV1368">
        <v>15.1</v>
      </c>
      <c r="AW1368" t="s">
        <v>59</v>
      </c>
      <c r="AX1368">
        <v>5</v>
      </c>
    </row>
    <row r="1369" spans="1:50">
      <c r="A1369" t="s">
        <v>2505</v>
      </c>
      <c r="B1369" t="s">
        <v>319</v>
      </c>
      <c r="C1369" t="s">
        <v>199</v>
      </c>
      <c r="D1369">
        <v>6280</v>
      </c>
      <c r="E1369" t="s">
        <v>53</v>
      </c>
      <c r="F1369">
        <v>72</v>
      </c>
      <c r="G1369" t="s">
        <v>104</v>
      </c>
      <c r="H1369">
        <v>174.01</v>
      </c>
      <c r="I1369" t="s">
        <v>261</v>
      </c>
      <c r="J1369" t="s">
        <v>71</v>
      </c>
      <c r="K1369" t="s">
        <v>72</v>
      </c>
      <c r="L1369" t="s">
        <v>58</v>
      </c>
      <c r="M1369">
        <v>0</v>
      </c>
      <c r="N1369">
        <v>2</v>
      </c>
      <c r="O1369">
        <v>2</v>
      </c>
      <c r="P1369">
        <v>0</v>
      </c>
      <c r="Q1369" t="s">
        <v>59</v>
      </c>
      <c r="R1369" t="s">
        <v>59</v>
      </c>
      <c r="S1369" t="s">
        <v>59</v>
      </c>
      <c r="T1369" t="s">
        <v>59</v>
      </c>
      <c r="U1369" t="s">
        <v>59</v>
      </c>
      <c r="W1369">
        <v>0</v>
      </c>
      <c r="X1369">
        <v>0</v>
      </c>
      <c r="Y1369" t="s">
        <v>59</v>
      </c>
      <c r="Z1369" t="s">
        <v>59</v>
      </c>
      <c r="AA1369" t="s">
        <v>59</v>
      </c>
      <c r="AB1369" t="s">
        <v>59</v>
      </c>
      <c r="AC1369" t="s">
        <v>59</v>
      </c>
      <c r="AD1369" t="s">
        <v>59</v>
      </c>
      <c r="AE1369" t="s">
        <v>59</v>
      </c>
      <c r="AF1369" t="s">
        <v>59</v>
      </c>
      <c r="AG1369" t="s">
        <v>59</v>
      </c>
      <c r="AH1369" t="s">
        <v>59</v>
      </c>
      <c r="AI1369" t="s">
        <v>59</v>
      </c>
      <c r="AJ1369" t="s">
        <v>59</v>
      </c>
      <c r="AV1369">
        <v>11.9</v>
      </c>
      <c r="AW1369" t="s">
        <v>59</v>
      </c>
      <c r="AX1369">
        <v>3</v>
      </c>
    </row>
    <row r="1370" spans="1:50">
      <c r="A1370" t="s">
        <v>2506</v>
      </c>
      <c r="B1370" t="s">
        <v>448</v>
      </c>
      <c r="C1370" t="s">
        <v>134</v>
      </c>
      <c r="D1370">
        <v>1840</v>
      </c>
      <c r="E1370" t="s">
        <v>53</v>
      </c>
      <c r="F1370">
        <v>30</v>
      </c>
      <c r="G1370" t="s">
        <v>84</v>
      </c>
      <c r="H1370">
        <v>186.84</v>
      </c>
      <c r="I1370" t="s">
        <v>55</v>
      </c>
      <c r="J1370" t="s">
        <v>56</v>
      </c>
      <c r="K1370" t="s">
        <v>80</v>
      </c>
      <c r="L1370" t="s">
        <v>66</v>
      </c>
      <c r="M1370">
        <v>2</v>
      </c>
      <c r="N1370">
        <v>2</v>
      </c>
      <c r="O1370">
        <v>2</v>
      </c>
      <c r="P1370">
        <v>0</v>
      </c>
      <c r="Q1370" t="s">
        <v>59</v>
      </c>
      <c r="R1370" t="s">
        <v>59</v>
      </c>
      <c r="S1370" t="s">
        <v>59</v>
      </c>
      <c r="T1370" t="s">
        <v>59</v>
      </c>
      <c r="U1370" t="s">
        <v>59</v>
      </c>
      <c r="V1370">
        <v>1</v>
      </c>
      <c r="W1370">
        <v>0</v>
      </c>
      <c r="X1370">
        <v>0</v>
      </c>
      <c r="Y1370" t="s">
        <v>59</v>
      </c>
      <c r="Z1370" t="s">
        <v>59</v>
      </c>
      <c r="AA1370" t="s">
        <v>59</v>
      </c>
      <c r="AB1370" t="s">
        <v>59</v>
      </c>
      <c r="AC1370" t="s">
        <v>59</v>
      </c>
      <c r="AD1370" t="s">
        <v>59</v>
      </c>
      <c r="AE1370" t="s">
        <v>59</v>
      </c>
      <c r="AF1370" t="s">
        <v>59</v>
      </c>
      <c r="AG1370" t="s">
        <v>59</v>
      </c>
      <c r="AH1370" t="s">
        <v>59</v>
      </c>
      <c r="AI1370" t="s">
        <v>59</v>
      </c>
      <c r="AJ1370" t="s">
        <v>59</v>
      </c>
      <c r="AV1370">
        <v>11.9</v>
      </c>
      <c r="AW1370" t="s">
        <v>59</v>
      </c>
      <c r="AX1370">
        <v>1</v>
      </c>
    </row>
    <row r="1371" spans="1:50">
      <c r="A1371" t="s">
        <v>2507</v>
      </c>
      <c r="B1371" t="s">
        <v>2508</v>
      </c>
      <c r="C1371" t="s">
        <v>171</v>
      </c>
      <c r="D1371">
        <v>160</v>
      </c>
      <c r="E1371" t="s">
        <v>63</v>
      </c>
      <c r="F1371">
        <v>48</v>
      </c>
      <c r="G1371" t="s">
        <v>104</v>
      </c>
      <c r="H1371">
        <v>267.11</v>
      </c>
      <c r="I1371" t="s">
        <v>55</v>
      </c>
      <c r="J1371" t="s">
        <v>56</v>
      </c>
      <c r="K1371" t="s">
        <v>57</v>
      </c>
      <c r="L1371" t="s">
        <v>58</v>
      </c>
      <c r="M1371">
        <v>0</v>
      </c>
      <c r="N1371">
        <v>0</v>
      </c>
      <c r="O1371">
        <v>0</v>
      </c>
      <c r="P1371">
        <v>0</v>
      </c>
      <c r="Q1371" t="s">
        <v>59</v>
      </c>
      <c r="R1371" t="s">
        <v>59</v>
      </c>
      <c r="S1371" t="s">
        <v>59</v>
      </c>
      <c r="T1371" t="s">
        <v>59</v>
      </c>
      <c r="U1371" t="s">
        <v>59</v>
      </c>
      <c r="V1371">
        <v>2</v>
      </c>
      <c r="W1371">
        <v>1</v>
      </c>
      <c r="X1371">
        <v>1</v>
      </c>
      <c r="Y1371" t="s">
        <v>66</v>
      </c>
      <c r="Z1371" t="s">
        <v>58</v>
      </c>
      <c r="AA1371" t="s">
        <v>58</v>
      </c>
      <c r="AB1371" t="s">
        <v>58</v>
      </c>
      <c r="AC1371" t="s">
        <v>58</v>
      </c>
      <c r="AD1371" t="s">
        <v>58</v>
      </c>
      <c r="AE1371" t="s">
        <v>58</v>
      </c>
      <c r="AF1371" t="s">
        <v>58</v>
      </c>
      <c r="AG1371" t="s">
        <v>58</v>
      </c>
      <c r="AH1371" t="s">
        <v>58</v>
      </c>
      <c r="AI1371" t="s">
        <v>58</v>
      </c>
      <c r="AJ1371" t="s">
        <v>58</v>
      </c>
      <c r="AK1371">
        <v>0</v>
      </c>
      <c r="AL1371">
        <v>0</v>
      </c>
      <c r="AM1371">
        <v>1</v>
      </c>
      <c r="AN1371">
        <v>0</v>
      </c>
      <c r="AO1371">
        <v>1</v>
      </c>
      <c r="AP1371">
        <v>1</v>
      </c>
      <c r="AQ1371">
        <v>1</v>
      </c>
      <c r="AR1371">
        <v>0</v>
      </c>
      <c r="AS1371">
        <v>0</v>
      </c>
      <c r="AV1371">
        <v>13.5</v>
      </c>
      <c r="AW1371" t="s">
        <v>59</v>
      </c>
      <c r="AX1371">
        <v>3</v>
      </c>
    </row>
    <row r="1372" spans="1:50">
      <c r="A1372" t="s">
        <v>2509</v>
      </c>
      <c r="B1372" t="s">
        <v>2510</v>
      </c>
      <c r="C1372" t="s">
        <v>420</v>
      </c>
      <c r="E1372" t="s">
        <v>63</v>
      </c>
      <c r="F1372">
        <v>48</v>
      </c>
      <c r="G1372" t="s">
        <v>70</v>
      </c>
      <c r="H1372">
        <v>236.51</v>
      </c>
      <c r="I1372" t="s">
        <v>55</v>
      </c>
      <c r="J1372" t="s">
        <v>56</v>
      </c>
      <c r="K1372" t="s">
        <v>72</v>
      </c>
      <c r="L1372" t="s">
        <v>58</v>
      </c>
      <c r="M1372">
        <v>0</v>
      </c>
      <c r="N1372">
        <v>0</v>
      </c>
      <c r="O1372">
        <v>0</v>
      </c>
      <c r="P1372">
        <v>0</v>
      </c>
      <c r="Q1372" t="s">
        <v>59</v>
      </c>
      <c r="R1372" t="s">
        <v>59</v>
      </c>
      <c r="S1372" t="s">
        <v>59</v>
      </c>
      <c r="T1372" t="s">
        <v>59</v>
      </c>
      <c r="U1372" t="s">
        <v>59</v>
      </c>
      <c r="V1372">
        <v>0</v>
      </c>
      <c r="W1372">
        <v>1</v>
      </c>
      <c r="X1372">
        <v>0</v>
      </c>
      <c r="Y1372" t="s">
        <v>58</v>
      </c>
      <c r="Z1372" t="s">
        <v>66</v>
      </c>
      <c r="AA1372" t="s">
        <v>58</v>
      </c>
      <c r="AB1372" t="s">
        <v>66</v>
      </c>
      <c r="AC1372" t="s">
        <v>58</v>
      </c>
      <c r="AD1372" t="s">
        <v>58</v>
      </c>
      <c r="AE1372" t="s">
        <v>58</v>
      </c>
      <c r="AF1372" t="s">
        <v>58</v>
      </c>
      <c r="AG1372" t="s">
        <v>58</v>
      </c>
      <c r="AH1372" t="s">
        <v>58</v>
      </c>
      <c r="AI1372" t="s">
        <v>58</v>
      </c>
      <c r="AJ1372" t="s">
        <v>58</v>
      </c>
      <c r="AK1372">
        <v>0</v>
      </c>
      <c r="AL1372">
        <v>0</v>
      </c>
      <c r="AM1372">
        <v>1</v>
      </c>
      <c r="AN1372">
        <v>0</v>
      </c>
      <c r="AO1372">
        <v>0</v>
      </c>
      <c r="AP1372">
        <v>0</v>
      </c>
      <c r="AQ1372">
        <v>1</v>
      </c>
      <c r="AR1372">
        <v>0</v>
      </c>
      <c r="AS1372">
        <v>0</v>
      </c>
      <c r="AV1372">
        <v>12</v>
      </c>
      <c r="AW1372" t="s">
        <v>59</v>
      </c>
      <c r="AX1372">
        <v>2</v>
      </c>
    </row>
    <row r="1373" spans="1:50">
      <c r="A1373" t="s">
        <v>2511</v>
      </c>
      <c r="B1373" t="s">
        <v>727</v>
      </c>
      <c r="C1373" t="s">
        <v>366</v>
      </c>
      <c r="D1373">
        <v>6520</v>
      </c>
      <c r="E1373" t="s">
        <v>53</v>
      </c>
      <c r="F1373">
        <v>24</v>
      </c>
      <c r="G1373" t="s">
        <v>54</v>
      </c>
      <c r="H1373">
        <v>235.53</v>
      </c>
      <c r="I1373" t="s">
        <v>196</v>
      </c>
      <c r="J1373" t="s">
        <v>71</v>
      </c>
      <c r="K1373" t="s">
        <v>57</v>
      </c>
      <c r="L1373" t="s">
        <v>66</v>
      </c>
      <c r="M1373">
        <v>2</v>
      </c>
      <c r="N1373">
        <v>1</v>
      </c>
      <c r="O1373">
        <v>1</v>
      </c>
      <c r="P1373">
        <v>0</v>
      </c>
      <c r="Q1373" t="s">
        <v>59</v>
      </c>
      <c r="R1373" t="s">
        <v>59</v>
      </c>
      <c r="S1373" t="s">
        <v>59</v>
      </c>
      <c r="T1373" t="s">
        <v>59</v>
      </c>
      <c r="U1373" t="s">
        <v>59</v>
      </c>
      <c r="V1373">
        <v>1</v>
      </c>
      <c r="W1373">
        <v>0</v>
      </c>
      <c r="X1373">
        <v>0</v>
      </c>
      <c r="Y1373" t="s">
        <v>58</v>
      </c>
      <c r="Z1373" t="s">
        <v>58</v>
      </c>
      <c r="AA1373" t="s">
        <v>58</v>
      </c>
      <c r="AB1373" t="s">
        <v>58</v>
      </c>
      <c r="AC1373" t="s">
        <v>58</v>
      </c>
      <c r="AD1373" t="s">
        <v>58</v>
      </c>
      <c r="AE1373" t="s">
        <v>58</v>
      </c>
      <c r="AF1373" t="s">
        <v>58</v>
      </c>
      <c r="AG1373" t="s">
        <v>58</v>
      </c>
      <c r="AH1373" t="s">
        <v>58</v>
      </c>
      <c r="AI1373" t="s">
        <v>58</v>
      </c>
      <c r="AJ1373" t="s">
        <v>58</v>
      </c>
      <c r="AK1373">
        <v>0</v>
      </c>
      <c r="AL1373">
        <v>0</v>
      </c>
      <c r="AM1373">
        <v>1</v>
      </c>
      <c r="AN1373">
        <v>0</v>
      </c>
      <c r="AO1373">
        <v>1</v>
      </c>
      <c r="AP1373">
        <v>0</v>
      </c>
      <c r="AQ1373">
        <v>1</v>
      </c>
      <c r="AR1373">
        <v>0</v>
      </c>
      <c r="AS1373">
        <v>1</v>
      </c>
      <c r="AV1373">
        <v>13.9</v>
      </c>
      <c r="AW1373" t="s">
        <v>59</v>
      </c>
      <c r="AX1373">
        <v>4</v>
      </c>
    </row>
    <row r="1374" spans="1:50">
      <c r="A1374" t="s">
        <v>2512</v>
      </c>
      <c r="B1374" t="s">
        <v>2513</v>
      </c>
      <c r="C1374" t="s">
        <v>103</v>
      </c>
      <c r="D1374">
        <v>8120</v>
      </c>
      <c r="E1374" t="s">
        <v>53</v>
      </c>
      <c r="F1374">
        <v>26</v>
      </c>
      <c r="G1374" t="s">
        <v>54</v>
      </c>
      <c r="H1374">
        <v>181.25</v>
      </c>
      <c r="I1374" t="s">
        <v>55</v>
      </c>
      <c r="J1374" t="s">
        <v>55</v>
      </c>
      <c r="K1374" t="s">
        <v>55</v>
      </c>
      <c r="L1374" t="s">
        <v>66</v>
      </c>
      <c r="M1374">
        <v>0</v>
      </c>
      <c r="N1374">
        <v>2</v>
      </c>
      <c r="O1374">
        <v>2</v>
      </c>
      <c r="P1374">
        <v>1</v>
      </c>
      <c r="Q1374" t="s">
        <v>59</v>
      </c>
      <c r="R1374" t="s">
        <v>59</v>
      </c>
      <c r="S1374" t="s">
        <v>59</v>
      </c>
      <c r="T1374" t="s">
        <v>59</v>
      </c>
      <c r="U1374" t="s">
        <v>59</v>
      </c>
      <c r="Y1374" t="s">
        <v>58</v>
      </c>
      <c r="Z1374" t="s">
        <v>58</v>
      </c>
      <c r="AA1374" t="s">
        <v>58</v>
      </c>
      <c r="AB1374" t="s">
        <v>58</v>
      </c>
      <c r="AC1374" t="s">
        <v>58</v>
      </c>
      <c r="AD1374" t="s">
        <v>58</v>
      </c>
      <c r="AE1374" t="s">
        <v>58</v>
      </c>
      <c r="AF1374" t="s">
        <v>58</v>
      </c>
      <c r="AG1374" t="s">
        <v>58</v>
      </c>
      <c r="AH1374" t="s">
        <v>58</v>
      </c>
      <c r="AI1374" t="s">
        <v>58</v>
      </c>
      <c r="AJ1374" t="s">
        <v>58</v>
      </c>
      <c r="AK1374">
        <v>0</v>
      </c>
      <c r="AL1374">
        <v>0</v>
      </c>
      <c r="AM1374">
        <v>1</v>
      </c>
      <c r="AN1374">
        <v>0</v>
      </c>
      <c r="AO1374">
        <v>1</v>
      </c>
      <c r="AP1374">
        <v>0</v>
      </c>
      <c r="AQ1374">
        <v>0</v>
      </c>
      <c r="AR1374">
        <v>0</v>
      </c>
      <c r="AS1374">
        <v>0</v>
      </c>
      <c r="AW1374" t="s">
        <v>66</v>
      </c>
      <c r="AX1374">
        <v>6</v>
      </c>
    </row>
    <row r="1375" spans="1:50">
      <c r="A1375" t="s">
        <v>2514</v>
      </c>
      <c r="B1375" t="s">
        <v>286</v>
      </c>
      <c r="C1375" t="s">
        <v>134</v>
      </c>
      <c r="D1375">
        <v>1640</v>
      </c>
      <c r="E1375" t="s">
        <v>53</v>
      </c>
      <c r="F1375">
        <v>24</v>
      </c>
      <c r="G1375" t="s">
        <v>54</v>
      </c>
      <c r="H1375">
        <v>195.72</v>
      </c>
      <c r="I1375" t="s">
        <v>94</v>
      </c>
      <c r="J1375" t="s">
        <v>55</v>
      </c>
      <c r="K1375" t="s">
        <v>131</v>
      </c>
      <c r="L1375" t="s">
        <v>66</v>
      </c>
      <c r="M1375">
        <v>1</v>
      </c>
      <c r="N1375">
        <v>2</v>
      </c>
      <c r="O1375">
        <v>2</v>
      </c>
      <c r="P1375">
        <v>1</v>
      </c>
      <c r="Q1375" t="s">
        <v>59</v>
      </c>
      <c r="R1375" t="s">
        <v>59</v>
      </c>
      <c r="S1375" t="s">
        <v>59</v>
      </c>
      <c r="T1375" t="s">
        <v>59</v>
      </c>
      <c r="U1375" t="s">
        <v>59</v>
      </c>
      <c r="Y1375" t="s">
        <v>58</v>
      </c>
      <c r="Z1375" t="s">
        <v>58</v>
      </c>
      <c r="AA1375" t="s">
        <v>58</v>
      </c>
      <c r="AB1375" t="s">
        <v>58</v>
      </c>
      <c r="AC1375" t="s">
        <v>58</v>
      </c>
      <c r="AD1375" t="s">
        <v>58</v>
      </c>
      <c r="AE1375" t="s">
        <v>58</v>
      </c>
      <c r="AF1375" t="s">
        <v>58</v>
      </c>
      <c r="AG1375" t="s">
        <v>58</v>
      </c>
      <c r="AH1375" t="s">
        <v>58</v>
      </c>
      <c r="AI1375" t="s">
        <v>58</v>
      </c>
      <c r="AJ1375" t="s">
        <v>58</v>
      </c>
      <c r="AK1375">
        <v>0</v>
      </c>
      <c r="AL1375">
        <v>0</v>
      </c>
      <c r="AM1375">
        <v>1</v>
      </c>
      <c r="AN1375">
        <v>0</v>
      </c>
      <c r="AO1375">
        <v>0</v>
      </c>
      <c r="AP1375">
        <v>0</v>
      </c>
      <c r="AQ1375">
        <v>0</v>
      </c>
      <c r="AR1375">
        <v>0</v>
      </c>
      <c r="AS1375">
        <v>0</v>
      </c>
      <c r="AW1375" t="s">
        <v>66</v>
      </c>
      <c r="AX1375">
        <v>1</v>
      </c>
    </row>
    <row r="1376" spans="1:50">
      <c r="A1376" t="s">
        <v>2515</v>
      </c>
      <c r="B1376" t="s">
        <v>2516</v>
      </c>
      <c r="C1376" t="s">
        <v>187</v>
      </c>
      <c r="E1376" t="s">
        <v>53</v>
      </c>
      <c r="F1376">
        <v>60</v>
      </c>
      <c r="G1376" t="s">
        <v>104</v>
      </c>
      <c r="H1376">
        <v>201.32</v>
      </c>
      <c r="I1376" t="s">
        <v>196</v>
      </c>
      <c r="J1376" t="s">
        <v>71</v>
      </c>
      <c r="K1376" t="s">
        <v>116</v>
      </c>
      <c r="L1376" t="s">
        <v>58</v>
      </c>
      <c r="M1376">
        <v>0</v>
      </c>
      <c r="N1376">
        <v>2</v>
      </c>
      <c r="O1376">
        <v>2</v>
      </c>
      <c r="P1376">
        <v>1</v>
      </c>
      <c r="Q1376" t="s">
        <v>59</v>
      </c>
      <c r="R1376" t="s">
        <v>59</v>
      </c>
      <c r="S1376" t="s">
        <v>59</v>
      </c>
      <c r="T1376" t="s">
        <v>59</v>
      </c>
      <c r="U1376" t="s">
        <v>59</v>
      </c>
      <c r="W1376">
        <v>0</v>
      </c>
      <c r="X1376">
        <v>0</v>
      </c>
      <c r="Y1376" t="s">
        <v>58</v>
      </c>
      <c r="Z1376" t="s">
        <v>66</v>
      </c>
      <c r="AA1376" t="s">
        <v>58</v>
      </c>
      <c r="AB1376" t="s">
        <v>66</v>
      </c>
      <c r="AC1376" t="s">
        <v>58</v>
      </c>
      <c r="AD1376" t="s">
        <v>58</v>
      </c>
      <c r="AE1376" t="s">
        <v>58</v>
      </c>
      <c r="AF1376" t="s">
        <v>58</v>
      </c>
      <c r="AG1376" t="s">
        <v>58</v>
      </c>
      <c r="AH1376" t="s">
        <v>58</v>
      </c>
      <c r="AI1376" t="s">
        <v>58</v>
      </c>
      <c r="AJ1376" t="s">
        <v>58</v>
      </c>
      <c r="AK1376">
        <v>0</v>
      </c>
      <c r="AL1376">
        <v>0</v>
      </c>
      <c r="AM1376">
        <v>1</v>
      </c>
      <c r="AN1376">
        <v>0</v>
      </c>
      <c r="AO1376">
        <v>0</v>
      </c>
      <c r="AP1376">
        <v>0</v>
      </c>
      <c r="AQ1376">
        <v>0</v>
      </c>
      <c r="AR1376">
        <v>0</v>
      </c>
      <c r="AS1376">
        <v>0</v>
      </c>
      <c r="AV1376">
        <v>11.3</v>
      </c>
      <c r="AW1376" t="s">
        <v>66</v>
      </c>
      <c r="AX1376">
        <v>7</v>
      </c>
    </row>
    <row r="1377" spans="1:50">
      <c r="A1377" t="s">
        <v>2517</v>
      </c>
      <c r="B1377" t="s">
        <v>2518</v>
      </c>
      <c r="C1377" t="s">
        <v>134</v>
      </c>
      <c r="D1377">
        <v>1640</v>
      </c>
      <c r="E1377" t="s">
        <v>53</v>
      </c>
      <c r="F1377">
        <v>46</v>
      </c>
      <c r="G1377" t="s">
        <v>70</v>
      </c>
      <c r="H1377">
        <v>325.66000000000003</v>
      </c>
      <c r="I1377" t="s">
        <v>55</v>
      </c>
      <c r="J1377" t="s">
        <v>55</v>
      </c>
      <c r="K1377" t="s">
        <v>80</v>
      </c>
      <c r="L1377" t="s">
        <v>58</v>
      </c>
      <c r="M1377">
        <v>0</v>
      </c>
      <c r="N1377">
        <v>0</v>
      </c>
      <c r="O1377">
        <v>0</v>
      </c>
      <c r="P1377">
        <v>0</v>
      </c>
      <c r="Q1377" t="s">
        <v>59</v>
      </c>
      <c r="R1377" t="s">
        <v>59</v>
      </c>
      <c r="S1377" t="s">
        <v>59</v>
      </c>
      <c r="T1377" t="s">
        <v>59</v>
      </c>
      <c r="U1377" t="s">
        <v>59</v>
      </c>
      <c r="V1377">
        <v>3</v>
      </c>
      <c r="W1377">
        <v>1</v>
      </c>
      <c r="X1377">
        <v>1</v>
      </c>
      <c r="Y1377" t="s">
        <v>66</v>
      </c>
      <c r="Z1377" t="s">
        <v>66</v>
      </c>
      <c r="AA1377" t="s">
        <v>58</v>
      </c>
      <c r="AB1377" t="s">
        <v>66</v>
      </c>
      <c r="AC1377" t="s">
        <v>58</v>
      </c>
      <c r="AD1377" t="s">
        <v>58</v>
      </c>
      <c r="AE1377" t="s">
        <v>58</v>
      </c>
      <c r="AF1377" t="s">
        <v>58</v>
      </c>
      <c r="AG1377" t="s">
        <v>58</v>
      </c>
      <c r="AH1377" t="s">
        <v>58</v>
      </c>
      <c r="AI1377" t="s">
        <v>58</v>
      </c>
      <c r="AJ1377" t="s">
        <v>58</v>
      </c>
      <c r="AK1377">
        <v>0</v>
      </c>
      <c r="AL1377">
        <v>0</v>
      </c>
      <c r="AM1377">
        <v>1</v>
      </c>
      <c r="AN1377">
        <v>0</v>
      </c>
      <c r="AO1377">
        <v>1</v>
      </c>
      <c r="AP1377">
        <v>0</v>
      </c>
      <c r="AQ1377">
        <v>0</v>
      </c>
      <c r="AR1377">
        <v>1</v>
      </c>
      <c r="AS1377">
        <v>1</v>
      </c>
      <c r="AV1377">
        <v>13.3</v>
      </c>
      <c r="AW1377" t="s">
        <v>59</v>
      </c>
      <c r="AX1377">
        <v>1</v>
      </c>
    </row>
    <row r="1378" spans="1:50">
      <c r="A1378" t="s">
        <v>2519</v>
      </c>
      <c r="B1378" t="s">
        <v>2279</v>
      </c>
      <c r="C1378" t="s">
        <v>187</v>
      </c>
      <c r="D1378">
        <v>4640</v>
      </c>
      <c r="E1378" t="s">
        <v>53</v>
      </c>
      <c r="F1378">
        <v>64</v>
      </c>
      <c r="G1378" t="s">
        <v>70</v>
      </c>
      <c r="H1378">
        <v>275.66000000000003</v>
      </c>
      <c r="I1378" t="s">
        <v>55</v>
      </c>
      <c r="J1378" t="s">
        <v>55</v>
      </c>
      <c r="K1378" t="s">
        <v>72</v>
      </c>
      <c r="L1378" t="s">
        <v>58</v>
      </c>
      <c r="M1378">
        <v>0</v>
      </c>
      <c r="N1378">
        <v>2</v>
      </c>
      <c r="O1378">
        <v>2</v>
      </c>
      <c r="P1378">
        <v>0</v>
      </c>
      <c r="Q1378" t="s">
        <v>59</v>
      </c>
      <c r="R1378" t="s">
        <v>59</v>
      </c>
      <c r="S1378" t="s">
        <v>59</v>
      </c>
      <c r="T1378" t="s">
        <v>59</v>
      </c>
      <c r="U1378" t="s">
        <v>59</v>
      </c>
      <c r="W1378">
        <v>0</v>
      </c>
      <c r="X1378">
        <v>0</v>
      </c>
      <c r="Y1378" t="s">
        <v>66</v>
      </c>
      <c r="Z1378" t="s">
        <v>58</v>
      </c>
      <c r="AA1378" t="s">
        <v>66</v>
      </c>
      <c r="AB1378" t="s">
        <v>58</v>
      </c>
      <c r="AC1378" t="s">
        <v>58</v>
      </c>
      <c r="AD1378" t="s">
        <v>58</v>
      </c>
      <c r="AE1378" t="s">
        <v>58</v>
      </c>
      <c r="AF1378" t="s">
        <v>58</v>
      </c>
      <c r="AG1378" t="s">
        <v>58</v>
      </c>
      <c r="AH1378" t="s">
        <v>58</v>
      </c>
      <c r="AI1378" t="s">
        <v>58</v>
      </c>
      <c r="AJ1378" t="s">
        <v>58</v>
      </c>
      <c r="AK1378">
        <v>1</v>
      </c>
      <c r="AL1378">
        <v>1</v>
      </c>
      <c r="AM1378">
        <v>1</v>
      </c>
      <c r="AN1378">
        <v>1</v>
      </c>
      <c r="AO1378">
        <v>0</v>
      </c>
      <c r="AP1378">
        <v>0</v>
      </c>
      <c r="AQ1378">
        <v>0</v>
      </c>
      <c r="AR1378">
        <v>0</v>
      </c>
      <c r="AS1378">
        <v>1</v>
      </c>
      <c r="AV1378">
        <v>13</v>
      </c>
      <c r="AW1378" t="s">
        <v>59</v>
      </c>
      <c r="AX1378">
        <v>7</v>
      </c>
    </row>
    <row r="1379" spans="1:50">
      <c r="A1379" t="s">
        <v>2520</v>
      </c>
      <c r="B1379" t="s">
        <v>2521</v>
      </c>
      <c r="C1379" t="s">
        <v>108</v>
      </c>
      <c r="D1379">
        <v>1920</v>
      </c>
      <c r="E1379" t="s">
        <v>53</v>
      </c>
      <c r="F1379">
        <v>48</v>
      </c>
      <c r="G1379" t="s">
        <v>89</v>
      </c>
      <c r="H1379">
        <v>394.08</v>
      </c>
      <c r="I1379" t="s">
        <v>105</v>
      </c>
      <c r="J1379" t="s">
        <v>71</v>
      </c>
      <c r="K1379" t="s">
        <v>168</v>
      </c>
      <c r="L1379" t="s">
        <v>58</v>
      </c>
      <c r="M1379">
        <v>0</v>
      </c>
      <c r="N1379">
        <v>1</v>
      </c>
      <c r="O1379">
        <v>1</v>
      </c>
      <c r="P1379">
        <v>0</v>
      </c>
      <c r="Q1379" t="s">
        <v>59</v>
      </c>
      <c r="R1379" t="s">
        <v>59</v>
      </c>
      <c r="S1379" t="s">
        <v>59</v>
      </c>
      <c r="T1379" t="s">
        <v>59</v>
      </c>
      <c r="U1379" t="s">
        <v>59</v>
      </c>
      <c r="V1379">
        <v>0</v>
      </c>
      <c r="W1379">
        <v>1</v>
      </c>
      <c r="X1379">
        <v>1</v>
      </c>
      <c r="Y1379" t="s">
        <v>66</v>
      </c>
      <c r="Z1379" t="s">
        <v>58</v>
      </c>
      <c r="AA1379" t="s">
        <v>58</v>
      </c>
      <c r="AB1379" t="s">
        <v>66</v>
      </c>
      <c r="AC1379" t="s">
        <v>58</v>
      </c>
      <c r="AD1379" t="s">
        <v>58</v>
      </c>
      <c r="AE1379" t="s">
        <v>66</v>
      </c>
      <c r="AF1379" t="s">
        <v>58</v>
      </c>
      <c r="AG1379" t="s">
        <v>58</v>
      </c>
      <c r="AH1379" t="s">
        <v>58</v>
      </c>
      <c r="AI1379" t="s">
        <v>58</v>
      </c>
      <c r="AJ1379" t="s">
        <v>66</v>
      </c>
      <c r="AK1379">
        <v>1</v>
      </c>
      <c r="AL1379">
        <v>1</v>
      </c>
      <c r="AM1379">
        <v>1</v>
      </c>
      <c r="AN1379">
        <v>0</v>
      </c>
      <c r="AO1379">
        <v>1</v>
      </c>
      <c r="AP1379">
        <v>0</v>
      </c>
      <c r="AQ1379">
        <v>1</v>
      </c>
      <c r="AR1379">
        <v>1</v>
      </c>
      <c r="AS1379">
        <v>0</v>
      </c>
      <c r="AV1379">
        <v>15.3</v>
      </c>
      <c r="AW1379" t="s">
        <v>59</v>
      </c>
      <c r="AX1379">
        <v>9</v>
      </c>
    </row>
    <row r="1380" spans="1:50">
      <c r="A1380" t="s">
        <v>2522</v>
      </c>
      <c r="B1380" t="s">
        <v>113</v>
      </c>
      <c r="C1380" t="s">
        <v>114</v>
      </c>
      <c r="D1380">
        <v>4120</v>
      </c>
      <c r="E1380" t="s">
        <v>53</v>
      </c>
      <c r="F1380">
        <v>64</v>
      </c>
      <c r="G1380" t="s">
        <v>115</v>
      </c>
      <c r="H1380">
        <v>230.59</v>
      </c>
      <c r="I1380" t="s">
        <v>76</v>
      </c>
      <c r="J1380" t="s">
        <v>56</v>
      </c>
      <c r="K1380" t="s">
        <v>256</v>
      </c>
      <c r="L1380" t="s">
        <v>58</v>
      </c>
      <c r="M1380">
        <v>0</v>
      </c>
      <c r="N1380">
        <v>1</v>
      </c>
      <c r="O1380">
        <v>1</v>
      </c>
      <c r="P1380">
        <v>0</v>
      </c>
      <c r="Q1380" t="s">
        <v>59</v>
      </c>
      <c r="R1380" t="s">
        <v>59</v>
      </c>
      <c r="S1380" t="s">
        <v>66</v>
      </c>
      <c r="T1380" t="s">
        <v>66</v>
      </c>
      <c r="U1380" t="s">
        <v>66</v>
      </c>
      <c r="W1380">
        <v>0</v>
      </c>
      <c r="X1380">
        <v>0</v>
      </c>
      <c r="Y1380" t="s">
        <v>58</v>
      </c>
      <c r="Z1380" t="s">
        <v>58</v>
      </c>
      <c r="AA1380" t="s">
        <v>58</v>
      </c>
      <c r="AB1380" t="s">
        <v>58</v>
      </c>
      <c r="AC1380" t="s">
        <v>58</v>
      </c>
      <c r="AD1380" t="s">
        <v>58</v>
      </c>
      <c r="AE1380" t="s">
        <v>58</v>
      </c>
      <c r="AF1380" t="s">
        <v>58</v>
      </c>
      <c r="AG1380" t="s">
        <v>58</v>
      </c>
      <c r="AH1380" t="s">
        <v>58</v>
      </c>
      <c r="AI1380" t="s">
        <v>58</v>
      </c>
      <c r="AJ1380" t="s">
        <v>58</v>
      </c>
      <c r="AK1380">
        <v>1</v>
      </c>
      <c r="AL1380">
        <v>1</v>
      </c>
      <c r="AM1380">
        <v>1</v>
      </c>
      <c r="AN1380">
        <v>0</v>
      </c>
      <c r="AO1380">
        <v>0</v>
      </c>
      <c r="AP1380">
        <v>0</v>
      </c>
      <c r="AQ1380">
        <v>0</v>
      </c>
      <c r="AR1380">
        <v>0</v>
      </c>
      <c r="AS1380">
        <v>0</v>
      </c>
      <c r="AV1380">
        <v>12.1</v>
      </c>
      <c r="AW1380" t="s">
        <v>59</v>
      </c>
      <c r="AX1380">
        <v>4</v>
      </c>
    </row>
    <row r="1381" spans="1:50">
      <c r="A1381" t="s">
        <v>2523</v>
      </c>
      <c r="B1381" t="s">
        <v>1388</v>
      </c>
      <c r="C1381" t="s">
        <v>420</v>
      </c>
      <c r="D1381">
        <v>4520</v>
      </c>
      <c r="E1381" t="s">
        <v>53</v>
      </c>
      <c r="F1381">
        <v>26</v>
      </c>
      <c r="G1381" t="s">
        <v>104</v>
      </c>
      <c r="H1381">
        <v>203.29</v>
      </c>
      <c r="I1381" t="s">
        <v>55</v>
      </c>
      <c r="J1381" t="s">
        <v>56</v>
      </c>
      <c r="K1381" t="s">
        <v>128</v>
      </c>
      <c r="L1381" t="s">
        <v>66</v>
      </c>
      <c r="M1381">
        <v>1</v>
      </c>
      <c r="N1381">
        <v>2</v>
      </c>
      <c r="O1381">
        <v>2</v>
      </c>
      <c r="P1381">
        <v>0</v>
      </c>
      <c r="Q1381" t="s">
        <v>59</v>
      </c>
      <c r="R1381" t="s">
        <v>59</v>
      </c>
      <c r="S1381" t="s">
        <v>59</v>
      </c>
      <c r="T1381" t="s">
        <v>59</v>
      </c>
      <c r="U1381" t="s">
        <v>59</v>
      </c>
      <c r="V1381">
        <v>0</v>
      </c>
      <c r="W1381">
        <v>0</v>
      </c>
      <c r="X1381">
        <v>0</v>
      </c>
      <c r="Y1381" t="s">
        <v>66</v>
      </c>
      <c r="Z1381" t="s">
        <v>58</v>
      </c>
      <c r="AA1381" t="s">
        <v>58</v>
      </c>
      <c r="AB1381" t="s">
        <v>58</v>
      </c>
      <c r="AC1381" t="s">
        <v>58</v>
      </c>
      <c r="AD1381" t="s">
        <v>58</v>
      </c>
      <c r="AE1381" t="s">
        <v>58</v>
      </c>
      <c r="AF1381" t="s">
        <v>58</v>
      </c>
      <c r="AG1381" t="s">
        <v>58</v>
      </c>
      <c r="AH1381" t="s">
        <v>58</v>
      </c>
      <c r="AI1381" t="s">
        <v>58</v>
      </c>
      <c r="AJ1381" t="s">
        <v>58</v>
      </c>
      <c r="AK1381">
        <v>0</v>
      </c>
      <c r="AL1381">
        <v>0</v>
      </c>
      <c r="AM1381">
        <v>1</v>
      </c>
      <c r="AN1381">
        <v>1</v>
      </c>
      <c r="AO1381">
        <v>0</v>
      </c>
      <c r="AP1381">
        <v>0</v>
      </c>
      <c r="AQ1381">
        <v>0</v>
      </c>
      <c r="AR1381">
        <v>0</v>
      </c>
      <c r="AS1381">
        <v>1</v>
      </c>
      <c r="AV1381">
        <v>11.6</v>
      </c>
      <c r="AW1381" t="s">
        <v>59</v>
      </c>
      <c r="AX1381">
        <v>2</v>
      </c>
    </row>
    <row r="1382" spans="1:50">
      <c r="A1382" t="s">
        <v>2524</v>
      </c>
      <c r="B1382" t="s">
        <v>1024</v>
      </c>
      <c r="C1382" t="s">
        <v>103</v>
      </c>
      <c r="D1382">
        <v>7320</v>
      </c>
      <c r="E1382" t="s">
        <v>53</v>
      </c>
      <c r="F1382">
        <v>54</v>
      </c>
      <c r="G1382" t="s">
        <v>226</v>
      </c>
      <c r="H1382">
        <v>289.14</v>
      </c>
      <c r="I1382" t="s">
        <v>105</v>
      </c>
      <c r="J1382" t="s">
        <v>71</v>
      </c>
      <c r="K1382" t="s">
        <v>57</v>
      </c>
      <c r="L1382" t="s">
        <v>58</v>
      </c>
      <c r="M1382">
        <v>0</v>
      </c>
      <c r="N1382">
        <v>1</v>
      </c>
      <c r="O1382">
        <v>1</v>
      </c>
      <c r="P1382">
        <v>0</v>
      </c>
      <c r="Q1382" t="s">
        <v>59</v>
      </c>
      <c r="R1382" t="s">
        <v>66</v>
      </c>
      <c r="S1382" t="s">
        <v>66</v>
      </c>
      <c r="T1382" t="s">
        <v>66</v>
      </c>
      <c r="U1382" t="s">
        <v>59</v>
      </c>
      <c r="W1382">
        <v>0</v>
      </c>
      <c r="X1382">
        <v>0</v>
      </c>
      <c r="Y1382" t="s">
        <v>59</v>
      </c>
      <c r="Z1382" t="s">
        <v>59</v>
      </c>
      <c r="AA1382" t="s">
        <v>59</v>
      </c>
      <c r="AB1382" t="s">
        <v>59</v>
      </c>
      <c r="AC1382" t="s">
        <v>59</v>
      </c>
      <c r="AD1382" t="s">
        <v>59</v>
      </c>
      <c r="AE1382" t="s">
        <v>59</v>
      </c>
      <c r="AF1382" t="s">
        <v>59</v>
      </c>
      <c r="AG1382" t="s">
        <v>59</v>
      </c>
      <c r="AH1382" t="s">
        <v>59</v>
      </c>
      <c r="AI1382" t="s">
        <v>59</v>
      </c>
      <c r="AJ1382" t="s">
        <v>59</v>
      </c>
      <c r="AV1382">
        <v>12.7</v>
      </c>
      <c r="AW1382" t="s">
        <v>59</v>
      </c>
      <c r="AX1382">
        <v>6</v>
      </c>
    </row>
    <row r="1383" spans="1:50">
      <c r="A1383" t="s">
        <v>2525</v>
      </c>
      <c r="B1383" t="s">
        <v>2526</v>
      </c>
      <c r="C1383" t="s">
        <v>171</v>
      </c>
      <c r="D1383">
        <v>160</v>
      </c>
      <c r="E1383" t="s">
        <v>63</v>
      </c>
      <c r="F1383">
        <v>62</v>
      </c>
      <c r="G1383" t="s">
        <v>84</v>
      </c>
      <c r="H1383">
        <v>346.05</v>
      </c>
      <c r="I1383" t="s">
        <v>65</v>
      </c>
      <c r="J1383" t="s">
        <v>71</v>
      </c>
      <c r="K1383" t="s">
        <v>72</v>
      </c>
      <c r="L1383" t="s">
        <v>66</v>
      </c>
      <c r="M1383">
        <v>1</v>
      </c>
      <c r="N1383">
        <v>0</v>
      </c>
      <c r="O1383">
        <v>0</v>
      </c>
      <c r="P1383">
        <v>0</v>
      </c>
      <c r="Q1383" t="s">
        <v>59</v>
      </c>
      <c r="R1383" t="s">
        <v>59</v>
      </c>
      <c r="S1383" t="s">
        <v>59</v>
      </c>
      <c r="T1383" t="s">
        <v>59</v>
      </c>
      <c r="U1383" t="s">
        <v>59</v>
      </c>
      <c r="V1383">
        <v>1</v>
      </c>
      <c r="W1383">
        <v>1</v>
      </c>
      <c r="X1383">
        <v>1</v>
      </c>
      <c r="Y1383" t="s">
        <v>66</v>
      </c>
      <c r="Z1383" t="s">
        <v>66</v>
      </c>
      <c r="AA1383" t="s">
        <v>58</v>
      </c>
      <c r="AB1383" t="s">
        <v>66</v>
      </c>
      <c r="AC1383" t="s">
        <v>58</v>
      </c>
      <c r="AD1383" t="s">
        <v>58</v>
      </c>
      <c r="AE1383" t="s">
        <v>58</v>
      </c>
      <c r="AF1383" t="s">
        <v>58</v>
      </c>
      <c r="AG1383" t="s">
        <v>58</v>
      </c>
      <c r="AH1383" t="s">
        <v>58</v>
      </c>
      <c r="AI1383" t="s">
        <v>58</v>
      </c>
      <c r="AJ1383" t="s">
        <v>66</v>
      </c>
      <c r="AK1383">
        <v>1</v>
      </c>
      <c r="AL1383">
        <v>1</v>
      </c>
      <c r="AM1383">
        <v>1</v>
      </c>
      <c r="AN1383">
        <v>0</v>
      </c>
      <c r="AO1383">
        <v>1</v>
      </c>
      <c r="AP1383">
        <v>0</v>
      </c>
      <c r="AQ1383">
        <v>0</v>
      </c>
      <c r="AR1383">
        <v>0</v>
      </c>
      <c r="AS1383">
        <v>1</v>
      </c>
      <c r="AV1383">
        <v>13</v>
      </c>
      <c r="AW1383" t="s">
        <v>59</v>
      </c>
      <c r="AX1383">
        <v>3</v>
      </c>
    </row>
    <row r="1384" spans="1:50">
      <c r="A1384" t="s">
        <v>2527</v>
      </c>
      <c r="B1384" t="s">
        <v>1936</v>
      </c>
      <c r="C1384" t="s">
        <v>108</v>
      </c>
      <c r="E1384" t="s">
        <v>63</v>
      </c>
      <c r="F1384">
        <v>76</v>
      </c>
      <c r="G1384" t="s">
        <v>246</v>
      </c>
      <c r="H1384">
        <v>362.17</v>
      </c>
      <c r="I1384" t="s">
        <v>100</v>
      </c>
      <c r="J1384" t="s">
        <v>71</v>
      </c>
      <c r="K1384" t="s">
        <v>72</v>
      </c>
      <c r="L1384" t="s">
        <v>58</v>
      </c>
      <c r="M1384">
        <v>0</v>
      </c>
      <c r="N1384">
        <v>2</v>
      </c>
      <c r="O1384">
        <v>2</v>
      </c>
      <c r="P1384">
        <v>0</v>
      </c>
      <c r="Q1384" t="s">
        <v>59</v>
      </c>
      <c r="R1384" t="s">
        <v>59</v>
      </c>
      <c r="S1384" t="s">
        <v>59</v>
      </c>
      <c r="T1384" t="s">
        <v>59</v>
      </c>
      <c r="U1384" t="s">
        <v>59</v>
      </c>
      <c r="V1384">
        <v>0</v>
      </c>
      <c r="W1384">
        <v>1</v>
      </c>
      <c r="X1384">
        <v>1</v>
      </c>
      <c r="Y1384" t="s">
        <v>66</v>
      </c>
      <c r="Z1384" t="s">
        <v>58</v>
      </c>
      <c r="AA1384" t="s">
        <v>58</v>
      </c>
      <c r="AB1384" t="s">
        <v>58</v>
      </c>
      <c r="AC1384" t="s">
        <v>58</v>
      </c>
      <c r="AD1384" t="s">
        <v>58</v>
      </c>
      <c r="AE1384" t="s">
        <v>58</v>
      </c>
      <c r="AF1384" t="s">
        <v>58</v>
      </c>
      <c r="AG1384" t="s">
        <v>58</v>
      </c>
      <c r="AH1384" t="s">
        <v>58</v>
      </c>
      <c r="AI1384" t="s">
        <v>58</v>
      </c>
      <c r="AJ1384" t="s">
        <v>58</v>
      </c>
      <c r="AK1384">
        <v>0</v>
      </c>
      <c r="AL1384">
        <v>0</v>
      </c>
      <c r="AM1384">
        <v>1</v>
      </c>
      <c r="AN1384">
        <v>0</v>
      </c>
      <c r="AO1384">
        <v>1</v>
      </c>
      <c r="AP1384">
        <v>0</v>
      </c>
      <c r="AQ1384">
        <v>0</v>
      </c>
      <c r="AR1384">
        <v>0</v>
      </c>
      <c r="AS1384">
        <v>0</v>
      </c>
      <c r="AV1384">
        <v>14.3</v>
      </c>
      <c r="AW1384" t="s">
        <v>59</v>
      </c>
      <c r="AX1384">
        <v>9</v>
      </c>
    </row>
    <row r="1385" spans="1:50">
      <c r="A1385" t="s">
        <v>2528</v>
      </c>
      <c r="B1385" t="s">
        <v>2529</v>
      </c>
      <c r="C1385" t="s">
        <v>174</v>
      </c>
      <c r="D1385">
        <v>880</v>
      </c>
      <c r="E1385" t="s">
        <v>63</v>
      </c>
      <c r="F1385">
        <v>46</v>
      </c>
      <c r="G1385" t="s">
        <v>226</v>
      </c>
      <c r="H1385">
        <v>269.41000000000003</v>
      </c>
      <c r="I1385" t="s">
        <v>76</v>
      </c>
      <c r="J1385" t="s">
        <v>71</v>
      </c>
      <c r="K1385" t="s">
        <v>72</v>
      </c>
      <c r="L1385" t="s">
        <v>58</v>
      </c>
      <c r="M1385">
        <v>0</v>
      </c>
      <c r="N1385">
        <v>2</v>
      </c>
      <c r="O1385">
        <v>2</v>
      </c>
      <c r="P1385">
        <v>0</v>
      </c>
      <c r="Q1385" t="s">
        <v>59</v>
      </c>
      <c r="R1385" t="s">
        <v>59</v>
      </c>
      <c r="S1385" t="s">
        <v>59</v>
      </c>
      <c r="T1385" t="s">
        <v>59</v>
      </c>
      <c r="U1385" t="s">
        <v>59</v>
      </c>
      <c r="V1385">
        <v>1</v>
      </c>
      <c r="W1385">
        <v>0</v>
      </c>
      <c r="X1385">
        <v>0</v>
      </c>
      <c r="Y1385" t="s">
        <v>66</v>
      </c>
      <c r="Z1385" t="s">
        <v>58</v>
      </c>
      <c r="AA1385" t="s">
        <v>58</v>
      </c>
      <c r="AB1385" t="s">
        <v>58</v>
      </c>
      <c r="AC1385" t="s">
        <v>58</v>
      </c>
      <c r="AD1385" t="s">
        <v>58</v>
      </c>
      <c r="AE1385" t="s">
        <v>58</v>
      </c>
      <c r="AF1385" t="s">
        <v>58</v>
      </c>
      <c r="AG1385" t="s">
        <v>58</v>
      </c>
      <c r="AH1385" t="s">
        <v>58</v>
      </c>
      <c r="AI1385" t="s">
        <v>58</v>
      </c>
      <c r="AJ1385" t="s">
        <v>58</v>
      </c>
      <c r="AK1385">
        <v>1</v>
      </c>
      <c r="AL1385">
        <v>0</v>
      </c>
      <c r="AM1385">
        <v>1</v>
      </c>
      <c r="AN1385">
        <v>0</v>
      </c>
      <c r="AO1385">
        <v>0</v>
      </c>
      <c r="AP1385">
        <v>0</v>
      </c>
      <c r="AQ1385">
        <v>1</v>
      </c>
      <c r="AR1385">
        <v>0</v>
      </c>
      <c r="AS1385">
        <v>0</v>
      </c>
      <c r="AV1385">
        <v>12.2</v>
      </c>
      <c r="AW1385" t="s">
        <v>59</v>
      </c>
      <c r="AX1385">
        <v>4</v>
      </c>
    </row>
    <row r="1386" spans="1:50">
      <c r="A1386" t="s">
        <v>2530</v>
      </c>
      <c r="B1386" t="s">
        <v>982</v>
      </c>
      <c r="C1386" t="s">
        <v>202</v>
      </c>
      <c r="D1386">
        <v>3440</v>
      </c>
      <c r="E1386" t="s">
        <v>63</v>
      </c>
      <c r="F1386">
        <v>44</v>
      </c>
      <c r="G1386" t="s">
        <v>70</v>
      </c>
      <c r="H1386">
        <v>320.39</v>
      </c>
      <c r="I1386" t="s">
        <v>105</v>
      </c>
      <c r="J1386" t="s">
        <v>71</v>
      </c>
      <c r="K1386" t="s">
        <v>156</v>
      </c>
      <c r="L1386" t="s">
        <v>66</v>
      </c>
      <c r="M1386">
        <v>4</v>
      </c>
      <c r="N1386">
        <v>2</v>
      </c>
      <c r="O1386">
        <v>2</v>
      </c>
      <c r="P1386">
        <v>0</v>
      </c>
      <c r="Q1386" t="s">
        <v>59</v>
      </c>
      <c r="R1386" t="s">
        <v>59</v>
      </c>
      <c r="S1386" t="s">
        <v>59</v>
      </c>
      <c r="T1386" t="s">
        <v>59</v>
      </c>
      <c r="U1386" t="s">
        <v>59</v>
      </c>
      <c r="V1386">
        <v>2</v>
      </c>
      <c r="W1386">
        <v>1</v>
      </c>
      <c r="X1386">
        <v>0</v>
      </c>
      <c r="Y1386" t="s">
        <v>66</v>
      </c>
      <c r="Z1386" t="s">
        <v>66</v>
      </c>
      <c r="AA1386" t="s">
        <v>58</v>
      </c>
      <c r="AB1386" t="s">
        <v>66</v>
      </c>
      <c r="AC1386" t="s">
        <v>58</v>
      </c>
      <c r="AD1386" t="s">
        <v>58</v>
      </c>
      <c r="AE1386" t="s">
        <v>58</v>
      </c>
      <c r="AF1386" t="s">
        <v>58</v>
      </c>
      <c r="AG1386" t="s">
        <v>58</v>
      </c>
      <c r="AH1386" t="s">
        <v>58</v>
      </c>
      <c r="AI1386" t="s">
        <v>58</v>
      </c>
      <c r="AJ1386" t="s">
        <v>58</v>
      </c>
      <c r="AK1386">
        <v>0</v>
      </c>
      <c r="AL1386">
        <v>1</v>
      </c>
      <c r="AM1386">
        <v>1</v>
      </c>
      <c r="AN1386">
        <v>0</v>
      </c>
      <c r="AO1386">
        <v>1</v>
      </c>
      <c r="AP1386">
        <v>0</v>
      </c>
      <c r="AQ1386">
        <v>0</v>
      </c>
      <c r="AR1386">
        <v>0</v>
      </c>
      <c r="AS1386">
        <v>1</v>
      </c>
      <c r="AV1386">
        <v>14.8</v>
      </c>
      <c r="AW1386" t="s">
        <v>59</v>
      </c>
      <c r="AX1386">
        <v>2</v>
      </c>
    </row>
    <row r="1387" spans="1:50">
      <c r="A1387" t="s">
        <v>2531</v>
      </c>
      <c r="B1387" t="s">
        <v>2532</v>
      </c>
      <c r="C1387" t="s">
        <v>185</v>
      </c>
      <c r="E1387" t="s">
        <v>53</v>
      </c>
      <c r="F1387">
        <v>24</v>
      </c>
      <c r="G1387" t="s">
        <v>54</v>
      </c>
      <c r="H1387">
        <v>132.88999999999999</v>
      </c>
      <c r="I1387" t="s">
        <v>55</v>
      </c>
      <c r="J1387" t="s">
        <v>55</v>
      </c>
      <c r="K1387" t="s">
        <v>128</v>
      </c>
      <c r="L1387" t="s">
        <v>58</v>
      </c>
      <c r="M1387">
        <v>0</v>
      </c>
      <c r="N1387">
        <v>0</v>
      </c>
      <c r="O1387">
        <v>0</v>
      </c>
      <c r="P1387">
        <v>0</v>
      </c>
      <c r="Q1387" t="s">
        <v>59</v>
      </c>
      <c r="R1387" t="s">
        <v>59</v>
      </c>
      <c r="S1387" t="s">
        <v>59</v>
      </c>
      <c r="T1387" t="s">
        <v>59</v>
      </c>
      <c r="U1387" t="s">
        <v>59</v>
      </c>
      <c r="W1387">
        <v>0</v>
      </c>
      <c r="X1387">
        <v>0</v>
      </c>
      <c r="Y1387" t="s">
        <v>66</v>
      </c>
      <c r="Z1387" t="s">
        <v>58</v>
      </c>
      <c r="AA1387" t="s">
        <v>58</v>
      </c>
      <c r="AB1387" t="s">
        <v>58</v>
      </c>
      <c r="AC1387" t="s">
        <v>58</v>
      </c>
      <c r="AD1387" t="s">
        <v>58</v>
      </c>
      <c r="AE1387" t="s">
        <v>58</v>
      </c>
      <c r="AF1387" t="s">
        <v>58</v>
      </c>
      <c r="AG1387" t="s">
        <v>58</v>
      </c>
      <c r="AH1387" t="s">
        <v>58</v>
      </c>
      <c r="AI1387" t="s">
        <v>58</v>
      </c>
      <c r="AJ1387" t="s">
        <v>58</v>
      </c>
      <c r="AK1387">
        <v>0</v>
      </c>
      <c r="AL1387">
        <v>0</v>
      </c>
      <c r="AM1387">
        <v>1</v>
      </c>
      <c r="AN1387">
        <v>0</v>
      </c>
      <c r="AO1387">
        <v>0</v>
      </c>
      <c r="AP1387">
        <v>0</v>
      </c>
      <c r="AQ1387">
        <v>0</v>
      </c>
      <c r="AR1387">
        <v>0</v>
      </c>
      <c r="AS1387">
        <v>0</v>
      </c>
      <c r="AV1387">
        <v>11.8</v>
      </c>
      <c r="AW1387" t="s">
        <v>59</v>
      </c>
      <c r="AX1387">
        <v>1</v>
      </c>
    </row>
    <row r="1388" spans="1:50">
      <c r="A1388" t="s">
        <v>2533</v>
      </c>
      <c r="B1388" t="s">
        <v>2534</v>
      </c>
      <c r="C1388" t="s">
        <v>93</v>
      </c>
      <c r="D1388">
        <v>1120</v>
      </c>
      <c r="E1388" t="s">
        <v>63</v>
      </c>
      <c r="F1388">
        <v>52</v>
      </c>
      <c r="G1388" t="s">
        <v>363</v>
      </c>
      <c r="H1388">
        <v>490.46</v>
      </c>
      <c r="I1388" t="s">
        <v>105</v>
      </c>
      <c r="J1388" t="s">
        <v>55</v>
      </c>
      <c r="K1388" t="s">
        <v>72</v>
      </c>
      <c r="L1388" t="s">
        <v>66</v>
      </c>
      <c r="M1388">
        <v>1</v>
      </c>
      <c r="N1388">
        <v>2</v>
      </c>
      <c r="O1388">
        <v>2</v>
      </c>
      <c r="P1388">
        <v>0</v>
      </c>
      <c r="Q1388" t="s">
        <v>59</v>
      </c>
      <c r="R1388" t="s">
        <v>59</v>
      </c>
      <c r="S1388" t="s">
        <v>59</v>
      </c>
      <c r="T1388" t="s">
        <v>59</v>
      </c>
      <c r="U1388" t="s">
        <v>59</v>
      </c>
      <c r="W1388">
        <v>0</v>
      </c>
      <c r="X1388">
        <v>0</v>
      </c>
      <c r="Y1388" t="s">
        <v>66</v>
      </c>
      <c r="Z1388" t="s">
        <v>66</v>
      </c>
      <c r="AA1388" t="s">
        <v>58</v>
      </c>
      <c r="AB1388" t="s">
        <v>66</v>
      </c>
      <c r="AC1388" t="s">
        <v>58</v>
      </c>
      <c r="AD1388" t="s">
        <v>58</v>
      </c>
      <c r="AE1388" t="s">
        <v>58</v>
      </c>
      <c r="AF1388" t="s">
        <v>58</v>
      </c>
      <c r="AG1388" t="s">
        <v>58</v>
      </c>
      <c r="AH1388" t="s">
        <v>58</v>
      </c>
      <c r="AI1388" t="s">
        <v>58</v>
      </c>
      <c r="AJ1388" t="s">
        <v>58</v>
      </c>
      <c r="AK1388">
        <v>0</v>
      </c>
      <c r="AL1388">
        <v>0</v>
      </c>
      <c r="AM1388">
        <v>1</v>
      </c>
      <c r="AN1388">
        <v>0</v>
      </c>
      <c r="AO1388">
        <v>1</v>
      </c>
      <c r="AP1388">
        <v>0</v>
      </c>
      <c r="AQ1388">
        <v>0</v>
      </c>
      <c r="AR1388">
        <v>0</v>
      </c>
      <c r="AS1388">
        <v>1</v>
      </c>
      <c r="AV1388">
        <v>18.100000000000001</v>
      </c>
      <c r="AW1388" t="s">
        <v>66</v>
      </c>
      <c r="AX1388">
        <v>5</v>
      </c>
    </row>
    <row r="1389" spans="1:50">
      <c r="A1389" t="s">
        <v>2535</v>
      </c>
      <c r="B1389" t="s">
        <v>2536</v>
      </c>
      <c r="C1389" t="s">
        <v>182</v>
      </c>
      <c r="D1389">
        <v>3180</v>
      </c>
      <c r="E1389" t="s">
        <v>53</v>
      </c>
      <c r="F1389">
        <v>26</v>
      </c>
      <c r="G1389" t="s">
        <v>84</v>
      </c>
      <c r="H1389">
        <v>216.78</v>
      </c>
      <c r="I1389" t="s">
        <v>55</v>
      </c>
      <c r="J1389" t="s">
        <v>55</v>
      </c>
      <c r="K1389" t="s">
        <v>131</v>
      </c>
      <c r="L1389" t="s">
        <v>58</v>
      </c>
      <c r="M1389">
        <v>0</v>
      </c>
      <c r="N1389">
        <v>0</v>
      </c>
      <c r="O1389">
        <v>0</v>
      </c>
      <c r="P1389">
        <v>0</v>
      </c>
      <c r="Q1389" t="s">
        <v>59</v>
      </c>
      <c r="R1389" t="s">
        <v>59</v>
      </c>
      <c r="S1389" t="s">
        <v>59</v>
      </c>
      <c r="T1389" t="s">
        <v>59</v>
      </c>
      <c r="U1389" t="s">
        <v>59</v>
      </c>
      <c r="W1389">
        <v>0</v>
      </c>
      <c r="X1389">
        <v>0</v>
      </c>
      <c r="Y1389" t="s">
        <v>59</v>
      </c>
      <c r="Z1389" t="s">
        <v>59</v>
      </c>
      <c r="AA1389" t="s">
        <v>59</v>
      </c>
      <c r="AB1389" t="s">
        <v>59</v>
      </c>
      <c r="AC1389" t="s">
        <v>59</v>
      </c>
      <c r="AD1389" t="s">
        <v>59</v>
      </c>
      <c r="AE1389" t="s">
        <v>59</v>
      </c>
      <c r="AF1389" t="s">
        <v>59</v>
      </c>
      <c r="AG1389" t="s">
        <v>59</v>
      </c>
      <c r="AH1389" t="s">
        <v>59</v>
      </c>
      <c r="AI1389" t="s">
        <v>59</v>
      </c>
      <c r="AJ1389" t="s">
        <v>59</v>
      </c>
      <c r="AV1389">
        <v>13.3</v>
      </c>
      <c r="AW1389" t="s">
        <v>59</v>
      </c>
      <c r="AX1389">
        <v>7</v>
      </c>
    </row>
    <row r="1390" spans="1:50">
      <c r="A1390" t="s">
        <v>2537</v>
      </c>
      <c r="B1390" t="s">
        <v>707</v>
      </c>
      <c r="C1390" t="s">
        <v>366</v>
      </c>
      <c r="D1390">
        <v>7160</v>
      </c>
      <c r="E1390" t="s">
        <v>53</v>
      </c>
      <c r="F1390">
        <v>50</v>
      </c>
      <c r="G1390" t="s">
        <v>226</v>
      </c>
      <c r="H1390">
        <v>354.93</v>
      </c>
      <c r="I1390" t="s">
        <v>55</v>
      </c>
      <c r="J1390" t="s">
        <v>71</v>
      </c>
      <c r="K1390" t="s">
        <v>72</v>
      </c>
      <c r="L1390" t="s">
        <v>58</v>
      </c>
      <c r="M1390">
        <v>0</v>
      </c>
      <c r="N1390">
        <v>2</v>
      </c>
      <c r="O1390">
        <v>2</v>
      </c>
      <c r="P1390">
        <v>0</v>
      </c>
      <c r="Q1390" t="s">
        <v>59</v>
      </c>
      <c r="R1390" t="s">
        <v>59</v>
      </c>
      <c r="S1390" t="s">
        <v>59</v>
      </c>
      <c r="T1390" t="s">
        <v>59</v>
      </c>
      <c r="U1390" t="s">
        <v>59</v>
      </c>
      <c r="V1390">
        <v>0</v>
      </c>
      <c r="W1390">
        <v>1</v>
      </c>
      <c r="X1390">
        <v>0</v>
      </c>
      <c r="Y1390" t="s">
        <v>66</v>
      </c>
      <c r="Z1390" t="s">
        <v>66</v>
      </c>
      <c r="AA1390" t="s">
        <v>58</v>
      </c>
      <c r="AB1390" t="s">
        <v>66</v>
      </c>
      <c r="AC1390" t="s">
        <v>58</v>
      </c>
      <c r="AD1390" t="s">
        <v>58</v>
      </c>
      <c r="AE1390" t="s">
        <v>58</v>
      </c>
      <c r="AF1390" t="s">
        <v>58</v>
      </c>
      <c r="AG1390" t="s">
        <v>58</v>
      </c>
      <c r="AH1390" t="s">
        <v>58</v>
      </c>
      <c r="AI1390" t="s">
        <v>58</v>
      </c>
      <c r="AJ1390" t="s">
        <v>58</v>
      </c>
      <c r="AK1390">
        <v>0</v>
      </c>
      <c r="AL1390">
        <v>0</v>
      </c>
      <c r="AM1390">
        <v>1</v>
      </c>
      <c r="AN1390">
        <v>0</v>
      </c>
      <c r="AO1390">
        <v>0</v>
      </c>
      <c r="AP1390">
        <v>0</v>
      </c>
      <c r="AQ1390">
        <v>0</v>
      </c>
      <c r="AR1390">
        <v>0</v>
      </c>
      <c r="AS1390">
        <v>0</v>
      </c>
      <c r="AV1390">
        <v>14.2</v>
      </c>
      <c r="AW1390" t="s">
        <v>59</v>
      </c>
      <c r="AX1390">
        <v>4</v>
      </c>
    </row>
    <row r="1391" spans="1:50">
      <c r="A1391" t="s">
        <v>2538</v>
      </c>
      <c r="B1391" t="s">
        <v>2539</v>
      </c>
      <c r="C1391" t="s">
        <v>122</v>
      </c>
      <c r="D1391">
        <v>8960</v>
      </c>
      <c r="E1391" t="s">
        <v>63</v>
      </c>
      <c r="F1391">
        <v>38</v>
      </c>
      <c r="G1391" t="s">
        <v>64</v>
      </c>
      <c r="H1391">
        <v>293.75</v>
      </c>
      <c r="I1391" t="s">
        <v>55</v>
      </c>
      <c r="J1391" t="s">
        <v>56</v>
      </c>
      <c r="K1391" t="s">
        <v>145</v>
      </c>
      <c r="L1391" t="s">
        <v>66</v>
      </c>
      <c r="M1391">
        <v>1</v>
      </c>
      <c r="N1391">
        <v>2</v>
      </c>
      <c r="O1391">
        <v>2</v>
      </c>
      <c r="P1391">
        <v>0</v>
      </c>
      <c r="Q1391" t="s">
        <v>59</v>
      </c>
      <c r="R1391" t="s">
        <v>59</v>
      </c>
      <c r="S1391" t="s">
        <v>59</v>
      </c>
      <c r="T1391" t="s">
        <v>59</v>
      </c>
      <c r="U1391" t="s">
        <v>59</v>
      </c>
      <c r="V1391">
        <v>0</v>
      </c>
      <c r="W1391">
        <v>1</v>
      </c>
      <c r="X1391">
        <v>1</v>
      </c>
      <c r="Y1391" t="s">
        <v>58</v>
      </c>
      <c r="Z1391" t="s">
        <v>66</v>
      </c>
      <c r="AA1391" t="s">
        <v>58</v>
      </c>
      <c r="AB1391" t="s">
        <v>66</v>
      </c>
      <c r="AC1391" t="s">
        <v>58</v>
      </c>
      <c r="AD1391" t="s">
        <v>58</v>
      </c>
      <c r="AE1391" t="s">
        <v>58</v>
      </c>
      <c r="AF1391" t="s">
        <v>58</v>
      </c>
      <c r="AG1391" t="s">
        <v>58</v>
      </c>
      <c r="AH1391" t="s">
        <v>58</v>
      </c>
      <c r="AI1391" t="s">
        <v>58</v>
      </c>
      <c r="AJ1391" t="s">
        <v>58</v>
      </c>
      <c r="AK1391">
        <v>0</v>
      </c>
      <c r="AL1391">
        <v>0</v>
      </c>
      <c r="AM1391">
        <v>0</v>
      </c>
      <c r="AN1391">
        <v>0</v>
      </c>
      <c r="AO1391">
        <v>0</v>
      </c>
      <c r="AP1391">
        <v>0</v>
      </c>
      <c r="AQ1391">
        <v>0</v>
      </c>
      <c r="AR1391">
        <v>0</v>
      </c>
      <c r="AS1391">
        <v>0</v>
      </c>
      <c r="AV1391">
        <v>13.8</v>
      </c>
      <c r="AW1391" t="s">
        <v>59</v>
      </c>
      <c r="AX1391">
        <v>7</v>
      </c>
    </row>
    <row r="1392" spans="1:50">
      <c r="A1392" t="s">
        <v>2540</v>
      </c>
      <c r="B1392" t="s">
        <v>144</v>
      </c>
      <c r="C1392" t="s">
        <v>142</v>
      </c>
      <c r="D1392">
        <v>7080</v>
      </c>
      <c r="E1392" t="s">
        <v>53</v>
      </c>
      <c r="F1392">
        <v>60</v>
      </c>
      <c r="G1392" t="s">
        <v>226</v>
      </c>
      <c r="H1392">
        <v>331.58</v>
      </c>
      <c r="I1392" t="s">
        <v>105</v>
      </c>
      <c r="J1392" t="s">
        <v>56</v>
      </c>
      <c r="K1392" t="s">
        <v>72</v>
      </c>
      <c r="L1392" t="s">
        <v>58</v>
      </c>
      <c r="M1392">
        <v>0</v>
      </c>
      <c r="N1392">
        <v>1</v>
      </c>
      <c r="O1392">
        <v>1</v>
      </c>
      <c r="P1392">
        <v>0</v>
      </c>
      <c r="Q1392" t="s">
        <v>59</v>
      </c>
      <c r="R1392" t="s">
        <v>59</v>
      </c>
      <c r="S1392" t="s">
        <v>59</v>
      </c>
      <c r="T1392" t="s">
        <v>59</v>
      </c>
      <c r="U1392" t="s">
        <v>59</v>
      </c>
      <c r="V1392">
        <v>1</v>
      </c>
      <c r="W1392">
        <v>0</v>
      </c>
      <c r="X1392">
        <v>1</v>
      </c>
      <c r="Y1392" t="s">
        <v>58</v>
      </c>
      <c r="Z1392" t="s">
        <v>66</v>
      </c>
      <c r="AA1392" t="s">
        <v>58</v>
      </c>
      <c r="AB1392" t="s">
        <v>66</v>
      </c>
      <c r="AC1392" t="s">
        <v>58</v>
      </c>
      <c r="AD1392" t="s">
        <v>58</v>
      </c>
      <c r="AE1392" t="s">
        <v>58</v>
      </c>
      <c r="AF1392" t="s">
        <v>58</v>
      </c>
      <c r="AG1392" t="s">
        <v>58</v>
      </c>
      <c r="AH1392" t="s">
        <v>58</v>
      </c>
      <c r="AI1392" t="s">
        <v>58</v>
      </c>
      <c r="AJ1392" t="s">
        <v>58</v>
      </c>
      <c r="AK1392">
        <v>0</v>
      </c>
      <c r="AL1392">
        <v>0</v>
      </c>
      <c r="AM1392">
        <v>1</v>
      </c>
      <c r="AN1392">
        <v>0</v>
      </c>
      <c r="AO1392">
        <v>1</v>
      </c>
      <c r="AP1392">
        <v>0</v>
      </c>
      <c r="AQ1392">
        <v>0</v>
      </c>
      <c r="AR1392">
        <v>0</v>
      </c>
      <c r="AS1392">
        <v>1</v>
      </c>
      <c r="AV1392">
        <v>13.7</v>
      </c>
      <c r="AW1392" t="s">
        <v>59</v>
      </c>
      <c r="AX1392">
        <v>6</v>
      </c>
    </row>
    <row r="1393" spans="1:50">
      <c r="A1393" t="s">
        <v>2541</v>
      </c>
      <c r="B1393" t="s">
        <v>2542</v>
      </c>
      <c r="C1393" t="s">
        <v>212</v>
      </c>
      <c r="E1393" t="s">
        <v>63</v>
      </c>
      <c r="F1393">
        <v>32</v>
      </c>
      <c r="G1393" t="s">
        <v>70</v>
      </c>
      <c r="H1393">
        <v>249.67</v>
      </c>
      <c r="I1393" t="s">
        <v>55</v>
      </c>
      <c r="J1393" t="s">
        <v>55</v>
      </c>
      <c r="K1393" t="s">
        <v>128</v>
      </c>
      <c r="L1393" t="s">
        <v>58</v>
      </c>
      <c r="M1393">
        <v>0</v>
      </c>
      <c r="N1393">
        <v>2</v>
      </c>
      <c r="O1393">
        <v>2</v>
      </c>
      <c r="P1393">
        <v>0</v>
      </c>
      <c r="Q1393" t="s">
        <v>59</v>
      </c>
      <c r="R1393" t="s">
        <v>59</v>
      </c>
      <c r="S1393" t="s">
        <v>59</v>
      </c>
      <c r="T1393" t="s">
        <v>59</v>
      </c>
      <c r="U1393" t="s">
        <v>59</v>
      </c>
      <c r="W1393">
        <v>0</v>
      </c>
      <c r="X1393">
        <v>0</v>
      </c>
      <c r="Y1393" t="s">
        <v>58</v>
      </c>
      <c r="Z1393" t="s">
        <v>58</v>
      </c>
      <c r="AA1393" t="s">
        <v>58</v>
      </c>
      <c r="AB1393" t="s">
        <v>58</v>
      </c>
      <c r="AC1393" t="s">
        <v>58</v>
      </c>
      <c r="AD1393" t="s">
        <v>58</v>
      </c>
      <c r="AE1393" t="s">
        <v>58</v>
      </c>
      <c r="AF1393" t="s">
        <v>58</v>
      </c>
      <c r="AG1393" t="s">
        <v>58</v>
      </c>
      <c r="AH1393" t="s">
        <v>58</v>
      </c>
      <c r="AI1393" t="s">
        <v>58</v>
      </c>
      <c r="AJ1393" t="s">
        <v>58</v>
      </c>
      <c r="AK1393">
        <v>1</v>
      </c>
      <c r="AL1393">
        <v>1</v>
      </c>
      <c r="AM1393">
        <v>1</v>
      </c>
      <c r="AN1393">
        <v>0</v>
      </c>
      <c r="AO1393">
        <v>1</v>
      </c>
      <c r="AP1393">
        <v>0</v>
      </c>
      <c r="AQ1393">
        <v>0</v>
      </c>
      <c r="AR1393">
        <v>0</v>
      </c>
      <c r="AS1393">
        <v>1</v>
      </c>
      <c r="AV1393">
        <v>13.3</v>
      </c>
      <c r="AW1393" t="s">
        <v>59</v>
      </c>
      <c r="AX1393">
        <v>7</v>
      </c>
    </row>
    <row r="1394" spans="1:50">
      <c r="A1394" t="s">
        <v>2543</v>
      </c>
      <c r="B1394" t="s">
        <v>61</v>
      </c>
      <c r="C1394" t="s">
        <v>62</v>
      </c>
      <c r="E1394" t="s">
        <v>53</v>
      </c>
      <c r="F1394">
        <v>38</v>
      </c>
      <c r="G1394" t="s">
        <v>64</v>
      </c>
      <c r="H1394">
        <v>289.14</v>
      </c>
      <c r="I1394" t="s">
        <v>105</v>
      </c>
      <c r="J1394" t="s">
        <v>56</v>
      </c>
      <c r="K1394" t="s">
        <v>72</v>
      </c>
      <c r="L1394" t="s">
        <v>66</v>
      </c>
      <c r="M1394">
        <v>4</v>
      </c>
      <c r="N1394">
        <v>2</v>
      </c>
      <c r="O1394">
        <v>2</v>
      </c>
      <c r="P1394">
        <v>0</v>
      </c>
      <c r="Q1394" t="s">
        <v>66</v>
      </c>
      <c r="R1394" t="s">
        <v>66</v>
      </c>
      <c r="S1394" t="s">
        <v>59</v>
      </c>
      <c r="T1394" t="s">
        <v>66</v>
      </c>
      <c r="U1394" t="s">
        <v>59</v>
      </c>
      <c r="V1394">
        <v>1</v>
      </c>
      <c r="W1394">
        <v>1</v>
      </c>
      <c r="X1394">
        <v>0</v>
      </c>
      <c r="Y1394" t="s">
        <v>58</v>
      </c>
      <c r="Z1394" t="s">
        <v>66</v>
      </c>
      <c r="AA1394" t="s">
        <v>58</v>
      </c>
      <c r="AB1394" t="s">
        <v>66</v>
      </c>
      <c r="AC1394" t="s">
        <v>58</v>
      </c>
      <c r="AD1394" t="s">
        <v>58</v>
      </c>
      <c r="AE1394" t="s">
        <v>66</v>
      </c>
      <c r="AF1394" t="s">
        <v>58</v>
      </c>
      <c r="AG1394" t="s">
        <v>58</v>
      </c>
      <c r="AH1394" t="s">
        <v>58</v>
      </c>
      <c r="AI1394" t="s">
        <v>58</v>
      </c>
      <c r="AJ1394" t="s">
        <v>58</v>
      </c>
      <c r="AK1394">
        <v>1</v>
      </c>
      <c r="AL1394">
        <v>1</v>
      </c>
      <c r="AM1394">
        <v>1</v>
      </c>
      <c r="AN1394">
        <v>1</v>
      </c>
      <c r="AO1394">
        <v>1</v>
      </c>
      <c r="AP1394">
        <v>0</v>
      </c>
      <c r="AQ1394">
        <v>0</v>
      </c>
      <c r="AR1394">
        <v>0</v>
      </c>
      <c r="AS1394">
        <v>1</v>
      </c>
      <c r="AV1394">
        <v>13.2</v>
      </c>
      <c r="AW1394" t="s">
        <v>59</v>
      </c>
      <c r="AX1394">
        <v>8</v>
      </c>
    </row>
    <row r="1395" spans="1:50">
      <c r="A1395" t="s">
        <v>2544</v>
      </c>
      <c r="B1395" t="s">
        <v>2545</v>
      </c>
      <c r="C1395" t="s">
        <v>223</v>
      </c>
      <c r="D1395">
        <v>3400</v>
      </c>
      <c r="E1395" t="s">
        <v>63</v>
      </c>
      <c r="F1395">
        <v>40</v>
      </c>
      <c r="G1395" t="s">
        <v>70</v>
      </c>
      <c r="H1395">
        <v>271.70999999999998</v>
      </c>
      <c r="I1395" t="s">
        <v>105</v>
      </c>
      <c r="J1395" t="s">
        <v>55</v>
      </c>
      <c r="K1395" t="s">
        <v>256</v>
      </c>
      <c r="L1395" t="s">
        <v>66</v>
      </c>
      <c r="M1395">
        <v>2</v>
      </c>
      <c r="N1395">
        <v>2</v>
      </c>
      <c r="O1395">
        <v>2</v>
      </c>
      <c r="P1395">
        <v>0</v>
      </c>
      <c r="Q1395" t="s">
        <v>59</v>
      </c>
      <c r="R1395" t="s">
        <v>59</v>
      </c>
      <c r="S1395" t="s">
        <v>59</v>
      </c>
      <c r="T1395" t="s">
        <v>59</v>
      </c>
      <c r="U1395" t="s">
        <v>59</v>
      </c>
      <c r="V1395">
        <v>0</v>
      </c>
      <c r="W1395">
        <v>1</v>
      </c>
      <c r="X1395">
        <v>1</v>
      </c>
      <c r="Y1395" t="s">
        <v>66</v>
      </c>
      <c r="Z1395" t="s">
        <v>58</v>
      </c>
      <c r="AA1395" t="s">
        <v>58</v>
      </c>
      <c r="AB1395" t="s">
        <v>58</v>
      </c>
      <c r="AC1395" t="s">
        <v>58</v>
      </c>
      <c r="AD1395" t="s">
        <v>58</v>
      </c>
      <c r="AE1395" t="s">
        <v>58</v>
      </c>
      <c r="AF1395" t="s">
        <v>58</v>
      </c>
      <c r="AG1395" t="s">
        <v>58</v>
      </c>
      <c r="AH1395" t="s">
        <v>58</v>
      </c>
      <c r="AI1395" t="s">
        <v>58</v>
      </c>
      <c r="AJ1395" t="s">
        <v>58</v>
      </c>
      <c r="AK1395">
        <v>0</v>
      </c>
      <c r="AL1395">
        <v>0</v>
      </c>
      <c r="AM1395">
        <v>1</v>
      </c>
      <c r="AN1395">
        <v>0</v>
      </c>
      <c r="AO1395">
        <v>0</v>
      </c>
      <c r="AP1395">
        <v>0</v>
      </c>
      <c r="AQ1395">
        <v>0</v>
      </c>
      <c r="AR1395">
        <v>0</v>
      </c>
      <c r="AS1395">
        <v>0</v>
      </c>
      <c r="AV1395">
        <v>11.9</v>
      </c>
      <c r="AW1395" t="s">
        <v>59</v>
      </c>
      <c r="AX1395">
        <v>7</v>
      </c>
    </row>
    <row r="1396" spans="1:50">
      <c r="A1396" t="s">
        <v>2546</v>
      </c>
      <c r="B1396" t="s">
        <v>2134</v>
      </c>
      <c r="C1396" t="s">
        <v>134</v>
      </c>
      <c r="D1396">
        <v>1680</v>
      </c>
      <c r="E1396" t="s">
        <v>53</v>
      </c>
      <c r="F1396">
        <v>46</v>
      </c>
      <c r="G1396" t="s">
        <v>127</v>
      </c>
      <c r="H1396">
        <v>418.75</v>
      </c>
      <c r="I1396" t="s">
        <v>55</v>
      </c>
      <c r="J1396" t="s">
        <v>55</v>
      </c>
      <c r="K1396" t="s">
        <v>72</v>
      </c>
      <c r="L1396" t="s">
        <v>66</v>
      </c>
      <c r="M1396">
        <v>2</v>
      </c>
      <c r="N1396">
        <v>0</v>
      </c>
      <c r="O1396">
        <v>0</v>
      </c>
      <c r="P1396">
        <v>0</v>
      </c>
      <c r="Q1396" t="s">
        <v>59</v>
      </c>
      <c r="R1396" t="s">
        <v>59</v>
      </c>
      <c r="S1396" t="s">
        <v>59</v>
      </c>
      <c r="T1396" t="s">
        <v>59</v>
      </c>
      <c r="U1396" t="s">
        <v>59</v>
      </c>
      <c r="V1396">
        <v>2</v>
      </c>
      <c r="W1396">
        <v>0</v>
      </c>
      <c r="X1396">
        <v>1</v>
      </c>
      <c r="Y1396" t="s">
        <v>58</v>
      </c>
      <c r="Z1396" t="s">
        <v>58</v>
      </c>
      <c r="AA1396" t="s">
        <v>58</v>
      </c>
      <c r="AB1396" t="s">
        <v>66</v>
      </c>
      <c r="AC1396" t="s">
        <v>58</v>
      </c>
      <c r="AD1396" t="s">
        <v>58</v>
      </c>
      <c r="AE1396" t="s">
        <v>66</v>
      </c>
      <c r="AF1396" t="s">
        <v>58</v>
      </c>
      <c r="AG1396" t="s">
        <v>58</v>
      </c>
      <c r="AH1396" t="s">
        <v>58</v>
      </c>
      <c r="AI1396" t="s">
        <v>58</v>
      </c>
      <c r="AJ1396" t="s">
        <v>58</v>
      </c>
      <c r="AK1396">
        <v>0</v>
      </c>
      <c r="AL1396">
        <v>1</v>
      </c>
      <c r="AM1396">
        <v>1</v>
      </c>
      <c r="AN1396">
        <v>0</v>
      </c>
      <c r="AO1396">
        <v>1</v>
      </c>
      <c r="AP1396">
        <v>0</v>
      </c>
      <c r="AQ1396">
        <v>0</v>
      </c>
      <c r="AR1396">
        <v>1</v>
      </c>
      <c r="AS1396">
        <v>0</v>
      </c>
      <c r="AV1396">
        <v>12.9</v>
      </c>
      <c r="AW1396" t="s">
        <v>59</v>
      </c>
      <c r="AX1396">
        <v>1</v>
      </c>
    </row>
    <row r="1397" spans="1:50">
      <c r="A1397" t="s">
        <v>2547</v>
      </c>
      <c r="B1397" t="s">
        <v>2548</v>
      </c>
      <c r="C1397" t="s">
        <v>103</v>
      </c>
      <c r="D1397">
        <v>6920</v>
      </c>
      <c r="E1397" t="s">
        <v>63</v>
      </c>
      <c r="F1397">
        <v>96</v>
      </c>
      <c r="G1397" t="s">
        <v>70</v>
      </c>
      <c r="H1397">
        <v>318.42</v>
      </c>
      <c r="I1397" t="s">
        <v>105</v>
      </c>
      <c r="J1397" t="s">
        <v>71</v>
      </c>
      <c r="K1397" t="s">
        <v>85</v>
      </c>
      <c r="L1397" t="s">
        <v>58</v>
      </c>
      <c r="M1397">
        <v>0</v>
      </c>
      <c r="N1397">
        <v>2</v>
      </c>
      <c r="O1397">
        <v>2</v>
      </c>
      <c r="P1397">
        <v>0</v>
      </c>
      <c r="Q1397" t="s">
        <v>59</v>
      </c>
      <c r="R1397" t="s">
        <v>59</v>
      </c>
      <c r="S1397" t="s">
        <v>66</v>
      </c>
      <c r="T1397" t="s">
        <v>66</v>
      </c>
      <c r="U1397" t="s">
        <v>66</v>
      </c>
      <c r="W1397">
        <v>0</v>
      </c>
      <c r="X1397">
        <v>0</v>
      </c>
      <c r="Y1397" t="s">
        <v>66</v>
      </c>
      <c r="Z1397" t="s">
        <v>66</v>
      </c>
      <c r="AA1397" t="s">
        <v>58</v>
      </c>
      <c r="AB1397" t="s">
        <v>66</v>
      </c>
      <c r="AC1397" t="s">
        <v>58</v>
      </c>
      <c r="AD1397" t="s">
        <v>58</v>
      </c>
      <c r="AE1397" t="s">
        <v>58</v>
      </c>
      <c r="AF1397" t="s">
        <v>58</v>
      </c>
      <c r="AG1397" t="s">
        <v>58</v>
      </c>
      <c r="AH1397" t="s">
        <v>58</v>
      </c>
      <c r="AI1397" t="s">
        <v>58</v>
      </c>
      <c r="AJ1397" t="s">
        <v>58</v>
      </c>
      <c r="AK1397">
        <v>1</v>
      </c>
      <c r="AL1397">
        <v>0</v>
      </c>
      <c r="AM1397">
        <v>1</v>
      </c>
      <c r="AN1397">
        <v>0</v>
      </c>
      <c r="AO1397">
        <v>1</v>
      </c>
      <c r="AP1397">
        <v>0</v>
      </c>
      <c r="AQ1397">
        <v>0</v>
      </c>
      <c r="AR1397">
        <v>0</v>
      </c>
      <c r="AS1397">
        <v>0</v>
      </c>
      <c r="AV1397">
        <v>14.1</v>
      </c>
      <c r="AW1397" t="s">
        <v>66</v>
      </c>
      <c r="AX1397">
        <v>6</v>
      </c>
    </row>
    <row r="1398" spans="1:50">
      <c r="A1398" t="s">
        <v>2549</v>
      </c>
      <c r="B1398" t="s">
        <v>2550</v>
      </c>
      <c r="C1398" t="s">
        <v>212</v>
      </c>
      <c r="E1398" t="s">
        <v>63</v>
      </c>
      <c r="F1398">
        <v>62</v>
      </c>
      <c r="G1398" t="s">
        <v>246</v>
      </c>
      <c r="H1398">
        <v>392.43</v>
      </c>
      <c r="I1398" t="s">
        <v>55</v>
      </c>
      <c r="J1398" t="s">
        <v>71</v>
      </c>
      <c r="K1398" t="s">
        <v>72</v>
      </c>
      <c r="L1398" t="s">
        <v>66</v>
      </c>
      <c r="M1398">
        <v>2</v>
      </c>
      <c r="N1398">
        <v>2</v>
      </c>
      <c r="O1398">
        <v>2</v>
      </c>
      <c r="P1398">
        <v>0</v>
      </c>
      <c r="Q1398" t="s">
        <v>59</v>
      </c>
      <c r="R1398" t="s">
        <v>59</v>
      </c>
      <c r="S1398" t="s">
        <v>59</v>
      </c>
      <c r="T1398" t="s">
        <v>59</v>
      </c>
      <c r="U1398" t="s">
        <v>59</v>
      </c>
      <c r="W1398">
        <v>0</v>
      </c>
      <c r="X1398">
        <v>0</v>
      </c>
      <c r="Y1398" t="s">
        <v>66</v>
      </c>
      <c r="Z1398" t="s">
        <v>58</v>
      </c>
      <c r="AA1398" t="s">
        <v>58</v>
      </c>
      <c r="AB1398" t="s">
        <v>58</v>
      </c>
      <c r="AC1398" t="s">
        <v>58</v>
      </c>
      <c r="AD1398" t="s">
        <v>58</v>
      </c>
      <c r="AE1398" t="s">
        <v>66</v>
      </c>
      <c r="AF1398" t="s">
        <v>58</v>
      </c>
      <c r="AG1398" t="s">
        <v>58</v>
      </c>
      <c r="AH1398" t="s">
        <v>58</v>
      </c>
      <c r="AI1398" t="s">
        <v>58</v>
      </c>
      <c r="AJ1398" t="s">
        <v>58</v>
      </c>
      <c r="AK1398">
        <v>0</v>
      </c>
      <c r="AL1398">
        <v>1</v>
      </c>
      <c r="AM1398">
        <v>1</v>
      </c>
      <c r="AN1398">
        <v>1</v>
      </c>
      <c r="AO1398">
        <v>1</v>
      </c>
      <c r="AP1398">
        <v>0</v>
      </c>
      <c r="AQ1398">
        <v>1</v>
      </c>
      <c r="AR1398">
        <v>1</v>
      </c>
      <c r="AS1398">
        <v>1</v>
      </c>
      <c r="AV1398">
        <v>13.4</v>
      </c>
      <c r="AW1398" t="s">
        <v>59</v>
      </c>
      <c r="AX1398">
        <v>7</v>
      </c>
    </row>
    <row r="1399" spans="1:50">
      <c r="A1399" t="s">
        <v>2551</v>
      </c>
      <c r="B1399" t="s">
        <v>2552</v>
      </c>
      <c r="C1399" t="s">
        <v>79</v>
      </c>
      <c r="D1399">
        <v>7040</v>
      </c>
      <c r="E1399" t="s">
        <v>53</v>
      </c>
      <c r="F1399">
        <v>56</v>
      </c>
      <c r="G1399" t="s">
        <v>64</v>
      </c>
      <c r="H1399">
        <v>361.84</v>
      </c>
      <c r="I1399" t="s">
        <v>105</v>
      </c>
      <c r="J1399" t="s">
        <v>71</v>
      </c>
      <c r="K1399" t="s">
        <v>72</v>
      </c>
      <c r="L1399" t="s">
        <v>58</v>
      </c>
      <c r="M1399">
        <v>0</v>
      </c>
      <c r="N1399">
        <v>0</v>
      </c>
      <c r="O1399">
        <v>0</v>
      </c>
      <c r="P1399">
        <v>0</v>
      </c>
      <c r="Q1399" t="s">
        <v>59</v>
      </c>
      <c r="R1399" t="s">
        <v>66</v>
      </c>
      <c r="S1399" t="s">
        <v>59</v>
      </c>
      <c r="T1399" t="s">
        <v>59</v>
      </c>
      <c r="U1399" t="s">
        <v>66</v>
      </c>
      <c r="V1399">
        <v>3</v>
      </c>
      <c r="W1399">
        <v>0</v>
      </c>
      <c r="X1399">
        <v>1</v>
      </c>
      <c r="Y1399" t="s">
        <v>66</v>
      </c>
      <c r="Z1399" t="s">
        <v>58</v>
      </c>
      <c r="AA1399" t="s">
        <v>58</v>
      </c>
      <c r="AB1399" t="s">
        <v>66</v>
      </c>
      <c r="AC1399" t="s">
        <v>58</v>
      </c>
      <c r="AD1399" t="s">
        <v>58</v>
      </c>
      <c r="AE1399" t="s">
        <v>58</v>
      </c>
      <c r="AF1399" t="s">
        <v>58</v>
      </c>
      <c r="AG1399" t="s">
        <v>58</v>
      </c>
      <c r="AH1399" t="s">
        <v>66</v>
      </c>
      <c r="AI1399" t="s">
        <v>58</v>
      </c>
      <c r="AJ1399" t="s">
        <v>66</v>
      </c>
      <c r="AK1399">
        <v>0</v>
      </c>
      <c r="AL1399">
        <v>0</v>
      </c>
      <c r="AM1399">
        <v>0</v>
      </c>
      <c r="AN1399">
        <v>0</v>
      </c>
      <c r="AO1399">
        <v>0</v>
      </c>
      <c r="AP1399">
        <v>0</v>
      </c>
      <c r="AQ1399">
        <v>0</v>
      </c>
      <c r="AR1399">
        <v>0</v>
      </c>
      <c r="AS1399">
        <v>0</v>
      </c>
      <c r="AV1399">
        <v>13.9</v>
      </c>
      <c r="AW1399" t="s">
        <v>59</v>
      </c>
      <c r="AX1399">
        <v>8</v>
      </c>
    </row>
    <row r="1400" spans="1:50">
      <c r="A1400" t="s">
        <v>2553</v>
      </c>
      <c r="B1400" t="s">
        <v>2554</v>
      </c>
      <c r="C1400" t="s">
        <v>266</v>
      </c>
      <c r="D1400">
        <v>3960</v>
      </c>
      <c r="E1400" t="s">
        <v>53</v>
      </c>
      <c r="F1400">
        <v>30</v>
      </c>
      <c r="G1400" t="s">
        <v>84</v>
      </c>
      <c r="H1400">
        <v>202.96</v>
      </c>
      <c r="I1400" t="s">
        <v>76</v>
      </c>
      <c r="J1400" t="s">
        <v>56</v>
      </c>
      <c r="K1400" t="s">
        <v>57</v>
      </c>
      <c r="L1400" t="s">
        <v>66</v>
      </c>
      <c r="M1400">
        <v>3</v>
      </c>
      <c r="N1400">
        <v>0</v>
      </c>
      <c r="O1400">
        <v>0</v>
      </c>
      <c r="P1400">
        <v>0</v>
      </c>
      <c r="Q1400" t="s">
        <v>59</v>
      </c>
      <c r="R1400" t="s">
        <v>59</v>
      </c>
      <c r="S1400" t="s">
        <v>59</v>
      </c>
      <c r="T1400" t="s">
        <v>59</v>
      </c>
      <c r="U1400" t="s">
        <v>59</v>
      </c>
      <c r="V1400">
        <v>1</v>
      </c>
      <c r="W1400">
        <v>0</v>
      </c>
      <c r="X1400">
        <v>0</v>
      </c>
      <c r="Y1400" t="s">
        <v>58</v>
      </c>
      <c r="Z1400" t="s">
        <v>58</v>
      </c>
      <c r="AA1400" t="s">
        <v>58</v>
      </c>
      <c r="AB1400" t="s">
        <v>58</v>
      </c>
      <c r="AC1400" t="s">
        <v>58</v>
      </c>
      <c r="AD1400" t="s">
        <v>58</v>
      </c>
      <c r="AE1400" t="s">
        <v>58</v>
      </c>
      <c r="AF1400" t="s">
        <v>58</v>
      </c>
      <c r="AG1400" t="s">
        <v>58</v>
      </c>
      <c r="AH1400" t="s">
        <v>58</v>
      </c>
      <c r="AI1400" t="s">
        <v>58</v>
      </c>
      <c r="AJ1400" t="s">
        <v>58</v>
      </c>
      <c r="AK1400">
        <v>1</v>
      </c>
      <c r="AL1400">
        <v>0</v>
      </c>
      <c r="AM1400">
        <v>1</v>
      </c>
      <c r="AN1400">
        <v>0</v>
      </c>
      <c r="AO1400">
        <v>0</v>
      </c>
      <c r="AP1400">
        <v>0</v>
      </c>
      <c r="AQ1400">
        <v>0</v>
      </c>
      <c r="AR1400">
        <v>0</v>
      </c>
      <c r="AS1400">
        <v>0</v>
      </c>
      <c r="AV1400">
        <v>12</v>
      </c>
      <c r="AW1400" t="s">
        <v>59</v>
      </c>
      <c r="AX1400">
        <v>9</v>
      </c>
    </row>
    <row r="1401" spans="1:50">
      <c r="A1401" t="s">
        <v>2555</v>
      </c>
      <c r="B1401" t="s">
        <v>2556</v>
      </c>
      <c r="C1401" t="s">
        <v>103</v>
      </c>
      <c r="D1401">
        <v>7360</v>
      </c>
      <c r="E1401" t="s">
        <v>53</v>
      </c>
      <c r="F1401">
        <v>56</v>
      </c>
      <c r="G1401" t="s">
        <v>226</v>
      </c>
      <c r="H1401">
        <v>490.46</v>
      </c>
      <c r="I1401" t="s">
        <v>313</v>
      </c>
      <c r="J1401" t="s">
        <v>55</v>
      </c>
      <c r="K1401" t="s">
        <v>145</v>
      </c>
      <c r="L1401" t="s">
        <v>58</v>
      </c>
      <c r="M1401">
        <v>0</v>
      </c>
      <c r="N1401">
        <v>2</v>
      </c>
      <c r="O1401">
        <v>2</v>
      </c>
      <c r="P1401">
        <v>1</v>
      </c>
      <c r="Q1401" t="s">
        <v>59</v>
      </c>
      <c r="R1401" t="s">
        <v>59</v>
      </c>
      <c r="S1401" t="s">
        <v>59</v>
      </c>
      <c r="T1401" t="s">
        <v>59</v>
      </c>
      <c r="U1401" t="s">
        <v>59</v>
      </c>
      <c r="Y1401" t="s">
        <v>58</v>
      </c>
      <c r="Z1401" t="s">
        <v>66</v>
      </c>
      <c r="AA1401" t="s">
        <v>58</v>
      </c>
      <c r="AB1401" t="s">
        <v>66</v>
      </c>
      <c r="AC1401" t="s">
        <v>58</v>
      </c>
      <c r="AD1401" t="s">
        <v>58</v>
      </c>
      <c r="AE1401" t="s">
        <v>58</v>
      </c>
      <c r="AF1401" t="s">
        <v>58</v>
      </c>
      <c r="AG1401" t="s">
        <v>58</v>
      </c>
      <c r="AH1401" t="s">
        <v>58</v>
      </c>
      <c r="AI1401" t="s">
        <v>58</v>
      </c>
      <c r="AJ1401" t="s">
        <v>58</v>
      </c>
      <c r="AK1401">
        <v>1</v>
      </c>
      <c r="AL1401">
        <v>1</v>
      </c>
      <c r="AM1401">
        <v>1</v>
      </c>
      <c r="AN1401">
        <v>0</v>
      </c>
      <c r="AO1401">
        <v>1</v>
      </c>
      <c r="AP1401">
        <v>0</v>
      </c>
      <c r="AQ1401">
        <v>0</v>
      </c>
      <c r="AR1401">
        <v>0</v>
      </c>
      <c r="AS1401">
        <v>1</v>
      </c>
      <c r="AW1401" t="s">
        <v>66</v>
      </c>
      <c r="AX1401">
        <v>6</v>
      </c>
    </row>
    <row r="1402" spans="1:50">
      <c r="A1402" t="s">
        <v>2557</v>
      </c>
      <c r="B1402" t="s">
        <v>2558</v>
      </c>
      <c r="C1402" t="s">
        <v>69</v>
      </c>
      <c r="E1402" t="s">
        <v>63</v>
      </c>
      <c r="F1402">
        <v>70</v>
      </c>
      <c r="G1402" t="s">
        <v>226</v>
      </c>
      <c r="H1402">
        <v>334.21</v>
      </c>
      <c r="I1402" t="s">
        <v>100</v>
      </c>
      <c r="J1402" t="s">
        <v>71</v>
      </c>
      <c r="K1402" t="s">
        <v>72</v>
      </c>
      <c r="L1402" t="s">
        <v>58</v>
      </c>
      <c r="M1402">
        <v>0</v>
      </c>
      <c r="N1402">
        <v>2</v>
      </c>
      <c r="O1402">
        <v>2</v>
      </c>
      <c r="P1402">
        <v>0</v>
      </c>
      <c r="Q1402" t="s">
        <v>59</v>
      </c>
      <c r="R1402" t="s">
        <v>59</v>
      </c>
      <c r="S1402" t="s">
        <v>59</v>
      </c>
      <c r="T1402" t="s">
        <v>59</v>
      </c>
      <c r="U1402" t="s">
        <v>59</v>
      </c>
      <c r="W1402">
        <v>0</v>
      </c>
      <c r="X1402">
        <v>0</v>
      </c>
      <c r="Y1402" t="s">
        <v>58</v>
      </c>
      <c r="Z1402" t="s">
        <v>58</v>
      </c>
      <c r="AA1402" t="s">
        <v>58</v>
      </c>
      <c r="AB1402" t="s">
        <v>66</v>
      </c>
      <c r="AC1402" t="s">
        <v>58</v>
      </c>
      <c r="AD1402" t="s">
        <v>58</v>
      </c>
      <c r="AE1402" t="s">
        <v>58</v>
      </c>
      <c r="AF1402" t="s">
        <v>58</v>
      </c>
      <c r="AG1402" t="s">
        <v>58</v>
      </c>
      <c r="AH1402" t="s">
        <v>58</v>
      </c>
      <c r="AI1402" t="s">
        <v>58</v>
      </c>
      <c r="AJ1402" t="s">
        <v>58</v>
      </c>
      <c r="AK1402">
        <v>0</v>
      </c>
      <c r="AL1402">
        <v>0</v>
      </c>
      <c r="AM1402">
        <v>1</v>
      </c>
      <c r="AN1402">
        <v>0</v>
      </c>
      <c r="AO1402">
        <v>1</v>
      </c>
      <c r="AP1402">
        <v>0</v>
      </c>
      <c r="AQ1402">
        <v>0</v>
      </c>
      <c r="AR1402">
        <v>0</v>
      </c>
      <c r="AS1402">
        <v>0</v>
      </c>
      <c r="AV1402">
        <v>13.6</v>
      </c>
      <c r="AW1402" t="s">
        <v>59</v>
      </c>
      <c r="AX1402">
        <v>6</v>
      </c>
    </row>
    <row r="1403" spans="1:50">
      <c r="A1403" t="s">
        <v>2559</v>
      </c>
      <c r="B1403" t="s">
        <v>2560</v>
      </c>
      <c r="C1403" t="s">
        <v>108</v>
      </c>
      <c r="D1403">
        <v>1920</v>
      </c>
      <c r="E1403" t="s">
        <v>53</v>
      </c>
      <c r="F1403">
        <v>40</v>
      </c>
      <c r="G1403" t="s">
        <v>64</v>
      </c>
      <c r="H1403">
        <v>242.11</v>
      </c>
      <c r="I1403" t="s">
        <v>55</v>
      </c>
      <c r="J1403" t="s">
        <v>55</v>
      </c>
      <c r="K1403" t="s">
        <v>57</v>
      </c>
      <c r="L1403" t="s">
        <v>58</v>
      </c>
      <c r="M1403">
        <v>0</v>
      </c>
      <c r="N1403">
        <v>0</v>
      </c>
      <c r="O1403">
        <v>0</v>
      </c>
      <c r="P1403">
        <v>0</v>
      </c>
      <c r="Q1403" t="s">
        <v>59</v>
      </c>
      <c r="R1403" t="s">
        <v>59</v>
      </c>
      <c r="S1403" t="s">
        <v>59</v>
      </c>
      <c r="T1403" t="s">
        <v>59</v>
      </c>
      <c r="U1403" t="s">
        <v>59</v>
      </c>
      <c r="W1403">
        <v>0</v>
      </c>
      <c r="X1403">
        <v>0</v>
      </c>
      <c r="Y1403" t="s">
        <v>58</v>
      </c>
      <c r="Z1403" t="s">
        <v>58</v>
      </c>
      <c r="AA1403" t="s">
        <v>58</v>
      </c>
      <c r="AB1403" t="s">
        <v>58</v>
      </c>
      <c r="AC1403" t="s">
        <v>58</v>
      </c>
      <c r="AD1403" t="s">
        <v>58</v>
      </c>
      <c r="AE1403" t="s">
        <v>58</v>
      </c>
      <c r="AF1403" t="s">
        <v>58</v>
      </c>
      <c r="AG1403" t="s">
        <v>58</v>
      </c>
      <c r="AH1403" t="s">
        <v>58</v>
      </c>
      <c r="AI1403" t="s">
        <v>58</v>
      </c>
      <c r="AJ1403" t="s">
        <v>58</v>
      </c>
      <c r="AK1403">
        <v>0</v>
      </c>
      <c r="AL1403">
        <v>0</v>
      </c>
      <c r="AM1403">
        <v>0</v>
      </c>
      <c r="AN1403">
        <v>0</v>
      </c>
      <c r="AO1403">
        <v>0</v>
      </c>
      <c r="AP1403">
        <v>0</v>
      </c>
      <c r="AQ1403">
        <v>0</v>
      </c>
      <c r="AR1403">
        <v>0</v>
      </c>
      <c r="AS1403">
        <v>0</v>
      </c>
      <c r="AV1403">
        <v>14.5</v>
      </c>
      <c r="AW1403" t="s">
        <v>59</v>
      </c>
      <c r="AX1403">
        <v>9</v>
      </c>
    </row>
    <row r="1404" spans="1:50">
      <c r="A1404" t="s">
        <v>2561</v>
      </c>
      <c r="B1404" t="s">
        <v>526</v>
      </c>
      <c r="C1404" t="s">
        <v>103</v>
      </c>
      <c r="D1404">
        <v>8120</v>
      </c>
      <c r="E1404" t="s">
        <v>63</v>
      </c>
      <c r="F1404">
        <v>52</v>
      </c>
      <c r="G1404" t="s">
        <v>64</v>
      </c>
      <c r="H1404">
        <v>324.33999999999997</v>
      </c>
      <c r="I1404" t="s">
        <v>94</v>
      </c>
      <c r="J1404" t="s">
        <v>55</v>
      </c>
      <c r="K1404" t="s">
        <v>85</v>
      </c>
      <c r="L1404" t="s">
        <v>58</v>
      </c>
      <c r="M1404">
        <v>0</v>
      </c>
      <c r="N1404">
        <v>2</v>
      </c>
      <c r="O1404">
        <v>2</v>
      </c>
      <c r="P1404">
        <v>1</v>
      </c>
      <c r="Q1404" t="s">
        <v>59</v>
      </c>
      <c r="R1404" t="s">
        <v>59</v>
      </c>
      <c r="S1404" t="s">
        <v>59</v>
      </c>
      <c r="T1404" t="s">
        <v>59</v>
      </c>
      <c r="U1404" t="s">
        <v>59</v>
      </c>
      <c r="W1404">
        <v>0</v>
      </c>
      <c r="X1404">
        <v>0</v>
      </c>
      <c r="Y1404" t="s">
        <v>58</v>
      </c>
      <c r="Z1404" t="s">
        <v>58</v>
      </c>
      <c r="AA1404" t="s">
        <v>58</v>
      </c>
      <c r="AB1404" t="s">
        <v>58</v>
      </c>
      <c r="AC1404" t="s">
        <v>58</v>
      </c>
      <c r="AD1404" t="s">
        <v>58</v>
      </c>
      <c r="AE1404" t="s">
        <v>58</v>
      </c>
      <c r="AF1404" t="s">
        <v>58</v>
      </c>
      <c r="AG1404" t="s">
        <v>58</v>
      </c>
      <c r="AH1404" t="s">
        <v>58</v>
      </c>
      <c r="AI1404" t="s">
        <v>58</v>
      </c>
      <c r="AJ1404" t="s">
        <v>58</v>
      </c>
      <c r="AK1404">
        <v>0</v>
      </c>
      <c r="AL1404">
        <v>0</v>
      </c>
      <c r="AM1404">
        <v>0</v>
      </c>
      <c r="AN1404">
        <v>0</v>
      </c>
      <c r="AO1404">
        <v>0</v>
      </c>
      <c r="AP1404">
        <v>0</v>
      </c>
      <c r="AQ1404">
        <v>0</v>
      </c>
      <c r="AR1404">
        <v>0</v>
      </c>
      <c r="AS1404">
        <v>1</v>
      </c>
      <c r="AV1404">
        <v>11.9</v>
      </c>
      <c r="AW1404" t="s">
        <v>66</v>
      </c>
      <c r="AX1404">
        <v>6</v>
      </c>
    </row>
    <row r="1405" spans="1:50">
      <c r="A1405" t="s">
        <v>2562</v>
      </c>
      <c r="B1405" t="s">
        <v>392</v>
      </c>
      <c r="C1405" t="s">
        <v>103</v>
      </c>
      <c r="D1405">
        <v>7320</v>
      </c>
      <c r="E1405" t="s">
        <v>53</v>
      </c>
      <c r="F1405">
        <v>52</v>
      </c>
      <c r="G1405" t="s">
        <v>84</v>
      </c>
      <c r="H1405">
        <v>357.89</v>
      </c>
      <c r="I1405" t="s">
        <v>261</v>
      </c>
      <c r="J1405" t="s">
        <v>56</v>
      </c>
      <c r="K1405" t="s">
        <v>256</v>
      </c>
      <c r="L1405" t="s">
        <v>66</v>
      </c>
      <c r="M1405">
        <v>1</v>
      </c>
      <c r="N1405">
        <v>0</v>
      </c>
      <c r="O1405">
        <v>0</v>
      </c>
      <c r="P1405">
        <v>0</v>
      </c>
      <c r="Q1405" t="s">
        <v>59</v>
      </c>
      <c r="R1405" t="s">
        <v>59</v>
      </c>
      <c r="S1405" t="s">
        <v>59</v>
      </c>
      <c r="T1405" t="s">
        <v>66</v>
      </c>
      <c r="U1405" t="s">
        <v>59</v>
      </c>
      <c r="W1405">
        <v>0</v>
      </c>
      <c r="X1405">
        <v>0</v>
      </c>
      <c r="Y1405" t="s">
        <v>59</v>
      </c>
      <c r="Z1405" t="s">
        <v>59</v>
      </c>
      <c r="AA1405" t="s">
        <v>59</v>
      </c>
      <c r="AB1405" t="s">
        <v>59</v>
      </c>
      <c r="AC1405" t="s">
        <v>59</v>
      </c>
      <c r="AD1405" t="s">
        <v>59</v>
      </c>
      <c r="AE1405" t="s">
        <v>59</v>
      </c>
      <c r="AF1405" t="s">
        <v>59</v>
      </c>
      <c r="AG1405" t="s">
        <v>59</v>
      </c>
      <c r="AH1405" t="s">
        <v>59</v>
      </c>
      <c r="AI1405" t="s">
        <v>59</v>
      </c>
      <c r="AJ1405" t="s">
        <v>59</v>
      </c>
      <c r="AV1405">
        <v>15</v>
      </c>
      <c r="AW1405" t="s">
        <v>59</v>
      </c>
      <c r="AX1405">
        <v>6</v>
      </c>
    </row>
    <row r="1406" spans="1:50">
      <c r="A1406" t="s">
        <v>2563</v>
      </c>
      <c r="B1406" t="s">
        <v>2564</v>
      </c>
      <c r="C1406" t="s">
        <v>75</v>
      </c>
      <c r="D1406">
        <v>2160</v>
      </c>
      <c r="E1406" t="s">
        <v>63</v>
      </c>
      <c r="F1406">
        <v>28</v>
      </c>
      <c r="G1406" t="s">
        <v>84</v>
      </c>
      <c r="H1406">
        <v>367.43</v>
      </c>
      <c r="I1406" t="s">
        <v>65</v>
      </c>
      <c r="J1406" t="s">
        <v>71</v>
      </c>
      <c r="K1406" t="s">
        <v>90</v>
      </c>
      <c r="L1406" t="s">
        <v>66</v>
      </c>
      <c r="M1406">
        <v>3</v>
      </c>
      <c r="N1406">
        <v>2</v>
      </c>
      <c r="O1406">
        <v>2</v>
      </c>
      <c r="P1406">
        <v>0</v>
      </c>
      <c r="Q1406" t="s">
        <v>66</v>
      </c>
      <c r="R1406" t="s">
        <v>66</v>
      </c>
      <c r="S1406" t="s">
        <v>66</v>
      </c>
      <c r="T1406" t="s">
        <v>66</v>
      </c>
      <c r="U1406" t="s">
        <v>66</v>
      </c>
      <c r="V1406">
        <v>3</v>
      </c>
      <c r="W1406">
        <v>0</v>
      </c>
      <c r="X1406">
        <v>1</v>
      </c>
      <c r="Y1406" t="s">
        <v>58</v>
      </c>
      <c r="Z1406" t="s">
        <v>58</v>
      </c>
      <c r="AA1406" t="s">
        <v>58</v>
      </c>
      <c r="AB1406" t="s">
        <v>58</v>
      </c>
      <c r="AC1406" t="s">
        <v>58</v>
      </c>
      <c r="AD1406" t="s">
        <v>58</v>
      </c>
      <c r="AE1406" t="s">
        <v>58</v>
      </c>
      <c r="AF1406" t="s">
        <v>58</v>
      </c>
      <c r="AG1406" t="s">
        <v>58</v>
      </c>
      <c r="AH1406" t="s">
        <v>58</v>
      </c>
      <c r="AI1406" t="s">
        <v>58</v>
      </c>
      <c r="AJ1406" t="s">
        <v>58</v>
      </c>
      <c r="AK1406">
        <v>1</v>
      </c>
      <c r="AL1406">
        <v>1</v>
      </c>
      <c r="AM1406">
        <v>1</v>
      </c>
      <c r="AN1406">
        <v>0</v>
      </c>
      <c r="AO1406">
        <v>1</v>
      </c>
      <c r="AP1406">
        <v>0</v>
      </c>
      <c r="AQ1406">
        <v>0</v>
      </c>
      <c r="AR1406">
        <v>0</v>
      </c>
      <c r="AS1406">
        <v>1</v>
      </c>
      <c r="AV1406">
        <v>13.5</v>
      </c>
      <c r="AW1406" t="s">
        <v>59</v>
      </c>
      <c r="AX1406">
        <v>1</v>
      </c>
    </row>
    <row r="1407" spans="1:50">
      <c r="A1407" t="s">
        <v>2565</v>
      </c>
      <c r="B1407" t="s">
        <v>2566</v>
      </c>
      <c r="C1407" t="s">
        <v>69</v>
      </c>
      <c r="D1407">
        <v>8200</v>
      </c>
      <c r="E1407" t="s">
        <v>53</v>
      </c>
      <c r="F1407">
        <v>64</v>
      </c>
      <c r="G1407" t="s">
        <v>226</v>
      </c>
      <c r="H1407">
        <v>331.58</v>
      </c>
      <c r="I1407" t="s">
        <v>65</v>
      </c>
      <c r="J1407" t="s">
        <v>71</v>
      </c>
      <c r="K1407" t="s">
        <v>72</v>
      </c>
      <c r="L1407" t="s">
        <v>58</v>
      </c>
      <c r="M1407">
        <v>0</v>
      </c>
      <c r="N1407">
        <v>2</v>
      </c>
      <c r="O1407">
        <v>2</v>
      </c>
      <c r="P1407">
        <v>0</v>
      </c>
      <c r="Q1407" t="s">
        <v>59</v>
      </c>
      <c r="R1407" t="s">
        <v>59</v>
      </c>
      <c r="S1407" t="s">
        <v>59</v>
      </c>
      <c r="T1407" t="s">
        <v>59</v>
      </c>
      <c r="U1407" t="s">
        <v>59</v>
      </c>
      <c r="W1407">
        <v>0</v>
      </c>
      <c r="X1407">
        <v>0</v>
      </c>
      <c r="Y1407" t="s">
        <v>66</v>
      </c>
      <c r="Z1407" t="s">
        <v>58</v>
      </c>
      <c r="AA1407" t="s">
        <v>58</v>
      </c>
      <c r="AB1407" t="s">
        <v>58</v>
      </c>
      <c r="AC1407" t="s">
        <v>58</v>
      </c>
      <c r="AD1407" t="s">
        <v>58</v>
      </c>
      <c r="AE1407" t="s">
        <v>58</v>
      </c>
      <c r="AF1407" t="s">
        <v>58</v>
      </c>
      <c r="AG1407" t="s">
        <v>58</v>
      </c>
      <c r="AH1407" t="s">
        <v>58</v>
      </c>
      <c r="AI1407" t="s">
        <v>58</v>
      </c>
      <c r="AJ1407" t="s">
        <v>58</v>
      </c>
      <c r="AK1407">
        <v>1</v>
      </c>
      <c r="AL1407">
        <v>1</v>
      </c>
      <c r="AM1407">
        <v>1</v>
      </c>
      <c r="AN1407">
        <v>0</v>
      </c>
      <c r="AO1407">
        <v>0</v>
      </c>
      <c r="AP1407">
        <v>0</v>
      </c>
      <c r="AQ1407">
        <v>1</v>
      </c>
      <c r="AR1407">
        <v>1</v>
      </c>
      <c r="AS1407">
        <v>0</v>
      </c>
      <c r="AV1407">
        <v>13.1</v>
      </c>
      <c r="AW1407" t="s">
        <v>59</v>
      </c>
      <c r="AX1407">
        <v>6</v>
      </c>
    </row>
    <row r="1408" spans="1:50">
      <c r="A1408" t="s">
        <v>2567</v>
      </c>
      <c r="B1408" t="s">
        <v>2568</v>
      </c>
      <c r="C1408" t="s">
        <v>609</v>
      </c>
      <c r="D1408">
        <v>5880</v>
      </c>
      <c r="E1408" t="s">
        <v>63</v>
      </c>
      <c r="F1408">
        <v>34</v>
      </c>
      <c r="G1408" t="s">
        <v>64</v>
      </c>
      <c r="H1408">
        <v>340.13</v>
      </c>
      <c r="I1408" t="s">
        <v>65</v>
      </c>
      <c r="J1408" t="s">
        <v>71</v>
      </c>
      <c r="K1408" t="s">
        <v>215</v>
      </c>
      <c r="L1408" t="s">
        <v>66</v>
      </c>
      <c r="M1408">
        <v>5</v>
      </c>
      <c r="N1408">
        <v>2</v>
      </c>
      <c r="O1408">
        <v>1</v>
      </c>
      <c r="P1408">
        <v>0</v>
      </c>
      <c r="Q1408" t="s">
        <v>59</v>
      </c>
      <c r="R1408" t="s">
        <v>59</v>
      </c>
      <c r="S1408" t="s">
        <v>59</v>
      </c>
      <c r="T1408" t="s">
        <v>66</v>
      </c>
      <c r="U1408" t="s">
        <v>59</v>
      </c>
      <c r="W1408">
        <v>0</v>
      </c>
      <c r="X1408">
        <v>0</v>
      </c>
      <c r="Y1408" t="s">
        <v>66</v>
      </c>
      <c r="Z1408" t="s">
        <v>66</v>
      </c>
      <c r="AA1408" t="s">
        <v>58</v>
      </c>
      <c r="AB1408" t="s">
        <v>66</v>
      </c>
      <c r="AC1408" t="s">
        <v>58</v>
      </c>
      <c r="AD1408" t="s">
        <v>58</v>
      </c>
      <c r="AE1408" t="s">
        <v>58</v>
      </c>
      <c r="AF1408" t="s">
        <v>58</v>
      </c>
      <c r="AG1408" t="s">
        <v>58</v>
      </c>
      <c r="AH1408" t="s">
        <v>58</v>
      </c>
      <c r="AI1408" t="s">
        <v>58</v>
      </c>
      <c r="AJ1408" t="s">
        <v>58</v>
      </c>
      <c r="AK1408">
        <v>1</v>
      </c>
      <c r="AL1408">
        <v>1</v>
      </c>
      <c r="AM1408">
        <v>1</v>
      </c>
      <c r="AN1408">
        <v>0</v>
      </c>
      <c r="AO1408">
        <v>1</v>
      </c>
      <c r="AP1408">
        <v>1</v>
      </c>
      <c r="AQ1408">
        <v>0</v>
      </c>
      <c r="AR1408">
        <v>0</v>
      </c>
      <c r="AS1408">
        <v>1</v>
      </c>
      <c r="AV1408">
        <v>13.4</v>
      </c>
      <c r="AW1408" t="s">
        <v>59</v>
      </c>
      <c r="AX1408">
        <v>9</v>
      </c>
    </row>
    <row r="1409" spans="1:50">
      <c r="A1409" t="s">
        <v>2569</v>
      </c>
      <c r="B1409" t="s">
        <v>2570</v>
      </c>
      <c r="C1409" t="s">
        <v>79</v>
      </c>
      <c r="D1409">
        <v>7040</v>
      </c>
      <c r="E1409" t="s">
        <v>63</v>
      </c>
      <c r="F1409">
        <v>0</v>
      </c>
      <c r="G1409" t="s">
        <v>64</v>
      </c>
      <c r="H1409">
        <v>352.63</v>
      </c>
      <c r="I1409" t="s">
        <v>55</v>
      </c>
      <c r="J1409" t="s">
        <v>55</v>
      </c>
      <c r="K1409" t="s">
        <v>72</v>
      </c>
      <c r="L1409" t="s">
        <v>66</v>
      </c>
      <c r="M1409">
        <v>1</v>
      </c>
      <c r="N1409">
        <v>0</v>
      </c>
      <c r="O1409">
        <v>0</v>
      </c>
      <c r="P1409">
        <v>0</v>
      </c>
      <c r="Q1409" t="s">
        <v>59</v>
      </c>
      <c r="R1409" t="s">
        <v>59</v>
      </c>
      <c r="S1409" t="s">
        <v>59</v>
      </c>
      <c r="T1409" t="s">
        <v>59</v>
      </c>
      <c r="U1409" t="s">
        <v>59</v>
      </c>
      <c r="V1409">
        <v>0</v>
      </c>
      <c r="W1409">
        <v>1</v>
      </c>
      <c r="X1409">
        <v>1</v>
      </c>
      <c r="Y1409" t="s">
        <v>58</v>
      </c>
      <c r="Z1409" t="s">
        <v>66</v>
      </c>
      <c r="AA1409" t="s">
        <v>58</v>
      </c>
      <c r="AB1409" t="s">
        <v>66</v>
      </c>
      <c r="AC1409" t="s">
        <v>58</v>
      </c>
      <c r="AD1409" t="s">
        <v>58</v>
      </c>
      <c r="AE1409" t="s">
        <v>66</v>
      </c>
      <c r="AF1409" t="s">
        <v>58</v>
      </c>
      <c r="AG1409" t="s">
        <v>58</v>
      </c>
      <c r="AH1409" t="s">
        <v>58</v>
      </c>
      <c r="AI1409" t="s">
        <v>58</v>
      </c>
      <c r="AJ1409" t="s">
        <v>58</v>
      </c>
      <c r="AK1409">
        <v>0</v>
      </c>
      <c r="AL1409">
        <v>0</v>
      </c>
      <c r="AM1409">
        <v>1</v>
      </c>
      <c r="AN1409">
        <v>0</v>
      </c>
      <c r="AO1409">
        <v>1</v>
      </c>
      <c r="AP1409">
        <v>0</v>
      </c>
      <c r="AQ1409">
        <v>1</v>
      </c>
      <c r="AR1409">
        <v>0</v>
      </c>
      <c r="AS1409">
        <v>0</v>
      </c>
      <c r="AV1409">
        <v>13.3</v>
      </c>
      <c r="AW1409" t="s">
        <v>59</v>
      </c>
      <c r="AX1409">
        <v>8</v>
      </c>
    </row>
    <row r="1410" spans="1:50">
      <c r="A1410" t="s">
        <v>2571</v>
      </c>
      <c r="B1410" t="s">
        <v>1629</v>
      </c>
      <c r="C1410" t="s">
        <v>108</v>
      </c>
      <c r="D1410">
        <v>3360</v>
      </c>
      <c r="E1410" t="s">
        <v>63</v>
      </c>
      <c r="F1410">
        <v>36</v>
      </c>
      <c r="G1410" t="s">
        <v>115</v>
      </c>
      <c r="H1410">
        <v>238.82</v>
      </c>
      <c r="I1410" t="s">
        <v>55</v>
      </c>
      <c r="J1410" t="s">
        <v>55</v>
      </c>
      <c r="K1410" t="s">
        <v>57</v>
      </c>
      <c r="L1410" t="s">
        <v>66</v>
      </c>
      <c r="M1410">
        <v>1</v>
      </c>
      <c r="N1410">
        <v>0</v>
      </c>
      <c r="O1410">
        <v>0</v>
      </c>
      <c r="P1410">
        <v>0</v>
      </c>
      <c r="Q1410" t="s">
        <v>59</v>
      </c>
      <c r="R1410" t="s">
        <v>59</v>
      </c>
      <c r="S1410" t="s">
        <v>59</v>
      </c>
      <c r="T1410" t="s">
        <v>59</v>
      </c>
      <c r="U1410" t="s">
        <v>59</v>
      </c>
      <c r="V1410">
        <v>3</v>
      </c>
      <c r="W1410">
        <v>1</v>
      </c>
      <c r="X1410">
        <v>0</v>
      </c>
      <c r="Y1410" t="s">
        <v>58</v>
      </c>
      <c r="Z1410" t="s">
        <v>58</v>
      </c>
      <c r="AA1410" t="s">
        <v>58</v>
      </c>
      <c r="AB1410" t="s">
        <v>66</v>
      </c>
      <c r="AC1410" t="s">
        <v>58</v>
      </c>
      <c r="AD1410" t="s">
        <v>58</v>
      </c>
      <c r="AE1410" t="s">
        <v>66</v>
      </c>
      <c r="AF1410" t="s">
        <v>58</v>
      </c>
      <c r="AG1410" t="s">
        <v>58</v>
      </c>
      <c r="AH1410" t="s">
        <v>58</v>
      </c>
      <c r="AI1410" t="s">
        <v>58</v>
      </c>
      <c r="AJ1410" t="s">
        <v>58</v>
      </c>
      <c r="AK1410">
        <v>1</v>
      </c>
      <c r="AL1410">
        <v>0</v>
      </c>
      <c r="AM1410">
        <v>1</v>
      </c>
      <c r="AN1410">
        <v>0</v>
      </c>
      <c r="AO1410">
        <v>0</v>
      </c>
      <c r="AP1410">
        <v>1</v>
      </c>
      <c r="AQ1410">
        <v>0</v>
      </c>
      <c r="AR1410">
        <v>0</v>
      </c>
      <c r="AS1410">
        <v>0</v>
      </c>
      <c r="AV1410">
        <v>11.6</v>
      </c>
      <c r="AW1410" t="s">
        <v>59</v>
      </c>
      <c r="AX1410">
        <v>9</v>
      </c>
    </row>
    <row r="1411" spans="1:50">
      <c r="A1411" t="s">
        <v>2572</v>
      </c>
      <c r="B1411" t="s">
        <v>2573</v>
      </c>
      <c r="C1411" t="s">
        <v>1269</v>
      </c>
      <c r="E1411" t="s">
        <v>53</v>
      </c>
      <c r="F1411">
        <v>50</v>
      </c>
      <c r="G1411" t="s">
        <v>127</v>
      </c>
      <c r="H1411">
        <v>409.54</v>
      </c>
      <c r="I1411" t="s">
        <v>105</v>
      </c>
      <c r="J1411" t="s">
        <v>71</v>
      </c>
      <c r="K1411" t="s">
        <v>72</v>
      </c>
      <c r="L1411" t="s">
        <v>66</v>
      </c>
      <c r="M1411">
        <v>2</v>
      </c>
      <c r="N1411">
        <v>2</v>
      </c>
      <c r="O1411">
        <v>2</v>
      </c>
      <c r="P1411">
        <v>0</v>
      </c>
      <c r="Q1411" t="s">
        <v>59</v>
      </c>
      <c r="R1411" t="s">
        <v>59</v>
      </c>
      <c r="S1411" t="s">
        <v>59</v>
      </c>
      <c r="T1411" t="s">
        <v>66</v>
      </c>
      <c r="U1411" t="s">
        <v>59</v>
      </c>
      <c r="V1411">
        <v>0</v>
      </c>
      <c r="W1411">
        <v>1</v>
      </c>
      <c r="X1411">
        <v>0</v>
      </c>
      <c r="Y1411" t="s">
        <v>58</v>
      </c>
      <c r="Z1411" t="s">
        <v>58</v>
      </c>
      <c r="AA1411" t="s">
        <v>58</v>
      </c>
      <c r="AB1411" t="s">
        <v>66</v>
      </c>
      <c r="AC1411" t="s">
        <v>58</v>
      </c>
      <c r="AD1411" t="s">
        <v>58</v>
      </c>
      <c r="AE1411" t="s">
        <v>58</v>
      </c>
      <c r="AF1411" t="s">
        <v>58</v>
      </c>
      <c r="AG1411" t="s">
        <v>58</v>
      </c>
      <c r="AH1411" t="s">
        <v>66</v>
      </c>
      <c r="AI1411" t="s">
        <v>58</v>
      </c>
      <c r="AJ1411" t="s">
        <v>58</v>
      </c>
      <c r="AK1411">
        <v>0</v>
      </c>
      <c r="AL1411">
        <v>1</v>
      </c>
      <c r="AM1411">
        <v>1</v>
      </c>
      <c r="AN1411">
        <v>0</v>
      </c>
      <c r="AO1411">
        <v>1</v>
      </c>
      <c r="AP1411">
        <v>1</v>
      </c>
      <c r="AQ1411">
        <v>0</v>
      </c>
      <c r="AR1411">
        <v>0</v>
      </c>
      <c r="AS1411">
        <v>1</v>
      </c>
      <c r="AV1411">
        <v>13</v>
      </c>
      <c r="AW1411" t="s">
        <v>66</v>
      </c>
      <c r="AX1411">
        <v>4</v>
      </c>
    </row>
    <row r="1412" spans="1:50">
      <c r="A1412" t="s">
        <v>2574</v>
      </c>
      <c r="B1412" t="s">
        <v>2575</v>
      </c>
      <c r="C1412" t="s">
        <v>205</v>
      </c>
      <c r="E1412" t="s">
        <v>53</v>
      </c>
      <c r="F1412">
        <v>50</v>
      </c>
      <c r="G1412" t="s">
        <v>64</v>
      </c>
      <c r="H1412">
        <v>211.84</v>
      </c>
      <c r="I1412" t="s">
        <v>55</v>
      </c>
      <c r="J1412" t="s">
        <v>55</v>
      </c>
      <c r="K1412" t="s">
        <v>72</v>
      </c>
      <c r="L1412" t="s">
        <v>58</v>
      </c>
      <c r="M1412">
        <v>0</v>
      </c>
      <c r="N1412">
        <v>1</v>
      </c>
      <c r="O1412">
        <v>1</v>
      </c>
      <c r="P1412">
        <v>0</v>
      </c>
      <c r="Q1412" t="s">
        <v>59</v>
      </c>
      <c r="R1412" t="s">
        <v>59</v>
      </c>
      <c r="S1412" t="s">
        <v>59</v>
      </c>
      <c r="T1412" t="s">
        <v>59</v>
      </c>
      <c r="U1412" t="s">
        <v>59</v>
      </c>
      <c r="W1412">
        <v>0</v>
      </c>
      <c r="X1412">
        <v>0</v>
      </c>
      <c r="Y1412" t="s">
        <v>58</v>
      </c>
      <c r="Z1412" t="s">
        <v>66</v>
      </c>
      <c r="AA1412" t="s">
        <v>58</v>
      </c>
      <c r="AB1412" t="s">
        <v>58</v>
      </c>
      <c r="AC1412" t="s">
        <v>58</v>
      </c>
      <c r="AD1412" t="s">
        <v>58</v>
      </c>
      <c r="AE1412" t="s">
        <v>58</v>
      </c>
      <c r="AF1412" t="s">
        <v>58</v>
      </c>
      <c r="AG1412" t="s">
        <v>58</v>
      </c>
      <c r="AH1412" t="s">
        <v>58</v>
      </c>
      <c r="AI1412" t="s">
        <v>58</v>
      </c>
      <c r="AJ1412" t="s">
        <v>58</v>
      </c>
      <c r="AK1412">
        <v>1</v>
      </c>
      <c r="AL1412">
        <v>1</v>
      </c>
      <c r="AM1412">
        <v>1</v>
      </c>
      <c r="AN1412">
        <v>0</v>
      </c>
      <c r="AO1412">
        <v>1</v>
      </c>
      <c r="AP1412">
        <v>0</v>
      </c>
      <c r="AQ1412">
        <v>0</v>
      </c>
      <c r="AR1412">
        <v>0</v>
      </c>
      <c r="AS1412">
        <v>1</v>
      </c>
      <c r="AV1412">
        <v>11.9</v>
      </c>
      <c r="AW1412" t="s">
        <v>59</v>
      </c>
      <c r="AX1412">
        <v>1</v>
      </c>
    </row>
    <row r="1413" spans="1:50">
      <c r="A1413" t="s">
        <v>2576</v>
      </c>
      <c r="B1413" t="s">
        <v>2577</v>
      </c>
      <c r="C1413" t="s">
        <v>134</v>
      </c>
      <c r="D1413">
        <v>2000</v>
      </c>
      <c r="E1413" t="s">
        <v>53</v>
      </c>
      <c r="F1413">
        <v>48</v>
      </c>
      <c r="G1413" t="s">
        <v>64</v>
      </c>
      <c r="H1413">
        <v>298.02999999999997</v>
      </c>
      <c r="I1413" t="s">
        <v>55</v>
      </c>
      <c r="J1413" t="s">
        <v>55</v>
      </c>
      <c r="K1413" t="s">
        <v>168</v>
      </c>
      <c r="L1413" t="s">
        <v>66</v>
      </c>
      <c r="M1413">
        <v>2</v>
      </c>
      <c r="N1413">
        <v>2</v>
      </c>
      <c r="O1413">
        <v>2</v>
      </c>
      <c r="P1413">
        <v>1</v>
      </c>
      <c r="Q1413" t="s">
        <v>66</v>
      </c>
      <c r="R1413" t="s">
        <v>59</v>
      </c>
      <c r="S1413" t="s">
        <v>66</v>
      </c>
      <c r="T1413" t="s">
        <v>66</v>
      </c>
      <c r="U1413" t="s">
        <v>59</v>
      </c>
      <c r="V1413">
        <v>3</v>
      </c>
      <c r="W1413">
        <v>1</v>
      </c>
      <c r="X1413">
        <v>1</v>
      </c>
      <c r="Y1413" t="s">
        <v>59</v>
      </c>
      <c r="Z1413" t="s">
        <v>59</v>
      </c>
      <c r="AA1413" t="s">
        <v>59</v>
      </c>
      <c r="AB1413" t="s">
        <v>59</v>
      </c>
      <c r="AC1413" t="s">
        <v>59</v>
      </c>
      <c r="AD1413" t="s">
        <v>59</v>
      </c>
      <c r="AE1413" t="s">
        <v>59</v>
      </c>
      <c r="AF1413" t="s">
        <v>59</v>
      </c>
      <c r="AG1413" t="s">
        <v>59</v>
      </c>
      <c r="AH1413" t="s">
        <v>59</v>
      </c>
      <c r="AI1413" t="s">
        <v>59</v>
      </c>
      <c r="AJ1413" t="s">
        <v>59</v>
      </c>
      <c r="AV1413">
        <v>12.5</v>
      </c>
      <c r="AW1413" t="s">
        <v>59</v>
      </c>
      <c r="AX1413">
        <v>1</v>
      </c>
    </row>
    <row r="1414" spans="1:50">
      <c r="A1414" t="s">
        <v>2578</v>
      </c>
      <c r="B1414" t="s">
        <v>2579</v>
      </c>
      <c r="C1414" t="s">
        <v>202</v>
      </c>
      <c r="E1414" t="s">
        <v>53</v>
      </c>
      <c r="F1414">
        <v>54</v>
      </c>
      <c r="G1414" t="s">
        <v>226</v>
      </c>
      <c r="H1414">
        <v>250</v>
      </c>
      <c r="I1414" t="s">
        <v>55</v>
      </c>
      <c r="J1414" t="s">
        <v>55</v>
      </c>
      <c r="K1414" t="s">
        <v>215</v>
      </c>
      <c r="L1414" t="s">
        <v>58</v>
      </c>
      <c r="M1414">
        <v>0</v>
      </c>
      <c r="N1414">
        <v>1</v>
      </c>
      <c r="O1414">
        <v>1</v>
      </c>
      <c r="P1414">
        <v>0</v>
      </c>
      <c r="Q1414" t="s">
        <v>59</v>
      </c>
      <c r="R1414" t="s">
        <v>59</v>
      </c>
      <c r="S1414" t="s">
        <v>59</v>
      </c>
      <c r="T1414" t="s">
        <v>59</v>
      </c>
      <c r="U1414" t="s">
        <v>59</v>
      </c>
      <c r="V1414">
        <v>0</v>
      </c>
      <c r="W1414">
        <v>1</v>
      </c>
      <c r="X1414">
        <v>1</v>
      </c>
      <c r="Y1414" t="s">
        <v>66</v>
      </c>
      <c r="Z1414" t="s">
        <v>66</v>
      </c>
      <c r="AA1414" t="s">
        <v>58</v>
      </c>
      <c r="AB1414" t="s">
        <v>58</v>
      </c>
      <c r="AC1414" t="s">
        <v>58</v>
      </c>
      <c r="AD1414" t="s">
        <v>58</v>
      </c>
      <c r="AE1414" t="s">
        <v>58</v>
      </c>
      <c r="AF1414" t="s">
        <v>58</v>
      </c>
      <c r="AG1414" t="s">
        <v>58</v>
      </c>
      <c r="AH1414" t="s">
        <v>58</v>
      </c>
      <c r="AI1414" t="s">
        <v>58</v>
      </c>
      <c r="AJ1414" t="s">
        <v>58</v>
      </c>
      <c r="AK1414">
        <v>0</v>
      </c>
      <c r="AL1414">
        <v>1</v>
      </c>
      <c r="AM1414">
        <v>1</v>
      </c>
      <c r="AN1414">
        <v>0</v>
      </c>
      <c r="AO1414">
        <v>0</v>
      </c>
      <c r="AP1414">
        <v>0</v>
      </c>
      <c r="AQ1414">
        <v>0</v>
      </c>
      <c r="AR1414">
        <v>0</v>
      </c>
      <c r="AS1414">
        <v>0</v>
      </c>
      <c r="AV1414">
        <v>12.2</v>
      </c>
      <c r="AW1414" t="s">
        <v>59</v>
      </c>
      <c r="AX1414">
        <v>2</v>
      </c>
    </row>
    <row r="1415" spans="1:50">
      <c r="A1415" t="s">
        <v>2580</v>
      </c>
      <c r="B1415" t="s">
        <v>2581</v>
      </c>
      <c r="C1415" t="s">
        <v>328</v>
      </c>
      <c r="D1415">
        <v>6400</v>
      </c>
      <c r="E1415" t="s">
        <v>63</v>
      </c>
      <c r="F1415">
        <v>66</v>
      </c>
      <c r="G1415" t="s">
        <v>54</v>
      </c>
      <c r="H1415">
        <v>126.64</v>
      </c>
      <c r="I1415" t="s">
        <v>94</v>
      </c>
      <c r="J1415" t="s">
        <v>56</v>
      </c>
      <c r="K1415" t="s">
        <v>131</v>
      </c>
      <c r="L1415" t="s">
        <v>58</v>
      </c>
      <c r="M1415">
        <v>0</v>
      </c>
      <c r="N1415">
        <v>0</v>
      </c>
      <c r="O1415">
        <v>0</v>
      </c>
      <c r="P1415">
        <v>0</v>
      </c>
      <c r="Q1415" t="s">
        <v>59</v>
      </c>
      <c r="R1415" t="s">
        <v>59</v>
      </c>
      <c r="S1415" t="s">
        <v>59</v>
      </c>
      <c r="T1415" t="s">
        <v>59</v>
      </c>
      <c r="U1415" t="s">
        <v>59</v>
      </c>
      <c r="W1415">
        <v>0</v>
      </c>
      <c r="X1415">
        <v>0</v>
      </c>
      <c r="Y1415" t="s">
        <v>59</v>
      </c>
      <c r="Z1415" t="s">
        <v>59</v>
      </c>
      <c r="AA1415" t="s">
        <v>59</v>
      </c>
      <c r="AB1415" t="s">
        <v>59</v>
      </c>
      <c r="AC1415" t="s">
        <v>59</v>
      </c>
      <c r="AD1415" t="s">
        <v>59</v>
      </c>
      <c r="AE1415" t="s">
        <v>59</v>
      </c>
      <c r="AF1415" t="s">
        <v>59</v>
      </c>
      <c r="AG1415" t="s">
        <v>59</v>
      </c>
      <c r="AH1415" t="s">
        <v>59</v>
      </c>
      <c r="AI1415" t="s">
        <v>59</v>
      </c>
      <c r="AJ1415" t="s">
        <v>59</v>
      </c>
      <c r="AV1415">
        <v>12.5</v>
      </c>
      <c r="AW1415" t="s">
        <v>59</v>
      </c>
      <c r="AX1415">
        <v>5</v>
      </c>
    </row>
    <row r="1416" spans="1:50">
      <c r="A1416" t="s">
        <v>2582</v>
      </c>
      <c r="B1416" t="s">
        <v>679</v>
      </c>
      <c r="C1416" t="s">
        <v>103</v>
      </c>
      <c r="D1416">
        <v>2840</v>
      </c>
      <c r="E1416" t="s">
        <v>63</v>
      </c>
      <c r="F1416">
        <v>62</v>
      </c>
      <c r="G1416" t="s">
        <v>64</v>
      </c>
      <c r="H1416">
        <v>210.2</v>
      </c>
      <c r="I1416" t="s">
        <v>105</v>
      </c>
      <c r="J1416" t="s">
        <v>56</v>
      </c>
      <c r="K1416" t="s">
        <v>256</v>
      </c>
      <c r="L1416" t="s">
        <v>58</v>
      </c>
      <c r="M1416">
        <v>0</v>
      </c>
      <c r="N1416">
        <v>1</v>
      </c>
      <c r="O1416">
        <v>1</v>
      </c>
      <c r="P1416">
        <v>0</v>
      </c>
      <c r="Q1416" t="s">
        <v>66</v>
      </c>
      <c r="R1416" t="s">
        <v>66</v>
      </c>
      <c r="S1416" t="s">
        <v>66</v>
      </c>
      <c r="T1416" t="s">
        <v>66</v>
      </c>
      <c r="U1416" t="s">
        <v>66</v>
      </c>
      <c r="W1416">
        <v>0</v>
      </c>
      <c r="X1416">
        <v>0</v>
      </c>
      <c r="Y1416" t="s">
        <v>58</v>
      </c>
      <c r="Z1416" t="s">
        <v>58</v>
      </c>
      <c r="AA1416" t="s">
        <v>66</v>
      </c>
      <c r="AB1416" t="s">
        <v>58</v>
      </c>
      <c r="AC1416" t="s">
        <v>58</v>
      </c>
      <c r="AD1416" t="s">
        <v>58</v>
      </c>
      <c r="AE1416" t="s">
        <v>58</v>
      </c>
      <c r="AF1416" t="s">
        <v>58</v>
      </c>
      <c r="AG1416" t="s">
        <v>58</v>
      </c>
      <c r="AH1416" t="s">
        <v>58</v>
      </c>
      <c r="AI1416" t="s">
        <v>58</v>
      </c>
      <c r="AJ1416" t="s">
        <v>58</v>
      </c>
      <c r="AK1416">
        <v>0</v>
      </c>
      <c r="AL1416">
        <v>1</v>
      </c>
      <c r="AM1416">
        <v>1</v>
      </c>
      <c r="AN1416">
        <v>1</v>
      </c>
      <c r="AO1416">
        <v>0</v>
      </c>
      <c r="AP1416">
        <v>0</v>
      </c>
      <c r="AQ1416">
        <v>0</v>
      </c>
      <c r="AR1416">
        <v>0</v>
      </c>
      <c r="AS1416">
        <v>0</v>
      </c>
      <c r="AV1416">
        <v>11.3</v>
      </c>
      <c r="AW1416" t="s">
        <v>59</v>
      </c>
      <c r="AX1416">
        <v>6</v>
      </c>
    </row>
    <row r="1417" spans="1:50">
      <c r="A1417" t="s">
        <v>2583</v>
      </c>
      <c r="B1417" t="s">
        <v>1955</v>
      </c>
      <c r="C1417" t="s">
        <v>420</v>
      </c>
      <c r="E1417" t="s">
        <v>53</v>
      </c>
      <c r="F1417">
        <v>72</v>
      </c>
      <c r="G1417" t="s">
        <v>64</v>
      </c>
      <c r="H1417">
        <v>285.52999999999997</v>
      </c>
      <c r="I1417" t="s">
        <v>196</v>
      </c>
      <c r="J1417" t="s">
        <v>55</v>
      </c>
      <c r="K1417" t="s">
        <v>72</v>
      </c>
      <c r="L1417" t="s">
        <v>58</v>
      </c>
      <c r="M1417">
        <v>0</v>
      </c>
      <c r="N1417">
        <v>2</v>
      </c>
      <c r="O1417">
        <v>2</v>
      </c>
      <c r="P1417">
        <v>1</v>
      </c>
      <c r="Q1417" t="s">
        <v>59</v>
      </c>
      <c r="R1417" t="s">
        <v>59</v>
      </c>
      <c r="S1417" t="s">
        <v>59</v>
      </c>
      <c r="T1417" t="s">
        <v>59</v>
      </c>
      <c r="U1417" t="s">
        <v>59</v>
      </c>
      <c r="Y1417" t="s">
        <v>58</v>
      </c>
      <c r="Z1417" t="s">
        <v>66</v>
      </c>
      <c r="AA1417" t="s">
        <v>58</v>
      </c>
      <c r="AB1417" t="s">
        <v>66</v>
      </c>
      <c r="AC1417" t="s">
        <v>58</v>
      </c>
      <c r="AD1417" t="s">
        <v>58</v>
      </c>
      <c r="AE1417" t="s">
        <v>58</v>
      </c>
      <c r="AF1417" t="s">
        <v>58</v>
      </c>
      <c r="AG1417" t="s">
        <v>58</v>
      </c>
      <c r="AH1417" t="s">
        <v>58</v>
      </c>
      <c r="AI1417" t="s">
        <v>58</v>
      </c>
      <c r="AJ1417" t="s">
        <v>58</v>
      </c>
      <c r="AK1417">
        <v>0</v>
      </c>
      <c r="AL1417">
        <v>1</v>
      </c>
      <c r="AM1417">
        <v>1</v>
      </c>
      <c r="AN1417">
        <v>1</v>
      </c>
      <c r="AO1417">
        <v>1</v>
      </c>
      <c r="AP1417">
        <v>0</v>
      </c>
      <c r="AQ1417">
        <v>1</v>
      </c>
      <c r="AR1417">
        <v>0</v>
      </c>
      <c r="AS1417">
        <v>0</v>
      </c>
      <c r="AW1417" t="s">
        <v>66</v>
      </c>
      <c r="AX1417">
        <v>2</v>
      </c>
    </row>
    <row r="1418" spans="1:50">
      <c r="A1418" t="s">
        <v>2584</v>
      </c>
      <c r="B1418" t="s">
        <v>2585</v>
      </c>
      <c r="C1418" t="s">
        <v>62</v>
      </c>
      <c r="D1418">
        <v>3500</v>
      </c>
      <c r="E1418" t="s">
        <v>53</v>
      </c>
      <c r="F1418">
        <v>36</v>
      </c>
      <c r="G1418" t="s">
        <v>226</v>
      </c>
      <c r="H1418">
        <v>315.79000000000002</v>
      </c>
      <c r="I1418" t="s">
        <v>55</v>
      </c>
      <c r="J1418" t="s">
        <v>55</v>
      </c>
      <c r="K1418" t="s">
        <v>85</v>
      </c>
      <c r="L1418" t="s">
        <v>58</v>
      </c>
      <c r="M1418">
        <v>0</v>
      </c>
      <c r="N1418">
        <v>0</v>
      </c>
      <c r="O1418">
        <v>0</v>
      </c>
      <c r="P1418">
        <v>0</v>
      </c>
      <c r="Q1418" t="s">
        <v>59</v>
      </c>
      <c r="R1418" t="s">
        <v>59</v>
      </c>
      <c r="S1418" t="s">
        <v>59</v>
      </c>
      <c r="T1418" t="s">
        <v>59</v>
      </c>
      <c r="U1418" t="s">
        <v>59</v>
      </c>
      <c r="V1418">
        <v>1</v>
      </c>
      <c r="W1418">
        <v>0</v>
      </c>
      <c r="X1418">
        <v>0</v>
      </c>
      <c r="Y1418" t="s">
        <v>59</v>
      </c>
      <c r="Z1418" t="s">
        <v>59</v>
      </c>
      <c r="AA1418" t="s">
        <v>59</v>
      </c>
      <c r="AB1418" t="s">
        <v>59</v>
      </c>
      <c r="AC1418" t="s">
        <v>59</v>
      </c>
      <c r="AD1418" t="s">
        <v>59</v>
      </c>
      <c r="AE1418" t="s">
        <v>59</v>
      </c>
      <c r="AF1418" t="s">
        <v>59</v>
      </c>
      <c r="AG1418" t="s">
        <v>59</v>
      </c>
      <c r="AH1418" t="s">
        <v>59</v>
      </c>
      <c r="AI1418" t="s">
        <v>59</v>
      </c>
      <c r="AJ1418" t="s">
        <v>59</v>
      </c>
      <c r="AV1418">
        <v>14.2</v>
      </c>
      <c r="AW1418" t="s">
        <v>59</v>
      </c>
      <c r="AX1418">
        <v>8</v>
      </c>
    </row>
    <row r="1419" spans="1:50">
      <c r="A1419" t="s">
        <v>2586</v>
      </c>
      <c r="B1419" t="s">
        <v>431</v>
      </c>
      <c r="C1419" t="s">
        <v>103</v>
      </c>
      <c r="D1419">
        <v>7320</v>
      </c>
      <c r="E1419" t="s">
        <v>63</v>
      </c>
      <c r="F1419">
        <v>0</v>
      </c>
      <c r="G1419" t="s">
        <v>54</v>
      </c>
      <c r="H1419">
        <v>130.91999999999999</v>
      </c>
      <c r="I1419" t="s">
        <v>55</v>
      </c>
      <c r="J1419" t="s">
        <v>55</v>
      </c>
      <c r="K1419" t="s">
        <v>123</v>
      </c>
      <c r="L1419" t="s">
        <v>58</v>
      </c>
      <c r="M1419">
        <v>0</v>
      </c>
      <c r="N1419">
        <v>1</v>
      </c>
      <c r="O1419">
        <v>1</v>
      </c>
      <c r="P1419">
        <v>0</v>
      </c>
      <c r="Q1419" t="s">
        <v>59</v>
      </c>
      <c r="R1419" t="s">
        <v>59</v>
      </c>
      <c r="S1419" t="s">
        <v>59</v>
      </c>
      <c r="T1419" t="s">
        <v>59</v>
      </c>
      <c r="U1419" t="s">
        <v>59</v>
      </c>
      <c r="W1419">
        <v>0</v>
      </c>
      <c r="X1419">
        <v>0</v>
      </c>
      <c r="Y1419" t="s">
        <v>59</v>
      </c>
      <c r="Z1419" t="s">
        <v>59</v>
      </c>
      <c r="AA1419" t="s">
        <v>59</v>
      </c>
      <c r="AB1419" t="s">
        <v>59</v>
      </c>
      <c r="AC1419" t="s">
        <v>59</v>
      </c>
      <c r="AD1419" t="s">
        <v>59</v>
      </c>
      <c r="AE1419" t="s">
        <v>59</v>
      </c>
      <c r="AF1419" t="s">
        <v>59</v>
      </c>
      <c r="AG1419" t="s">
        <v>59</v>
      </c>
      <c r="AH1419" t="s">
        <v>59</v>
      </c>
      <c r="AI1419" t="s">
        <v>59</v>
      </c>
      <c r="AJ1419" t="s">
        <v>59</v>
      </c>
      <c r="AV1419">
        <v>12.8</v>
      </c>
      <c r="AW1419" t="s">
        <v>59</v>
      </c>
      <c r="AX1419">
        <v>6</v>
      </c>
    </row>
    <row r="1420" spans="1:50">
      <c r="A1420" t="s">
        <v>2587</v>
      </c>
      <c r="B1420" t="s">
        <v>2588</v>
      </c>
      <c r="C1420" t="s">
        <v>187</v>
      </c>
      <c r="D1420">
        <v>6760</v>
      </c>
      <c r="E1420" t="s">
        <v>63</v>
      </c>
      <c r="F1420">
        <v>38</v>
      </c>
      <c r="G1420" t="s">
        <v>64</v>
      </c>
      <c r="H1420">
        <v>253.62</v>
      </c>
      <c r="I1420" t="s">
        <v>55</v>
      </c>
      <c r="J1420" t="s">
        <v>71</v>
      </c>
      <c r="K1420" t="s">
        <v>128</v>
      </c>
      <c r="L1420" t="s">
        <v>58</v>
      </c>
      <c r="M1420">
        <v>0</v>
      </c>
      <c r="N1420">
        <v>1</v>
      </c>
      <c r="O1420">
        <v>1</v>
      </c>
      <c r="P1420">
        <v>0</v>
      </c>
      <c r="Q1420" t="s">
        <v>59</v>
      </c>
      <c r="R1420" t="s">
        <v>59</v>
      </c>
      <c r="S1420" t="s">
        <v>59</v>
      </c>
      <c r="T1420" t="s">
        <v>59</v>
      </c>
      <c r="U1420" t="s">
        <v>59</v>
      </c>
      <c r="W1420">
        <v>0</v>
      </c>
      <c r="X1420">
        <v>0</v>
      </c>
      <c r="Y1420" t="s">
        <v>58</v>
      </c>
      <c r="Z1420" t="s">
        <v>58</v>
      </c>
      <c r="AA1420" t="s">
        <v>58</v>
      </c>
      <c r="AB1420" t="s">
        <v>58</v>
      </c>
      <c r="AC1420" t="s">
        <v>58</v>
      </c>
      <c r="AD1420" t="s">
        <v>58</v>
      </c>
      <c r="AE1420" t="s">
        <v>58</v>
      </c>
      <c r="AF1420" t="s">
        <v>58</v>
      </c>
      <c r="AG1420" t="s">
        <v>58</v>
      </c>
      <c r="AH1420" t="s">
        <v>58</v>
      </c>
      <c r="AI1420" t="s">
        <v>58</v>
      </c>
      <c r="AJ1420" t="s">
        <v>58</v>
      </c>
      <c r="AK1420">
        <v>0</v>
      </c>
      <c r="AL1420">
        <v>0</v>
      </c>
      <c r="AM1420">
        <v>1</v>
      </c>
      <c r="AN1420">
        <v>0</v>
      </c>
      <c r="AO1420">
        <v>1</v>
      </c>
      <c r="AP1420">
        <v>0</v>
      </c>
      <c r="AQ1420">
        <v>0</v>
      </c>
      <c r="AR1420">
        <v>0</v>
      </c>
      <c r="AS1420">
        <v>1</v>
      </c>
      <c r="AV1420">
        <v>13.3</v>
      </c>
      <c r="AW1420" t="s">
        <v>59</v>
      </c>
      <c r="AX1420">
        <v>7</v>
      </c>
    </row>
    <row r="1421" spans="1:50">
      <c r="A1421" t="s">
        <v>2589</v>
      </c>
      <c r="B1421" t="s">
        <v>2146</v>
      </c>
      <c r="C1421" t="s">
        <v>119</v>
      </c>
      <c r="D1421">
        <v>520</v>
      </c>
      <c r="E1421" t="s">
        <v>53</v>
      </c>
      <c r="F1421">
        <v>46</v>
      </c>
      <c r="G1421" t="s">
        <v>226</v>
      </c>
      <c r="H1421">
        <v>248.03</v>
      </c>
      <c r="I1421" t="s">
        <v>55</v>
      </c>
      <c r="J1421" t="s">
        <v>55</v>
      </c>
      <c r="K1421" t="s">
        <v>131</v>
      </c>
      <c r="L1421" t="s">
        <v>58</v>
      </c>
      <c r="M1421">
        <v>0</v>
      </c>
      <c r="N1421">
        <v>0</v>
      </c>
      <c r="O1421">
        <v>0</v>
      </c>
      <c r="P1421">
        <v>0</v>
      </c>
      <c r="Q1421" t="s">
        <v>59</v>
      </c>
      <c r="R1421" t="s">
        <v>59</v>
      </c>
      <c r="S1421" t="s">
        <v>59</v>
      </c>
      <c r="T1421" t="s">
        <v>59</v>
      </c>
      <c r="U1421" t="s">
        <v>59</v>
      </c>
      <c r="W1421">
        <v>0</v>
      </c>
      <c r="X1421">
        <v>0</v>
      </c>
      <c r="Y1421" t="s">
        <v>66</v>
      </c>
      <c r="Z1421" t="s">
        <v>58</v>
      </c>
      <c r="AA1421" t="s">
        <v>58</v>
      </c>
      <c r="AB1421" t="s">
        <v>66</v>
      </c>
      <c r="AC1421" t="s">
        <v>58</v>
      </c>
      <c r="AD1421" t="s">
        <v>58</v>
      </c>
      <c r="AE1421" t="s">
        <v>58</v>
      </c>
      <c r="AF1421" t="s">
        <v>58</v>
      </c>
      <c r="AG1421" t="s">
        <v>58</v>
      </c>
      <c r="AH1421" t="s">
        <v>58</v>
      </c>
      <c r="AI1421" t="s">
        <v>58</v>
      </c>
      <c r="AJ1421" t="s">
        <v>58</v>
      </c>
      <c r="AK1421">
        <v>1</v>
      </c>
      <c r="AL1421">
        <v>0</v>
      </c>
      <c r="AM1421">
        <v>1</v>
      </c>
      <c r="AN1421">
        <v>0</v>
      </c>
      <c r="AO1421">
        <v>1</v>
      </c>
      <c r="AP1421">
        <v>0</v>
      </c>
      <c r="AQ1421">
        <v>0</v>
      </c>
      <c r="AR1421">
        <v>0</v>
      </c>
      <c r="AS1421">
        <v>0</v>
      </c>
      <c r="AV1421">
        <v>13.4</v>
      </c>
      <c r="AW1421" t="s">
        <v>59</v>
      </c>
      <c r="AX1421">
        <v>7</v>
      </c>
    </row>
    <row r="1422" spans="1:50">
      <c r="A1422" t="s">
        <v>2590</v>
      </c>
      <c r="B1422" t="s">
        <v>944</v>
      </c>
      <c r="C1422" t="s">
        <v>148</v>
      </c>
      <c r="D1422">
        <v>8480</v>
      </c>
      <c r="E1422" t="s">
        <v>63</v>
      </c>
      <c r="F1422">
        <v>56</v>
      </c>
      <c r="G1422" t="s">
        <v>163</v>
      </c>
      <c r="H1422">
        <v>361.84</v>
      </c>
      <c r="I1422" t="s">
        <v>105</v>
      </c>
      <c r="J1422" t="s">
        <v>71</v>
      </c>
      <c r="K1422" t="s">
        <v>72</v>
      </c>
      <c r="L1422" t="s">
        <v>58</v>
      </c>
      <c r="M1422">
        <v>0</v>
      </c>
      <c r="N1422">
        <v>2</v>
      </c>
      <c r="O1422">
        <v>1</v>
      </c>
      <c r="P1422">
        <v>0</v>
      </c>
      <c r="Q1422" t="s">
        <v>59</v>
      </c>
      <c r="R1422" t="s">
        <v>59</v>
      </c>
      <c r="S1422" t="s">
        <v>59</v>
      </c>
      <c r="T1422" t="s">
        <v>59</v>
      </c>
      <c r="U1422" t="s">
        <v>59</v>
      </c>
      <c r="W1422">
        <v>0</v>
      </c>
      <c r="X1422">
        <v>0</v>
      </c>
      <c r="Y1422" t="s">
        <v>66</v>
      </c>
      <c r="Z1422" t="s">
        <v>66</v>
      </c>
      <c r="AA1422" t="s">
        <v>58</v>
      </c>
      <c r="AB1422" t="s">
        <v>66</v>
      </c>
      <c r="AC1422" t="s">
        <v>58</v>
      </c>
      <c r="AD1422" t="s">
        <v>58</v>
      </c>
      <c r="AE1422" t="s">
        <v>58</v>
      </c>
      <c r="AF1422" t="s">
        <v>58</v>
      </c>
      <c r="AG1422" t="s">
        <v>66</v>
      </c>
      <c r="AH1422" t="s">
        <v>58</v>
      </c>
      <c r="AI1422" t="s">
        <v>58</v>
      </c>
      <c r="AJ1422" t="s">
        <v>58</v>
      </c>
      <c r="AK1422">
        <v>0</v>
      </c>
      <c r="AL1422">
        <v>1</v>
      </c>
      <c r="AM1422">
        <v>1</v>
      </c>
      <c r="AN1422">
        <v>0</v>
      </c>
      <c r="AO1422">
        <v>1</v>
      </c>
      <c r="AP1422">
        <v>0</v>
      </c>
      <c r="AQ1422">
        <v>0</v>
      </c>
      <c r="AR1422">
        <v>0</v>
      </c>
      <c r="AS1422">
        <v>0</v>
      </c>
      <c r="AV1422">
        <v>16.100000000000001</v>
      </c>
      <c r="AW1422" t="s">
        <v>59</v>
      </c>
      <c r="AX1422">
        <v>3</v>
      </c>
    </row>
    <row r="1423" spans="1:50">
      <c r="A1423" t="s">
        <v>2591</v>
      </c>
      <c r="B1423" t="s">
        <v>2062</v>
      </c>
      <c r="C1423" t="s">
        <v>171</v>
      </c>
      <c r="D1423">
        <v>1280</v>
      </c>
      <c r="E1423" t="s">
        <v>63</v>
      </c>
      <c r="F1423">
        <v>64</v>
      </c>
      <c r="G1423" t="s">
        <v>64</v>
      </c>
      <c r="H1423">
        <v>277.95999999999998</v>
      </c>
      <c r="I1423" t="s">
        <v>261</v>
      </c>
      <c r="J1423" t="s">
        <v>71</v>
      </c>
      <c r="K1423" t="s">
        <v>72</v>
      </c>
      <c r="L1423" t="s">
        <v>66</v>
      </c>
      <c r="M1423">
        <v>1</v>
      </c>
      <c r="N1423">
        <v>2</v>
      </c>
      <c r="O1423">
        <v>2</v>
      </c>
      <c r="P1423">
        <v>0</v>
      </c>
      <c r="Q1423" t="s">
        <v>59</v>
      </c>
      <c r="R1423" t="s">
        <v>59</v>
      </c>
      <c r="S1423" t="s">
        <v>59</v>
      </c>
      <c r="T1423" t="s">
        <v>59</v>
      </c>
      <c r="U1423" t="s">
        <v>59</v>
      </c>
      <c r="V1423">
        <v>1</v>
      </c>
      <c r="W1423">
        <v>0</v>
      </c>
      <c r="X1423">
        <v>1</v>
      </c>
      <c r="Y1423" t="s">
        <v>59</v>
      </c>
      <c r="Z1423" t="s">
        <v>59</v>
      </c>
      <c r="AA1423" t="s">
        <v>59</v>
      </c>
      <c r="AB1423" t="s">
        <v>59</v>
      </c>
      <c r="AC1423" t="s">
        <v>59</v>
      </c>
      <c r="AD1423" t="s">
        <v>59</v>
      </c>
      <c r="AE1423" t="s">
        <v>59</v>
      </c>
      <c r="AF1423" t="s">
        <v>59</v>
      </c>
      <c r="AG1423" t="s">
        <v>59</v>
      </c>
      <c r="AH1423" t="s">
        <v>59</v>
      </c>
      <c r="AI1423" t="s">
        <v>59</v>
      </c>
      <c r="AJ1423" t="s">
        <v>59</v>
      </c>
      <c r="AV1423">
        <v>12.4</v>
      </c>
      <c r="AW1423" t="s">
        <v>59</v>
      </c>
      <c r="AX1423">
        <v>3</v>
      </c>
    </row>
    <row r="1424" spans="1:50">
      <c r="A1424" t="s">
        <v>2592</v>
      </c>
      <c r="B1424" t="s">
        <v>2593</v>
      </c>
      <c r="C1424" t="s">
        <v>119</v>
      </c>
      <c r="D1424">
        <v>520</v>
      </c>
      <c r="E1424" t="s">
        <v>53</v>
      </c>
      <c r="F1424">
        <v>44</v>
      </c>
      <c r="G1424" t="s">
        <v>84</v>
      </c>
      <c r="H1424">
        <v>381.25</v>
      </c>
      <c r="I1424" t="s">
        <v>76</v>
      </c>
      <c r="J1424" t="s">
        <v>55</v>
      </c>
      <c r="K1424" t="s">
        <v>90</v>
      </c>
      <c r="L1424" t="s">
        <v>66</v>
      </c>
      <c r="M1424">
        <v>2</v>
      </c>
      <c r="N1424">
        <v>2</v>
      </c>
      <c r="O1424">
        <v>2</v>
      </c>
      <c r="P1424">
        <v>0</v>
      </c>
      <c r="Q1424" t="s">
        <v>59</v>
      </c>
      <c r="R1424" t="s">
        <v>59</v>
      </c>
      <c r="S1424" t="s">
        <v>66</v>
      </c>
      <c r="T1424" t="s">
        <v>59</v>
      </c>
      <c r="U1424" t="s">
        <v>66</v>
      </c>
      <c r="W1424">
        <v>0</v>
      </c>
      <c r="X1424">
        <v>0</v>
      </c>
      <c r="Y1424" t="s">
        <v>58</v>
      </c>
      <c r="Z1424" t="s">
        <v>66</v>
      </c>
      <c r="AA1424" t="s">
        <v>58</v>
      </c>
      <c r="AB1424" t="s">
        <v>66</v>
      </c>
      <c r="AC1424" t="s">
        <v>58</v>
      </c>
      <c r="AD1424" t="s">
        <v>58</v>
      </c>
      <c r="AE1424" t="s">
        <v>58</v>
      </c>
      <c r="AF1424" t="s">
        <v>58</v>
      </c>
      <c r="AG1424" t="s">
        <v>58</v>
      </c>
      <c r="AH1424" t="s">
        <v>58</v>
      </c>
      <c r="AI1424" t="s">
        <v>58</v>
      </c>
      <c r="AJ1424" t="s">
        <v>58</v>
      </c>
      <c r="AK1424">
        <v>1</v>
      </c>
      <c r="AL1424">
        <v>0</v>
      </c>
      <c r="AM1424">
        <v>1</v>
      </c>
      <c r="AN1424">
        <v>1</v>
      </c>
      <c r="AO1424">
        <v>1</v>
      </c>
      <c r="AP1424">
        <v>0</v>
      </c>
      <c r="AQ1424">
        <v>0</v>
      </c>
      <c r="AR1424">
        <v>0</v>
      </c>
      <c r="AS1424">
        <v>1</v>
      </c>
      <c r="AV1424">
        <v>13.5</v>
      </c>
      <c r="AW1424" t="s">
        <v>59</v>
      </c>
      <c r="AX1424">
        <v>7</v>
      </c>
    </row>
    <row r="1425" spans="1:50">
      <c r="A1425" t="s">
        <v>2594</v>
      </c>
      <c r="B1425" t="s">
        <v>2595</v>
      </c>
      <c r="C1425" t="s">
        <v>134</v>
      </c>
      <c r="D1425">
        <v>8080</v>
      </c>
      <c r="E1425" t="s">
        <v>53</v>
      </c>
      <c r="F1425">
        <v>26</v>
      </c>
      <c r="G1425" t="s">
        <v>54</v>
      </c>
      <c r="H1425">
        <v>102.3</v>
      </c>
      <c r="I1425" t="s">
        <v>55</v>
      </c>
      <c r="J1425" t="s">
        <v>55</v>
      </c>
      <c r="K1425" t="s">
        <v>256</v>
      </c>
      <c r="L1425" t="s">
        <v>58</v>
      </c>
      <c r="M1425">
        <v>0</v>
      </c>
      <c r="N1425">
        <v>0</v>
      </c>
      <c r="O1425">
        <v>0</v>
      </c>
      <c r="P1425">
        <v>0</v>
      </c>
      <c r="Q1425" t="s">
        <v>59</v>
      </c>
      <c r="R1425" t="s">
        <v>59</v>
      </c>
      <c r="S1425" t="s">
        <v>59</v>
      </c>
      <c r="T1425" t="s">
        <v>59</v>
      </c>
      <c r="U1425" t="s">
        <v>59</v>
      </c>
      <c r="V1425">
        <v>2</v>
      </c>
      <c r="W1425">
        <v>0</v>
      </c>
      <c r="X1425">
        <v>0</v>
      </c>
      <c r="Y1425" t="s">
        <v>58</v>
      </c>
      <c r="Z1425" t="s">
        <v>58</v>
      </c>
      <c r="AA1425" t="s">
        <v>58</v>
      </c>
      <c r="AB1425" t="s">
        <v>58</v>
      </c>
      <c r="AC1425" t="s">
        <v>58</v>
      </c>
      <c r="AD1425" t="s">
        <v>58</v>
      </c>
      <c r="AE1425" t="s">
        <v>58</v>
      </c>
      <c r="AF1425" t="s">
        <v>58</v>
      </c>
      <c r="AG1425" t="s">
        <v>58</v>
      </c>
      <c r="AH1425" t="s">
        <v>58</v>
      </c>
      <c r="AI1425" t="s">
        <v>58</v>
      </c>
      <c r="AJ1425" t="s">
        <v>58</v>
      </c>
      <c r="AK1425">
        <v>0</v>
      </c>
      <c r="AL1425">
        <v>0</v>
      </c>
      <c r="AM1425">
        <v>0</v>
      </c>
      <c r="AN1425">
        <v>0</v>
      </c>
      <c r="AO1425">
        <v>0</v>
      </c>
      <c r="AP1425">
        <v>0</v>
      </c>
      <c r="AQ1425">
        <v>0</v>
      </c>
      <c r="AR1425">
        <v>0</v>
      </c>
      <c r="AS1425">
        <v>0</v>
      </c>
      <c r="AV1425">
        <v>11.4</v>
      </c>
      <c r="AW1425" t="s">
        <v>59</v>
      </c>
      <c r="AX1425">
        <v>1</v>
      </c>
    </row>
    <row r="1426" spans="1:50">
      <c r="A1426" t="s">
        <v>2596</v>
      </c>
      <c r="B1426" t="s">
        <v>1159</v>
      </c>
      <c r="C1426" t="s">
        <v>182</v>
      </c>
      <c r="D1426">
        <v>720</v>
      </c>
      <c r="E1426" t="s">
        <v>58</v>
      </c>
      <c r="F1426">
        <v>0</v>
      </c>
      <c r="G1426" t="s">
        <v>115</v>
      </c>
      <c r="H1426">
        <v>134.54</v>
      </c>
      <c r="I1426" t="s">
        <v>55</v>
      </c>
      <c r="J1426" t="s">
        <v>55</v>
      </c>
      <c r="K1426" t="s">
        <v>123</v>
      </c>
      <c r="L1426" t="s">
        <v>58</v>
      </c>
      <c r="M1426">
        <v>0</v>
      </c>
      <c r="N1426">
        <v>0</v>
      </c>
      <c r="O1426">
        <v>0</v>
      </c>
      <c r="P1426">
        <v>0</v>
      </c>
      <c r="Q1426" t="s">
        <v>59</v>
      </c>
      <c r="R1426" t="s">
        <v>59</v>
      </c>
      <c r="S1426" t="s">
        <v>59</v>
      </c>
      <c r="T1426" t="s">
        <v>59</v>
      </c>
      <c r="U1426" t="s">
        <v>59</v>
      </c>
      <c r="W1426">
        <v>0</v>
      </c>
      <c r="X1426">
        <v>0</v>
      </c>
      <c r="Y1426" t="s">
        <v>59</v>
      </c>
      <c r="Z1426" t="s">
        <v>59</v>
      </c>
      <c r="AA1426" t="s">
        <v>59</v>
      </c>
      <c r="AB1426" t="s">
        <v>59</v>
      </c>
      <c r="AC1426" t="s">
        <v>59</v>
      </c>
      <c r="AD1426" t="s">
        <v>59</v>
      </c>
      <c r="AE1426" t="s">
        <v>59</v>
      </c>
      <c r="AF1426" t="s">
        <v>59</v>
      </c>
      <c r="AG1426" t="s">
        <v>59</v>
      </c>
      <c r="AH1426" t="s">
        <v>59</v>
      </c>
      <c r="AI1426" t="s">
        <v>59</v>
      </c>
      <c r="AJ1426" t="s">
        <v>59</v>
      </c>
      <c r="AV1426">
        <v>11.9</v>
      </c>
      <c r="AW1426" t="s">
        <v>59</v>
      </c>
      <c r="AX1426">
        <v>7</v>
      </c>
    </row>
    <row r="1427" spans="1:50">
      <c r="A1427" t="s">
        <v>2597</v>
      </c>
      <c r="B1427" t="s">
        <v>1291</v>
      </c>
      <c r="C1427" t="s">
        <v>212</v>
      </c>
      <c r="D1427">
        <v>1520</v>
      </c>
      <c r="E1427" t="s">
        <v>53</v>
      </c>
      <c r="F1427">
        <v>40</v>
      </c>
      <c r="G1427" t="s">
        <v>163</v>
      </c>
      <c r="H1427">
        <v>383.22</v>
      </c>
      <c r="I1427" t="s">
        <v>241</v>
      </c>
      <c r="J1427" t="s">
        <v>55</v>
      </c>
      <c r="K1427" t="s">
        <v>116</v>
      </c>
      <c r="L1427" t="s">
        <v>66</v>
      </c>
      <c r="M1427">
        <v>1</v>
      </c>
      <c r="N1427">
        <v>2</v>
      </c>
      <c r="O1427">
        <v>2</v>
      </c>
      <c r="P1427">
        <v>0</v>
      </c>
      <c r="Q1427" t="s">
        <v>59</v>
      </c>
      <c r="R1427" t="s">
        <v>66</v>
      </c>
      <c r="S1427" t="s">
        <v>66</v>
      </c>
      <c r="T1427" t="s">
        <v>59</v>
      </c>
      <c r="U1427" t="s">
        <v>66</v>
      </c>
      <c r="W1427">
        <v>0</v>
      </c>
      <c r="X1427">
        <v>0</v>
      </c>
      <c r="Y1427" t="s">
        <v>66</v>
      </c>
      <c r="Z1427" t="s">
        <v>66</v>
      </c>
      <c r="AA1427" t="s">
        <v>58</v>
      </c>
      <c r="AB1427" t="s">
        <v>66</v>
      </c>
      <c r="AC1427" t="s">
        <v>58</v>
      </c>
      <c r="AD1427" t="s">
        <v>66</v>
      </c>
      <c r="AE1427" t="s">
        <v>66</v>
      </c>
      <c r="AF1427" t="s">
        <v>58</v>
      </c>
      <c r="AG1427" t="s">
        <v>58</v>
      </c>
      <c r="AH1427" t="s">
        <v>58</v>
      </c>
      <c r="AI1427" t="s">
        <v>58</v>
      </c>
      <c r="AJ1427" t="s">
        <v>58</v>
      </c>
      <c r="AK1427">
        <v>1</v>
      </c>
      <c r="AL1427">
        <v>1</v>
      </c>
      <c r="AM1427">
        <v>1</v>
      </c>
      <c r="AN1427">
        <v>0</v>
      </c>
      <c r="AO1427">
        <v>0</v>
      </c>
      <c r="AP1427">
        <v>0</v>
      </c>
      <c r="AQ1427">
        <v>0</v>
      </c>
      <c r="AR1427">
        <v>0</v>
      </c>
      <c r="AS1427">
        <v>1</v>
      </c>
      <c r="AV1427">
        <v>14</v>
      </c>
      <c r="AW1427" t="s">
        <v>59</v>
      </c>
      <c r="AX1427">
        <v>7</v>
      </c>
    </row>
    <row r="1428" spans="1:50">
      <c r="A1428" t="s">
        <v>2598</v>
      </c>
      <c r="B1428" t="s">
        <v>2599</v>
      </c>
      <c r="C1428" t="s">
        <v>103</v>
      </c>
      <c r="D1428">
        <v>6780</v>
      </c>
      <c r="E1428" t="s">
        <v>63</v>
      </c>
      <c r="F1428">
        <v>64</v>
      </c>
      <c r="G1428" t="s">
        <v>104</v>
      </c>
      <c r="H1428">
        <v>284.20999999999998</v>
      </c>
      <c r="I1428" t="s">
        <v>105</v>
      </c>
      <c r="J1428" t="s">
        <v>71</v>
      </c>
      <c r="K1428" t="s">
        <v>72</v>
      </c>
      <c r="L1428" t="s">
        <v>58</v>
      </c>
      <c r="M1428">
        <v>0</v>
      </c>
      <c r="N1428">
        <v>2</v>
      </c>
      <c r="O1428">
        <v>2</v>
      </c>
      <c r="P1428">
        <v>1</v>
      </c>
      <c r="Q1428" t="s">
        <v>66</v>
      </c>
      <c r="R1428" t="s">
        <v>59</v>
      </c>
      <c r="S1428" t="s">
        <v>66</v>
      </c>
      <c r="T1428" t="s">
        <v>59</v>
      </c>
      <c r="U1428" t="s">
        <v>59</v>
      </c>
      <c r="W1428">
        <v>0</v>
      </c>
      <c r="X1428">
        <v>0</v>
      </c>
      <c r="Y1428" t="s">
        <v>66</v>
      </c>
      <c r="Z1428" t="s">
        <v>58</v>
      </c>
      <c r="AA1428" t="s">
        <v>58</v>
      </c>
      <c r="AB1428" t="s">
        <v>66</v>
      </c>
      <c r="AC1428" t="s">
        <v>58</v>
      </c>
      <c r="AD1428" t="s">
        <v>58</v>
      </c>
      <c r="AE1428" t="s">
        <v>58</v>
      </c>
      <c r="AF1428" t="s">
        <v>58</v>
      </c>
      <c r="AG1428" t="s">
        <v>58</v>
      </c>
      <c r="AH1428" t="s">
        <v>58</v>
      </c>
      <c r="AI1428" t="s">
        <v>58</v>
      </c>
      <c r="AJ1428" t="s">
        <v>58</v>
      </c>
      <c r="AK1428">
        <v>1</v>
      </c>
      <c r="AL1428">
        <v>1</v>
      </c>
      <c r="AM1428">
        <v>1</v>
      </c>
      <c r="AN1428">
        <v>0</v>
      </c>
      <c r="AO1428">
        <v>0</v>
      </c>
      <c r="AP1428">
        <v>1</v>
      </c>
      <c r="AQ1428">
        <v>1</v>
      </c>
      <c r="AR1428">
        <v>0</v>
      </c>
      <c r="AS1428">
        <v>1</v>
      </c>
      <c r="AV1428">
        <v>12</v>
      </c>
      <c r="AW1428" t="s">
        <v>59</v>
      </c>
      <c r="AX1428">
        <v>6</v>
      </c>
    </row>
    <row r="1429" spans="1:50">
      <c r="A1429" t="s">
        <v>2600</v>
      </c>
      <c r="B1429" t="s">
        <v>587</v>
      </c>
      <c r="C1429" t="s">
        <v>417</v>
      </c>
      <c r="D1429">
        <v>2670</v>
      </c>
      <c r="E1429" t="s">
        <v>53</v>
      </c>
      <c r="F1429">
        <v>0</v>
      </c>
      <c r="G1429" t="s">
        <v>70</v>
      </c>
      <c r="H1429">
        <v>310.86</v>
      </c>
      <c r="I1429" t="s">
        <v>55</v>
      </c>
      <c r="J1429" t="s">
        <v>55</v>
      </c>
      <c r="K1429" t="s">
        <v>72</v>
      </c>
      <c r="L1429" t="s">
        <v>66</v>
      </c>
      <c r="M1429">
        <v>2</v>
      </c>
      <c r="N1429">
        <v>2</v>
      </c>
      <c r="O1429">
        <v>2</v>
      </c>
      <c r="P1429">
        <v>0</v>
      </c>
      <c r="Q1429" t="s">
        <v>59</v>
      </c>
      <c r="R1429" t="s">
        <v>59</v>
      </c>
      <c r="S1429" t="s">
        <v>59</v>
      </c>
      <c r="T1429" t="s">
        <v>59</v>
      </c>
      <c r="U1429" t="s">
        <v>59</v>
      </c>
      <c r="V1429">
        <v>3</v>
      </c>
      <c r="W1429">
        <v>1</v>
      </c>
      <c r="X1429">
        <v>1</v>
      </c>
      <c r="Y1429" t="s">
        <v>59</v>
      </c>
      <c r="Z1429" t="s">
        <v>59</v>
      </c>
      <c r="AA1429" t="s">
        <v>59</v>
      </c>
      <c r="AB1429" t="s">
        <v>59</v>
      </c>
      <c r="AC1429" t="s">
        <v>59</v>
      </c>
      <c r="AD1429" t="s">
        <v>59</v>
      </c>
      <c r="AE1429" t="s">
        <v>59</v>
      </c>
      <c r="AF1429" t="s">
        <v>59</v>
      </c>
      <c r="AG1429" t="s">
        <v>59</v>
      </c>
      <c r="AH1429" t="s">
        <v>59</v>
      </c>
      <c r="AI1429" t="s">
        <v>59</v>
      </c>
      <c r="AJ1429" t="s">
        <v>59</v>
      </c>
      <c r="AV1429">
        <v>13.2</v>
      </c>
      <c r="AW1429" t="s">
        <v>59</v>
      </c>
      <c r="AX1429">
        <v>4</v>
      </c>
    </row>
    <row r="1430" spans="1:50">
      <c r="A1430" t="s">
        <v>2601</v>
      </c>
      <c r="B1430" t="s">
        <v>1193</v>
      </c>
      <c r="C1430" t="s">
        <v>75</v>
      </c>
      <c r="D1430">
        <v>2160</v>
      </c>
      <c r="E1430" t="s">
        <v>63</v>
      </c>
      <c r="F1430">
        <v>50</v>
      </c>
      <c r="G1430" t="s">
        <v>70</v>
      </c>
      <c r="H1430">
        <v>335.53</v>
      </c>
      <c r="I1430" t="s">
        <v>105</v>
      </c>
      <c r="J1430" t="s">
        <v>71</v>
      </c>
      <c r="K1430" t="s">
        <v>57</v>
      </c>
      <c r="L1430" t="s">
        <v>66</v>
      </c>
      <c r="M1430">
        <v>3</v>
      </c>
      <c r="N1430">
        <v>2</v>
      </c>
      <c r="O1430">
        <v>2</v>
      </c>
      <c r="P1430">
        <v>0</v>
      </c>
      <c r="Q1430" t="s">
        <v>66</v>
      </c>
      <c r="R1430" t="s">
        <v>66</v>
      </c>
      <c r="S1430" t="s">
        <v>66</v>
      </c>
      <c r="T1430" t="s">
        <v>66</v>
      </c>
      <c r="U1430" t="s">
        <v>66</v>
      </c>
      <c r="V1430">
        <v>0</v>
      </c>
      <c r="W1430">
        <v>1</v>
      </c>
      <c r="X1430">
        <v>1</v>
      </c>
      <c r="Y1430" t="s">
        <v>66</v>
      </c>
      <c r="Z1430" t="s">
        <v>58</v>
      </c>
      <c r="AA1430" t="s">
        <v>58</v>
      </c>
      <c r="AB1430" t="s">
        <v>58</v>
      </c>
      <c r="AC1430" t="s">
        <v>66</v>
      </c>
      <c r="AD1430" t="s">
        <v>58</v>
      </c>
      <c r="AE1430" t="s">
        <v>58</v>
      </c>
      <c r="AF1430" t="s">
        <v>58</v>
      </c>
      <c r="AG1430" t="s">
        <v>58</v>
      </c>
      <c r="AH1430" t="s">
        <v>58</v>
      </c>
      <c r="AI1430" t="s">
        <v>58</v>
      </c>
      <c r="AJ1430" t="s">
        <v>58</v>
      </c>
      <c r="AK1430">
        <v>1</v>
      </c>
      <c r="AL1430">
        <v>1</v>
      </c>
      <c r="AM1430">
        <v>1</v>
      </c>
      <c r="AN1430">
        <v>0</v>
      </c>
      <c r="AO1430">
        <v>1</v>
      </c>
      <c r="AP1430">
        <v>0</v>
      </c>
      <c r="AQ1430">
        <v>0</v>
      </c>
      <c r="AR1430">
        <v>1</v>
      </c>
      <c r="AS1430">
        <v>1</v>
      </c>
      <c r="AV1430">
        <v>13.6</v>
      </c>
      <c r="AW1430" t="s">
        <v>59</v>
      </c>
      <c r="AX1430">
        <v>1</v>
      </c>
    </row>
    <row r="1431" spans="1:50">
      <c r="A1431" t="s">
        <v>2602</v>
      </c>
      <c r="B1431" t="s">
        <v>1744</v>
      </c>
      <c r="C1431" t="s">
        <v>199</v>
      </c>
      <c r="D1431">
        <v>240</v>
      </c>
      <c r="E1431" t="s">
        <v>63</v>
      </c>
      <c r="F1431">
        <v>58</v>
      </c>
      <c r="G1431" t="s">
        <v>64</v>
      </c>
      <c r="H1431">
        <v>263.16000000000003</v>
      </c>
      <c r="I1431" t="s">
        <v>100</v>
      </c>
      <c r="J1431" t="s">
        <v>71</v>
      </c>
      <c r="K1431" t="s">
        <v>111</v>
      </c>
      <c r="L1431" t="s">
        <v>58</v>
      </c>
      <c r="M1431">
        <v>0</v>
      </c>
      <c r="N1431">
        <v>2</v>
      </c>
      <c r="O1431">
        <v>2</v>
      </c>
      <c r="P1431">
        <v>0</v>
      </c>
      <c r="Q1431" t="s">
        <v>59</v>
      </c>
      <c r="R1431" t="s">
        <v>59</v>
      </c>
      <c r="S1431" t="s">
        <v>59</v>
      </c>
      <c r="T1431" t="s">
        <v>59</v>
      </c>
      <c r="U1431" t="s">
        <v>59</v>
      </c>
      <c r="W1431">
        <v>0</v>
      </c>
      <c r="X1431">
        <v>0</v>
      </c>
      <c r="Y1431" t="s">
        <v>66</v>
      </c>
      <c r="Z1431" t="s">
        <v>66</v>
      </c>
      <c r="AA1431" t="s">
        <v>58</v>
      </c>
      <c r="AB1431" t="s">
        <v>66</v>
      </c>
      <c r="AC1431" t="s">
        <v>58</v>
      </c>
      <c r="AD1431" t="s">
        <v>66</v>
      </c>
      <c r="AE1431" t="s">
        <v>58</v>
      </c>
      <c r="AF1431" t="s">
        <v>58</v>
      </c>
      <c r="AG1431" t="s">
        <v>58</v>
      </c>
      <c r="AH1431" t="s">
        <v>58</v>
      </c>
      <c r="AI1431" t="s">
        <v>58</v>
      </c>
      <c r="AJ1431" t="s">
        <v>58</v>
      </c>
      <c r="AK1431">
        <v>0</v>
      </c>
      <c r="AL1431">
        <v>0</v>
      </c>
      <c r="AM1431">
        <v>1</v>
      </c>
      <c r="AN1431">
        <v>1</v>
      </c>
      <c r="AO1431">
        <v>1</v>
      </c>
      <c r="AP1431">
        <v>0</v>
      </c>
      <c r="AQ1431">
        <v>1</v>
      </c>
      <c r="AR1431">
        <v>0</v>
      </c>
      <c r="AS1431">
        <v>1</v>
      </c>
      <c r="AV1431">
        <v>11.8</v>
      </c>
      <c r="AW1431" t="s">
        <v>59</v>
      </c>
      <c r="AX1431">
        <v>3</v>
      </c>
    </row>
    <row r="1432" spans="1:50">
      <c r="A1432" t="s">
        <v>2603</v>
      </c>
      <c r="B1432" t="s">
        <v>2604</v>
      </c>
      <c r="C1432" t="s">
        <v>119</v>
      </c>
      <c r="E1432" t="s">
        <v>63</v>
      </c>
      <c r="F1432">
        <v>78</v>
      </c>
      <c r="G1432" t="s">
        <v>363</v>
      </c>
      <c r="H1432">
        <v>336.84</v>
      </c>
      <c r="I1432" t="s">
        <v>100</v>
      </c>
      <c r="J1432" t="s">
        <v>71</v>
      </c>
      <c r="K1432" t="s">
        <v>72</v>
      </c>
      <c r="L1432" t="s">
        <v>58</v>
      </c>
      <c r="M1432">
        <v>0</v>
      </c>
      <c r="N1432">
        <v>2</v>
      </c>
      <c r="O1432">
        <v>2</v>
      </c>
      <c r="P1432">
        <v>0</v>
      </c>
      <c r="Q1432" t="s">
        <v>59</v>
      </c>
      <c r="R1432" t="s">
        <v>59</v>
      </c>
      <c r="S1432" t="s">
        <v>59</v>
      </c>
      <c r="T1432" t="s">
        <v>59</v>
      </c>
      <c r="U1432" t="s">
        <v>59</v>
      </c>
      <c r="W1432">
        <v>0</v>
      </c>
      <c r="X1432">
        <v>0</v>
      </c>
      <c r="Y1432" t="s">
        <v>66</v>
      </c>
      <c r="Z1432" t="s">
        <v>66</v>
      </c>
      <c r="AA1432" t="s">
        <v>58</v>
      </c>
      <c r="AB1432" t="s">
        <v>66</v>
      </c>
      <c r="AC1432" t="s">
        <v>58</v>
      </c>
      <c r="AD1432" t="s">
        <v>58</v>
      </c>
      <c r="AE1432" t="s">
        <v>66</v>
      </c>
      <c r="AF1432" t="s">
        <v>58</v>
      </c>
      <c r="AG1432" t="s">
        <v>58</v>
      </c>
      <c r="AH1432" t="s">
        <v>58</v>
      </c>
      <c r="AI1432" t="s">
        <v>58</v>
      </c>
      <c r="AJ1432" t="s">
        <v>58</v>
      </c>
      <c r="AK1432">
        <v>1</v>
      </c>
      <c r="AL1432">
        <v>1</v>
      </c>
      <c r="AM1432">
        <v>1</v>
      </c>
      <c r="AN1432">
        <v>1</v>
      </c>
      <c r="AO1432">
        <v>0</v>
      </c>
      <c r="AP1432">
        <v>0</v>
      </c>
      <c r="AQ1432">
        <v>1</v>
      </c>
      <c r="AR1432">
        <v>0</v>
      </c>
      <c r="AS1432">
        <v>0</v>
      </c>
      <c r="AV1432">
        <v>12.2</v>
      </c>
      <c r="AW1432" t="s">
        <v>59</v>
      </c>
      <c r="AX1432">
        <v>7</v>
      </c>
    </row>
    <row r="1433" spans="1:50">
      <c r="A1433" t="s">
        <v>2605</v>
      </c>
      <c r="B1433" t="s">
        <v>2606</v>
      </c>
      <c r="C1433" t="s">
        <v>93</v>
      </c>
      <c r="D1433">
        <v>8000</v>
      </c>
      <c r="E1433" t="s">
        <v>63</v>
      </c>
      <c r="F1433">
        <v>38</v>
      </c>
      <c r="G1433" t="s">
        <v>54</v>
      </c>
      <c r="H1433">
        <v>271.05</v>
      </c>
      <c r="I1433" t="s">
        <v>55</v>
      </c>
      <c r="J1433" t="s">
        <v>55</v>
      </c>
      <c r="K1433" t="s">
        <v>153</v>
      </c>
      <c r="L1433" t="s">
        <v>66</v>
      </c>
      <c r="M1433">
        <v>1</v>
      </c>
      <c r="N1433">
        <v>0</v>
      </c>
      <c r="O1433">
        <v>0</v>
      </c>
      <c r="P1433">
        <v>0</v>
      </c>
      <c r="Q1433" t="s">
        <v>59</v>
      </c>
      <c r="R1433" t="s">
        <v>59</v>
      </c>
      <c r="S1433" t="s">
        <v>59</v>
      </c>
      <c r="T1433" t="s">
        <v>59</v>
      </c>
      <c r="U1433" t="s">
        <v>59</v>
      </c>
      <c r="W1433">
        <v>0</v>
      </c>
      <c r="X1433">
        <v>0</v>
      </c>
      <c r="Y1433" t="s">
        <v>58</v>
      </c>
      <c r="Z1433" t="s">
        <v>66</v>
      </c>
      <c r="AA1433" t="s">
        <v>58</v>
      </c>
      <c r="AB1433" t="s">
        <v>66</v>
      </c>
      <c r="AC1433" t="s">
        <v>58</v>
      </c>
      <c r="AD1433" t="s">
        <v>66</v>
      </c>
      <c r="AE1433" t="s">
        <v>58</v>
      </c>
      <c r="AF1433" t="s">
        <v>58</v>
      </c>
      <c r="AG1433" t="s">
        <v>58</v>
      </c>
      <c r="AH1433" t="s">
        <v>58</v>
      </c>
      <c r="AI1433" t="s">
        <v>58</v>
      </c>
      <c r="AJ1433" t="s">
        <v>58</v>
      </c>
      <c r="AK1433">
        <v>0</v>
      </c>
      <c r="AL1433">
        <v>0</v>
      </c>
      <c r="AM1433">
        <v>0</v>
      </c>
      <c r="AN1433">
        <v>0</v>
      </c>
      <c r="AO1433">
        <v>0</v>
      </c>
      <c r="AP1433">
        <v>0</v>
      </c>
      <c r="AQ1433">
        <v>0</v>
      </c>
      <c r="AR1433">
        <v>0</v>
      </c>
      <c r="AS1433">
        <v>0</v>
      </c>
      <c r="AV1433">
        <v>11.5</v>
      </c>
      <c r="AW1433" t="s">
        <v>59</v>
      </c>
      <c r="AX1433">
        <v>5</v>
      </c>
    </row>
    <row r="1434" spans="1:50">
      <c r="A1434" t="s">
        <v>2607</v>
      </c>
      <c r="B1434" t="s">
        <v>1358</v>
      </c>
      <c r="C1434" t="s">
        <v>187</v>
      </c>
      <c r="D1434">
        <v>8840</v>
      </c>
      <c r="E1434" t="s">
        <v>53</v>
      </c>
      <c r="F1434">
        <v>48</v>
      </c>
      <c r="G1434" t="s">
        <v>70</v>
      </c>
      <c r="H1434">
        <v>263.49</v>
      </c>
      <c r="I1434" t="s">
        <v>55</v>
      </c>
      <c r="J1434" t="s">
        <v>55</v>
      </c>
      <c r="K1434" t="s">
        <v>57</v>
      </c>
      <c r="L1434" t="s">
        <v>58</v>
      </c>
      <c r="M1434">
        <v>0</v>
      </c>
      <c r="N1434">
        <v>0</v>
      </c>
      <c r="O1434">
        <v>0</v>
      </c>
      <c r="P1434">
        <v>0</v>
      </c>
      <c r="Q1434" t="s">
        <v>59</v>
      </c>
      <c r="R1434" t="s">
        <v>59</v>
      </c>
      <c r="S1434" t="s">
        <v>59</v>
      </c>
      <c r="T1434" t="s">
        <v>59</v>
      </c>
      <c r="U1434" t="s">
        <v>59</v>
      </c>
      <c r="W1434">
        <v>0</v>
      </c>
      <c r="X1434">
        <v>0</v>
      </c>
      <c r="Y1434" t="s">
        <v>59</v>
      </c>
      <c r="Z1434" t="s">
        <v>59</v>
      </c>
      <c r="AA1434" t="s">
        <v>59</v>
      </c>
      <c r="AB1434" t="s">
        <v>59</v>
      </c>
      <c r="AC1434" t="s">
        <v>59</v>
      </c>
      <c r="AD1434" t="s">
        <v>59</v>
      </c>
      <c r="AE1434" t="s">
        <v>59</v>
      </c>
      <c r="AF1434" t="s">
        <v>59</v>
      </c>
      <c r="AG1434" t="s">
        <v>59</v>
      </c>
      <c r="AH1434" t="s">
        <v>59</v>
      </c>
      <c r="AI1434" t="s">
        <v>59</v>
      </c>
      <c r="AJ1434" t="s">
        <v>59</v>
      </c>
      <c r="AV1434">
        <v>13</v>
      </c>
      <c r="AW1434" t="s">
        <v>59</v>
      </c>
      <c r="AX1434">
        <v>7</v>
      </c>
    </row>
    <row r="1435" spans="1:50">
      <c r="A1435" t="s">
        <v>2608</v>
      </c>
      <c r="B1435" t="s">
        <v>1360</v>
      </c>
      <c r="C1435" t="s">
        <v>529</v>
      </c>
      <c r="D1435">
        <v>4360</v>
      </c>
      <c r="E1435" t="s">
        <v>63</v>
      </c>
      <c r="F1435">
        <v>44</v>
      </c>
      <c r="G1435" t="s">
        <v>70</v>
      </c>
      <c r="H1435">
        <v>306.25</v>
      </c>
      <c r="I1435" t="s">
        <v>105</v>
      </c>
      <c r="J1435" t="s">
        <v>71</v>
      </c>
      <c r="K1435" t="s">
        <v>72</v>
      </c>
      <c r="L1435" t="s">
        <v>66</v>
      </c>
      <c r="M1435">
        <v>4</v>
      </c>
      <c r="N1435">
        <v>0</v>
      </c>
      <c r="O1435">
        <v>0</v>
      </c>
      <c r="P1435">
        <v>0</v>
      </c>
      <c r="Q1435" t="s">
        <v>59</v>
      </c>
      <c r="R1435" t="s">
        <v>66</v>
      </c>
      <c r="S1435" t="s">
        <v>59</v>
      </c>
      <c r="T1435" t="s">
        <v>66</v>
      </c>
      <c r="U1435" t="s">
        <v>59</v>
      </c>
      <c r="V1435">
        <v>1</v>
      </c>
      <c r="W1435">
        <v>1</v>
      </c>
      <c r="X1435">
        <v>0</v>
      </c>
      <c r="Y1435" t="s">
        <v>66</v>
      </c>
      <c r="Z1435" t="s">
        <v>66</v>
      </c>
      <c r="AA1435" t="s">
        <v>58</v>
      </c>
      <c r="AB1435" t="s">
        <v>58</v>
      </c>
      <c r="AC1435" t="s">
        <v>58</v>
      </c>
      <c r="AD1435" t="s">
        <v>58</v>
      </c>
      <c r="AE1435" t="s">
        <v>58</v>
      </c>
      <c r="AF1435" t="s">
        <v>58</v>
      </c>
      <c r="AG1435" t="s">
        <v>58</v>
      </c>
      <c r="AH1435" t="s">
        <v>58</v>
      </c>
      <c r="AI1435" t="s">
        <v>58</v>
      </c>
      <c r="AJ1435" t="s">
        <v>58</v>
      </c>
      <c r="AK1435">
        <v>0</v>
      </c>
      <c r="AL1435">
        <v>1</v>
      </c>
      <c r="AM1435">
        <v>1</v>
      </c>
      <c r="AN1435">
        <v>0</v>
      </c>
      <c r="AO1435">
        <v>1</v>
      </c>
      <c r="AP1435">
        <v>0</v>
      </c>
      <c r="AQ1435">
        <v>0</v>
      </c>
      <c r="AR1435">
        <v>0</v>
      </c>
      <c r="AS1435">
        <v>1</v>
      </c>
      <c r="AV1435">
        <v>13.1</v>
      </c>
      <c r="AW1435" t="s">
        <v>59</v>
      </c>
      <c r="AX1435">
        <v>8</v>
      </c>
    </row>
    <row r="1436" spans="1:50">
      <c r="A1436" t="s">
        <v>2609</v>
      </c>
      <c r="B1436" t="s">
        <v>2610</v>
      </c>
      <c r="C1436" t="s">
        <v>148</v>
      </c>
      <c r="D1436">
        <v>6160</v>
      </c>
      <c r="E1436" t="s">
        <v>63</v>
      </c>
      <c r="F1436">
        <v>36</v>
      </c>
      <c r="G1436" t="s">
        <v>70</v>
      </c>
      <c r="H1436">
        <v>465.79</v>
      </c>
      <c r="I1436" t="s">
        <v>100</v>
      </c>
      <c r="J1436" t="s">
        <v>71</v>
      </c>
      <c r="K1436" t="s">
        <v>215</v>
      </c>
      <c r="L1436" t="s">
        <v>66</v>
      </c>
      <c r="M1436">
        <v>2</v>
      </c>
      <c r="N1436">
        <v>2</v>
      </c>
      <c r="O1436">
        <v>2</v>
      </c>
      <c r="P1436">
        <v>0</v>
      </c>
      <c r="Q1436" t="s">
        <v>59</v>
      </c>
      <c r="R1436" t="s">
        <v>59</v>
      </c>
      <c r="S1436" t="s">
        <v>59</v>
      </c>
      <c r="T1436" t="s">
        <v>66</v>
      </c>
      <c r="U1436" t="s">
        <v>59</v>
      </c>
      <c r="W1436">
        <v>0</v>
      </c>
      <c r="X1436">
        <v>0</v>
      </c>
      <c r="Y1436" t="s">
        <v>58</v>
      </c>
      <c r="Z1436" t="s">
        <v>66</v>
      </c>
      <c r="AA1436" t="s">
        <v>58</v>
      </c>
      <c r="AB1436" t="s">
        <v>66</v>
      </c>
      <c r="AC1436" t="s">
        <v>58</v>
      </c>
      <c r="AD1436" t="s">
        <v>58</v>
      </c>
      <c r="AE1436" t="s">
        <v>58</v>
      </c>
      <c r="AF1436" t="s">
        <v>58</v>
      </c>
      <c r="AG1436" t="s">
        <v>58</v>
      </c>
      <c r="AH1436" t="s">
        <v>58</v>
      </c>
      <c r="AI1436" t="s">
        <v>58</v>
      </c>
      <c r="AJ1436" t="s">
        <v>58</v>
      </c>
      <c r="AK1436">
        <v>0</v>
      </c>
      <c r="AL1436">
        <v>1</v>
      </c>
      <c r="AM1436">
        <v>1</v>
      </c>
      <c r="AN1436">
        <v>0</v>
      </c>
      <c r="AO1436">
        <v>1</v>
      </c>
      <c r="AP1436">
        <v>0</v>
      </c>
      <c r="AQ1436">
        <v>0</v>
      </c>
      <c r="AR1436">
        <v>0</v>
      </c>
      <c r="AS1436">
        <v>1</v>
      </c>
      <c r="AV1436">
        <v>15.5</v>
      </c>
      <c r="AW1436" t="s">
        <v>66</v>
      </c>
      <c r="AX1436">
        <v>3</v>
      </c>
    </row>
    <row r="1437" spans="1:50">
      <c r="A1437" t="s">
        <v>2611</v>
      </c>
      <c r="B1437" t="s">
        <v>2612</v>
      </c>
      <c r="C1437" t="s">
        <v>103</v>
      </c>
      <c r="D1437">
        <v>4480</v>
      </c>
      <c r="E1437" t="s">
        <v>63</v>
      </c>
      <c r="F1437">
        <v>50</v>
      </c>
      <c r="G1437" t="s">
        <v>64</v>
      </c>
      <c r="H1437">
        <v>418.09</v>
      </c>
      <c r="I1437" t="s">
        <v>105</v>
      </c>
      <c r="J1437" t="s">
        <v>71</v>
      </c>
      <c r="K1437" t="s">
        <v>72</v>
      </c>
      <c r="L1437" t="s">
        <v>66</v>
      </c>
      <c r="M1437">
        <v>3</v>
      </c>
      <c r="N1437">
        <v>1</v>
      </c>
      <c r="O1437">
        <v>1</v>
      </c>
      <c r="P1437">
        <v>0</v>
      </c>
      <c r="Q1437" t="s">
        <v>59</v>
      </c>
      <c r="R1437" t="s">
        <v>59</v>
      </c>
      <c r="S1437" t="s">
        <v>66</v>
      </c>
      <c r="T1437" t="s">
        <v>59</v>
      </c>
      <c r="U1437" t="s">
        <v>59</v>
      </c>
      <c r="W1437">
        <v>0</v>
      </c>
      <c r="X1437">
        <v>0</v>
      </c>
      <c r="Y1437" t="s">
        <v>58</v>
      </c>
      <c r="Z1437" t="s">
        <v>66</v>
      </c>
      <c r="AA1437" t="s">
        <v>58</v>
      </c>
      <c r="AB1437" t="s">
        <v>58</v>
      </c>
      <c r="AC1437" t="s">
        <v>58</v>
      </c>
      <c r="AD1437" t="s">
        <v>58</v>
      </c>
      <c r="AE1437" t="s">
        <v>58</v>
      </c>
      <c r="AF1437" t="s">
        <v>66</v>
      </c>
      <c r="AG1437" t="s">
        <v>58</v>
      </c>
      <c r="AH1437" t="s">
        <v>58</v>
      </c>
      <c r="AI1437" t="s">
        <v>58</v>
      </c>
      <c r="AJ1437" t="s">
        <v>58</v>
      </c>
      <c r="AK1437">
        <v>0</v>
      </c>
      <c r="AL1437">
        <v>0</v>
      </c>
      <c r="AM1437">
        <v>0</v>
      </c>
      <c r="AN1437">
        <v>0</v>
      </c>
      <c r="AO1437">
        <v>0</v>
      </c>
      <c r="AP1437">
        <v>0</v>
      </c>
      <c r="AQ1437">
        <v>0</v>
      </c>
      <c r="AR1437">
        <v>0</v>
      </c>
      <c r="AS1437">
        <v>0</v>
      </c>
      <c r="AV1437">
        <v>14.4</v>
      </c>
      <c r="AW1437" t="s">
        <v>66</v>
      </c>
      <c r="AX1437">
        <v>6</v>
      </c>
    </row>
    <row r="1438" spans="1:50">
      <c r="A1438" t="s">
        <v>2613</v>
      </c>
      <c r="B1438" t="s">
        <v>1434</v>
      </c>
      <c r="C1438" t="s">
        <v>134</v>
      </c>
      <c r="D1438">
        <v>1680</v>
      </c>
      <c r="E1438" t="s">
        <v>63</v>
      </c>
      <c r="F1438">
        <v>48</v>
      </c>
      <c r="G1438" t="s">
        <v>64</v>
      </c>
      <c r="H1438">
        <v>243.42</v>
      </c>
      <c r="I1438" t="s">
        <v>55</v>
      </c>
      <c r="J1438" t="s">
        <v>55</v>
      </c>
      <c r="K1438" t="s">
        <v>55</v>
      </c>
      <c r="L1438" t="s">
        <v>58</v>
      </c>
      <c r="M1438">
        <v>0</v>
      </c>
      <c r="N1438">
        <v>2</v>
      </c>
      <c r="O1438">
        <v>2</v>
      </c>
      <c r="P1438">
        <v>1</v>
      </c>
      <c r="Q1438" t="s">
        <v>59</v>
      </c>
      <c r="R1438" t="s">
        <v>59</v>
      </c>
      <c r="S1438" t="s">
        <v>59</v>
      </c>
      <c r="T1438" t="s">
        <v>59</v>
      </c>
      <c r="U1438" t="s">
        <v>59</v>
      </c>
      <c r="Y1438" t="s">
        <v>58</v>
      </c>
      <c r="Z1438" t="s">
        <v>58</v>
      </c>
      <c r="AA1438" t="s">
        <v>58</v>
      </c>
      <c r="AB1438" t="s">
        <v>58</v>
      </c>
      <c r="AC1438" t="s">
        <v>58</v>
      </c>
      <c r="AD1438" t="s">
        <v>58</v>
      </c>
      <c r="AE1438" t="s">
        <v>58</v>
      </c>
      <c r="AF1438" t="s">
        <v>58</v>
      </c>
      <c r="AG1438" t="s">
        <v>58</v>
      </c>
      <c r="AH1438" t="s">
        <v>58</v>
      </c>
      <c r="AI1438" t="s">
        <v>58</v>
      </c>
      <c r="AJ1438" t="s">
        <v>58</v>
      </c>
      <c r="AK1438">
        <v>0</v>
      </c>
      <c r="AL1438">
        <v>0</v>
      </c>
      <c r="AM1438">
        <v>1</v>
      </c>
      <c r="AN1438">
        <v>0</v>
      </c>
      <c r="AO1438">
        <v>0</v>
      </c>
      <c r="AP1438">
        <v>0</v>
      </c>
      <c r="AQ1438">
        <v>0</v>
      </c>
      <c r="AR1438">
        <v>1</v>
      </c>
      <c r="AS1438">
        <v>0</v>
      </c>
      <c r="AW1438" t="s">
        <v>66</v>
      </c>
      <c r="AX1438">
        <v>1</v>
      </c>
    </row>
    <row r="1439" spans="1:50">
      <c r="A1439" t="s">
        <v>2614</v>
      </c>
      <c r="B1439" t="s">
        <v>2615</v>
      </c>
      <c r="C1439" t="s">
        <v>199</v>
      </c>
      <c r="E1439" t="s">
        <v>63</v>
      </c>
      <c r="F1439">
        <v>50</v>
      </c>
      <c r="G1439" t="s">
        <v>115</v>
      </c>
      <c r="H1439">
        <v>180.59</v>
      </c>
      <c r="I1439" t="s">
        <v>261</v>
      </c>
      <c r="J1439" t="s">
        <v>56</v>
      </c>
      <c r="K1439" t="s">
        <v>80</v>
      </c>
      <c r="L1439" t="s">
        <v>58</v>
      </c>
      <c r="M1439">
        <v>0</v>
      </c>
      <c r="N1439">
        <v>0</v>
      </c>
      <c r="O1439">
        <v>0</v>
      </c>
      <c r="P1439">
        <v>0</v>
      </c>
      <c r="Q1439" t="s">
        <v>59</v>
      </c>
      <c r="R1439" t="s">
        <v>59</v>
      </c>
      <c r="S1439" t="s">
        <v>59</v>
      </c>
      <c r="T1439" t="s">
        <v>59</v>
      </c>
      <c r="U1439" t="s">
        <v>59</v>
      </c>
      <c r="W1439">
        <v>0</v>
      </c>
      <c r="X1439">
        <v>0</v>
      </c>
      <c r="Y1439" t="s">
        <v>59</v>
      </c>
      <c r="Z1439" t="s">
        <v>59</v>
      </c>
      <c r="AA1439" t="s">
        <v>59</v>
      </c>
      <c r="AB1439" t="s">
        <v>59</v>
      </c>
      <c r="AC1439" t="s">
        <v>59</v>
      </c>
      <c r="AD1439" t="s">
        <v>59</v>
      </c>
      <c r="AE1439" t="s">
        <v>59</v>
      </c>
      <c r="AF1439" t="s">
        <v>59</v>
      </c>
      <c r="AG1439" t="s">
        <v>59</v>
      </c>
      <c r="AH1439" t="s">
        <v>59</v>
      </c>
      <c r="AI1439" t="s">
        <v>59</v>
      </c>
      <c r="AJ1439" t="s">
        <v>59</v>
      </c>
      <c r="AW1439" t="s">
        <v>59</v>
      </c>
      <c r="AX1439">
        <v>3</v>
      </c>
    </row>
    <row r="1440" spans="1:50">
      <c r="A1440" t="s">
        <v>2616</v>
      </c>
      <c r="B1440" t="s">
        <v>2617</v>
      </c>
      <c r="C1440" t="s">
        <v>75</v>
      </c>
      <c r="D1440">
        <v>2160</v>
      </c>
      <c r="E1440" t="s">
        <v>63</v>
      </c>
      <c r="F1440">
        <v>30</v>
      </c>
      <c r="G1440" t="s">
        <v>84</v>
      </c>
      <c r="H1440">
        <v>217.11</v>
      </c>
      <c r="I1440" t="s">
        <v>76</v>
      </c>
      <c r="J1440" t="s">
        <v>56</v>
      </c>
      <c r="K1440" t="s">
        <v>256</v>
      </c>
      <c r="L1440" t="s">
        <v>58</v>
      </c>
      <c r="M1440">
        <v>0</v>
      </c>
      <c r="N1440">
        <v>1</v>
      </c>
      <c r="O1440">
        <v>1</v>
      </c>
      <c r="P1440">
        <v>0</v>
      </c>
      <c r="Q1440" t="s">
        <v>59</v>
      </c>
      <c r="R1440" t="s">
        <v>59</v>
      </c>
      <c r="S1440" t="s">
        <v>59</v>
      </c>
      <c r="T1440" t="s">
        <v>66</v>
      </c>
      <c r="U1440" t="s">
        <v>59</v>
      </c>
      <c r="V1440">
        <v>0</v>
      </c>
      <c r="W1440">
        <v>1</v>
      </c>
      <c r="X1440">
        <v>1</v>
      </c>
      <c r="Y1440" t="s">
        <v>58</v>
      </c>
      <c r="Z1440" t="s">
        <v>66</v>
      </c>
      <c r="AA1440" t="s">
        <v>58</v>
      </c>
      <c r="AB1440" t="s">
        <v>58</v>
      </c>
      <c r="AC1440" t="s">
        <v>58</v>
      </c>
      <c r="AD1440" t="s">
        <v>58</v>
      </c>
      <c r="AE1440" t="s">
        <v>58</v>
      </c>
      <c r="AF1440" t="s">
        <v>58</v>
      </c>
      <c r="AG1440" t="s">
        <v>58</v>
      </c>
      <c r="AH1440" t="s">
        <v>58</v>
      </c>
      <c r="AI1440" t="s">
        <v>58</v>
      </c>
      <c r="AJ1440" t="s">
        <v>58</v>
      </c>
      <c r="AK1440">
        <v>0</v>
      </c>
      <c r="AL1440">
        <v>0</v>
      </c>
      <c r="AM1440">
        <v>1</v>
      </c>
      <c r="AN1440">
        <v>0</v>
      </c>
      <c r="AO1440">
        <v>1</v>
      </c>
      <c r="AP1440">
        <v>0</v>
      </c>
      <c r="AQ1440">
        <v>0</v>
      </c>
      <c r="AR1440">
        <v>0</v>
      </c>
      <c r="AS1440">
        <v>1</v>
      </c>
      <c r="AV1440">
        <v>12.3</v>
      </c>
      <c r="AW1440" t="s">
        <v>59</v>
      </c>
      <c r="AX1440">
        <v>1</v>
      </c>
    </row>
    <row r="1441" spans="1:50">
      <c r="A1441" t="s">
        <v>2618</v>
      </c>
      <c r="B1441" t="s">
        <v>392</v>
      </c>
      <c r="C1441" t="s">
        <v>103</v>
      </c>
      <c r="D1441">
        <v>7320</v>
      </c>
      <c r="E1441" t="s">
        <v>58</v>
      </c>
      <c r="F1441">
        <v>38</v>
      </c>
      <c r="G1441" t="s">
        <v>226</v>
      </c>
      <c r="H1441">
        <v>403.95</v>
      </c>
      <c r="I1441" t="s">
        <v>105</v>
      </c>
      <c r="J1441" t="s">
        <v>55</v>
      </c>
      <c r="K1441" t="s">
        <v>131</v>
      </c>
      <c r="L1441" t="s">
        <v>66</v>
      </c>
      <c r="M1441">
        <v>1</v>
      </c>
      <c r="N1441">
        <v>0</v>
      </c>
      <c r="O1441">
        <v>0</v>
      </c>
      <c r="P1441">
        <v>0</v>
      </c>
      <c r="Q1441" t="s">
        <v>59</v>
      </c>
      <c r="R1441" t="s">
        <v>59</v>
      </c>
      <c r="S1441" t="s">
        <v>59</v>
      </c>
      <c r="T1441" t="s">
        <v>59</v>
      </c>
      <c r="U1441" t="s">
        <v>59</v>
      </c>
      <c r="W1441">
        <v>0</v>
      </c>
      <c r="X1441">
        <v>0</v>
      </c>
      <c r="Y1441" t="s">
        <v>59</v>
      </c>
      <c r="Z1441" t="s">
        <v>59</v>
      </c>
      <c r="AA1441" t="s">
        <v>59</v>
      </c>
      <c r="AB1441" t="s">
        <v>59</v>
      </c>
      <c r="AC1441" t="s">
        <v>59</v>
      </c>
      <c r="AD1441" t="s">
        <v>59</v>
      </c>
      <c r="AE1441" t="s">
        <v>59</v>
      </c>
      <c r="AF1441" t="s">
        <v>59</v>
      </c>
      <c r="AG1441" t="s">
        <v>59</v>
      </c>
      <c r="AH1441" t="s">
        <v>59</v>
      </c>
      <c r="AI1441" t="s">
        <v>59</v>
      </c>
      <c r="AJ1441" t="s">
        <v>59</v>
      </c>
      <c r="AV1441">
        <v>15.6</v>
      </c>
      <c r="AW1441" t="s">
        <v>59</v>
      </c>
      <c r="AX1441">
        <v>6</v>
      </c>
    </row>
    <row r="1442" spans="1:50">
      <c r="A1442" t="s">
        <v>2619</v>
      </c>
      <c r="B1442" t="s">
        <v>2620</v>
      </c>
      <c r="C1442" t="s">
        <v>236</v>
      </c>
      <c r="D1442">
        <v>6200</v>
      </c>
      <c r="E1442" t="s">
        <v>63</v>
      </c>
      <c r="F1442">
        <v>52</v>
      </c>
      <c r="G1442" t="s">
        <v>84</v>
      </c>
      <c r="H1442">
        <v>289.14</v>
      </c>
      <c r="I1442" t="s">
        <v>105</v>
      </c>
      <c r="J1442" t="s">
        <v>71</v>
      </c>
      <c r="K1442" t="s">
        <v>128</v>
      </c>
      <c r="L1442" t="s">
        <v>66</v>
      </c>
      <c r="M1442">
        <v>2</v>
      </c>
      <c r="N1442">
        <v>2</v>
      </c>
      <c r="O1442">
        <v>2</v>
      </c>
      <c r="P1442">
        <v>0</v>
      </c>
      <c r="Q1442" t="s">
        <v>59</v>
      </c>
      <c r="R1442" t="s">
        <v>59</v>
      </c>
      <c r="S1442" t="s">
        <v>59</v>
      </c>
      <c r="T1442" t="s">
        <v>59</v>
      </c>
      <c r="U1442" t="s">
        <v>66</v>
      </c>
      <c r="V1442">
        <v>4</v>
      </c>
      <c r="W1442">
        <v>0</v>
      </c>
      <c r="X1442">
        <v>1</v>
      </c>
      <c r="Y1442" t="s">
        <v>66</v>
      </c>
      <c r="Z1442" t="s">
        <v>66</v>
      </c>
      <c r="AA1442" t="s">
        <v>66</v>
      </c>
      <c r="AB1442" t="s">
        <v>66</v>
      </c>
      <c r="AC1442" t="s">
        <v>58</v>
      </c>
      <c r="AD1442" t="s">
        <v>58</v>
      </c>
      <c r="AE1442" t="s">
        <v>58</v>
      </c>
      <c r="AF1442" t="s">
        <v>58</v>
      </c>
      <c r="AG1442" t="s">
        <v>58</v>
      </c>
      <c r="AH1442" t="s">
        <v>58</v>
      </c>
      <c r="AI1442" t="s">
        <v>58</v>
      </c>
      <c r="AJ1442" t="s">
        <v>66</v>
      </c>
      <c r="AK1442">
        <v>1</v>
      </c>
      <c r="AL1442">
        <v>0</v>
      </c>
      <c r="AM1442">
        <v>1</v>
      </c>
      <c r="AN1442">
        <v>0</v>
      </c>
      <c r="AO1442">
        <v>1</v>
      </c>
      <c r="AP1442">
        <v>0</v>
      </c>
      <c r="AQ1442">
        <v>1</v>
      </c>
      <c r="AR1442">
        <v>0</v>
      </c>
      <c r="AS1442">
        <v>0</v>
      </c>
      <c r="AV1442">
        <v>13.1</v>
      </c>
      <c r="AW1442" t="s">
        <v>59</v>
      </c>
      <c r="AX1442">
        <v>4</v>
      </c>
    </row>
    <row r="1443" spans="1:50">
      <c r="A1443" t="s">
        <v>2621</v>
      </c>
      <c r="B1443" t="s">
        <v>727</v>
      </c>
      <c r="C1443" t="s">
        <v>366</v>
      </c>
      <c r="D1443">
        <v>6520</v>
      </c>
      <c r="E1443" t="s">
        <v>53</v>
      </c>
      <c r="F1443">
        <v>28</v>
      </c>
      <c r="G1443" t="s">
        <v>163</v>
      </c>
      <c r="H1443">
        <v>359.87</v>
      </c>
      <c r="I1443" t="s">
        <v>55</v>
      </c>
      <c r="J1443" t="s">
        <v>71</v>
      </c>
      <c r="K1443" t="s">
        <v>128</v>
      </c>
      <c r="L1443" t="s">
        <v>66</v>
      </c>
      <c r="M1443">
        <v>1</v>
      </c>
      <c r="N1443">
        <v>0</v>
      </c>
      <c r="O1443">
        <v>0</v>
      </c>
      <c r="P1443">
        <v>0</v>
      </c>
      <c r="Q1443" t="s">
        <v>59</v>
      </c>
      <c r="R1443" t="s">
        <v>59</v>
      </c>
      <c r="S1443" t="s">
        <v>59</v>
      </c>
      <c r="T1443" t="s">
        <v>59</v>
      </c>
      <c r="U1443" t="s">
        <v>59</v>
      </c>
      <c r="W1443">
        <v>0</v>
      </c>
      <c r="X1443">
        <v>0</v>
      </c>
      <c r="Y1443" t="s">
        <v>59</v>
      </c>
      <c r="Z1443" t="s">
        <v>59</v>
      </c>
      <c r="AA1443" t="s">
        <v>59</v>
      </c>
      <c r="AB1443" t="s">
        <v>59</v>
      </c>
      <c r="AC1443" t="s">
        <v>59</v>
      </c>
      <c r="AD1443" t="s">
        <v>59</v>
      </c>
      <c r="AE1443" t="s">
        <v>59</v>
      </c>
      <c r="AF1443" t="s">
        <v>59</v>
      </c>
      <c r="AG1443" t="s">
        <v>59</v>
      </c>
      <c r="AH1443" t="s">
        <v>59</v>
      </c>
      <c r="AI1443" t="s">
        <v>59</v>
      </c>
      <c r="AJ1443" t="s">
        <v>59</v>
      </c>
      <c r="AV1443">
        <v>14.5</v>
      </c>
      <c r="AW1443" t="s">
        <v>59</v>
      </c>
      <c r="AX1443">
        <v>4</v>
      </c>
    </row>
    <row r="1444" spans="1:50">
      <c r="A1444" t="s">
        <v>2622</v>
      </c>
      <c r="B1444" t="s">
        <v>618</v>
      </c>
      <c r="C1444" t="s">
        <v>205</v>
      </c>
      <c r="D1444">
        <v>3850</v>
      </c>
      <c r="E1444" t="s">
        <v>53</v>
      </c>
      <c r="F1444">
        <v>38</v>
      </c>
      <c r="G1444" t="s">
        <v>104</v>
      </c>
      <c r="H1444">
        <v>171.38</v>
      </c>
      <c r="I1444" t="s">
        <v>55</v>
      </c>
      <c r="J1444" t="s">
        <v>55</v>
      </c>
      <c r="K1444" t="s">
        <v>131</v>
      </c>
      <c r="L1444" t="s">
        <v>66</v>
      </c>
      <c r="M1444">
        <v>1</v>
      </c>
      <c r="N1444">
        <v>1</v>
      </c>
      <c r="O1444">
        <v>1</v>
      </c>
      <c r="P1444">
        <v>0</v>
      </c>
      <c r="Q1444" t="s">
        <v>59</v>
      </c>
      <c r="R1444" t="s">
        <v>59</v>
      </c>
      <c r="S1444" t="s">
        <v>59</v>
      </c>
      <c r="T1444" t="s">
        <v>59</v>
      </c>
      <c r="U1444" t="s">
        <v>59</v>
      </c>
      <c r="W1444">
        <v>0</v>
      </c>
      <c r="X1444">
        <v>0</v>
      </c>
      <c r="Y1444" t="s">
        <v>59</v>
      </c>
      <c r="Z1444" t="s">
        <v>59</v>
      </c>
      <c r="AA1444" t="s">
        <v>59</v>
      </c>
      <c r="AB1444" t="s">
        <v>59</v>
      </c>
      <c r="AC1444" t="s">
        <v>59</v>
      </c>
      <c r="AD1444" t="s">
        <v>59</v>
      </c>
      <c r="AE1444" t="s">
        <v>59</v>
      </c>
      <c r="AF1444" t="s">
        <v>59</v>
      </c>
      <c r="AG1444" t="s">
        <v>59</v>
      </c>
      <c r="AH1444" t="s">
        <v>59</v>
      </c>
      <c r="AI1444" t="s">
        <v>59</v>
      </c>
      <c r="AJ1444" t="s">
        <v>59</v>
      </c>
      <c r="AV1444">
        <v>11.6</v>
      </c>
      <c r="AW1444" t="s">
        <v>59</v>
      </c>
      <c r="AX1444">
        <v>1</v>
      </c>
    </row>
    <row r="1445" spans="1:50">
      <c r="A1445" t="s">
        <v>2623</v>
      </c>
      <c r="B1445" t="s">
        <v>396</v>
      </c>
      <c r="C1445" t="s">
        <v>119</v>
      </c>
      <c r="D1445">
        <v>600</v>
      </c>
      <c r="E1445" t="s">
        <v>63</v>
      </c>
      <c r="F1445">
        <v>44</v>
      </c>
      <c r="G1445" t="s">
        <v>64</v>
      </c>
      <c r="H1445">
        <v>202.3</v>
      </c>
      <c r="I1445" t="s">
        <v>65</v>
      </c>
      <c r="J1445" t="s">
        <v>71</v>
      </c>
      <c r="K1445" t="s">
        <v>128</v>
      </c>
      <c r="L1445" t="s">
        <v>66</v>
      </c>
      <c r="M1445">
        <v>4</v>
      </c>
      <c r="N1445">
        <v>2</v>
      </c>
      <c r="O1445">
        <v>2</v>
      </c>
      <c r="P1445">
        <v>0</v>
      </c>
      <c r="Q1445" t="s">
        <v>66</v>
      </c>
      <c r="R1445" t="s">
        <v>59</v>
      </c>
      <c r="S1445" t="s">
        <v>59</v>
      </c>
      <c r="T1445" t="s">
        <v>59</v>
      </c>
      <c r="U1445" t="s">
        <v>59</v>
      </c>
      <c r="W1445">
        <v>0</v>
      </c>
      <c r="X1445">
        <v>0</v>
      </c>
      <c r="Y1445" t="s">
        <v>58</v>
      </c>
      <c r="Z1445" t="s">
        <v>58</v>
      </c>
      <c r="AA1445" t="s">
        <v>58</v>
      </c>
      <c r="AB1445" t="s">
        <v>66</v>
      </c>
      <c r="AC1445" t="s">
        <v>58</v>
      </c>
      <c r="AD1445" t="s">
        <v>58</v>
      </c>
      <c r="AE1445" t="s">
        <v>66</v>
      </c>
      <c r="AF1445" t="s">
        <v>58</v>
      </c>
      <c r="AG1445" t="s">
        <v>58</v>
      </c>
      <c r="AH1445" t="s">
        <v>58</v>
      </c>
      <c r="AI1445" t="s">
        <v>58</v>
      </c>
      <c r="AJ1445" t="s">
        <v>58</v>
      </c>
      <c r="AK1445">
        <v>1</v>
      </c>
      <c r="AL1445">
        <v>1</v>
      </c>
      <c r="AM1445">
        <v>1</v>
      </c>
      <c r="AN1445">
        <v>1</v>
      </c>
      <c r="AO1445">
        <v>0</v>
      </c>
      <c r="AP1445">
        <v>0</v>
      </c>
      <c r="AQ1445">
        <v>1</v>
      </c>
      <c r="AR1445">
        <v>0</v>
      </c>
      <c r="AS1445">
        <v>0</v>
      </c>
      <c r="AV1445">
        <v>10.9</v>
      </c>
      <c r="AW1445" t="s">
        <v>59</v>
      </c>
      <c r="AX1445">
        <v>7</v>
      </c>
    </row>
    <row r="1446" spans="1:50">
      <c r="A1446" t="s">
        <v>2624</v>
      </c>
      <c r="B1446" t="s">
        <v>2625</v>
      </c>
      <c r="C1446" t="s">
        <v>171</v>
      </c>
      <c r="D1446">
        <v>8160</v>
      </c>
      <c r="E1446" t="s">
        <v>63</v>
      </c>
      <c r="F1446">
        <v>60</v>
      </c>
      <c r="G1446" t="s">
        <v>226</v>
      </c>
      <c r="H1446">
        <v>272.7</v>
      </c>
      <c r="I1446" t="s">
        <v>100</v>
      </c>
      <c r="J1446" t="s">
        <v>71</v>
      </c>
      <c r="K1446" t="s">
        <v>72</v>
      </c>
      <c r="L1446" t="s">
        <v>58</v>
      </c>
      <c r="M1446">
        <v>0</v>
      </c>
      <c r="N1446">
        <v>2</v>
      </c>
      <c r="O1446">
        <v>2</v>
      </c>
      <c r="P1446">
        <v>0</v>
      </c>
      <c r="Q1446" t="s">
        <v>59</v>
      </c>
      <c r="R1446" t="s">
        <v>59</v>
      </c>
      <c r="S1446" t="s">
        <v>66</v>
      </c>
      <c r="T1446" t="s">
        <v>66</v>
      </c>
      <c r="U1446" t="s">
        <v>66</v>
      </c>
      <c r="V1446">
        <v>1</v>
      </c>
      <c r="W1446">
        <v>1</v>
      </c>
      <c r="X1446">
        <v>1</v>
      </c>
      <c r="Y1446" t="s">
        <v>66</v>
      </c>
      <c r="Z1446" t="s">
        <v>58</v>
      </c>
      <c r="AA1446" t="s">
        <v>66</v>
      </c>
      <c r="AB1446" t="s">
        <v>58</v>
      </c>
      <c r="AC1446" t="s">
        <v>58</v>
      </c>
      <c r="AD1446" t="s">
        <v>58</v>
      </c>
      <c r="AE1446" t="s">
        <v>66</v>
      </c>
      <c r="AF1446" t="s">
        <v>58</v>
      </c>
      <c r="AG1446" t="s">
        <v>58</v>
      </c>
      <c r="AH1446" t="s">
        <v>58</v>
      </c>
      <c r="AI1446" t="s">
        <v>58</v>
      </c>
      <c r="AJ1446" t="s">
        <v>58</v>
      </c>
      <c r="AK1446">
        <v>1</v>
      </c>
      <c r="AL1446">
        <v>1</v>
      </c>
      <c r="AM1446">
        <v>1</v>
      </c>
      <c r="AN1446">
        <v>0</v>
      </c>
      <c r="AO1446">
        <v>1</v>
      </c>
      <c r="AP1446">
        <v>0</v>
      </c>
      <c r="AQ1446">
        <v>0</v>
      </c>
      <c r="AR1446">
        <v>1</v>
      </c>
      <c r="AS1446">
        <v>0</v>
      </c>
      <c r="AV1446">
        <v>12.4</v>
      </c>
      <c r="AW1446" t="s">
        <v>59</v>
      </c>
      <c r="AX1446">
        <v>3</v>
      </c>
    </row>
    <row r="1447" spans="1:50">
      <c r="A1447" t="s">
        <v>2626</v>
      </c>
      <c r="B1447" t="s">
        <v>2627</v>
      </c>
      <c r="C1447" t="s">
        <v>103</v>
      </c>
      <c r="E1447" t="s">
        <v>63</v>
      </c>
      <c r="F1447">
        <v>58</v>
      </c>
      <c r="G1447" t="s">
        <v>226</v>
      </c>
      <c r="H1447">
        <v>357.24</v>
      </c>
      <c r="I1447" t="s">
        <v>100</v>
      </c>
      <c r="J1447" t="s">
        <v>71</v>
      </c>
      <c r="K1447" t="s">
        <v>72</v>
      </c>
      <c r="L1447" t="s">
        <v>66</v>
      </c>
      <c r="M1447">
        <v>4</v>
      </c>
      <c r="N1447">
        <v>2</v>
      </c>
      <c r="O1447">
        <v>2</v>
      </c>
      <c r="P1447">
        <v>0</v>
      </c>
      <c r="Q1447" t="s">
        <v>66</v>
      </c>
      <c r="R1447" t="s">
        <v>59</v>
      </c>
      <c r="S1447" t="s">
        <v>66</v>
      </c>
      <c r="T1447" t="s">
        <v>66</v>
      </c>
      <c r="U1447" t="s">
        <v>66</v>
      </c>
      <c r="W1447">
        <v>0</v>
      </c>
      <c r="X1447">
        <v>0</v>
      </c>
      <c r="Y1447" t="s">
        <v>58</v>
      </c>
      <c r="Z1447" t="s">
        <v>66</v>
      </c>
      <c r="AA1447" t="s">
        <v>58</v>
      </c>
      <c r="AB1447" t="s">
        <v>66</v>
      </c>
      <c r="AC1447" t="s">
        <v>58</v>
      </c>
      <c r="AD1447" t="s">
        <v>58</v>
      </c>
      <c r="AE1447" t="s">
        <v>66</v>
      </c>
      <c r="AF1447" t="s">
        <v>58</v>
      </c>
      <c r="AG1447" t="s">
        <v>58</v>
      </c>
      <c r="AH1447" t="s">
        <v>58</v>
      </c>
      <c r="AI1447" t="s">
        <v>58</v>
      </c>
      <c r="AJ1447" t="s">
        <v>58</v>
      </c>
      <c r="AK1447">
        <v>0</v>
      </c>
      <c r="AL1447">
        <v>1</v>
      </c>
      <c r="AM1447">
        <v>1</v>
      </c>
      <c r="AN1447">
        <v>0</v>
      </c>
      <c r="AO1447">
        <v>1</v>
      </c>
      <c r="AP1447">
        <v>1</v>
      </c>
      <c r="AQ1447">
        <v>1</v>
      </c>
      <c r="AR1447">
        <v>0</v>
      </c>
      <c r="AS1447">
        <v>1</v>
      </c>
      <c r="AV1447">
        <v>13.3</v>
      </c>
      <c r="AW1447" t="s">
        <v>59</v>
      </c>
      <c r="AX1447">
        <v>6</v>
      </c>
    </row>
    <row r="1448" spans="1:50">
      <c r="A1448" t="s">
        <v>2628</v>
      </c>
      <c r="B1448" t="s">
        <v>340</v>
      </c>
      <c r="C1448" t="s">
        <v>103</v>
      </c>
      <c r="D1448">
        <v>6690</v>
      </c>
      <c r="E1448" t="s">
        <v>53</v>
      </c>
      <c r="F1448">
        <v>72</v>
      </c>
      <c r="G1448" t="s">
        <v>104</v>
      </c>
      <c r="H1448">
        <v>321.38</v>
      </c>
      <c r="I1448" t="s">
        <v>55</v>
      </c>
      <c r="J1448" t="s">
        <v>55</v>
      </c>
      <c r="K1448" t="s">
        <v>153</v>
      </c>
      <c r="L1448" t="s">
        <v>58</v>
      </c>
      <c r="M1448">
        <v>0</v>
      </c>
      <c r="N1448">
        <v>1</v>
      </c>
      <c r="O1448">
        <v>1</v>
      </c>
      <c r="P1448">
        <v>0</v>
      </c>
      <c r="Q1448" t="s">
        <v>66</v>
      </c>
      <c r="R1448" t="s">
        <v>59</v>
      </c>
      <c r="S1448" t="s">
        <v>66</v>
      </c>
      <c r="T1448" t="s">
        <v>66</v>
      </c>
      <c r="U1448" t="s">
        <v>66</v>
      </c>
      <c r="W1448">
        <v>0</v>
      </c>
      <c r="X1448">
        <v>0</v>
      </c>
      <c r="Y1448" t="s">
        <v>58</v>
      </c>
      <c r="Z1448" t="s">
        <v>58</v>
      </c>
      <c r="AA1448" t="s">
        <v>58</v>
      </c>
      <c r="AB1448" t="s">
        <v>58</v>
      </c>
      <c r="AC1448" t="s">
        <v>58</v>
      </c>
      <c r="AD1448" t="s">
        <v>58</v>
      </c>
      <c r="AE1448" t="s">
        <v>58</v>
      </c>
      <c r="AF1448" t="s">
        <v>58</v>
      </c>
      <c r="AG1448" t="s">
        <v>58</v>
      </c>
      <c r="AH1448" t="s">
        <v>58</v>
      </c>
      <c r="AI1448" t="s">
        <v>58</v>
      </c>
      <c r="AJ1448" t="s">
        <v>58</v>
      </c>
      <c r="AK1448">
        <v>0</v>
      </c>
      <c r="AL1448">
        <v>0</v>
      </c>
      <c r="AM1448">
        <v>1</v>
      </c>
      <c r="AN1448">
        <v>0</v>
      </c>
      <c r="AO1448">
        <v>1</v>
      </c>
      <c r="AP1448">
        <v>0</v>
      </c>
      <c r="AQ1448">
        <v>1</v>
      </c>
      <c r="AR1448">
        <v>1</v>
      </c>
      <c r="AS1448">
        <v>1</v>
      </c>
      <c r="AV1448">
        <v>12.7</v>
      </c>
      <c r="AW1448" t="s">
        <v>66</v>
      </c>
      <c r="AX1448">
        <v>6</v>
      </c>
    </row>
    <row r="1449" spans="1:50">
      <c r="A1449" t="s">
        <v>2629</v>
      </c>
      <c r="B1449" t="s">
        <v>2552</v>
      </c>
      <c r="C1449" t="s">
        <v>79</v>
      </c>
      <c r="D1449">
        <v>7040</v>
      </c>
      <c r="E1449" t="s">
        <v>53</v>
      </c>
      <c r="F1449">
        <v>0</v>
      </c>
      <c r="G1449" t="s">
        <v>115</v>
      </c>
      <c r="H1449">
        <v>170.72</v>
      </c>
      <c r="I1449" t="s">
        <v>55</v>
      </c>
      <c r="J1449" t="s">
        <v>55</v>
      </c>
      <c r="K1449" t="s">
        <v>57</v>
      </c>
      <c r="L1449" t="s">
        <v>58</v>
      </c>
      <c r="M1449">
        <v>0</v>
      </c>
      <c r="N1449">
        <v>0</v>
      </c>
      <c r="O1449">
        <v>0</v>
      </c>
      <c r="P1449">
        <v>0</v>
      </c>
      <c r="Q1449" t="s">
        <v>59</v>
      </c>
      <c r="R1449" t="s">
        <v>59</v>
      </c>
      <c r="S1449" t="s">
        <v>59</v>
      </c>
      <c r="T1449" t="s">
        <v>59</v>
      </c>
      <c r="U1449" t="s">
        <v>59</v>
      </c>
      <c r="V1449">
        <v>1</v>
      </c>
      <c r="W1449">
        <v>0</v>
      </c>
      <c r="X1449">
        <v>0</v>
      </c>
      <c r="Y1449" t="s">
        <v>59</v>
      </c>
      <c r="Z1449" t="s">
        <v>59</v>
      </c>
      <c r="AA1449" t="s">
        <v>59</v>
      </c>
      <c r="AB1449" t="s">
        <v>59</v>
      </c>
      <c r="AC1449" t="s">
        <v>59</v>
      </c>
      <c r="AD1449" t="s">
        <v>59</v>
      </c>
      <c r="AE1449" t="s">
        <v>59</v>
      </c>
      <c r="AF1449" t="s">
        <v>59</v>
      </c>
      <c r="AG1449" t="s">
        <v>59</v>
      </c>
      <c r="AH1449" t="s">
        <v>59</v>
      </c>
      <c r="AI1449" t="s">
        <v>59</v>
      </c>
      <c r="AJ1449" t="s">
        <v>59</v>
      </c>
      <c r="AV1449">
        <v>12.5</v>
      </c>
      <c r="AW1449" t="s">
        <v>59</v>
      </c>
      <c r="AX1449">
        <v>8</v>
      </c>
    </row>
    <row r="1450" spans="1:50">
      <c r="A1450" t="s">
        <v>2630</v>
      </c>
      <c r="B1450" t="s">
        <v>2631</v>
      </c>
      <c r="C1450" t="s">
        <v>187</v>
      </c>
      <c r="D1450">
        <v>4640</v>
      </c>
      <c r="E1450" t="s">
        <v>53</v>
      </c>
      <c r="F1450">
        <v>66</v>
      </c>
      <c r="G1450" t="s">
        <v>70</v>
      </c>
      <c r="H1450">
        <v>359.87</v>
      </c>
      <c r="I1450" t="s">
        <v>100</v>
      </c>
      <c r="J1450" t="s">
        <v>71</v>
      </c>
      <c r="K1450" t="s">
        <v>145</v>
      </c>
      <c r="L1450" t="s">
        <v>66</v>
      </c>
      <c r="M1450">
        <v>2</v>
      </c>
      <c r="N1450">
        <v>1</v>
      </c>
      <c r="O1450">
        <v>1</v>
      </c>
      <c r="P1450">
        <v>0</v>
      </c>
      <c r="Q1450" t="s">
        <v>66</v>
      </c>
      <c r="R1450" t="s">
        <v>59</v>
      </c>
      <c r="S1450" t="s">
        <v>59</v>
      </c>
      <c r="T1450" t="s">
        <v>66</v>
      </c>
      <c r="U1450" t="s">
        <v>59</v>
      </c>
      <c r="W1450">
        <v>0</v>
      </c>
      <c r="X1450">
        <v>0</v>
      </c>
      <c r="Y1450" t="s">
        <v>58</v>
      </c>
      <c r="Z1450" t="s">
        <v>66</v>
      </c>
      <c r="AA1450" t="s">
        <v>58</v>
      </c>
      <c r="AB1450" t="s">
        <v>58</v>
      </c>
      <c r="AC1450" t="s">
        <v>58</v>
      </c>
      <c r="AD1450" t="s">
        <v>58</v>
      </c>
      <c r="AE1450" t="s">
        <v>58</v>
      </c>
      <c r="AF1450" t="s">
        <v>58</v>
      </c>
      <c r="AG1450" t="s">
        <v>58</v>
      </c>
      <c r="AH1450" t="s">
        <v>58</v>
      </c>
      <c r="AI1450" t="s">
        <v>58</v>
      </c>
      <c r="AJ1450" t="s">
        <v>58</v>
      </c>
      <c r="AK1450">
        <v>0</v>
      </c>
      <c r="AL1450">
        <v>1</v>
      </c>
      <c r="AM1450">
        <v>1</v>
      </c>
      <c r="AN1450">
        <v>0</v>
      </c>
      <c r="AO1450">
        <v>1</v>
      </c>
      <c r="AP1450">
        <v>0</v>
      </c>
      <c r="AQ1450">
        <v>1</v>
      </c>
      <c r="AR1450">
        <v>1</v>
      </c>
      <c r="AS1450">
        <v>0</v>
      </c>
      <c r="AV1450">
        <v>12.3</v>
      </c>
      <c r="AW1450" t="s">
        <v>59</v>
      </c>
      <c r="AX1450">
        <v>7</v>
      </c>
    </row>
    <row r="1451" spans="1:50">
      <c r="A1451" t="s">
        <v>2632</v>
      </c>
      <c r="B1451" t="s">
        <v>2513</v>
      </c>
      <c r="C1451" t="s">
        <v>79</v>
      </c>
      <c r="E1451" t="s">
        <v>63</v>
      </c>
      <c r="F1451">
        <v>54</v>
      </c>
      <c r="G1451" t="s">
        <v>115</v>
      </c>
      <c r="H1451">
        <v>262.83</v>
      </c>
      <c r="I1451" t="s">
        <v>55</v>
      </c>
      <c r="J1451" t="s">
        <v>71</v>
      </c>
      <c r="K1451" t="s">
        <v>153</v>
      </c>
      <c r="L1451" t="s">
        <v>58</v>
      </c>
      <c r="M1451">
        <v>0</v>
      </c>
      <c r="N1451">
        <v>2</v>
      </c>
      <c r="O1451">
        <v>2</v>
      </c>
      <c r="P1451">
        <v>0</v>
      </c>
      <c r="Q1451" t="s">
        <v>59</v>
      </c>
      <c r="R1451" t="s">
        <v>59</v>
      </c>
      <c r="S1451" t="s">
        <v>59</v>
      </c>
      <c r="T1451" t="s">
        <v>59</v>
      </c>
      <c r="U1451" t="s">
        <v>59</v>
      </c>
      <c r="V1451">
        <v>0</v>
      </c>
      <c r="W1451">
        <v>1</v>
      </c>
      <c r="X1451">
        <v>1</v>
      </c>
      <c r="Y1451" t="s">
        <v>58</v>
      </c>
      <c r="Z1451" t="s">
        <v>66</v>
      </c>
      <c r="AA1451" t="s">
        <v>58</v>
      </c>
      <c r="AB1451" t="s">
        <v>66</v>
      </c>
      <c r="AC1451" t="s">
        <v>58</v>
      </c>
      <c r="AD1451" t="s">
        <v>58</v>
      </c>
      <c r="AE1451" t="s">
        <v>58</v>
      </c>
      <c r="AF1451" t="s">
        <v>58</v>
      </c>
      <c r="AG1451" t="s">
        <v>58</v>
      </c>
      <c r="AH1451" t="s">
        <v>58</v>
      </c>
      <c r="AI1451" t="s">
        <v>58</v>
      </c>
      <c r="AJ1451" t="s">
        <v>58</v>
      </c>
      <c r="AK1451">
        <v>1</v>
      </c>
      <c r="AL1451">
        <v>1</v>
      </c>
      <c r="AM1451">
        <v>1</v>
      </c>
      <c r="AN1451">
        <v>1</v>
      </c>
      <c r="AO1451">
        <v>0</v>
      </c>
      <c r="AP1451">
        <v>0</v>
      </c>
      <c r="AQ1451">
        <v>0</v>
      </c>
      <c r="AR1451">
        <v>0</v>
      </c>
      <c r="AS1451">
        <v>0</v>
      </c>
      <c r="AV1451">
        <v>11.6</v>
      </c>
      <c r="AW1451" t="s">
        <v>59</v>
      </c>
      <c r="AX1451">
        <v>8</v>
      </c>
    </row>
    <row r="1452" spans="1:50">
      <c r="A1452" t="s">
        <v>2633</v>
      </c>
      <c r="B1452" t="s">
        <v>800</v>
      </c>
      <c r="C1452" t="s">
        <v>79</v>
      </c>
      <c r="D1452">
        <v>7040</v>
      </c>
      <c r="E1452" t="s">
        <v>53</v>
      </c>
      <c r="F1452">
        <v>0</v>
      </c>
      <c r="G1452" t="s">
        <v>54</v>
      </c>
      <c r="H1452">
        <v>394.08</v>
      </c>
      <c r="I1452" t="s">
        <v>55</v>
      </c>
      <c r="J1452" t="s">
        <v>55</v>
      </c>
      <c r="K1452" t="s">
        <v>256</v>
      </c>
      <c r="L1452" t="s">
        <v>58</v>
      </c>
      <c r="M1452">
        <v>0</v>
      </c>
      <c r="N1452">
        <v>2</v>
      </c>
      <c r="O1452">
        <v>2</v>
      </c>
      <c r="P1452">
        <v>0</v>
      </c>
      <c r="Q1452" t="s">
        <v>59</v>
      </c>
      <c r="R1452" t="s">
        <v>59</v>
      </c>
      <c r="S1452" t="s">
        <v>59</v>
      </c>
      <c r="T1452" t="s">
        <v>59</v>
      </c>
      <c r="U1452" t="s">
        <v>59</v>
      </c>
      <c r="V1452">
        <v>1</v>
      </c>
      <c r="W1452">
        <v>1</v>
      </c>
      <c r="X1452">
        <v>1</v>
      </c>
      <c r="Y1452" t="s">
        <v>58</v>
      </c>
      <c r="Z1452" t="s">
        <v>58</v>
      </c>
      <c r="AA1452" t="s">
        <v>58</v>
      </c>
      <c r="AB1452" t="s">
        <v>58</v>
      </c>
      <c r="AC1452" t="s">
        <v>58</v>
      </c>
      <c r="AD1452" t="s">
        <v>58</v>
      </c>
      <c r="AE1452" t="s">
        <v>58</v>
      </c>
      <c r="AF1452" t="s">
        <v>58</v>
      </c>
      <c r="AG1452" t="s">
        <v>58</v>
      </c>
      <c r="AH1452" t="s">
        <v>58</v>
      </c>
      <c r="AI1452" t="s">
        <v>58</v>
      </c>
      <c r="AJ1452" t="s">
        <v>58</v>
      </c>
      <c r="AK1452">
        <v>0</v>
      </c>
      <c r="AL1452">
        <v>1</v>
      </c>
      <c r="AM1452">
        <v>1</v>
      </c>
      <c r="AN1452">
        <v>0</v>
      </c>
      <c r="AO1452">
        <v>1</v>
      </c>
      <c r="AP1452">
        <v>0</v>
      </c>
      <c r="AQ1452">
        <v>1</v>
      </c>
      <c r="AR1452">
        <v>0</v>
      </c>
      <c r="AS1452">
        <v>1</v>
      </c>
      <c r="AV1452">
        <v>14</v>
      </c>
      <c r="AW1452" t="s">
        <v>59</v>
      </c>
      <c r="AX1452">
        <v>8</v>
      </c>
    </row>
    <row r="1453" spans="1:50">
      <c r="A1453" t="s">
        <v>2634</v>
      </c>
      <c r="B1453" t="s">
        <v>1072</v>
      </c>
      <c r="C1453" t="s">
        <v>236</v>
      </c>
      <c r="D1453">
        <v>6200</v>
      </c>
      <c r="E1453" t="s">
        <v>63</v>
      </c>
      <c r="F1453">
        <v>50</v>
      </c>
      <c r="G1453" t="s">
        <v>363</v>
      </c>
      <c r="H1453">
        <v>421.71</v>
      </c>
      <c r="I1453" t="s">
        <v>105</v>
      </c>
      <c r="J1453" t="s">
        <v>71</v>
      </c>
      <c r="K1453" t="s">
        <v>145</v>
      </c>
      <c r="L1453" t="s">
        <v>58</v>
      </c>
      <c r="M1453">
        <v>0</v>
      </c>
      <c r="N1453">
        <v>2</v>
      </c>
      <c r="O1453">
        <v>2</v>
      </c>
      <c r="P1453">
        <v>0</v>
      </c>
      <c r="Q1453" t="s">
        <v>59</v>
      </c>
      <c r="R1453" t="s">
        <v>59</v>
      </c>
      <c r="S1453" t="s">
        <v>66</v>
      </c>
      <c r="T1453" t="s">
        <v>59</v>
      </c>
      <c r="U1453" t="s">
        <v>59</v>
      </c>
      <c r="V1453">
        <v>0</v>
      </c>
      <c r="W1453">
        <v>1</v>
      </c>
      <c r="X1453">
        <v>0</v>
      </c>
      <c r="Y1453" t="s">
        <v>58</v>
      </c>
      <c r="Z1453" t="s">
        <v>66</v>
      </c>
      <c r="AA1453" t="s">
        <v>58</v>
      </c>
      <c r="AB1453" t="s">
        <v>66</v>
      </c>
      <c r="AC1453" t="s">
        <v>58</v>
      </c>
      <c r="AD1453" t="s">
        <v>58</v>
      </c>
      <c r="AE1453" t="s">
        <v>66</v>
      </c>
      <c r="AF1453" t="s">
        <v>58</v>
      </c>
      <c r="AG1453" t="s">
        <v>58</v>
      </c>
      <c r="AH1453" t="s">
        <v>58</v>
      </c>
      <c r="AI1453" t="s">
        <v>58</v>
      </c>
      <c r="AJ1453" t="s">
        <v>58</v>
      </c>
      <c r="AK1453">
        <v>0</v>
      </c>
      <c r="AL1453">
        <v>1</v>
      </c>
      <c r="AM1453">
        <v>1</v>
      </c>
      <c r="AN1453">
        <v>1</v>
      </c>
      <c r="AO1453">
        <v>1</v>
      </c>
      <c r="AP1453">
        <v>1</v>
      </c>
      <c r="AQ1453">
        <v>0</v>
      </c>
      <c r="AR1453">
        <v>1</v>
      </c>
      <c r="AS1453">
        <v>1</v>
      </c>
      <c r="AV1453">
        <v>13.7</v>
      </c>
      <c r="AW1453" t="s">
        <v>59</v>
      </c>
      <c r="AX1453">
        <v>4</v>
      </c>
    </row>
    <row r="1454" spans="1:50">
      <c r="A1454" t="s">
        <v>2635</v>
      </c>
      <c r="B1454" t="s">
        <v>2636</v>
      </c>
      <c r="C1454" t="s">
        <v>75</v>
      </c>
      <c r="D1454">
        <v>2640</v>
      </c>
      <c r="E1454" t="s">
        <v>53</v>
      </c>
      <c r="F1454">
        <v>54</v>
      </c>
      <c r="G1454" t="s">
        <v>64</v>
      </c>
      <c r="H1454">
        <v>185.86</v>
      </c>
      <c r="I1454" t="s">
        <v>55</v>
      </c>
      <c r="J1454" t="s">
        <v>71</v>
      </c>
      <c r="K1454" t="s">
        <v>128</v>
      </c>
      <c r="L1454" t="s">
        <v>58</v>
      </c>
      <c r="M1454">
        <v>0</v>
      </c>
      <c r="N1454">
        <v>0</v>
      </c>
      <c r="O1454">
        <v>0</v>
      </c>
      <c r="P1454">
        <v>0</v>
      </c>
      <c r="Q1454" t="s">
        <v>59</v>
      </c>
      <c r="R1454" t="s">
        <v>59</v>
      </c>
      <c r="S1454" t="s">
        <v>59</v>
      </c>
      <c r="T1454" t="s">
        <v>66</v>
      </c>
      <c r="U1454" t="s">
        <v>66</v>
      </c>
      <c r="V1454">
        <v>0</v>
      </c>
      <c r="W1454">
        <v>1</v>
      </c>
      <c r="X1454">
        <v>0</v>
      </c>
      <c r="Y1454" t="s">
        <v>58</v>
      </c>
      <c r="Z1454" t="s">
        <v>58</v>
      </c>
      <c r="AA1454" t="s">
        <v>58</v>
      </c>
      <c r="AB1454" t="s">
        <v>58</v>
      </c>
      <c r="AC1454" t="s">
        <v>58</v>
      </c>
      <c r="AD1454" t="s">
        <v>58</v>
      </c>
      <c r="AE1454" t="s">
        <v>58</v>
      </c>
      <c r="AF1454" t="s">
        <v>58</v>
      </c>
      <c r="AG1454" t="s">
        <v>58</v>
      </c>
      <c r="AH1454" t="s">
        <v>58</v>
      </c>
      <c r="AI1454" t="s">
        <v>58</v>
      </c>
      <c r="AJ1454" t="s">
        <v>58</v>
      </c>
      <c r="AK1454">
        <v>0</v>
      </c>
      <c r="AL1454">
        <v>1</v>
      </c>
      <c r="AM1454">
        <v>1</v>
      </c>
      <c r="AN1454">
        <v>0</v>
      </c>
      <c r="AO1454">
        <v>1</v>
      </c>
      <c r="AP1454">
        <v>0</v>
      </c>
      <c r="AQ1454">
        <v>0</v>
      </c>
      <c r="AR1454">
        <v>0</v>
      </c>
      <c r="AS1454">
        <v>1</v>
      </c>
      <c r="AV1454">
        <v>11.9</v>
      </c>
      <c r="AW1454" t="s">
        <v>59</v>
      </c>
      <c r="AX1454">
        <v>1</v>
      </c>
    </row>
    <row r="1455" spans="1:50">
      <c r="A1455" t="s">
        <v>2637</v>
      </c>
      <c r="B1455" t="s">
        <v>2638</v>
      </c>
      <c r="C1455" t="s">
        <v>103</v>
      </c>
      <c r="D1455">
        <v>6780</v>
      </c>
      <c r="E1455" t="s">
        <v>63</v>
      </c>
      <c r="F1455">
        <v>78</v>
      </c>
      <c r="G1455" t="s">
        <v>104</v>
      </c>
      <c r="H1455">
        <v>310.86</v>
      </c>
      <c r="I1455" t="s">
        <v>261</v>
      </c>
      <c r="J1455" t="s">
        <v>71</v>
      </c>
      <c r="K1455" t="s">
        <v>128</v>
      </c>
      <c r="L1455" t="s">
        <v>58</v>
      </c>
      <c r="M1455">
        <v>0</v>
      </c>
      <c r="N1455">
        <v>2</v>
      </c>
      <c r="O1455">
        <v>2</v>
      </c>
      <c r="P1455">
        <v>0</v>
      </c>
      <c r="Q1455" t="s">
        <v>59</v>
      </c>
      <c r="R1455" t="s">
        <v>59</v>
      </c>
      <c r="S1455" t="s">
        <v>59</v>
      </c>
      <c r="T1455" t="s">
        <v>66</v>
      </c>
      <c r="U1455" t="s">
        <v>66</v>
      </c>
      <c r="W1455">
        <v>0</v>
      </c>
      <c r="X1455">
        <v>0</v>
      </c>
      <c r="Y1455" t="s">
        <v>58</v>
      </c>
      <c r="Z1455" t="s">
        <v>58</v>
      </c>
      <c r="AA1455" t="s">
        <v>58</v>
      </c>
      <c r="AB1455" t="s">
        <v>58</v>
      </c>
      <c r="AC1455" t="s">
        <v>58</v>
      </c>
      <c r="AD1455" t="s">
        <v>58</v>
      </c>
      <c r="AE1455" t="s">
        <v>58</v>
      </c>
      <c r="AF1455" t="s">
        <v>58</v>
      </c>
      <c r="AG1455" t="s">
        <v>58</v>
      </c>
      <c r="AH1455" t="s">
        <v>66</v>
      </c>
      <c r="AI1455" t="s">
        <v>58</v>
      </c>
      <c r="AJ1455" t="s">
        <v>58</v>
      </c>
      <c r="AK1455">
        <v>1</v>
      </c>
      <c r="AL1455">
        <v>0</v>
      </c>
      <c r="AM1455">
        <v>0</v>
      </c>
      <c r="AN1455">
        <v>0</v>
      </c>
      <c r="AO1455">
        <v>1</v>
      </c>
      <c r="AP1455">
        <v>0</v>
      </c>
      <c r="AQ1455">
        <v>0</v>
      </c>
      <c r="AR1455">
        <v>0</v>
      </c>
      <c r="AS1455">
        <v>0</v>
      </c>
      <c r="AV1455">
        <v>12.3</v>
      </c>
      <c r="AW1455" t="s">
        <v>59</v>
      </c>
      <c r="AX1455">
        <v>6</v>
      </c>
    </row>
    <row r="1456" spans="1:50">
      <c r="A1456" t="s">
        <v>2639</v>
      </c>
      <c r="B1456" t="s">
        <v>2640</v>
      </c>
      <c r="C1456" t="s">
        <v>171</v>
      </c>
      <c r="D1456">
        <v>5600</v>
      </c>
      <c r="E1456" t="s">
        <v>53</v>
      </c>
      <c r="F1456">
        <v>68</v>
      </c>
      <c r="G1456" t="s">
        <v>70</v>
      </c>
      <c r="H1456">
        <v>432.24</v>
      </c>
      <c r="I1456" t="s">
        <v>105</v>
      </c>
      <c r="J1456" t="s">
        <v>71</v>
      </c>
      <c r="K1456" t="s">
        <v>72</v>
      </c>
      <c r="L1456" t="s">
        <v>58</v>
      </c>
      <c r="M1456">
        <v>0</v>
      </c>
      <c r="N1456">
        <v>2</v>
      </c>
      <c r="O1456">
        <v>2</v>
      </c>
      <c r="P1456">
        <v>1</v>
      </c>
      <c r="Q1456" t="s">
        <v>59</v>
      </c>
      <c r="R1456" t="s">
        <v>66</v>
      </c>
      <c r="S1456" t="s">
        <v>66</v>
      </c>
      <c r="T1456" t="s">
        <v>66</v>
      </c>
      <c r="U1456" t="s">
        <v>66</v>
      </c>
      <c r="V1456">
        <v>1</v>
      </c>
      <c r="W1456">
        <v>1</v>
      </c>
      <c r="X1456">
        <v>1</v>
      </c>
      <c r="Y1456" t="s">
        <v>66</v>
      </c>
      <c r="Z1456" t="s">
        <v>66</v>
      </c>
      <c r="AA1456" t="s">
        <v>58</v>
      </c>
      <c r="AB1456" t="s">
        <v>66</v>
      </c>
      <c r="AC1456" t="s">
        <v>58</v>
      </c>
      <c r="AD1456" t="s">
        <v>58</v>
      </c>
      <c r="AE1456" t="s">
        <v>58</v>
      </c>
      <c r="AF1456" t="s">
        <v>58</v>
      </c>
      <c r="AG1456" t="s">
        <v>66</v>
      </c>
      <c r="AH1456" t="s">
        <v>58</v>
      </c>
      <c r="AI1456" t="s">
        <v>58</v>
      </c>
      <c r="AJ1456" t="s">
        <v>58</v>
      </c>
      <c r="AK1456">
        <v>0</v>
      </c>
      <c r="AL1456">
        <v>0</v>
      </c>
      <c r="AM1456">
        <v>1</v>
      </c>
      <c r="AN1456">
        <v>0</v>
      </c>
      <c r="AO1456">
        <v>0</v>
      </c>
      <c r="AP1456">
        <v>0</v>
      </c>
      <c r="AQ1456">
        <v>0</v>
      </c>
      <c r="AR1456">
        <v>0</v>
      </c>
      <c r="AS1456">
        <v>0</v>
      </c>
      <c r="AV1456">
        <v>15.5</v>
      </c>
      <c r="AW1456" t="s">
        <v>59</v>
      </c>
      <c r="AX1456">
        <v>3</v>
      </c>
    </row>
    <row r="1457" spans="1:50">
      <c r="A1457" t="s">
        <v>2641</v>
      </c>
      <c r="B1457" t="s">
        <v>2642</v>
      </c>
      <c r="C1457" t="s">
        <v>266</v>
      </c>
      <c r="D1457">
        <v>760</v>
      </c>
      <c r="E1457" t="s">
        <v>63</v>
      </c>
      <c r="F1457">
        <v>44</v>
      </c>
      <c r="G1457" t="s">
        <v>84</v>
      </c>
      <c r="H1457">
        <v>287.17</v>
      </c>
      <c r="I1457" t="s">
        <v>55</v>
      </c>
      <c r="J1457" t="s">
        <v>71</v>
      </c>
      <c r="K1457" t="s">
        <v>128</v>
      </c>
      <c r="L1457" t="s">
        <v>58</v>
      </c>
      <c r="M1457">
        <v>0</v>
      </c>
      <c r="N1457">
        <v>2</v>
      </c>
      <c r="O1457">
        <v>2</v>
      </c>
      <c r="P1457">
        <v>0</v>
      </c>
      <c r="Q1457" t="s">
        <v>59</v>
      </c>
      <c r="R1457" t="s">
        <v>59</v>
      </c>
      <c r="S1457" t="s">
        <v>59</v>
      </c>
      <c r="T1457" t="s">
        <v>59</v>
      </c>
      <c r="U1457" t="s">
        <v>59</v>
      </c>
      <c r="V1457">
        <v>2</v>
      </c>
      <c r="W1457">
        <v>0</v>
      </c>
      <c r="X1457">
        <v>1</v>
      </c>
      <c r="Y1457" t="s">
        <v>58</v>
      </c>
      <c r="Z1457" t="s">
        <v>58</v>
      </c>
      <c r="AA1457" t="s">
        <v>58</v>
      </c>
      <c r="AB1457" t="s">
        <v>66</v>
      </c>
      <c r="AC1457" t="s">
        <v>58</v>
      </c>
      <c r="AD1457" t="s">
        <v>58</v>
      </c>
      <c r="AE1457" t="s">
        <v>58</v>
      </c>
      <c r="AF1457" t="s">
        <v>58</v>
      </c>
      <c r="AG1457" t="s">
        <v>58</v>
      </c>
      <c r="AH1457" t="s">
        <v>58</v>
      </c>
      <c r="AI1457" t="s">
        <v>58</v>
      </c>
      <c r="AJ1457" t="s">
        <v>58</v>
      </c>
      <c r="AK1457">
        <v>0</v>
      </c>
      <c r="AL1457">
        <v>1</v>
      </c>
      <c r="AM1457">
        <v>1</v>
      </c>
      <c r="AN1457">
        <v>0</v>
      </c>
      <c r="AO1457">
        <v>1</v>
      </c>
      <c r="AP1457">
        <v>0</v>
      </c>
      <c r="AQ1457">
        <v>0</v>
      </c>
      <c r="AR1457">
        <v>0</v>
      </c>
      <c r="AS1457">
        <v>1</v>
      </c>
      <c r="AV1457">
        <v>12</v>
      </c>
      <c r="AW1457" t="s">
        <v>59</v>
      </c>
      <c r="AX1457">
        <v>9</v>
      </c>
    </row>
    <row r="1458" spans="1:50">
      <c r="A1458" t="s">
        <v>2643</v>
      </c>
      <c r="B1458" t="s">
        <v>2644</v>
      </c>
      <c r="C1458" t="s">
        <v>122</v>
      </c>
      <c r="D1458">
        <v>3600</v>
      </c>
      <c r="E1458" t="s">
        <v>63</v>
      </c>
      <c r="F1458">
        <v>74</v>
      </c>
      <c r="G1458" t="s">
        <v>64</v>
      </c>
      <c r="H1458">
        <v>318.08999999999997</v>
      </c>
      <c r="I1458" t="s">
        <v>94</v>
      </c>
      <c r="J1458" t="s">
        <v>55</v>
      </c>
      <c r="K1458" t="s">
        <v>72</v>
      </c>
      <c r="L1458" t="s">
        <v>58</v>
      </c>
      <c r="M1458">
        <v>0</v>
      </c>
      <c r="N1458">
        <v>2</v>
      </c>
      <c r="O1458">
        <v>2</v>
      </c>
      <c r="P1458">
        <v>0</v>
      </c>
      <c r="Q1458" t="s">
        <v>59</v>
      </c>
      <c r="R1458" t="s">
        <v>59</v>
      </c>
      <c r="S1458" t="s">
        <v>66</v>
      </c>
      <c r="T1458" t="s">
        <v>59</v>
      </c>
      <c r="U1458" t="s">
        <v>59</v>
      </c>
      <c r="V1458">
        <v>2</v>
      </c>
      <c r="W1458">
        <v>1</v>
      </c>
      <c r="X1458">
        <v>1</v>
      </c>
      <c r="Y1458" t="s">
        <v>66</v>
      </c>
      <c r="Z1458" t="s">
        <v>66</v>
      </c>
      <c r="AA1458" t="s">
        <v>58</v>
      </c>
      <c r="AB1458" t="s">
        <v>58</v>
      </c>
      <c r="AC1458" t="s">
        <v>58</v>
      </c>
      <c r="AD1458" t="s">
        <v>58</v>
      </c>
      <c r="AE1458" t="s">
        <v>58</v>
      </c>
      <c r="AF1458" t="s">
        <v>58</v>
      </c>
      <c r="AG1458" t="s">
        <v>58</v>
      </c>
      <c r="AH1458" t="s">
        <v>58</v>
      </c>
      <c r="AI1458" t="s">
        <v>58</v>
      </c>
      <c r="AJ1458" t="s">
        <v>58</v>
      </c>
      <c r="AK1458">
        <v>0</v>
      </c>
      <c r="AL1458">
        <v>0</v>
      </c>
      <c r="AM1458">
        <v>1</v>
      </c>
      <c r="AN1458">
        <v>1</v>
      </c>
      <c r="AO1458">
        <v>1</v>
      </c>
      <c r="AP1458">
        <v>0</v>
      </c>
      <c r="AQ1458">
        <v>0</v>
      </c>
      <c r="AR1458">
        <v>0</v>
      </c>
      <c r="AS1458">
        <v>1</v>
      </c>
      <c r="AV1458">
        <v>14.5</v>
      </c>
      <c r="AW1458" t="s">
        <v>59</v>
      </c>
      <c r="AX1458">
        <v>7</v>
      </c>
    </row>
    <row r="1459" spans="1:50">
      <c r="A1459" t="s">
        <v>2645</v>
      </c>
      <c r="B1459" t="s">
        <v>2646</v>
      </c>
      <c r="C1459" t="s">
        <v>271</v>
      </c>
      <c r="D1459">
        <v>6600</v>
      </c>
      <c r="E1459" t="s">
        <v>63</v>
      </c>
      <c r="F1459">
        <v>50</v>
      </c>
      <c r="G1459" t="s">
        <v>54</v>
      </c>
      <c r="H1459">
        <v>209.87</v>
      </c>
      <c r="I1459" t="s">
        <v>55</v>
      </c>
      <c r="J1459" t="s">
        <v>55</v>
      </c>
      <c r="K1459" t="s">
        <v>80</v>
      </c>
      <c r="L1459" t="s">
        <v>66</v>
      </c>
      <c r="M1459">
        <v>1</v>
      </c>
      <c r="N1459">
        <v>0</v>
      </c>
      <c r="O1459">
        <v>0</v>
      </c>
      <c r="P1459">
        <v>0</v>
      </c>
      <c r="Q1459" t="s">
        <v>59</v>
      </c>
      <c r="R1459" t="s">
        <v>59</v>
      </c>
      <c r="S1459" t="s">
        <v>59</v>
      </c>
      <c r="T1459" t="s">
        <v>59</v>
      </c>
      <c r="U1459" t="s">
        <v>59</v>
      </c>
      <c r="V1459">
        <v>1</v>
      </c>
      <c r="W1459">
        <v>1</v>
      </c>
      <c r="X1459">
        <v>0</v>
      </c>
      <c r="Y1459" t="s">
        <v>58</v>
      </c>
      <c r="Z1459" t="s">
        <v>58</v>
      </c>
      <c r="AA1459" t="s">
        <v>58</v>
      </c>
      <c r="AB1459" t="s">
        <v>58</v>
      </c>
      <c r="AC1459" t="s">
        <v>58</v>
      </c>
      <c r="AD1459" t="s">
        <v>58</v>
      </c>
      <c r="AE1459" t="s">
        <v>58</v>
      </c>
      <c r="AF1459" t="s">
        <v>58</v>
      </c>
      <c r="AG1459" t="s">
        <v>58</v>
      </c>
      <c r="AH1459" t="s">
        <v>58</v>
      </c>
      <c r="AI1459" t="s">
        <v>58</v>
      </c>
      <c r="AJ1459" t="s">
        <v>58</v>
      </c>
      <c r="AK1459">
        <v>0</v>
      </c>
      <c r="AL1459">
        <v>0</v>
      </c>
      <c r="AM1459">
        <v>1</v>
      </c>
      <c r="AN1459">
        <v>1</v>
      </c>
      <c r="AO1459">
        <v>0</v>
      </c>
      <c r="AP1459">
        <v>0</v>
      </c>
      <c r="AQ1459">
        <v>0</v>
      </c>
      <c r="AR1459">
        <v>0</v>
      </c>
      <c r="AS1459">
        <v>0</v>
      </c>
      <c r="AV1459">
        <v>11.1</v>
      </c>
      <c r="AW1459" t="s">
        <v>59</v>
      </c>
      <c r="AX1459">
        <v>1</v>
      </c>
    </row>
    <row r="1460" spans="1:50">
      <c r="A1460" t="s">
        <v>2647</v>
      </c>
      <c r="B1460" t="s">
        <v>2648</v>
      </c>
      <c r="C1460" t="s">
        <v>122</v>
      </c>
      <c r="D1460">
        <v>5960</v>
      </c>
      <c r="E1460" t="s">
        <v>63</v>
      </c>
      <c r="F1460">
        <v>68</v>
      </c>
      <c r="G1460" t="s">
        <v>104</v>
      </c>
      <c r="H1460">
        <v>224.67</v>
      </c>
      <c r="I1460" t="s">
        <v>105</v>
      </c>
      <c r="J1460" t="s">
        <v>55</v>
      </c>
      <c r="K1460" t="s">
        <v>85</v>
      </c>
      <c r="L1460" t="s">
        <v>58</v>
      </c>
      <c r="M1460">
        <v>0</v>
      </c>
      <c r="N1460">
        <v>1</v>
      </c>
      <c r="O1460">
        <v>1</v>
      </c>
      <c r="P1460">
        <v>0</v>
      </c>
      <c r="Q1460" t="s">
        <v>59</v>
      </c>
      <c r="R1460" t="s">
        <v>59</v>
      </c>
      <c r="S1460" t="s">
        <v>59</v>
      </c>
      <c r="T1460" t="s">
        <v>59</v>
      </c>
      <c r="U1460" t="s">
        <v>59</v>
      </c>
      <c r="V1460">
        <v>1</v>
      </c>
      <c r="W1460">
        <v>0</v>
      </c>
      <c r="X1460">
        <v>0</v>
      </c>
      <c r="Y1460" t="s">
        <v>59</v>
      </c>
      <c r="Z1460" t="s">
        <v>59</v>
      </c>
      <c r="AA1460" t="s">
        <v>59</v>
      </c>
      <c r="AB1460" t="s">
        <v>59</v>
      </c>
      <c r="AC1460" t="s">
        <v>59</v>
      </c>
      <c r="AD1460" t="s">
        <v>59</v>
      </c>
      <c r="AE1460" t="s">
        <v>59</v>
      </c>
      <c r="AF1460" t="s">
        <v>59</v>
      </c>
      <c r="AG1460" t="s">
        <v>59</v>
      </c>
      <c r="AH1460" t="s">
        <v>59</v>
      </c>
      <c r="AI1460" t="s">
        <v>59</v>
      </c>
      <c r="AJ1460" t="s">
        <v>59</v>
      </c>
      <c r="AV1460">
        <v>14.3</v>
      </c>
      <c r="AW1460" t="s">
        <v>59</v>
      </c>
      <c r="AX1460">
        <v>7</v>
      </c>
    </row>
    <row r="1461" spans="1:50">
      <c r="A1461" t="s">
        <v>2649</v>
      </c>
      <c r="B1461" t="s">
        <v>2650</v>
      </c>
      <c r="C1461" t="s">
        <v>202</v>
      </c>
      <c r="D1461">
        <v>2030</v>
      </c>
      <c r="E1461" t="s">
        <v>53</v>
      </c>
      <c r="F1461">
        <v>34</v>
      </c>
      <c r="G1461" t="s">
        <v>64</v>
      </c>
      <c r="H1461">
        <v>203.29</v>
      </c>
      <c r="I1461" t="s">
        <v>196</v>
      </c>
      <c r="J1461" t="s">
        <v>55</v>
      </c>
      <c r="K1461" t="s">
        <v>80</v>
      </c>
      <c r="L1461" t="s">
        <v>66</v>
      </c>
      <c r="M1461">
        <v>0</v>
      </c>
      <c r="N1461">
        <v>2</v>
      </c>
      <c r="O1461">
        <v>2</v>
      </c>
      <c r="P1461">
        <v>0</v>
      </c>
      <c r="Q1461" t="s">
        <v>59</v>
      </c>
      <c r="R1461" t="s">
        <v>59</v>
      </c>
      <c r="S1461" t="s">
        <v>59</v>
      </c>
      <c r="T1461" t="s">
        <v>59</v>
      </c>
      <c r="U1461" t="s">
        <v>59</v>
      </c>
      <c r="Y1461" t="s">
        <v>58</v>
      </c>
      <c r="Z1461" t="s">
        <v>58</v>
      </c>
      <c r="AA1461" t="s">
        <v>58</v>
      </c>
      <c r="AB1461" t="s">
        <v>58</v>
      </c>
      <c r="AC1461" t="s">
        <v>58</v>
      </c>
      <c r="AD1461" t="s">
        <v>58</v>
      </c>
      <c r="AE1461" t="s">
        <v>58</v>
      </c>
      <c r="AF1461" t="s">
        <v>58</v>
      </c>
      <c r="AG1461" t="s">
        <v>58</v>
      </c>
      <c r="AH1461" t="s">
        <v>58</v>
      </c>
      <c r="AI1461" t="s">
        <v>58</v>
      </c>
      <c r="AJ1461" t="s">
        <v>58</v>
      </c>
      <c r="AK1461">
        <v>1</v>
      </c>
      <c r="AL1461">
        <v>1</v>
      </c>
      <c r="AM1461">
        <v>1</v>
      </c>
      <c r="AN1461">
        <v>0</v>
      </c>
      <c r="AO1461">
        <v>1</v>
      </c>
      <c r="AP1461">
        <v>0</v>
      </c>
      <c r="AQ1461">
        <v>0</v>
      </c>
      <c r="AR1461">
        <v>0</v>
      </c>
      <c r="AS1461">
        <v>0</v>
      </c>
      <c r="AW1461" t="s">
        <v>59</v>
      </c>
      <c r="AX1461">
        <v>2</v>
      </c>
    </row>
    <row r="1462" spans="1:50">
      <c r="A1462" t="s">
        <v>2651</v>
      </c>
      <c r="B1462" t="s">
        <v>2652</v>
      </c>
      <c r="C1462" t="s">
        <v>134</v>
      </c>
      <c r="E1462" t="s">
        <v>53</v>
      </c>
      <c r="F1462">
        <v>24</v>
      </c>
      <c r="G1462" t="s">
        <v>54</v>
      </c>
      <c r="H1462">
        <v>100.99</v>
      </c>
      <c r="I1462" t="s">
        <v>55</v>
      </c>
      <c r="J1462" t="s">
        <v>55</v>
      </c>
      <c r="K1462" t="s">
        <v>131</v>
      </c>
      <c r="L1462" t="s">
        <v>58</v>
      </c>
      <c r="M1462">
        <v>0</v>
      </c>
      <c r="N1462">
        <v>0</v>
      </c>
      <c r="O1462">
        <v>0</v>
      </c>
      <c r="P1462">
        <v>0</v>
      </c>
      <c r="Q1462" t="s">
        <v>59</v>
      </c>
      <c r="R1462" t="s">
        <v>59</v>
      </c>
      <c r="S1462" t="s">
        <v>59</v>
      </c>
      <c r="T1462" t="s">
        <v>59</v>
      </c>
      <c r="U1462" t="s">
        <v>59</v>
      </c>
      <c r="V1462">
        <v>2</v>
      </c>
      <c r="W1462">
        <v>0</v>
      </c>
      <c r="X1462">
        <v>0</v>
      </c>
      <c r="Y1462" t="s">
        <v>59</v>
      </c>
      <c r="Z1462" t="s">
        <v>59</v>
      </c>
      <c r="AA1462" t="s">
        <v>59</v>
      </c>
      <c r="AB1462" t="s">
        <v>59</v>
      </c>
      <c r="AC1462" t="s">
        <v>59</v>
      </c>
      <c r="AD1462" t="s">
        <v>59</v>
      </c>
      <c r="AE1462" t="s">
        <v>59</v>
      </c>
      <c r="AF1462" t="s">
        <v>59</v>
      </c>
      <c r="AG1462" t="s">
        <v>59</v>
      </c>
      <c r="AH1462" t="s">
        <v>59</v>
      </c>
      <c r="AI1462" t="s">
        <v>59</v>
      </c>
      <c r="AJ1462" t="s">
        <v>59</v>
      </c>
      <c r="AV1462">
        <v>12.2</v>
      </c>
      <c r="AW1462" t="s">
        <v>59</v>
      </c>
      <c r="AX1462">
        <v>1</v>
      </c>
    </row>
    <row r="1463" spans="1:50">
      <c r="A1463" t="s">
        <v>2653</v>
      </c>
      <c r="B1463" t="s">
        <v>1360</v>
      </c>
      <c r="C1463" t="s">
        <v>529</v>
      </c>
      <c r="D1463">
        <v>4360</v>
      </c>
      <c r="E1463" t="s">
        <v>53</v>
      </c>
      <c r="F1463">
        <v>54</v>
      </c>
      <c r="G1463" t="s">
        <v>226</v>
      </c>
      <c r="H1463">
        <v>355.26</v>
      </c>
      <c r="I1463" t="s">
        <v>55</v>
      </c>
      <c r="J1463" t="s">
        <v>55</v>
      </c>
      <c r="K1463" t="s">
        <v>90</v>
      </c>
      <c r="L1463" t="s">
        <v>66</v>
      </c>
      <c r="M1463">
        <v>1</v>
      </c>
      <c r="N1463">
        <v>1</v>
      </c>
      <c r="O1463">
        <v>1</v>
      </c>
      <c r="P1463">
        <v>0</v>
      </c>
      <c r="Q1463" t="s">
        <v>59</v>
      </c>
      <c r="R1463" t="s">
        <v>66</v>
      </c>
      <c r="S1463" t="s">
        <v>59</v>
      </c>
      <c r="T1463" t="s">
        <v>59</v>
      </c>
      <c r="U1463" t="s">
        <v>59</v>
      </c>
      <c r="V1463">
        <v>1</v>
      </c>
      <c r="W1463">
        <v>1</v>
      </c>
      <c r="X1463">
        <v>1</v>
      </c>
      <c r="Y1463" t="s">
        <v>58</v>
      </c>
      <c r="Z1463" t="s">
        <v>66</v>
      </c>
      <c r="AA1463" t="s">
        <v>66</v>
      </c>
      <c r="AB1463" t="s">
        <v>58</v>
      </c>
      <c r="AC1463" t="s">
        <v>58</v>
      </c>
      <c r="AD1463" t="s">
        <v>58</v>
      </c>
      <c r="AE1463" t="s">
        <v>66</v>
      </c>
      <c r="AF1463" t="s">
        <v>58</v>
      </c>
      <c r="AG1463" t="s">
        <v>58</v>
      </c>
      <c r="AH1463" t="s">
        <v>58</v>
      </c>
      <c r="AI1463" t="s">
        <v>58</v>
      </c>
      <c r="AJ1463" t="s">
        <v>58</v>
      </c>
      <c r="AK1463">
        <v>0</v>
      </c>
      <c r="AL1463">
        <v>1</v>
      </c>
      <c r="AM1463">
        <v>1</v>
      </c>
      <c r="AN1463">
        <v>0</v>
      </c>
      <c r="AO1463">
        <v>1</v>
      </c>
      <c r="AP1463">
        <v>0</v>
      </c>
      <c r="AQ1463">
        <v>0</v>
      </c>
      <c r="AR1463">
        <v>1</v>
      </c>
      <c r="AS1463">
        <v>1</v>
      </c>
      <c r="AV1463">
        <v>15.8</v>
      </c>
      <c r="AW1463" t="s">
        <v>66</v>
      </c>
      <c r="AX1463">
        <v>8</v>
      </c>
    </row>
    <row r="1464" spans="1:50">
      <c r="A1464" t="s">
        <v>2654</v>
      </c>
      <c r="B1464" t="s">
        <v>370</v>
      </c>
      <c r="C1464" t="s">
        <v>134</v>
      </c>
      <c r="D1464">
        <v>1320</v>
      </c>
      <c r="E1464" t="s">
        <v>63</v>
      </c>
      <c r="F1464">
        <v>42</v>
      </c>
      <c r="G1464" t="s">
        <v>115</v>
      </c>
      <c r="H1464">
        <v>149.34</v>
      </c>
      <c r="I1464" t="s">
        <v>55</v>
      </c>
      <c r="J1464" t="s">
        <v>55</v>
      </c>
      <c r="K1464" t="s">
        <v>128</v>
      </c>
      <c r="L1464" t="s">
        <v>58</v>
      </c>
      <c r="M1464">
        <v>0</v>
      </c>
      <c r="N1464">
        <v>0</v>
      </c>
      <c r="O1464">
        <v>0</v>
      </c>
      <c r="P1464">
        <v>0</v>
      </c>
      <c r="Q1464" t="s">
        <v>59</v>
      </c>
      <c r="R1464" t="s">
        <v>59</v>
      </c>
      <c r="S1464" t="s">
        <v>59</v>
      </c>
      <c r="T1464" t="s">
        <v>59</v>
      </c>
      <c r="U1464" t="s">
        <v>59</v>
      </c>
      <c r="V1464">
        <v>0</v>
      </c>
      <c r="W1464">
        <v>0</v>
      </c>
      <c r="X1464">
        <v>0</v>
      </c>
      <c r="Y1464" t="s">
        <v>59</v>
      </c>
      <c r="Z1464" t="s">
        <v>59</v>
      </c>
      <c r="AA1464" t="s">
        <v>59</v>
      </c>
      <c r="AB1464" t="s">
        <v>59</v>
      </c>
      <c r="AC1464" t="s">
        <v>59</v>
      </c>
      <c r="AD1464" t="s">
        <v>59</v>
      </c>
      <c r="AE1464" t="s">
        <v>59</v>
      </c>
      <c r="AF1464" t="s">
        <v>59</v>
      </c>
      <c r="AG1464" t="s">
        <v>59</v>
      </c>
      <c r="AH1464" t="s">
        <v>59</v>
      </c>
      <c r="AI1464" t="s">
        <v>59</v>
      </c>
      <c r="AJ1464" t="s">
        <v>59</v>
      </c>
      <c r="AV1464">
        <v>12.5</v>
      </c>
      <c r="AW1464" t="s">
        <v>59</v>
      </c>
      <c r="AX1464">
        <v>1</v>
      </c>
    </row>
    <row r="1465" spans="1:50">
      <c r="A1465" t="s">
        <v>2655</v>
      </c>
      <c r="B1465" t="s">
        <v>2656</v>
      </c>
      <c r="C1465" t="s">
        <v>420</v>
      </c>
      <c r="E1465" t="s">
        <v>53</v>
      </c>
      <c r="F1465">
        <v>50</v>
      </c>
      <c r="G1465" t="s">
        <v>70</v>
      </c>
      <c r="H1465">
        <v>200.33</v>
      </c>
      <c r="I1465" t="s">
        <v>55</v>
      </c>
      <c r="J1465" t="s">
        <v>55</v>
      </c>
      <c r="K1465" t="s">
        <v>72</v>
      </c>
      <c r="L1465" t="s">
        <v>58</v>
      </c>
      <c r="M1465">
        <v>0</v>
      </c>
      <c r="N1465">
        <v>2</v>
      </c>
      <c r="O1465">
        <v>2</v>
      </c>
      <c r="P1465">
        <v>0</v>
      </c>
      <c r="Q1465" t="s">
        <v>59</v>
      </c>
      <c r="R1465" t="s">
        <v>59</v>
      </c>
      <c r="S1465" t="s">
        <v>59</v>
      </c>
      <c r="T1465" t="s">
        <v>59</v>
      </c>
      <c r="U1465" t="s">
        <v>59</v>
      </c>
      <c r="V1465">
        <v>1</v>
      </c>
      <c r="W1465">
        <v>1</v>
      </c>
      <c r="X1465">
        <v>1</v>
      </c>
      <c r="Y1465" t="s">
        <v>66</v>
      </c>
      <c r="Z1465" t="s">
        <v>58</v>
      </c>
      <c r="AA1465" t="s">
        <v>58</v>
      </c>
      <c r="AB1465" t="s">
        <v>58</v>
      </c>
      <c r="AC1465" t="s">
        <v>58</v>
      </c>
      <c r="AD1465" t="s">
        <v>58</v>
      </c>
      <c r="AE1465" t="s">
        <v>58</v>
      </c>
      <c r="AF1465" t="s">
        <v>58</v>
      </c>
      <c r="AG1465" t="s">
        <v>58</v>
      </c>
      <c r="AH1465" t="s">
        <v>58</v>
      </c>
      <c r="AI1465" t="s">
        <v>58</v>
      </c>
      <c r="AJ1465" t="s">
        <v>58</v>
      </c>
      <c r="AK1465">
        <v>0</v>
      </c>
      <c r="AL1465">
        <v>0</v>
      </c>
      <c r="AM1465">
        <v>1</v>
      </c>
      <c r="AN1465">
        <v>0</v>
      </c>
      <c r="AO1465">
        <v>1</v>
      </c>
      <c r="AP1465">
        <v>1</v>
      </c>
      <c r="AQ1465">
        <v>0</v>
      </c>
      <c r="AR1465">
        <v>0</v>
      </c>
      <c r="AS1465">
        <v>0</v>
      </c>
      <c r="AV1465">
        <v>10.7</v>
      </c>
      <c r="AW1465" t="s">
        <v>59</v>
      </c>
      <c r="AX1465">
        <v>2</v>
      </c>
    </row>
    <row r="1466" spans="1:50">
      <c r="A1466" t="s">
        <v>2657</v>
      </c>
      <c r="B1466" t="s">
        <v>2658</v>
      </c>
      <c r="C1466" t="s">
        <v>75</v>
      </c>
      <c r="D1466">
        <v>2160</v>
      </c>
      <c r="E1466" t="s">
        <v>63</v>
      </c>
      <c r="F1466">
        <v>60</v>
      </c>
      <c r="G1466" t="s">
        <v>163</v>
      </c>
      <c r="H1466">
        <v>405.26</v>
      </c>
      <c r="I1466" t="s">
        <v>100</v>
      </c>
      <c r="J1466" t="s">
        <v>71</v>
      </c>
      <c r="K1466" t="s">
        <v>111</v>
      </c>
      <c r="L1466" t="s">
        <v>58</v>
      </c>
      <c r="M1466">
        <v>0</v>
      </c>
      <c r="N1466">
        <v>2</v>
      </c>
      <c r="O1466">
        <v>2</v>
      </c>
      <c r="P1466">
        <v>0</v>
      </c>
      <c r="Q1466" t="s">
        <v>59</v>
      </c>
      <c r="R1466" t="s">
        <v>59</v>
      </c>
      <c r="S1466" t="s">
        <v>66</v>
      </c>
      <c r="T1466" t="s">
        <v>66</v>
      </c>
      <c r="U1466" t="s">
        <v>66</v>
      </c>
      <c r="V1466">
        <v>0</v>
      </c>
      <c r="W1466">
        <v>1</v>
      </c>
      <c r="X1466">
        <v>1</v>
      </c>
      <c r="Y1466" t="s">
        <v>66</v>
      </c>
      <c r="Z1466" t="s">
        <v>66</v>
      </c>
      <c r="AA1466" t="s">
        <v>58</v>
      </c>
      <c r="AB1466" t="s">
        <v>66</v>
      </c>
      <c r="AC1466" t="s">
        <v>58</v>
      </c>
      <c r="AD1466" t="s">
        <v>58</v>
      </c>
      <c r="AE1466" t="s">
        <v>58</v>
      </c>
      <c r="AF1466" t="s">
        <v>58</v>
      </c>
      <c r="AG1466" t="s">
        <v>58</v>
      </c>
      <c r="AH1466" t="s">
        <v>58</v>
      </c>
      <c r="AI1466" t="s">
        <v>58</v>
      </c>
      <c r="AJ1466" t="s">
        <v>58</v>
      </c>
      <c r="AK1466">
        <v>0</v>
      </c>
      <c r="AL1466">
        <v>1</v>
      </c>
      <c r="AM1466">
        <v>1</v>
      </c>
      <c r="AN1466">
        <v>0</v>
      </c>
      <c r="AO1466">
        <v>1</v>
      </c>
      <c r="AP1466">
        <v>0</v>
      </c>
      <c r="AQ1466">
        <v>0</v>
      </c>
      <c r="AR1466">
        <v>0</v>
      </c>
      <c r="AS1466">
        <v>1</v>
      </c>
      <c r="AV1466">
        <v>15.4</v>
      </c>
      <c r="AW1466" t="s">
        <v>59</v>
      </c>
      <c r="AX1466">
        <v>1</v>
      </c>
    </row>
    <row r="1467" spans="1:50">
      <c r="A1467" t="s">
        <v>2659</v>
      </c>
      <c r="B1467" t="s">
        <v>2660</v>
      </c>
      <c r="C1467" t="s">
        <v>199</v>
      </c>
      <c r="D1467">
        <v>6280</v>
      </c>
      <c r="E1467" t="s">
        <v>53</v>
      </c>
      <c r="F1467">
        <v>0</v>
      </c>
      <c r="G1467" t="s">
        <v>226</v>
      </c>
      <c r="H1467">
        <v>330.92</v>
      </c>
      <c r="I1467" t="s">
        <v>55</v>
      </c>
      <c r="J1467" t="s">
        <v>55</v>
      </c>
      <c r="K1467" t="s">
        <v>131</v>
      </c>
      <c r="L1467" t="s">
        <v>66</v>
      </c>
      <c r="M1467">
        <v>2</v>
      </c>
      <c r="N1467">
        <v>1</v>
      </c>
      <c r="O1467">
        <v>1</v>
      </c>
      <c r="P1467">
        <v>0</v>
      </c>
      <c r="Q1467" t="s">
        <v>59</v>
      </c>
      <c r="R1467" t="s">
        <v>59</v>
      </c>
      <c r="S1467" t="s">
        <v>59</v>
      </c>
      <c r="T1467" t="s">
        <v>59</v>
      </c>
      <c r="U1467" t="s">
        <v>59</v>
      </c>
      <c r="W1467">
        <v>0</v>
      </c>
      <c r="X1467">
        <v>0</v>
      </c>
      <c r="Y1467" t="s">
        <v>58</v>
      </c>
      <c r="Z1467" t="s">
        <v>58</v>
      </c>
      <c r="AA1467" t="s">
        <v>58</v>
      </c>
      <c r="AB1467" t="s">
        <v>58</v>
      </c>
      <c r="AC1467" t="s">
        <v>58</v>
      </c>
      <c r="AD1467" t="s">
        <v>58</v>
      </c>
      <c r="AE1467" t="s">
        <v>58</v>
      </c>
      <c r="AF1467" t="s">
        <v>58</v>
      </c>
      <c r="AG1467" t="s">
        <v>58</v>
      </c>
      <c r="AH1467" t="s">
        <v>58</v>
      </c>
      <c r="AI1467" t="s">
        <v>58</v>
      </c>
      <c r="AJ1467" t="s">
        <v>58</v>
      </c>
      <c r="AK1467">
        <v>1</v>
      </c>
      <c r="AL1467">
        <v>0</v>
      </c>
      <c r="AM1467">
        <v>1</v>
      </c>
      <c r="AN1467">
        <v>0</v>
      </c>
      <c r="AO1467">
        <v>1</v>
      </c>
      <c r="AP1467">
        <v>0</v>
      </c>
      <c r="AQ1467">
        <v>0</v>
      </c>
      <c r="AR1467">
        <v>0</v>
      </c>
      <c r="AS1467">
        <v>1</v>
      </c>
      <c r="AV1467">
        <v>14.7</v>
      </c>
      <c r="AW1467" t="s">
        <v>59</v>
      </c>
      <c r="AX1467">
        <v>3</v>
      </c>
    </row>
    <row r="1468" spans="1:50">
      <c r="A1468" t="s">
        <v>2661</v>
      </c>
      <c r="B1468" t="s">
        <v>2662</v>
      </c>
      <c r="C1468" t="s">
        <v>366</v>
      </c>
      <c r="D1468">
        <v>7160</v>
      </c>
      <c r="E1468" t="s">
        <v>63</v>
      </c>
      <c r="F1468">
        <v>72</v>
      </c>
      <c r="G1468" t="s">
        <v>115</v>
      </c>
      <c r="H1468">
        <v>277.3</v>
      </c>
      <c r="I1468" t="s">
        <v>55</v>
      </c>
      <c r="J1468" t="s">
        <v>55</v>
      </c>
      <c r="K1468" t="s">
        <v>256</v>
      </c>
      <c r="L1468" t="s">
        <v>58</v>
      </c>
      <c r="M1468">
        <v>0</v>
      </c>
      <c r="N1468">
        <v>0</v>
      </c>
      <c r="O1468">
        <v>0</v>
      </c>
      <c r="P1468">
        <v>0</v>
      </c>
      <c r="Q1468" t="s">
        <v>59</v>
      </c>
      <c r="R1468" t="s">
        <v>59</v>
      </c>
      <c r="S1468" t="s">
        <v>59</v>
      </c>
      <c r="T1468" t="s">
        <v>59</v>
      </c>
      <c r="U1468" t="s">
        <v>59</v>
      </c>
      <c r="V1468">
        <v>1</v>
      </c>
      <c r="W1468">
        <v>0</v>
      </c>
      <c r="X1468">
        <v>0</v>
      </c>
      <c r="Y1468" t="s">
        <v>66</v>
      </c>
      <c r="Z1468" t="s">
        <v>58</v>
      </c>
      <c r="AA1468" t="s">
        <v>58</v>
      </c>
      <c r="AB1468" t="s">
        <v>58</v>
      </c>
      <c r="AC1468" t="s">
        <v>58</v>
      </c>
      <c r="AD1468" t="s">
        <v>58</v>
      </c>
      <c r="AE1468" t="s">
        <v>66</v>
      </c>
      <c r="AF1468" t="s">
        <v>58</v>
      </c>
      <c r="AG1468" t="s">
        <v>58</v>
      </c>
      <c r="AH1468" t="s">
        <v>58</v>
      </c>
      <c r="AI1468" t="s">
        <v>58</v>
      </c>
      <c r="AJ1468" t="s">
        <v>58</v>
      </c>
      <c r="AK1468">
        <v>1</v>
      </c>
      <c r="AL1468">
        <v>1</v>
      </c>
      <c r="AM1468">
        <v>1</v>
      </c>
      <c r="AN1468">
        <v>0</v>
      </c>
      <c r="AO1468">
        <v>0</v>
      </c>
      <c r="AP1468">
        <v>0</v>
      </c>
      <c r="AQ1468">
        <v>0</v>
      </c>
      <c r="AR1468">
        <v>0</v>
      </c>
      <c r="AS1468">
        <v>0</v>
      </c>
      <c r="AV1468">
        <v>13.4</v>
      </c>
      <c r="AW1468" t="s">
        <v>59</v>
      </c>
      <c r="AX1468">
        <v>4</v>
      </c>
    </row>
    <row r="1469" spans="1:50">
      <c r="A1469" t="s">
        <v>2663</v>
      </c>
      <c r="B1469" t="s">
        <v>2664</v>
      </c>
      <c r="C1469" t="s">
        <v>236</v>
      </c>
      <c r="E1469" t="s">
        <v>63</v>
      </c>
      <c r="F1469">
        <v>64</v>
      </c>
      <c r="G1469" t="s">
        <v>64</v>
      </c>
      <c r="H1469">
        <v>206.91</v>
      </c>
      <c r="I1469" t="s">
        <v>76</v>
      </c>
      <c r="J1469" t="s">
        <v>71</v>
      </c>
      <c r="K1469" t="s">
        <v>85</v>
      </c>
      <c r="L1469" t="s">
        <v>58</v>
      </c>
      <c r="M1469">
        <v>0</v>
      </c>
      <c r="N1469">
        <v>2</v>
      </c>
      <c r="O1469">
        <v>2</v>
      </c>
      <c r="P1469">
        <v>0</v>
      </c>
      <c r="Q1469" t="s">
        <v>59</v>
      </c>
      <c r="R1469" t="s">
        <v>59</v>
      </c>
      <c r="S1469" t="s">
        <v>59</v>
      </c>
      <c r="T1469" t="s">
        <v>66</v>
      </c>
      <c r="U1469" t="s">
        <v>66</v>
      </c>
      <c r="V1469">
        <v>1</v>
      </c>
      <c r="W1469">
        <v>0</v>
      </c>
      <c r="X1469">
        <v>0</v>
      </c>
      <c r="Y1469" t="s">
        <v>58</v>
      </c>
      <c r="Z1469" t="s">
        <v>58</v>
      </c>
      <c r="AA1469" t="s">
        <v>58</v>
      </c>
      <c r="AB1469" t="s">
        <v>58</v>
      </c>
      <c r="AC1469" t="s">
        <v>58</v>
      </c>
      <c r="AD1469" t="s">
        <v>58</v>
      </c>
      <c r="AE1469" t="s">
        <v>58</v>
      </c>
      <c r="AF1469" t="s">
        <v>58</v>
      </c>
      <c r="AG1469" t="s">
        <v>58</v>
      </c>
      <c r="AH1469" t="s">
        <v>58</v>
      </c>
      <c r="AI1469" t="s">
        <v>58</v>
      </c>
      <c r="AJ1469" t="s">
        <v>58</v>
      </c>
      <c r="AK1469">
        <v>0</v>
      </c>
      <c r="AL1469">
        <v>0</v>
      </c>
      <c r="AM1469">
        <v>1</v>
      </c>
      <c r="AN1469">
        <v>1</v>
      </c>
      <c r="AO1469">
        <v>1</v>
      </c>
      <c r="AP1469">
        <v>0</v>
      </c>
      <c r="AQ1469">
        <v>0</v>
      </c>
      <c r="AR1469">
        <v>1</v>
      </c>
      <c r="AS1469">
        <v>0</v>
      </c>
      <c r="AV1469">
        <v>11.9</v>
      </c>
      <c r="AW1469" t="s">
        <v>59</v>
      </c>
      <c r="AX1469">
        <v>4</v>
      </c>
    </row>
    <row r="1470" spans="1:50">
      <c r="A1470" t="s">
        <v>2665</v>
      </c>
      <c r="B1470" t="s">
        <v>1505</v>
      </c>
      <c r="C1470" t="s">
        <v>266</v>
      </c>
      <c r="D1470">
        <v>7680</v>
      </c>
      <c r="E1470" t="s">
        <v>53</v>
      </c>
      <c r="F1470">
        <v>38</v>
      </c>
      <c r="G1470" t="s">
        <v>84</v>
      </c>
      <c r="H1470">
        <v>244.74</v>
      </c>
      <c r="I1470" t="s">
        <v>241</v>
      </c>
      <c r="J1470" t="s">
        <v>55</v>
      </c>
      <c r="K1470" t="s">
        <v>131</v>
      </c>
      <c r="L1470" t="s">
        <v>58</v>
      </c>
      <c r="M1470">
        <v>0</v>
      </c>
      <c r="N1470">
        <v>0</v>
      </c>
      <c r="O1470">
        <v>0</v>
      </c>
      <c r="P1470">
        <v>1</v>
      </c>
      <c r="Q1470" t="s">
        <v>59</v>
      </c>
      <c r="R1470" t="s">
        <v>59</v>
      </c>
      <c r="S1470" t="s">
        <v>59</v>
      </c>
      <c r="T1470" t="s">
        <v>59</v>
      </c>
      <c r="U1470" t="s">
        <v>59</v>
      </c>
      <c r="Y1470" t="s">
        <v>66</v>
      </c>
      <c r="Z1470" t="s">
        <v>58</v>
      </c>
      <c r="AA1470" t="s">
        <v>58</v>
      </c>
      <c r="AB1470" t="s">
        <v>58</v>
      </c>
      <c r="AC1470" t="s">
        <v>58</v>
      </c>
      <c r="AD1470" t="s">
        <v>58</v>
      </c>
      <c r="AE1470" t="s">
        <v>58</v>
      </c>
      <c r="AF1470" t="s">
        <v>58</v>
      </c>
      <c r="AG1470" t="s">
        <v>58</v>
      </c>
      <c r="AH1470" t="s">
        <v>58</v>
      </c>
      <c r="AI1470" t="s">
        <v>58</v>
      </c>
      <c r="AJ1470" t="s">
        <v>58</v>
      </c>
      <c r="AK1470">
        <v>0</v>
      </c>
      <c r="AL1470">
        <v>0</v>
      </c>
      <c r="AM1470">
        <v>1</v>
      </c>
      <c r="AN1470">
        <v>0</v>
      </c>
      <c r="AO1470">
        <v>1</v>
      </c>
      <c r="AP1470">
        <v>0</v>
      </c>
      <c r="AQ1470">
        <v>0</v>
      </c>
      <c r="AR1470">
        <v>0</v>
      </c>
      <c r="AS1470">
        <v>0</v>
      </c>
      <c r="AW1470" t="s">
        <v>59</v>
      </c>
      <c r="AX1470">
        <v>9</v>
      </c>
    </row>
    <row r="1471" spans="1:50">
      <c r="A1471" t="s">
        <v>2666</v>
      </c>
      <c r="B1471" t="s">
        <v>2667</v>
      </c>
      <c r="C1471" t="s">
        <v>182</v>
      </c>
      <c r="E1471" t="s">
        <v>63</v>
      </c>
      <c r="F1471">
        <v>0</v>
      </c>
      <c r="G1471" t="s">
        <v>104</v>
      </c>
      <c r="H1471">
        <v>146.38</v>
      </c>
      <c r="I1471" t="s">
        <v>55</v>
      </c>
      <c r="J1471" t="s">
        <v>55</v>
      </c>
      <c r="K1471" t="s">
        <v>57</v>
      </c>
      <c r="L1471" t="s">
        <v>58</v>
      </c>
      <c r="M1471">
        <v>0</v>
      </c>
      <c r="N1471">
        <v>0</v>
      </c>
      <c r="O1471">
        <v>0</v>
      </c>
      <c r="P1471">
        <v>0</v>
      </c>
      <c r="Q1471" t="s">
        <v>59</v>
      </c>
      <c r="R1471" t="s">
        <v>59</v>
      </c>
      <c r="S1471" t="s">
        <v>59</v>
      </c>
      <c r="T1471" t="s">
        <v>59</v>
      </c>
      <c r="U1471" t="s">
        <v>59</v>
      </c>
      <c r="V1471">
        <v>0</v>
      </c>
      <c r="W1471">
        <v>1</v>
      </c>
      <c r="X1471">
        <v>0</v>
      </c>
      <c r="Y1471" t="s">
        <v>59</v>
      </c>
      <c r="Z1471" t="s">
        <v>59</v>
      </c>
      <c r="AA1471" t="s">
        <v>59</v>
      </c>
      <c r="AB1471" t="s">
        <v>59</v>
      </c>
      <c r="AC1471" t="s">
        <v>59</v>
      </c>
      <c r="AD1471" t="s">
        <v>59</v>
      </c>
      <c r="AE1471" t="s">
        <v>59</v>
      </c>
      <c r="AF1471" t="s">
        <v>59</v>
      </c>
      <c r="AG1471" t="s">
        <v>59</v>
      </c>
      <c r="AH1471" t="s">
        <v>59</v>
      </c>
      <c r="AI1471" t="s">
        <v>59</v>
      </c>
      <c r="AJ1471" t="s">
        <v>59</v>
      </c>
      <c r="AV1471">
        <v>10.8</v>
      </c>
      <c r="AW1471" t="s">
        <v>59</v>
      </c>
      <c r="AX1471">
        <v>7</v>
      </c>
    </row>
    <row r="1472" spans="1:50">
      <c r="A1472" t="s">
        <v>2668</v>
      </c>
      <c r="B1472" t="s">
        <v>2669</v>
      </c>
      <c r="C1472" t="s">
        <v>199</v>
      </c>
      <c r="E1472" t="s">
        <v>53</v>
      </c>
      <c r="F1472">
        <v>42</v>
      </c>
      <c r="G1472" t="s">
        <v>54</v>
      </c>
      <c r="H1472">
        <v>252.96</v>
      </c>
      <c r="I1472" t="s">
        <v>65</v>
      </c>
      <c r="J1472" t="s">
        <v>71</v>
      </c>
      <c r="K1472" t="s">
        <v>131</v>
      </c>
      <c r="L1472" t="s">
        <v>66</v>
      </c>
      <c r="M1472">
        <v>2</v>
      </c>
      <c r="N1472">
        <v>0</v>
      </c>
      <c r="O1472">
        <v>0</v>
      </c>
      <c r="P1472">
        <v>0</v>
      </c>
      <c r="Q1472" t="s">
        <v>59</v>
      </c>
      <c r="R1472" t="s">
        <v>59</v>
      </c>
      <c r="S1472" t="s">
        <v>59</v>
      </c>
      <c r="T1472" t="s">
        <v>59</v>
      </c>
      <c r="U1472" t="s">
        <v>59</v>
      </c>
      <c r="W1472">
        <v>0</v>
      </c>
      <c r="X1472">
        <v>0</v>
      </c>
      <c r="Y1472" t="s">
        <v>58</v>
      </c>
      <c r="Z1472" t="s">
        <v>58</v>
      </c>
      <c r="AA1472" t="s">
        <v>58</v>
      </c>
      <c r="AB1472" t="s">
        <v>58</v>
      </c>
      <c r="AC1472" t="s">
        <v>58</v>
      </c>
      <c r="AD1472" t="s">
        <v>58</v>
      </c>
      <c r="AE1472" t="s">
        <v>58</v>
      </c>
      <c r="AF1472" t="s">
        <v>58</v>
      </c>
      <c r="AG1472" t="s">
        <v>58</v>
      </c>
      <c r="AH1472" t="s">
        <v>58</v>
      </c>
      <c r="AI1472" t="s">
        <v>58</v>
      </c>
      <c r="AJ1472" t="s">
        <v>58</v>
      </c>
      <c r="AK1472">
        <v>1</v>
      </c>
      <c r="AL1472">
        <v>1</v>
      </c>
      <c r="AM1472">
        <v>0</v>
      </c>
      <c r="AN1472">
        <v>0</v>
      </c>
      <c r="AO1472">
        <v>1</v>
      </c>
      <c r="AP1472">
        <v>0</v>
      </c>
      <c r="AQ1472">
        <v>1</v>
      </c>
      <c r="AR1472">
        <v>0</v>
      </c>
      <c r="AS1472">
        <v>1</v>
      </c>
      <c r="AV1472">
        <v>12</v>
      </c>
      <c r="AW1472" t="s">
        <v>59</v>
      </c>
      <c r="AX1472">
        <v>3</v>
      </c>
    </row>
    <row r="1473" spans="1:50">
      <c r="A1473" t="s">
        <v>2670</v>
      </c>
      <c r="B1473" t="s">
        <v>2671</v>
      </c>
      <c r="C1473" t="s">
        <v>119</v>
      </c>
      <c r="E1473" t="s">
        <v>53</v>
      </c>
      <c r="F1473">
        <v>44</v>
      </c>
      <c r="G1473" t="s">
        <v>246</v>
      </c>
      <c r="H1473">
        <v>370.07</v>
      </c>
      <c r="I1473" t="s">
        <v>55</v>
      </c>
      <c r="J1473" t="s">
        <v>55</v>
      </c>
      <c r="K1473" t="s">
        <v>123</v>
      </c>
      <c r="L1473" t="s">
        <v>58</v>
      </c>
      <c r="M1473">
        <v>0</v>
      </c>
      <c r="N1473">
        <v>1</v>
      </c>
      <c r="O1473">
        <v>1</v>
      </c>
      <c r="P1473">
        <v>0</v>
      </c>
      <c r="Q1473" t="s">
        <v>59</v>
      </c>
      <c r="R1473" t="s">
        <v>59</v>
      </c>
      <c r="S1473" t="s">
        <v>59</v>
      </c>
      <c r="T1473" t="s">
        <v>59</v>
      </c>
      <c r="U1473" t="s">
        <v>59</v>
      </c>
      <c r="W1473">
        <v>0</v>
      </c>
      <c r="X1473">
        <v>0</v>
      </c>
      <c r="Y1473" t="s">
        <v>66</v>
      </c>
      <c r="Z1473" t="s">
        <v>66</v>
      </c>
      <c r="AA1473" t="s">
        <v>58</v>
      </c>
      <c r="AB1473" t="s">
        <v>66</v>
      </c>
      <c r="AC1473" t="s">
        <v>58</v>
      </c>
      <c r="AD1473" t="s">
        <v>58</v>
      </c>
      <c r="AE1473" t="s">
        <v>58</v>
      </c>
      <c r="AF1473" t="s">
        <v>58</v>
      </c>
      <c r="AG1473" t="s">
        <v>58</v>
      </c>
      <c r="AH1473" t="s">
        <v>58</v>
      </c>
      <c r="AI1473" t="s">
        <v>58</v>
      </c>
      <c r="AJ1473" t="s">
        <v>58</v>
      </c>
      <c r="AK1473">
        <v>1</v>
      </c>
      <c r="AL1473">
        <v>0</v>
      </c>
      <c r="AM1473">
        <v>1</v>
      </c>
      <c r="AN1473">
        <v>0</v>
      </c>
      <c r="AO1473">
        <v>1</v>
      </c>
      <c r="AP1473">
        <v>0</v>
      </c>
      <c r="AQ1473">
        <v>0</v>
      </c>
      <c r="AR1473">
        <v>1</v>
      </c>
      <c r="AS1473">
        <v>1</v>
      </c>
      <c r="AV1473">
        <v>15</v>
      </c>
      <c r="AW1473" t="s">
        <v>59</v>
      </c>
      <c r="AX1473">
        <v>7</v>
      </c>
    </row>
    <row r="1474" spans="1:50">
      <c r="A1474" t="s">
        <v>2672</v>
      </c>
      <c r="B1474" t="s">
        <v>1404</v>
      </c>
      <c r="C1474" t="s">
        <v>199</v>
      </c>
      <c r="D1474">
        <v>6280</v>
      </c>
      <c r="E1474" t="s">
        <v>53</v>
      </c>
      <c r="F1474">
        <v>0</v>
      </c>
      <c r="G1474" t="s">
        <v>54</v>
      </c>
      <c r="H1474">
        <v>100</v>
      </c>
      <c r="I1474" t="s">
        <v>55</v>
      </c>
      <c r="J1474" t="s">
        <v>55</v>
      </c>
      <c r="K1474" t="s">
        <v>123</v>
      </c>
      <c r="L1474" t="s">
        <v>58</v>
      </c>
      <c r="M1474">
        <v>0</v>
      </c>
      <c r="N1474">
        <v>2</v>
      </c>
      <c r="O1474">
        <v>2</v>
      </c>
      <c r="P1474">
        <v>0</v>
      </c>
      <c r="Q1474" t="s">
        <v>59</v>
      </c>
      <c r="R1474" t="s">
        <v>59</v>
      </c>
      <c r="S1474" t="s">
        <v>59</v>
      </c>
      <c r="T1474" t="s">
        <v>59</v>
      </c>
      <c r="U1474" t="s">
        <v>59</v>
      </c>
      <c r="W1474">
        <v>0</v>
      </c>
      <c r="X1474">
        <v>0</v>
      </c>
      <c r="Y1474" t="s">
        <v>59</v>
      </c>
      <c r="Z1474" t="s">
        <v>59</v>
      </c>
      <c r="AA1474" t="s">
        <v>59</v>
      </c>
      <c r="AB1474" t="s">
        <v>59</v>
      </c>
      <c r="AC1474" t="s">
        <v>59</v>
      </c>
      <c r="AD1474" t="s">
        <v>59</v>
      </c>
      <c r="AE1474" t="s">
        <v>59</v>
      </c>
      <c r="AF1474" t="s">
        <v>59</v>
      </c>
      <c r="AG1474" t="s">
        <v>59</v>
      </c>
      <c r="AH1474" t="s">
        <v>59</v>
      </c>
      <c r="AI1474" t="s">
        <v>59</v>
      </c>
      <c r="AJ1474" t="s">
        <v>59</v>
      </c>
      <c r="AV1474">
        <v>11.7</v>
      </c>
      <c r="AW1474" t="s">
        <v>59</v>
      </c>
      <c r="AX1474">
        <v>3</v>
      </c>
    </row>
    <row r="1475" spans="1:50">
      <c r="A1475" t="s">
        <v>2673</v>
      </c>
      <c r="B1475" t="s">
        <v>2674</v>
      </c>
      <c r="C1475" t="s">
        <v>148</v>
      </c>
      <c r="D1475">
        <v>875</v>
      </c>
      <c r="E1475" t="s">
        <v>63</v>
      </c>
      <c r="F1475">
        <v>28</v>
      </c>
      <c r="G1475" t="s">
        <v>64</v>
      </c>
      <c r="H1475">
        <v>429.93</v>
      </c>
      <c r="I1475" t="s">
        <v>55</v>
      </c>
      <c r="J1475" t="s">
        <v>55</v>
      </c>
      <c r="K1475" t="s">
        <v>57</v>
      </c>
      <c r="L1475" t="s">
        <v>58</v>
      </c>
      <c r="M1475">
        <v>0</v>
      </c>
      <c r="N1475">
        <v>1</v>
      </c>
      <c r="O1475">
        <v>1</v>
      </c>
      <c r="P1475">
        <v>0</v>
      </c>
      <c r="Q1475" t="s">
        <v>59</v>
      </c>
      <c r="R1475" t="s">
        <v>59</v>
      </c>
      <c r="S1475" t="s">
        <v>59</v>
      </c>
      <c r="T1475" t="s">
        <v>59</v>
      </c>
      <c r="U1475" t="s">
        <v>59</v>
      </c>
      <c r="W1475">
        <v>0</v>
      </c>
      <c r="X1475">
        <v>0</v>
      </c>
      <c r="Y1475" t="s">
        <v>58</v>
      </c>
      <c r="Z1475" t="s">
        <v>58</v>
      </c>
      <c r="AA1475" t="s">
        <v>58</v>
      </c>
      <c r="AB1475" t="s">
        <v>58</v>
      </c>
      <c r="AC1475" t="s">
        <v>58</v>
      </c>
      <c r="AD1475" t="s">
        <v>58</v>
      </c>
      <c r="AE1475" t="s">
        <v>58</v>
      </c>
      <c r="AF1475" t="s">
        <v>58</v>
      </c>
      <c r="AG1475" t="s">
        <v>58</v>
      </c>
      <c r="AH1475" t="s">
        <v>58</v>
      </c>
      <c r="AI1475" t="s">
        <v>58</v>
      </c>
      <c r="AJ1475" t="s">
        <v>58</v>
      </c>
      <c r="AK1475">
        <v>0</v>
      </c>
      <c r="AL1475">
        <v>0</v>
      </c>
      <c r="AM1475">
        <v>0</v>
      </c>
      <c r="AN1475">
        <v>0</v>
      </c>
      <c r="AO1475">
        <v>1</v>
      </c>
      <c r="AP1475">
        <v>0</v>
      </c>
      <c r="AQ1475">
        <v>0</v>
      </c>
      <c r="AR1475">
        <v>0</v>
      </c>
      <c r="AS1475">
        <v>1</v>
      </c>
      <c r="AV1475">
        <v>14.8</v>
      </c>
      <c r="AW1475" t="s">
        <v>59</v>
      </c>
      <c r="AX1475">
        <v>3</v>
      </c>
    </row>
    <row r="1476" spans="1:50">
      <c r="A1476" t="s">
        <v>2675</v>
      </c>
      <c r="B1476" t="s">
        <v>2377</v>
      </c>
      <c r="C1476" t="s">
        <v>171</v>
      </c>
      <c r="D1476">
        <v>5600</v>
      </c>
      <c r="E1476" t="s">
        <v>53</v>
      </c>
      <c r="F1476">
        <v>56</v>
      </c>
      <c r="G1476" t="s">
        <v>104</v>
      </c>
      <c r="H1476">
        <v>235.86</v>
      </c>
      <c r="I1476" t="s">
        <v>55</v>
      </c>
      <c r="J1476" t="s">
        <v>56</v>
      </c>
      <c r="K1476" t="s">
        <v>168</v>
      </c>
      <c r="L1476" t="s">
        <v>66</v>
      </c>
      <c r="M1476">
        <v>4</v>
      </c>
      <c r="N1476">
        <v>2</v>
      </c>
      <c r="O1476">
        <v>2</v>
      </c>
      <c r="P1476">
        <v>0</v>
      </c>
      <c r="Q1476" t="s">
        <v>59</v>
      </c>
      <c r="R1476" t="s">
        <v>59</v>
      </c>
      <c r="S1476" t="s">
        <v>59</v>
      </c>
      <c r="T1476" t="s">
        <v>59</v>
      </c>
      <c r="U1476" t="s">
        <v>59</v>
      </c>
      <c r="V1476">
        <v>6</v>
      </c>
      <c r="W1476">
        <v>0</v>
      </c>
      <c r="X1476">
        <v>1</v>
      </c>
      <c r="Y1476" t="s">
        <v>59</v>
      </c>
      <c r="Z1476" t="s">
        <v>59</v>
      </c>
      <c r="AA1476" t="s">
        <v>59</v>
      </c>
      <c r="AB1476" t="s">
        <v>59</v>
      </c>
      <c r="AC1476" t="s">
        <v>59</v>
      </c>
      <c r="AD1476" t="s">
        <v>59</v>
      </c>
      <c r="AE1476" t="s">
        <v>59</v>
      </c>
      <c r="AF1476" t="s">
        <v>59</v>
      </c>
      <c r="AG1476" t="s">
        <v>59</v>
      </c>
      <c r="AH1476" t="s">
        <v>59</v>
      </c>
      <c r="AI1476" t="s">
        <v>59</v>
      </c>
      <c r="AJ1476" t="s">
        <v>59</v>
      </c>
      <c r="AV1476">
        <v>11.7</v>
      </c>
      <c r="AW1476" t="s">
        <v>59</v>
      </c>
      <c r="AX1476">
        <v>3</v>
      </c>
    </row>
    <row r="1477" spans="1:50">
      <c r="A1477" t="s">
        <v>2676</v>
      </c>
      <c r="B1477" t="s">
        <v>894</v>
      </c>
      <c r="C1477" t="s">
        <v>187</v>
      </c>
      <c r="D1477">
        <v>5720</v>
      </c>
      <c r="E1477" t="s">
        <v>63</v>
      </c>
      <c r="F1477">
        <v>82</v>
      </c>
      <c r="G1477" t="s">
        <v>64</v>
      </c>
      <c r="H1477">
        <v>217.76</v>
      </c>
      <c r="I1477" t="s">
        <v>55</v>
      </c>
      <c r="J1477" t="s">
        <v>55</v>
      </c>
      <c r="K1477" t="s">
        <v>72</v>
      </c>
      <c r="L1477" t="s">
        <v>58</v>
      </c>
      <c r="M1477">
        <v>0</v>
      </c>
      <c r="N1477">
        <v>2</v>
      </c>
      <c r="O1477">
        <v>2</v>
      </c>
      <c r="P1477">
        <v>2</v>
      </c>
      <c r="Q1477" t="s">
        <v>59</v>
      </c>
      <c r="R1477" t="s">
        <v>59</v>
      </c>
      <c r="S1477" t="s">
        <v>66</v>
      </c>
      <c r="T1477" t="s">
        <v>66</v>
      </c>
      <c r="U1477" t="s">
        <v>66</v>
      </c>
      <c r="W1477">
        <v>0</v>
      </c>
      <c r="X1477">
        <v>0</v>
      </c>
      <c r="Y1477" t="s">
        <v>58</v>
      </c>
      <c r="Z1477" t="s">
        <v>66</v>
      </c>
      <c r="AA1477" t="s">
        <v>58</v>
      </c>
      <c r="AB1477" t="s">
        <v>66</v>
      </c>
      <c r="AC1477" t="s">
        <v>58</v>
      </c>
      <c r="AD1477" t="s">
        <v>58</v>
      </c>
      <c r="AE1477" t="s">
        <v>66</v>
      </c>
      <c r="AF1477" t="s">
        <v>58</v>
      </c>
      <c r="AG1477" t="s">
        <v>58</v>
      </c>
      <c r="AH1477" t="s">
        <v>58</v>
      </c>
      <c r="AI1477" t="s">
        <v>58</v>
      </c>
      <c r="AJ1477" t="s">
        <v>58</v>
      </c>
      <c r="AK1477">
        <v>0</v>
      </c>
      <c r="AL1477">
        <v>1</v>
      </c>
      <c r="AM1477">
        <v>1</v>
      </c>
      <c r="AN1477">
        <v>1</v>
      </c>
      <c r="AO1477">
        <v>1</v>
      </c>
      <c r="AP1477">
        <v>0</v>
      </c>
      <c r="AQ1477">
        <v>0</v>
      </c>
      <c r="AR1477">
        <v>0</v>
      </c>
      <c r="AS1477">
        <v>1</v>
      </c>
      <c r="AV1477">
        <v>11.9</v>
      </c>
      <c r="AW1477" t="s">
        <v>59</v>
      </c>
      <c r="AX1477">
        <v>7</v>
      </c>
    </row>
    <row r="1478" spans="1:50">
      <c r="A1478" t="s">
        <v>2677</v>
      </c>
      <c r="B1478" t="s">
        <v>2678</v>
      </c>
      <c r="C1478" t="s">
        <v>205</v>
      </c>
      <c r="D1478">
        <v>2330</v>
      </c>
      <c r="E1478" t="s">
        <v>63</v>
      </c>
      <c r="F1478">
        <v>28</v>
      </c>
      <c r="G1478" t="s">
        <v>115</v>
      </c>
      <c r="H1478">
        <v>178.62</v>
      </c>
      <c r="I1478" t="s">
        <v>641</v>
      </c>
      <c r="J1478" t="s">
        <v>56</v>
      </c>
      <c r="K1478" t="s">
        <v>131</v>
      </c>
      <c r="L1478" t="s">
        <v>66</v>
      </c>
      <c r="M1478">
        <v>3</v>
      </c>
      <c r="N1478">
        <v>0</v>
      </c>
      <c r="O1478">
        <v>0</v>
      </c>
      <c r="P1478">
        <v>0</v>
      </c>
      <c r="Q1478" t="s">
        <v>59</v>
      </c>
      <c r="R1478" t="s">
        <v>59</v>
      </c>
      <c r="S1478" t="s">
        <v>59</v>
      </c>
      <c r="T1478" t="s">
        <v>59</v>
      </c>
      <c r="U1478" t="s">
        <v>59</v>
      </c>
      <c r="W1478">
        <v>0</v>
      </c>
      <c r="X1478">
        <v>0</v>
      </c>
      <c r="Y1478" t="s">
        <v>66</v>
      </c>
      <c r="Z1478" t="s">
        <v>66</v>
      </c>
      <c r="AA1478" t="s">
        <v>58</v>
      </c>
      <c r="AB1478" t="s">
        <v>58</v>
      </c>
      <c r="AC1478" t="s">
        <v>58</v>
      </c>
      <c r="AD1478" t="s">
        <v>58</v>
      </c>
      <c r="AE1478" t="s">
        <v>58</v>
      </c>
      <c r="AF1478" t="s">
        <v>58</v>
      </c>
      <c r="AG1478" t="s">
        <v>58</v>
      </c>
      <c r="AH1478" t="s">
        <v>58</v>
      </c>
      <c r="AI1478" t="s">
        <v>58</v>
      </c>
      <c r="AJ1478" t="s">
        <v>58</v>
      </c>
      <c r="AK1478">
        <v>0</v>
      </c>
      <c r="AL1478">
        <v>0</v>
      </c>
      <c r="AM1478">
        <v>1</v>
      </c>
      <c r="AN1478">
        <v>0</v>
      </c>
      <c r="AO1478">
        <v>0</v>
      </c>
      <c r="AP1478">
        <v>0</v>
      </c>
      <c r="AQ1478">
        <v>1</v>
      </c>
      <c r="AR1478">
        <v>0</v>
      </c>
      <c r="AS1478">
        <v>1</v>
      </c>
      <c r="AV1478">
        <v>11.3</v>
      </c>
      <c r="AW1478" t="s">
        <v>59</v>
      </c>
      <c r="AX1478">
        <v>1</v>
      </c>
    </row>
    <row r="1479" spans="1:50">
      <c r="A1479" t="s">
        <v>2679</v>
      </c>
      <c r="B1479" t="s">
        <v>2680</v>
      </c>
      <c r="C1479" t="s">
        <v>122</v>
      </c>
      <c r="D1479">
        <v>8280</v>
      </c>
      <c r="E1479" t="s">
        <v>63</v>
      </c>
      <c r="F1479">
        <v>68</v>
      </c>
      <c r="G1479" t="s">
        <v>64</v>
      </c>
      <c r="H1479">
        <v>322.7</v>
      </c>
      <c r="I1479" t="s">
        <v>105</v>
      </c>
      <c r="J1479" t="s">
        <v>71</v>
      </c>
      <c r="K1479" t="s">
        <v>72</v>
      </c>
      <c r="L1479" t="s">
        <v>58</v>
      </c>
      <c r="M1479">
        <v>0</v>
      </c>
      <c r="N1479">
        <v>2</v>
      </c>
      <c r="O1479">
        <v>2</v>
      </c>
      <c r="P1479">
        <v>0</v>
      </c>
      <c r="Q1479" t="s">
        <v>66</v>
      </c>
      <c r="R1479" t="s">
        <v>59</v>
      </c>
      <c r="S1479" t="s">
        <v>59</v>
      </c>
      <c r="T1479" t="s">
        <v>59</v>
      </c>
      <c r="U1479" t="s">
        <v>59</v>
      </c>
      <c r="V1479">
        <v>1</v>
      </c>
      <c r="W1479">
        <v>1</v>
      </c>
      <c r="X1479">
        <v>1</v>
      </c>
      <c r="Y1479" t="s">
        <v>66</v>
      </c>
      <c r="Z1479" t="s">
        <v>66</v>
      </c>
      <c r="AA1479" t="s">
        <v>58</v>
      </c>
      <c r="AB1479" t="s">
        <v>66</v>
      </c>
      <c r="AC1479" t="s">
        <v>58</v>
      </c>
      <c r="AD1479" t="s">
        <v>58</v>
      </c>
      <c r="AE1479" t="s">
        <v>66</v>
      </c>
      <c r="AF1479" t="s">
        <v>58</v>
      </c>
      <c r="AG1479" t="s">
        <v>58</v>
      </c>
      <c r="AH1479" t="s">
        <v>58</v>
      </c>
      <c r="AI1479" t="s">
        <v>58</v>
      </c>
      <c r="AJ1479" t="s">
        <v>58</v>
      </c>
      <c r="AK1479">
        <v>0</v>
      </c>
      <c r="AL1479">
        <v>1</v>
      </c>
      <c r="AM1479">
        <v>0</v>
      </c>
      <c r="AN1479">
        <v>1</v>
      </c>
      <c r="AO1479">
        <v>0</v>
      </c>
      <c r="AP1479">
        <v>0</v>
      </c>
      <c r="AQ1479">
        <v>0</v>
      </c>
      <c r="AR1479">
        <v>1</v>
      </c>
      <c r="AS1479">
        <v>0</v>
      </c>
      <c r="AV1479">
        <v>13.3</v>
      </c>
      <c r="AW1479" t="s">
        <v>59</v>
      </c>
      <c r="AX1479">
        <v>7</v>
      </c>
    </row>
    <row r="1480" spans="1:50">
      <c r="A1480" t="s">
        <v>2681</v>
      </c>
      <c r="B1480" t="s">
        <v>2682</v>
      </c>
      <c r="C1480" t="s">
        <v>93</v>
      </c>
      <c r="D1480">
        <v>6480</v>
      </c>
      <c r="E1480" t="s">
        <v>53</v>
      </c>
      <c r="F1480">
        <v>60</v>
      </c>
      <c r="G1480" t="s">
        <v>70</v>
      </c>
      <c r="H1480">
        <v>292.43</v>
      </c>
      <c r="I1480" t="s">
        <v>55</v>
      </c>
      <c r="J1480" t="s">
        <v>55</v>
      </c>
      <c r="K1480" t="s">
        <v>131</v>
      </c>
      <c r="L1480" t="s">
        <v>58</v>
      </c>
      <c r="M1480">
        <v>0</v>
      </c>
      <c r="N1480">
        <v>1</v>
      </c>
      <c r="O1480">
        <v>1</v>
      </c>
      <c r="P1480">
        <v>0</v>
      </c>
      <c r="Q1480" t="s">
        <v>59</v>
      </c>
      <c r="R1480" t="s">
        <v>59</v>
      </c>
      <c r="S1480" t="s">
        <v>59</v>
      </c>
      <c r="T1480" t="s">
        <v>59</v>
      </c>
      <c r="U1480" t="s">
        <v>59</v>
      </c>
      <c r="W1480">
        <v>0</v>
      </c>
      <c r="X1480">
        <v>0</v>
      </c>
      <c r="Y1480" t="s">
        <v>59</v>
      </c>
      <c r="Z1480" t="s">
        <v>59</v>
      </c>
      <c r="AA1480" t="s">
        <v>59</v>
      </c>
      <c r="AB1480" t="s">
        <v>59</v>
      </c>
      <c r="AC1480" t="s">
        <v>59</v>
      </c>
      <c r="AD1480" t="s">
        <v>59</v>
      </c>
      <c r="AE1480" t="s">
        <v>59</v>
      </c>
      <c r="AF1480" t="s">
        <v>59</v>
      </c>
      <c r="AG1480" t="s">
        <v>59</v>
      </c>
      <c r="AH1480" t="s">
        <v>59</v>
      </c>
      <c r="AI1480" t="s">
        <v>59</v>
      </c>
      <c r="AJ1480" t="s">
        <v>59</v>
      </c>
      <c r="AV1480">
        <v>13.4</v>
      </c>
      <c r="AW1480" t="s">
        <v>59</v>
      </c>
      <c r="AX1480">
        <v>5</v>
      </c>
    </row>
    <row r="1481" spans="1:50">
      <c r="A1481" t="s">
        <v>2683</v>
      </c>
      <c r="B1481" t="s">
        <v>2684</v>
      </c>
      <c r="C1481" t="s">
        <v>199</v>
      </c>
      <c r="D1481">
        <v>6160</v>
      </c>
      <c r="E1481" t="s">
        <v>63</v>
      </c>
      <c r="F1481">
        <v>48</v>
      </c>
      <c r="G1481" t="s">
        <v>115</v>
      </c>
      <c r="H1481">
        <v>342.76</v>
      </c>
      <c r="I1481" t="s">
        <v>100</v>
      </c>
      <c r="J1481" t="s">
        <v>71</v>
      </c>
      <c r="K1481" t="s">
        <v>72</v>
      </c>
      <c r="L1481" t="s">
        <v>66</v>
      </c>
      <c r="M1481">
        <v>1</v>
      </c>
      <c r="N1481">
        <v>0</v>
      </c>
      <c r="O1481">
        <v>0</v>
      </c>
      <c r="P1481">
        <v>0</v>
      </c>
      <c r="Q1481" t="s">
        <v>59</v>
      </c>
      <c r="R1481" t="s">
        <v>66</v>
      </c>
      <c r="S1481" t="s">
        <v>59</v>
      </c>
      <c r="T1481" t="s">
        <v>59</v>
      </c>
      <c r="U1481" t="s">
        <v>59</v>
      </c>
      <c r="W1481">
        <v>0</v>
      </c>
      <c r="X1481">
        <v>0</v>
      </c>
      <c r="Y1481" t="s">
        <v>58</v>
      </c>
      <c r="Z1481" t="s">
        <v>66</v>
      </c>
      <c r="AA1481" t="s">
        <v>58</v>
      </c>
      <c r="AB1481" t="s">
        <v>66</v>
      </c>
      <c r="AC1481" t="s">
        <v>58</v>
      </c>
      <c r="AD1481" t="s">
        <v>58</v>
      </c>
      <c r="AE1481" t="s">
        <v>58</v>
      </c>
      <c r="AF1481" t="s">
        <v>58</v>
      </c>
      <c r="AG1481" t="s">
        <v>58</v>
      </c>
      <c r="AH1481" t="s">
        <v>58</v>
      </c>
      <c r="AI1481" t="s">
        <v>58</v>
      </c>
      <c r="AJ1481" t="s">
        <v>58</v>
      </c>
      <c r="AK1481">
        <v>1</v>
      </c>
      <c r="AL1481">
        <v>1</v>
      </c>
      <c r="AM1481">
        <v>1</v>
      </c>
      <c r="AN1481">
        <v>0</v>
      </c>
      <c r="AO1481">
        <v>1</v>
      </c>
      <c r="AP1481">
        <v>0</v>
      </c>
      <c r="AQ1481">
        <v>0</v>
      </c>
      <c r="AR1481">
        <v>0</v>
      </c>
      <c r="AS1481">
        <v>0</v>
      </c>
      <c r="AV1481">
        <v>12.6</v>
      </c>
      <c r="AW1481" t="s">
        <v>66</v>
      </c>
      <c r="AX1481">
        <v>3</v>
      </c>
    </row>
    <row r="1482" spans="1:50">
      <c r="A1482" t="s">
        <v>2685</v>
      </c>
      <c r="B1482" t="s">
        <v>268</v>
      </c>
      <c r="C1482" t="s">
        <v>187</v>
      </c>
      <c r="D1482">
        <v>5720</v>
      </c>
      <c r="E1482" t="s">
        <v>53</v>
      </c>
      <c r="F1482">
        <v>34</v>
      </c>
      <c r="G1482" t="s">
        <v>104</v>
      </c>
      <c r="H1482">
        <v>334.21</v>
      </c>
      <c r="I1482" t="s">
        <v>55</v>
      </c>
      <c r="J1482" t="s">
        <v>71</v>
      </c>
      <c r="K1482" t="s">
        <v>168</v>
      </c>
      <c r="L1482" t="s">
        <v>66</v>
      </c>
      <c r="M1482">
        <v>1</v>
      </c>
      <c r="N1482">
        <v>2</v>
      </c>
      <c r="O1482">
        <v>2</v>
      </c>
      <c r="P1482">
        <v>0</v>
      </c>
      <c r="Q1482" t="s">
        <v>59</v>
      </c>
      <c r="R1482" t="s">
        <v>59</v>
      </c>
      <c r="S1482" t="s">
        <v>59</v>
      </c>
      <c r="T1482" t="s">
        <v>59</v>
      </c>
      <c r="U1482" t="s">
        <v>59</v>
      </c>
      <c r="W1482">
        <v>0</v>
      </c>
      <c r="X1482">
        <v>0</v>
      </c>
      <c r="Y1482" t="s">
        <v>66</v>
      </c>
      <c r="Z1482" t="s">
        <v>58</v>
      </c>
      <c r="AA1482" t="s">
        <v>58</v>
      </c>
      <c r="AB1482" t="s">
        <v>58</v>
      </c>
      <c r="AC1482" t="s">
        <v>58</v>
      </c>
      <c r="AD1482" t="s">
        <v>58</v>
      </c>
      <c r="AE1482" t="s">
        <v>58</v>
      </c>
      <c r="AF1482" t="s">
        <v>58</v>
      </c>
      <c r="AG1482" t="s">
        <v>58</v>
      </c>
      <c r="AH1482" t="s">
        <v>58</v>
      </c>
      <c r="AI1482" t="s">
        <v>58</v>
      </c>
      <c r="AJ1482" t="s">
        <v>58</v>
      </c>
      <c r="AK1482">
        <v>1</v>
      </c>
      <c r="AL1482">
        <v>0</v>
      </c>
      <c r="AM1482">
        <v>1</v>
      </c>
      <c r="AN1482">
        <v>1</v>
      </c>
      <c r="AO1482">
        <v>1</v>
      </c>
      <c r="AP1482">
        <v>1</v>
      </c>
      <c r="AQ1482">
        <v>0</v>
      </c>
      <c r="AR1482">
        <v>1</v>
      </c>
      <c r="AS1482">
        <v>1</v>
      </c>
      <c r="AV1482">
        <v>13.3</v>
      </c>
      <c r="AW1482" t="s">
        <v>59</v>
      </c>
      <c r="AX1482">
        <v>7</v>
      </c>
    </row>
    <row r="1483" spans="1:50">
      <c r="A1483" t="s">
        <v>2686</v>
      </c>
      <c r="B1483" t="s">
        <v>2687</v>
      </c>
      <c r="C1483" t="s">
        <v>532</v>
      </c>
      <c r="E1483" t="s">
        <v>63</v>
      </c>
      <c r="F1483">
        <v>50</v>
      </c>
      <c r="G1483" t="s">
        <v>64</v>
      </c>
      <c r="H1483">
        <v>226.97</v>
      </c>
      <c r="I1483" t="s">
        <v>55</v>
      </c>
      <c r="J1483" t="s">
        <v>55</v>
      </c>
      <c r="K1483" t="s">
        <v>57</v>
      </c>
      <c r="L1483" t="s">
        <v>58</v>
      </c>
      <c r="M1483">
        <v>0</v>
      </c>
      <c r="N1483">
        <v>0</v>
      </c>
      <c r="O1483">
        <v>0</v>
      </c>
      <c r="P1483">
        <v>0</v>
      </c>
      <c r="Q1483" t="s">
        <v>59</v>
      </c>
      <c r="R1483" t="s">
        <v>59</v>
      </c>
      <c r="S1483" t="s">
        <v>59</v>
      </c>
      <c r="T1483" t="s">
        <v>59</v>
      </c>
      <c r="U1483" t="s">
        <v>59</v>
      </c>
      <c r="V1483">
        <v>1</v>
      </c>
      <c r="W1483">
        <v>0</v>
      </c>
      <c r="X1483">
        <v>0</v>
      </c>
      <c r="Y1483" t="s">
        <v>58</v>
      </c>
      <c r="Z1483" t="s">
        <v>58</v>
      </c>
      <c r="AA1483" t="s">
        <v>58</v>
      </c>
      <c r="AB1483" t="s">
        <v>58</v>
      </c>
      <c r="AC1483" t="s">
        <v>58</v>
      </c>
      <c r="AD1483" t="s">
        <v>58</v>
      </c>
      <c r="AE1483" t="s">
        <v>58</v>
      </c>
      <c r="AF1483" t="s">
        <v>58</v>
      </c>
      <c r="AG1483" t="s">
        <v>58</v>
      </c>
      <c r="AH1483" t="s">
        <v>58</v>
      </c>
      <c r="AI1483" t="s">
        <v>58</v>
      </c>
      <c r="AJ1483" t="s">
        <v>58</v>
      </c>
      <c r="AK1483">
        <v>1</v>
      </c>
      <c r="AL1483">
        <v>0</v>
      </c>
      <c r="AM1483">
        <v>1</v>
      </c>
      <c r="AN1483">
        <v>0</v>
      </c>
      <c r="AO1483">
        <v>0</v>
      </c>
      <c r="AP1483">
        <v>0</v>
      </c>
      <c r="AQ1483">
        <v>0</v>
      </c>
      <c r="AR1483">
        <v>0</v>
      </c>
      <c r="AS1483">
        <v>0</v>
      </c>
      <c r="AV1483">
        <v>12.7</v>
      </c>
      <c r="AW1483" t="s">
        <v>59</v>
      </c>
      <c r="AX1483">
        <v>8</v>
      </c>
    </row>
    <row r="1484" spans="1:50">
      <c r="A1484" t="s">
        <v>2688</v>
      </c>
      <c r="B1484" t="s">
        <v>1483</v>
      </c>
      <c r="C1484" t="s">
        <v>185</v>
      </c>
      <c r="D1484">
        <v>6880</v>
      </c>
      <c r="E1484" t="s">
        <v>53</v>
      </c>
      <c r="F1484">
        <v>42</v>
      </c>
      <c r="G1484" t="s">
        <v>70</v>
      </c>
      <c r="H1484">
        <v>252.3</v>
      </c>
      <c r="I1484" t="s">
        <v>55</v>
      </c>
      <c r="J1484" t="s">
        <v>71</v>
      </c>
      <c r="K1484" t="s">
        <v>123</v>
      </c>
      <c r="L1484" t="s">
        <v>58</v>
      </c>
      <c r="M1484">
        <v>0</v>
      </c>
      <c r="N1484">
        <v>0</v>
      </c>
      <c r="O1484">
        <v>0</v>
      </c>
      <c r="P1484">
        <v>0</v>
      </c>
      <c r="Q1484" t="s">
        <v>59</v>
      </c>
      <c r="R1484" t="s">
        <v>59</v>
      </c>
      <c r="S1484" t="s">
        <v>59</v>
      </c>
      <c r="T1484" t="s">
        <v>59</v>
      </c>
      <c r="U1484" t="s">
        <v>59</v>
      </c>
      <c r="W1484">
        <v>0</v>
      </c>
      <c r="X1484">
        <v>0</v>
      </c>
      <c r="Y1484" t="s">
        <v>66</v>
      </c>
      <c r="Z1484" t="s">
        <v>66</v>
      </c>
      <c r="AA1484" t="s">
        <v>58</v>
      </c>
      <c r="AB1484" t="s">
        <v>58</v>
      </c>
      <c r="AC1484" t="s">
        <v>58</v>
      </c>
      <c r="AD1484" t="s">
        <v>58</v>
      </c>
      <c r="AE1484" t="s">
        <v>58</v>
      </c>
      <c r="AF1484" t="s">
        <v>58</v>
      </c>
      <c r="AG1484" t="s">
        <v>58</v>
      </c>
      <c r="AH1484" t="s">
        <v>58</v>
      </c>
      <c r="AI1484" t="s">
        <v>58</v>
      </c>
      <c r="AJ1484" t="s">
        <v>58</v>
      </c>
      <c r="AK1484">
        <v>1</v>
      </c>
      <c r="AL1484">
        <v>1</v>
      </c>
      <c r="AM1484">
        <v>1</v>
      </c>
      <c r="AN1484">
        <v>0</v>
      </c>
      <c r="AO1484">
        <v>0</v>
      </c>
      <c r="AP1484">
        <v>1</v>
      </c>
      <c r="AQ1484">
        <v>0</v>
      </c>
      <c r="AR1484">
        <v>0</v>
      </c>
      <c r="AS1484">
        <v>0</v>
      </c>
      <c r="AV1484">
        <v>12.4</v>
      </c>
      <c r="AW1484" t="s">
        <v>59</v>
      </c>
      <c r="AX1484">
        <v>1</v>
      </c>
    </row>
    <row r="1485" spans="1:50">
      <c r="A1485" t="s">
        <v>2689</v>
      </c>
      <c r="B1485" t="s">
        <v>1000</v>
      </c>
      <c r="C1485" t="s">
        <v>171</v>
      </c>
      <c r="D1485">
        <v>5600</v>
      </c>
      <c r="E1485" t="s">
        <v>63</v>
      </c>
      <c r="F1485">
        <v>0</v>
      </c>
      <c r="G1485" t="s">
        <v>84</v>
      </c>
      <c r="H1485">
        <v>252.3</v>
      </c>
      <c r="I1485" t="s">
        <v>55</v>
      </c>
      <c r="J1485" t="s">
        <v>55</v>
      </c>
      <c r="K1485" t="s">
        <v>57</v>
      </c>
      <c r="L1485" t="s">
        <v>58</v>
      </c>
      <c r="M1485">
        <v>0</v>
      </c>
      <c r="N1485">
        <v>0</v>
      </c>
      <c r="O1485">
        <v>0</v>
      </c>
      <c r="P1485">
        <v>0</v>
      </c>
      <c r="Q1485" t="s">
        <v>59</v>
      </c>
      <c r="R1485" t="s">
        <v>59</v>
      </c>
      <c r="S1485" t="s">
        <v>59</v>
      </c>
      <c r="T1485" t="s">
        <v>59</v>
      </c>
      <c r="U1485" t="s">
        <v>59</v>
      </c>
      <c r="W1485">
        <v>0</v>
      </c>
      <c r="X1485">
        <v>0</v>
      </c>
      <c r="Y1485" t="s">
        <v>59</v>
      </c>
      <c r="Z1485" t="s">
        <v>59</v>
      </c>
      <c r="AA1485" t="s">
        <v>59</v>
      </c>
      <c r="AB1485" t="s">
        <v>59</v>
      </c>
      <c r="AC1485" t="s">
        <v>59</v>
      </c>
      <c r="AD1485" t="s">
        <v>59</v>
      </c>
      <c r="AE1485" t="s">
        <v>59</v>
      </c>
      <c r="AF1485" t="s">
        <v>59</v>
      </c>
      <c r="AG1485" t="s">
        <v>59</v>
      </c>
      <c r="AH1485" t="s">
        <v>59</v>
      </c>
      <c r="AI1485" t="s">
        <v>59</v>
      </c>
      <c r="AJ1485" t="s">
        <v>59</v>
      </c>
      <c r="AV1485">
        <v>12.6</v>
      </c>
      <c r="AW1485" t="s">
        <v>59</v>
      </c>
      <c r="AX1485">
        <v>3</v>
      </c>
    </row>
    <row r="1486" spans="1:50">
      <c r="A1486" t="s">
        <v>2690</v>
      </c>
      <c r="B1486" t="s">
        <v>1050</v>
      </c>
      <c r="C1486" t="s">
        <v>171</v>
      </c>
      <c r="D1486">
        <v>5600</v>
      </c>
      <c r="E1486" t="s">
        <v>53</v>
      </c>
      <c r="F1486">
        <v>30</v>
      </c>
      <c r="G1486" t="s">
        <v>54</v>
      </c>
      <c r="H1486">
        <v>336.18</v>
      </c>
      <c r="I1486" t="s">
        <v>55</v>
      </c>
      <c r="J1486" t="s">
        <v>55</v>
      </c>
      <c r="K1486" t="s">
        <v>80</v>
      </c>
      <c r="L1486" t="s">
        <v>58</v>
      </c>
      <c r="M1486">
        <v>0</v>
      </c>
      <c r="N1486">
        <v>1</v>
      </c>
      <c r="O1486">
        <v>1</v>
      </c>
      <c r="P1486">
        <v>0</v>
      </c>
      <c r="Q1486" t="s">
        <v>59</v>
      </c>
      <c r="R1486" t="s">
        <v>59</v>
      </c>
      <c r="S1486" t="s">
        <v>59</v>
      </c>
      <c r="T1486" t="s">
        <v>59</v>
      </c>
      <c r="U1486" t="s">
        <v>59</v>
      </c>
      <c r="W1486">
        <v>0</v>
      </c>
      <c r="X1486">
        <v>0</v>
      </c>
      <c r="Y1486" t="s">
        <v>58</v>
      </c>
      <c r="Z1486" t="s">
        <v>66</v>
      </c>
      <c r="AA1486" t="s">
        <v>58</v>
      </c>
      <c r="AB1486" t="s">
        <v>66</v>
      </c>
      <c r="AC1486" t="s">
        <v>58</v>
      </c>
      <c r="AD1486" t="s">
        <v>58</v>
      </c>
      <c r="AE1486" t="s">
        <v>58</v>
      </c>
      <c r="AF1486" t="s">
        <v>58</v>
      </c>
      <c r="AG1486" t="s">
        <v>58</v>
      </c>
      <c r="AH1486" t="s">
        <v>58</v>
      </c>
      <c r="AI1486" t="s">
        <v>58</v>
      </c>
      <c r="AJ1486" t="s">
        <v>58</v>
      </c>
      <c r="AK1486">
        <v>1</v>
      </c>
      <c r="AL1486">
        <v>0</v>
      </c>
      <c r="AM1486">
        <v>1</v>
      </c>
      <c r="AN1486">
        <v>0</v>
      </c>
      <c r="AO1486">
        <v>1</v>
      </c>
      <c r="AP1486">
        <v>0</v>
      </c>
      <c r="AQ1486">
        <v>0</v>
      </c>
      <c r="AR1486">
        <v>0</v>
      </c>
      <c r="AS1486">
        <v>1</v>
      </c>
      <c r="AV1486">
        <v>11.4</v>
      </c>
      <c r="AW1486" t="s">
        <v>59</v>
      </c>
      <c r="AX1486">
        <v>3</v>
      </c>
    </row>
    <row r="1487" spans="1:50">
      <c r="A1487" t="s">
        <v>2691</v>
      </c>
      <c r="B1487" t="s">
        <v>1092</v>
      </c>
      <c r="C1487" t="s">
        <v>171</v>
      </c>
      <c r="D1487">
        <v>5600</v>
      </c>
      <c r="E1487" t="s">
        <v>63</v>
      </c>
      <c r="F1487">
        <v>70</v>
      </c>
      <c r="G1487" t="s">
        <v>226</v>
      </c>
      <c r="H1487">
        <v>490.46</v>
      </c>
      <c r="I1487" t="s">
        <v>55</v>
      </c>
      <c r="J1487" t="s">
        <v>71</v>
      </c>
      <c r="K1487" t="s">
        <v>72</v>
      </c>
      <c r="L1487" t="s">
        <v>58</v>
      </c>
      <c r="M1487">
        <v>0</v>
      </c>
      <c r="N1487">
        <v>2</v>
      </c>
      <c r="O1487">
        <v>2</v>
      </c>
      <c r="P1487">
        <v>0</v>
      </c>
      <c r="Q1487" t="s">
        <v>59</v>
      </c>
      <c r="R1487" t="s">
        <v>59</v>
      </c>
      <c r="S1487" t="s">
        <v>59</v>
      </c>
      <c r="T1487" t="s">
        <v>59</v>
      </c>
      <c r="U1487" t="s">
        <v>59</v>
      </c>
      <c r="V1487">
        <v>1</v>
      </c>
      <c r="W1487">
        <v>0</v>
      </c>
      <c r="X1487">
        <v>1</v>
      </c>
      <c r="Y1487" t="s">
        <v>58</v>
      </c>
      <c r="Z1487" t="s">
        <v>66</v>
      </c>
      <c r="AA1487" t="s">
        <v>58</v>
      </c>
      <c r="AB1487" t="s">
        <v>66</v>
      </c>
      <c r="AC1487" t="s">
        <v>58</v>
      </c>
      <c r="AD1487" t="s">
        <v>58</v>
      </c>
      <c r="AE1487" t="s">
        <v>58</v>
      </c>
      <c r="AF1487" t="s">
        <v>58</v>
      </c>
      <c r="AG1487" t="s">
        <v>58</v>
      </c>
      <c r="AH1487" t="s">
        <v>58</v>
      </c>
      <c r="AI1487" t="s">
        <v>58</v>
      </c>
      <c r="AJ1487" t="s">
        <v>58</v>
      </c>
      <c r="AK1487">
        <v>0</v>
      </c>
      <c r="AL1487">
        <v>0</v>
      </c>
      <c r="AM1487">
        <v>0</v>
      </c>
      <c r="AN1487">
        <v>0</v>
      </c>
      <c r="AO1487">
        <v>0</v>
      </c>
      <c r="AP1487">
        <v>0</v>
      </c>
      <c r="AQ1487">
        <v>0</v>
      </c>
      <c r="AR1487">
        <v>0</v>
      </c>
      <c r="AS1487">
        <v>0</v>
      </c>
      <c r="AV1487">
        <v>16.3</v>
      </c>
      <c r="AW1487" t="s">
        <v>59</v>
      </c>
      <c r="AX1487">
        <v>3</v>
      </c>
    </row>
    <row r="1488" spans="1:50">
      <c r="A1488" t="s">
        <v>2692</v>
      </c>
      <c r="B1488" t="s">
        <v>2693</v>
      </c>
      <c r="C1488" t="s">
        <v>177</v>
      </c>
      <c r="E1488" t="s">
        <v>63</v>
      </c>
      <c r="F1488">
        <v>64</v>
      </c>
      <c r="G1488" t="s">
        <v>54</v>
      </c>
      <c r="H1488">
        <v>180.92</v>
      </c>
      <c r="I1488" t="s">
        <v>55</v>
      </c>
      <c r="J1488" t="s">
        <v>71</v>
      </c>
      <c r="K1488" t="s">
        <v>131</v>
      </c>
      <c r="L1488" t="s">
        <v>66</v>
      </c>
      <c r="M1488">
        <v>3</v>
      </c>
      <c r="N1488">
        <v>2</v>
      </c>
      <c r="O1488">
        <v>2</v>
      </c>
      <c r="P1488">
        <v>1</v>
      </c>
      <c r="Q1488" t="s">
        <v>59</v>
      </c>
      <c r="R1488" t="s">
        <v>59</v>
      </c>
      <c r="S1488" t="s">
        <v>59</v>
      </c>
      <c r="T1488" t="s">
        <v>59</v>
      </c>
      <c r="U1488" t="s">
        <v>59</v>
      </c>
      <c r="Y1488" t="s">
        <v>66</v>
      </c>
      <c r="Z1488" t="s">
        <v>66</v>
      </c>
      <c r="AA1488" t="s">
        <v>58</v>
      </c>
      <c r="AB1488" t="s">
        <v>66</v>
      </c>
      <c r="AC1488" t="s">
        <v>58</v>
      </c>
      <c r="AD1488" t="s">
        <v>66</v>
      </c>
      <c r="AE1488" t="s">
        <v>66</v>
      </c>
      <c r="AF1488" t="s">
        <v>58</v>
      </c>
      <c r="AG1488" t="s">
        <v>58</v>
      </c>
      <c r="AH1488" t="s">
        <v>58</v>
      </c>
      <c r="AI1488" t="s">
        <v>58</v>
      </c>
      <c r="AJ1488" t="s">
        <v>66</v>
      </c>
      <c r="AK1488">
        <v>1</v>
      </c>
      <c r="AL1488">
        <v>1</v>
      </c>
      <c r="AM1488">
        <v>1</v>
      </c>
      <c r="AN1488">
        <v>0</v>
      </c>
      <c r="AO1488">
        <v>1</v>
      </c>
      <c r="AP1488">
        <v>0</v>
      </c>
      <c r="AQ1488">
        <v>0</v>
      </c>
      <c r="AR1488">
        <v>0</v>
      </c>
      <c r="AS1488">
        <v>1</v>
      </c>
      <c r="AW1488" t="s">
        <v>66</v>
      </c>
      <c r="AX1488">
        <v>8</v>
      </c>
    </row>
    <row r="1489" spans="1:50">
      <c r="A1489" t="s">
        <v>2694</v>
      </c>
      <c r="B1489" t="s">
        <v>863</v>
      </c>
      <c r="C1489" t="s">
        <v>122</v>
      </c>
      <c r="D1489">
        <v>8280</v>
      </c>
      <c r="E1489" t="s">
        <v>58</v>
      </c>
      <c r="F1489">
        <v>0</v>
      </c>
      <c r="G1489" t="s">
        <v>246</v>
      </c>
      <c r="H1489">
        <v>406.91</v>
      </c>
      <c r="I1489" t="s">
        <v>55</v>
      </c>
      <c r="J1489" t="s">
        <v>55</v>
      </c>
      <c r="K1489" t="s">
        <v>131</v>
      </c>
      <c r="L1489" t="s">
        <v>58</v>
      </c>
      <c r="M1489">
        <v>0</v>
      </c>
      <c r="N1489">
        <v>1</v>
      </c>
      <c r="O1489">
        <v>1</v>
      </c>
      <c r="P1489">
        <v>0</v>
      </c>
      <c r="Q1489" t="s">
        <v>59</v>
      </c>
      <c r="R1489" t="s">
        <v>59</v>
      </c>
      <c r="S1489" t="s">
        <v>59</v>
      </c>
      <c r="T1489" t="s">
        <v>59</v>
      </c>
      <c r="U1489" t="s">
        <v>59</v>
      </c>
      <c r="V1489">
        <v>1</v>
      </c>
      <c r="W1489">
        <v>0</v>
      </c>
      <c r="X1489">
        <v>1</v>
      </c>
      <c r="Y1489" t="s">
        <v>66</v>
      </c>
      <c r="Z1489" t="s">
        <v>58</v>
      </c>
      <c r="AA1489" t="s">
        <v>58</v>
      </c>
      <c r="AB1489" t="s">
        <v>66</v>
      </c>
      <c r="AC1489" t="s">
        <v>58</v>
      </c>
      <c r="AD1489" t="s">
        <v>58</v>
      </c>
      <c r="AE1489" t="s">
        <v>58</v>
      </c>
      <c r="AF1489" t="s">
        <v>58</v>
      </c>
      <c r="AG1489" t="s">
        <v>58</v>
      </c>
      <c r="AH1489" t="s">
        <v>58</v>
      </c>
      <c r="AI1489" t="s">
        <v>58</v>
      </c>
      <c r="AJ1489" t="s">
        <v>58</v>
      </c>
      <c r="AK1489">
        <v>0</v>
      </c>
      <c r="AL1489">
        <v>1</v>
      </c>
      <c r="AM1489">
        <v>1</v>
      </c>
      <c r="AN1489">
        <v>0</v>
      </c>
      <c r="AO1489">
        <v>0</v>
      </c>
      <c r="AP1489">
        <v>0</v>
      </c>
      <c r="AQ1489">
        <v>0</v>
      </c>
      <c r="AR1489">
        <v>0</v>
      </c>
      <c r="AS1489">
        <v>1</v>
      </c>
      <c r="AV1489">
        <v>15.9</v>
      </c>
      <c r="AW1489" t="s">
        <v>59</v>
      </c>
      <c r="AX1489">
        <v>7</v>
      </c>
    </row>
    <row r="1490" spans="1:50">
      <c r="A1490" t="s">
        <v>2695</v>
      </c>
      <c r="B1490" t="s">
        <v>2696</v>
      </c>
      <c r="C1490" t="s">
        <v>199</v>
      </c>
      <c r="D1490">
        <v>6160</v>
      </c>
      <c r="E1490" t="s">
        <v>63</v>
      </c>
      <c r="F1490">
        <v>86</v>
      </c>
      <c r="G1490" t="s">
        <v>84</v>
      </c>
      <c r="H1490">
        <v>290.79000000000002</v>
      </c>
      <c r="I1490" t="s">
        <v>55</v>
      </c>
      <c r="J1490" t="s">
        <v>55</v>
      </c>
      <c r="K1490" t="s">
        <v>156</v>
      </c>
      <c r="L1490" t="s">
        <v>58</v>
      </c>
      <c r="M1490">
        <v>0</v>
      </c>
      <c r="N1490">
        <v>2</v>
      </c>
      <c r="O1490">
        <v>2</v>
      </c>
      <c r="P1490">
        <v>0</v>
      </c>
      <c r="Q1490" t="s">
        <v>59</v>
      </c>
      <c r="R1490" t="s">
        <v>59</v>
      </c>
      <c r="S1490" t="s">
        <v>59</v>
      </c>
      <c r="T1490" t="s">
        <v>59</v>
      </c>
      <c r="U1490" t="s">
        <v>59</v>
      </c>
      <c r="W1490">
        <v>0</v>
      </c>
      <c r="X1490">
        <v>0</v>
      </c>
      <c r="Y1490" t="s">
        <v>58</v>
      </c>
      <c r="Z1490" t="s">
        <v>66</v>
      </c>
      <c r="AA1490" t="s">
        <v>58</v>
      </c>
      <c r="AB1490" t="s">
        <v>66</v>
      </c>
      <c r="AC1490" t="s">
        <v>58</v>
      </c>
      <c r="AD1490" t="s">
        <v>58</v>
      </c>
      <c r="AE1490" t="s">
        <v>58</v>
      </c>
      <c r="AF1490" t="s">
        <v>58</v>
      </c>
      <c r="AG1490" t="s">
        <v>58</v>
      </c>
      <c r="AH1490" t="s">
        <v>58</v>
      </c>
      <c r="AI1490" t="s">
        <v>58</v>
      </c>
      <c r="AJ1490" t="s">
        <v>58</v>
      </c>
      <c r="AK1490">
        <v>0</v>
      </c>
      <c r="AL1490">
        <v>1</v>
      </c>
      <c r="AM1490">
        <v>1</v>
      </c>
      <c r="AN1490">
        <v>1</v>
      </c>
      <c r="AO1490">
        <v>1</v>
      </c>
      <c r="AP1490">
        <v>0</v>
      </c>
      <c r="AQ1490">
        <v>1</v>
      </c>
      <c r="AR1490">
        <v>0</v>
      </c>
      <c r="AS1490">
        <v>0</v>
      </c>
      <c r="AV1490">
        <v>12.3</v>
      </c>
      <c r="AW1490" t="s">
        <v>59</v>
      </c>
      <c r="AX1490">
        <v>3</v>
      </c>
    </row>
    <row r="1491" spans="1:50">
      <c r="A1491" t="s">
        <v>2697</v>
      </c>
      <c r="B1491" t="s">
        <v>2698</v>
      </c>
      <c r="C1491" t="s">
        <v>271</v>
      </c>
      <c r="D1491">
        <v>2290</v>
      </c>
      <c r="E1491" t="s">
        <v>53</v>
      </c>
      <c r="F1491">
        <v>30</v>
      </c>
      <c r="G1491" t="s">
        <v>104</v>
      </c>
      <c r="H1491">
        <v>152.63</v>
      </c>
      <c r="I1491" t="s">
        <v>55</v>
      </c>
      <c r="J1491" t="s">
        <v>56</v>
      </c>
      <c r="K1491" t="s">
        <v>57</v>
      </c>
      <c r="L1491" t="s">
        <v>58</v>
      </c>
      <c r="M1491">
        <v>0</v>
      </c>
      <c r="N1491">
        <v>1</v>
      </c>
      <c r="O1491">
        <v>1</v>
      </c>
      <c r="P1491">
        <v>0</v>
      </c>
      <c r="Q1491" t="s">
        <v>59</v>
      </c>
      <c r="R1491" t="s">
        <v>59</v>
      </c>
      <c r="S1491" t="s">
        <v>59</v>
      </c>
      <c r="T1491" t="s">
        <v>59</v>
      </c>
      <c r="U1491" t="s">
        <v>59</v>
      </c>
      <c r="V1491">
        <v>1</v>
      </c>
      <c r="W1491">
        <v>1</v>
      </c>
      <c r="X1491">
        <v>0</v>
      </c>
      <c r="Y1491" t="s">
        <v>58</v>
      </c>
      <c r="Z1491" t="s">
        <v>58</v>
      </c>
      <c r="AA1491" t="s">
        <v>58</v>
      </c>
      <c r="AB1491" t="s">
        <v>58</v>
      </c>
      <c r="AC1491" t="s">
        <v>58</v>
      </c>
      <c r="AD1491" t="s">
        <v>58</v>
      </c>
      <c r="AE1491" t="s">
        <v>58</v>
      </c>
      <c r="AF1491" t="s">
        <v>58</v>
      </c>
      <c r="AG1491" t="s">
        <v>58</v>
      </c>
      <c r="AH1491" t="s">
        <v>58</v>
      </c>
      <c r="AI1491" t="s">
        <v>58</v>
      </c>
      <c r="AJ1491" t="s">
        <v>58</v>
      </c>
      <c r="AK1491">
        <v>1</v>
      </c>
      <c r="AL1491">
        <v>0</v>
      </c>
      <c r="AM1491">
        <v>1</v>
      </c>
      <c r="AN1491">
        <v>0</v>
      </c>
      <c r="AO1491">
        <v>0</v>
      </c>
      <c r="AP1491">
        <v>0</v>
      </c>
      <c r="AQ1491">
        <v>0</v>
      </c>
      <c r="AR1491">
        <v>0</v>
      </c>
      <c r="AS1491">
        <v>0</v>
      </c>
      <c r="AV1491">
        <v>12.3</v>
      </c>
      <c r="AW1491" t="s">
        <v>59</v>
      </c>
      <c r="AX1491">
        <v>1</v>
      </c>
    </row>
    <row r="1492" spans="1:50">
      <c r="A1492" t="s">
        <v>2699</v>
      </c>
      <c r="B1492" t="s">
        <v>2700</v>
      </c>
      <c r="C1492" t="s">
        <v>148</v>
      </c>
      <c r="D1492">
        <v>5190</v>
      </c>
      <c r="E1492" t="s">
        <v>53</v>
      </c>
      <c r="F1492">
        <v>62</v>
      </c>
      <c r="G1492" t="s">
        <v>163</v>
      </c>
      <c r="H1492">
        <v>284.20999999999998</v>
      </c>
      <c r="I1492" t="s">
        <v>105</v>
      </c>
      <c r="J1492" t="s">
        <v>55</v>
      </c>
      <c r="K1492" t="s">
        <v>72</v>
      </c>
      <c r="L1492" t="s">
        <v>58</v>
      </c>
      <c r="M1492">
        <v>0</v>
      </c>
      <c r="N1492">
        <v>2</v>
      </c>
      <c r="O1492">
        <v>2</v>
      </c>
      <c r="P1492">
        <v>0</v>
      </c>
      <c r="Q1492" t="s">
        <v>59</v>
      </c>
      <c r="R1492" t="s">
        <v>59</v>
      </c>
      <c r="S1492" t="s">
        <v>59</v>
      </c>
      <c r="T1492" t="s">
        <v>59</v>
      </c>
      <c r="U1492" t="s">
        <v>66</v>
      </c>
      <c r="W1492">
        <v>0</v>
      </c>
      <c r="X1492">
        <v>0</v>
      </c>
      <c r="Y1492" t="s">
        <v>59</v>
      </c>
      <c r="Z1492" t="s">
        <v>59</v>
      </c>
      <c r="AA1492" t="s">
        <v>59</v>
      </c>
      <c r="AB1492" t="s">
        <v>59</v>
      </c>
      <c r="AC1492" t="s">
        <v>59</v>
      </c>
      <c r="AD1492" t="s">
        <v>59</v>
      </c>
      <c r="AE1492" t="s">
        <v>59</v>
      </c>
      <c r="AF1492" t="s">
        <v>59</v>
      </c>
      <c r="AG1492" t="s">
        <v>59</v>
      </c>
      <c r="AH1492" t="s">
        <v>59</v>
      </c>
      <c r="AI1492" t="s">
        <v>59</v>
      </c>
      <c r="AJ1492" t="s">
        <v>59</v>
      </c>
      <c r="AV1492">
        <v>11.7</v>
      </c>
      <c r="AW1492" t="s">
        <v>59</v>
      </c>
      <c r="AX1492">
        <v>3</v>
      </c>
    </row>
    <row r="1493" spans="1:50">
      <c r="A1493" t="s">
        <v>2701</v>
      </c>
      <c r="B1493" t="s">
        <v>956</v>
      </c>
      <c r="C1493" t="s">
        <v>420</v>
      </c>
      <c r="D1493">
        <v>1640</v>
      </c>
      <c r="E1493" t="s">
        <v>63</v>
      </c>
      <c r="F1493">
        <v>62</v>
      </c>
      <c r="G1493" t="s">
        <v>226</v>
      </c>
      <c r="H1493">
        <v>290.13</v>
      </c>
      <c r="I1493" t="s">
        <v>100</v>
      </c>
      <c r="J1493" t="s">
        <v>71</v>
      </c>
      <c r="K1493" t="s">
        <v>256</v>
      </c>
      <c r="L1493" t="s">
        <v>66</v>
      </c>
      <c r="M1493">
        <v>3</v>
      </c>
      <c r="N1493">
        <v>2</v>
      </c>
      <c r="O1493">
        <v>2</v>
      </c>
      <c r="P1493">
        <v>0</v>
      </c>
      <c r="Q1493" t="s">
        <v>59</v>
      </c>
      <c r="R1493" t="s">
        <v>66</v>
      </c>
      <c r="S1493" t="s">
        <v>66</v>
      </c>
      <c r="T1493" t="s">
        <v>66</v>
      </c>
      <c r="U1493" t="s">
        <v>59</v>
      </c>
      <c r="V1493">
        <v>0</v>
      </c>
      <c r="W1493">
        <v>1</v>
      </c>
      <c r="X1493">
        <v>0</v>
      </c>
      <c r="Y1493" t="s">
        <v>66</v>
      </c>
      <c r="Z1493" t="s">
        <v>58</v>
      </c>
      <c r="AA1493" t="s">
        <v>58</v>
      </c>
      <c r="AB1493" t="s">
        <v>58</v>
      </c>
      <c r="AC1493" t="s">
        <v>58</v>
      </c>
      <c r="AD1493" t="s">
        <v>58</v>
      </c>
      <c r="AE1493" t="s">
        <v>58</v>
      </c>
      <c r="AF1493" t="s">
        <v>58</v>
      </c>
      <c r="AG1493" t="s">
        <v>58</v>
      </c>
      <c r="AH1493" t="s">
        <v>58</v>
      </c>
      <c r="AI1493" t="s">
        <v>58</v>
      </c>
      <c r="AJ1493" t="s">
        <v>58</v>
      </c>
      <c r="AK1493">
        <v>0</v>
      </c>
      <c r="AL1493">
        <v>1</v>
      </c>
      <c r="AM1493">
        <v>1</v>
      </c>
      <c r="AN1493">
        <v>0</v>
      </c>
      <c r="AO1493">
        <v>1</v>
      </c>
      <c r="AP1493">
        <v>0</v>
      </c>
      <c r="AQ1493">
        <v>0</v>
      </c>
      <c r="AR1493">
        <v>0</v>
      </c>
      <c r="AS1493">
        <v>0</v>
      </c>
      <c r="AV1493">
        <v>11.3</v>
      </c>
      <c r="AW1493" t="s">
        <v>66</v>
      </c>
      <c r="AX1493">
        <v>2</v>
      </c>
    </row>
    <row r="1494" spans="1:50">
      <c r="A1494" t="s">
        <v>2702</v>
      </c>
      <c r="B1494" t="s">
        <v>2703</v>
      </c>
      <c r="C1494" t="s">
        <v>185</v>
      </c>
      <c r="E1494" t="s">
        <v>63</v>
      </c>
      <c r="F1494">
        <v>28</v>
      </c>
      <c r="G1494" t="s">
        <v>54</v>
      </c>
      <c r="H1494">
        <v>196.71</v>
      </c>
      <c r="I1494" t="s">
        <v>105</v>
      </c>
      <c r="J1494" t="s">
        <v>55</v>
      </c>
      <c r="K1494" t="s">
        <v>85</v>
      </c>
      <c r="L1494" t="s">
        <v>66</v>
      </c>
      <c r="M1494">
        <v>2</v>
      </c>
      <c r="N1494">
        <v>1</v>
      </c>
      <c r="O1494">
        <v>1</v>
      </c>
      <c r="P1494">
        <v>0</v>
      </c>
      <c r="Q1494" t="s">
        <v>59</v>
      </c>
      <c r="R1494" t="s">
        <v>59</v>
      </c>
      <c r="S1494" t="s">
        <v>59</v>
      </c>
      <c r="T1494" t="s">
        <v>59</v>
      </c>
      <c r="U1494" t="s">
        <v>59</v>
      </c>
      <c r="W1494">
        <v>0</v>
      </c>
      <c r="X1494">
        <v>0</v>
      </c>
      <c r="Y1494" t="s">
        <v>58</v>
      </c>
      <c r="Z1494" t="s">
        <v>66</v>
      </c>
      <c r="AA1494" t="s">
        <v>58</v>
      </c>
      <c r="AB1494" t="s">
        <v>66</v>
      </c>
      <c r="AC1494" t="s">
        <v>58</v>
      </c>
      <c r="AD1494" t="s">
        <v>58</v>
      </c>
      <c r="AE1494" t="s">
        <v>58</v>
      </c>
      <c r="AF1494" t="s">
        <v>58</v>
      </c>
      <c r="AG1494" t="s">
        <v>58</v>
      </c>
      <c r="AH1494" t="s">
        <v>58</v>
      </c>
      <c r="AI1494" t="s">
        <v>58</v>
      </c>
      <c r="AJ1494" t="s">
        <v>58</v>
      </c>
      <c r="AK1494">
        <v>0</v>
      </c>
      <c r="AL1494">
        <v>0</v>
      </c>
      <c r="AM1494">
        <v>0</v>
      </c>
      <c r="AN1494">
        <v>0</v>
      </c>
      <c r="AO1494">
        <v>1</v>
      </c>
      <c r="AP1494">
        <v>0</v>
      </c>
      <c r="AQ1494">
        <v>0</v>
      </c>
      <c r="AR1494">
        <v>0</v>
      </c>
      <c r="AS1494">
        <v>0</v>
      </c>
      <c r="AV1494">
        <v>11.6</v>
      </c>
      <c r="AW1494" t="s">
        <v>59</v>
      </c>
      <c r="AX1494">
        <v>1</v>
      </c>
    </row>
    <row r="1495" spans="1:50">
      <c r="A1495" t="s">
        <v>2704</v>
      </c>
      <c r="B1495" t="s">
        <v>308</v>
      </c>
      <c r="C1495" t="s">
        <v>103</v>
      </c>
      <c r="D1495">
        <v>7320</v>
      </c>
      <c r="E1495" t="s">
        <v>53</v>
      </c>
      <c r="F1495">
        <v>22</v>
      </c>
      <c r="G1495" t="s">
        <v>104</v>
      </c>
      <c r="H1495">
        <v>247.7</v>
      </c>
      <c r="I1495" t="s">
        <v>55</v>
      </c>
      <c r="J1495" t="s">
        <v>55</v>
      </c>
      <c r="K1495" t="s">
        <v>128</v>
      </c>
      <c r="L1495" t="s">
        <v>58</v>
      </c>
      <c r="M1495">
        <v>0</v>
      </c>
      <c r="N1495">
        <v>0</v>
      </c>
      <c r="O1495">
        <v>0</v>
      </c>
      <c r="P1495">
        <v>0</v>
      </c>
      <c r="Q1495" t="s">
        <v>59</v>
      </c>
      <c r="R1495" t="s">
        <v>59</v>
      </c>
      <c r="S1495" t="s">
        <v>59</v>
      </c>
      <c r="T1495" t="s">
        <v>59</v>
      </c>
      <c r="U1495" t="s">
        <v>59</v>
      </c>
      <c r="W1495">
        <v>0</v>
      </c>
      <c r="X1495">
        <v>0</v>
      </c>
      <c r="Y1495" t="s">
        <v>59</v>
      </c>
      <c r="Z1495" t="s">
        <v>59</v>
      </c>
      <c r="AA1495" t="s">
        <v>59</v>
      </c>
      <c r="AB1495" t="s">
        <v>59</v>
      </c>
      <c r="AC1495" t="s">
        <v>59</v>
      </c>
      <c r="AD1495" t="s">
        <v>59</v>
      </c>
      <c r="AE1495" t="s">
        <v>59</v>
      </c>
      <c r="AF1495" t="s">
        <v>59</v>
      </c>
      <c r="AG1495" t="s">
        <v>59</v>
      </c>
      <c r="AH1495" t="s">
        <v>59</v>
      </c>
      <c r="AI1495" t="s">
        <v>59</v>
      </c>
      <c r="AJ1495" t="s">
        <v>59</v>
      </c>
      <c r="AV1495">
        <v>14.2</v>
      </c>
      <c r="AW1495" t="s">
        <v>59</v>
      </c>
      <c r="AX1495">
        <v>6</v>
      </c>
    </row>
    <row r="1496" spans="1:50">
      <c r="A1496" t="s">
        <v>2705</v>
      </c>
      <c r="B1496" t="s">
        <v>2706</v>
      </c>
      <c r="C1496" t="s">
        <v>52</v>
      </c>
      <c r="D1496">
        <v>3280</v>
      </c>
      <c r="E1496" t="s">
        <v>53</v>
      </c>
      <c r="F1496">
        <v>0</v>
      </c>
      <c r="G1496" t="s">
        <v>84</v>
      </c>
      <c r="H1496">
        <v>222.04</v>
      </c>
      <c r="I1496" t="s">
        <v>55</v>
      </c>
      <c r="J1496" t="s">
        <v>55</v>
      </c>
      <c r="K1496" t="s">
        <v>85</v>
      </c>
      <c r="L1496" t="s">
        <v>58</v>
      </c>
      <c r="M1496">
        <v>0</v>
      </c>
      <c r="N1496">
        <v>2</v>
      </c>
      <c r="O1496">
        <v>2</v>
      </c>
      <c r="P1496">
        <v>0</v>
      </c>
      <c r="Q1496" t="s">
        <v>59</v>
      </c>
      <c r="R1496" t="s">
        <v>59</v>
      </c>
      <c r="S1496" t="s">
        <v>59</v>
      </c>
      <c r="T1496" t="s">
        <v>59</v>
      </c>
      <c r="U1496" t="s">
        <v>59</v>
      </c>
      <c r="W1496">
        <v>0</v>
      </c>
      <c r="X1496">
        <v>0</v>
      </c>
      <c r="Y1496" t="s">
        <v>59</v>
      </c>
      <c r="Z1496" t="s">
        <v>59</v>
      </c>
      <c r="AA1496" t="s">
        <v>59</v>
      </c>
      <c r="AB1496" t="s">
        <v>59</v>
      </c>
      <c r="AC1496" t="s">
        <v>59</v>
      </c>
      <c r="AD1496" t="s">
        <v>59</v>
      </c>
      <c r="AE1496" t="s">
        <v>59</v>
      </c>
      <c r="AF1496" t="s">
        <v>59</v>
      </c>
      <c r="AG1496" t="s">
        <v>59</v>
      </c>
      <c r="AH1496" t="s">
        <v>59</v>
      </c>
      <c r="AI1496" t="s">
        <v>59</v>
      </c>
      <c r="AJ1496" t="s">
        <v>59</v>
      </c>
      <c r="AV1496">
        <v>14</v>
      </c>
      <c r="AW1496" t="s">
        <v>59</v>
      </c>
      <c r="AX1496">
        <v>5</v>
      </c>
    </row>
    <row r="1497" spans="1:50">
      <c r="A1497" t="s">
        <v>2707</v>
      </c>
      <c r="B1497" t="s">
        <v>1224</v>
      </c>
      <c r="C1497" t="s">
        <v>205</v>
      </c>
      <c r="D1497">
        <v>3920</v>
      </c>
      <c r="E1497" t="s">
        <v>53</v>
      </c>
      <c r="F1497">
        <v>32</v>
      </c>
      <c r="G1497" t="s">
        <v>64</v>
      </c>
      <c r="H1497">
        <v>210.2</v>
      </c>
      <c r="I1497" t="s">
        <v>55</v>
      </c>
      <c r="J1497" t="s">
        <v>55</v>
      </c>
      <c r="K1497" t="s">
        <v>57</v>
      </c>
      <c r="L1497" t="s">
        <v>58</v>
      </c>
      <c r="M1497">
        <v>0</v>
      </c>
      <c r="N1497">
        <v>1</v>
      </c>
      <c r="O1497">
        <v>1</v>
      </c>
      <c r="P1497">
        <v>0</v>
      </c>
      <c r="Q1497" t="s">
        <v>59</v>
      </c>
      <c r="R1497" t="s">
        <v>59</v>
      </c>
      <c r="S1497" t="s">
        <v>59</v>
      </c>
      <c r="T1497" t="s">
        <v>59</v>
      </c>
      <c r="U1497" t="s">
        <v>59</v>
      </c>
      <c r="W1497">
        <v>0</v>
      </c>
      <c r="X1497">
        <v>0</v>
      </c>
      <c r="Y1497" t="s">
        <v>58</v>
      </c>
      <c r="Z1497" t="s">
        <v>58</v>
      </c>
      <c r="AA1497" t="s">
        <v>58</v>
      </c>
      <c r="AB1497" t="s">
        <v>58</v>
      </c>
      <c r="AC1497" t="s">
        <v>58</v>
      </c>
      <c r="AD1497" t="s">
        <v>58</v>
      </c>
      <c r="AE1497" t="s">
        <v>58</v>
      </c>
      <c r="AF1497" t="s">
        <v>58</v>
      </c>
      <c r="AG1497" t="s">
        <v>58</v>
      </c>
      <c r="AH1497" t="s">
        <v>58</v>
      </c>
      <c r="AI1497" t="s">
        <v>58</v>
      </c>
      <c r="AJ1497" t="s">
        <v>58</v>
      </c>
      <c r="AK1497">
        <v>1</v>
      </c>
      <c r="AL1497">
        <v>0</v>
      </c>
      <c r="AM1497">
        <v>1</v>
      </c>
      <c r="AN1497">
        <v>0</v>
      </c>
      <c r="AO1497">
        <v>1</v>
      </c>
      <c r="AP1497">
        <v>0</v>
      </c>
      <c r="AQ1497">
        <v>0</v>
      </c>
      <c r="AR1497">
        <v>0</v>
      </c>
      <c r="AS1497">
        <v>1</v>
      </c>
      <c r="AV1497">
        <v>12.3</v>
      </c>
      <c r="AW1497" t="s">
        <v>59</v>
      </c>
      <c r="AX1497">
        <v>1</v>
      </c>
    </row>
    <row r="1498" spans="1:50">
      <c r="A1498" t="s">
        <v>2708</v>
      </c>
      <c r="B1498" t="s">
        <v>2709</v>
      </c>
      <c r="C1498" t="s">
        <v>103</v>
      </c>
      <c r="D1498">
        <v>8120</v>
      </c>
      <c r="E1498" t="s">
        <v>53</v>
      </c>
      <c r="F1498">
        <v>0</v>
      </c>
      <c r="G1498" t="s">
        <v>64</v>
      </c>
      <c r="H1498">
        <v>327.96</v>
      </c>
      <c r="I1498" t="s">
        <v>55</v>
      </c>
      <c r="J1498" t="s">
        <v>55</v>
      </c>
      <c r="K1498" t="s">
        <v>57</v>
      </c>
      <c r="L1498" t="s">
        <v>66</v>
      </c>
      <c r="M1498">
        <v>1</v>
      </c>
      <c r="N1498">
        <v>1</v>
      </c>
      <c r="O1498">
        <v>1</v>
      </c>
      <c r="P1498">
        <v>0</v>
      </c>
      <c r="Q1498" t="s">
        <v>59</v>
      </c>
      <c r="R1498" t="s">
        <v>59</v>
      </c>
      <c r="S1498" t="s">
        <v>59</v>
      </c>
      <c r="T1498" t="s">
        <v>59</v>
      </c>
      <c r="U1498" t="s">
        <v>59</v>
      </c>
      <c r="W1498">
        <v>0</v>
      </c>
      <c r="X1498">
        <v>0</v>
      </c>
      <c r="Y1498" t="s">
        <v>58</v>
      </c>
      <c r="Z1498" t="s">
        <v>58</v>
      </c>
      <c r="AA1498" t="s">
        <v>58</v>
      </c>
      <c r="AB1498" t="s">
        <v>58</v>
      </c>
      <c r="AC1498" t="s">
        <v>58</v>
      </c>
      <c r="AD1498" t="s">
        <v>58</v>
      </c>
      <c r="AE1498" t="s">
        <v>58</v>
      </c>
      <c r="AF1498" t="s">
        <v>58</v>
      </c>
      <c r="AG1498" t="s">
        <v>58</v>
      </c>
      <c r="AH1498" t="s">
        <v>58</v>
      </c>
      <c r="AI1498" t="s">
        <v>58</v>
      </c>
      <c r="AJ1498" t="s">
        <v>58</v>
      </c>
      <c r="AK1498">
        <v>0</v>
      </c>
      <c r="AL1498">
        <v>0</v>
      </c>
      <c r="AM1498">
        <v>0</v>
      </c>
      <c r="AN1498">
        <v>0</v>
      </c>
      <c r="AO1498">
        <v>0</v>
      </c>
      <c r="AP1498">
        <v>0</v>
      </c>
      <c r="AQ1498">
        <v>0</v>
      </c>
      <c r="AR1498">
        <v>0</v>
      </c>
      <c r="AS1498">
        <v>1</v>
      </c>
      <c r="AV1498">
        <v>13.4</v>
      </c>
      <c r="AW1498" t="s">
        <v>59</v>
      </c>
      <c r="AX1498">
        <v>6</v>
      </c>
    </row>
    <row r="1499" spans="1:50">
      <c r="A1499" t="s">
        <v>2710</v>
      </c>
      <c r="B1499" t="s">
        <v>1589</v>
      </c>
      <c r="C1499" t="s">
        <v>781</v>
      </c>
      <c r="D1499">
        <v>7490</v>
      </c>
      <c r="E1499" t="s">
        <v>53</v>
      </c>
      <c r="F1499">
        <v>46</v>
      </c>
      <c r="G1499" t="s">
        <v>226</v>
      </c>
      <c r="H1499">
        <v>396.71</v>
      </c>
      <c r="I1499" t="s">
        <v>313</v>
      </c>
      <c r="J1499" t="s">
        <v>71</v>
      </c>
      <c r="K1499" t="s">
        <v>131</v>
      </c>
      <c r="L1499" t="s">
        <v>66</v>
      </c>
      <c r="M1499">
        <v>0</v>
      </c>
      <c r="N1499">
        <v>2</v>
      </c>
      <c r="O1499">
        <v>2</v>
      </c>
      <c r="P1499">
        <v>1</v>
      </c>
      <c r="Q1499" t="s">
        <v>59</v>
      </c>
      <c r="R1499" t="s">
        <v>59</v>
      </c>
      <c r="S1499" t="s">
        <v>59</v>
      </c>
      <c r="T1499" t="s">
        <v>59</v>
      </c>
      <c r="U1499" t="s">
        <v>59</v>
      </c>
      <c r="Y1499" t="s">
        <v>66</v>
      </c>
      <c r="Z1499" t="s">
        <v>66</v>
      </c>
      <c r="AA1499" t="s">
        <v>58</v>
      </c>
      <c r="AB1499" t="s">
        <v>66</v>
      </c>
      <c r="AC1499" t="s">
        <v>58</v>
      </c>
      <c r="AD1499" t="s">
        <v>58</v>
      </c>
      <c r="AE1499" t="s">
        <v>66</v>
      </c>
      <c r="AF1499" t="s">
        <v>58</v>
      </c>
      <c r="AG1499" t="s">
        <v>58</v>
      </c>
      <c r="AH1499" t="s">
        <v>58</v>
      </c>
      <c r="AI1499" t="s">
        <v>58</v>
      </c>
      <c r="AJ1499" t="s">
        <v>58</v>
      </c>
      <c r="AK1499">
        <v>1</v>
      </c>
      <c r="AL1499">
        <v>1</v>
      </c>
      <c r="AM1499">
        <v>1</v>
      </c>
      <c r="AN1499">
        <v>0</v>
      </c>
      <c r="AO1499">
        <v>1</v>
      </c>
      <c r="AP1499">
        <v>0</v>
      </c>
      <c r="AQ1499">
        <v>0</v>
      </c>
      <c r="AR1499">
        <v>0</v>
      </c>
      <c r="AS1499">
        <v>1</v>
      </c>
      <c r="AW1499" t="s">
        <v>66</v>
      </c>
      <c r="AX1499">
        <v>4</v>
      </c>
    </row>
    <row r="1500" spans="1:50">
      <c r="A1500" t="s">
        <v>2711</v>
      </c>
      <c r="B1500" t="s">
        <v>1224</v>
      </c>
      <c r="C1500" t="s">
        <v>205</v>
      </c>
      <c r="D1500">
        <v>3920</v>
      </c>
      <c r="E1500" t="s">
        <v>63</v>
      </c>
      <c r="F1500">
        <v>82</v>
      </c>
      <c r="G1500" t="s">
        <v>104</v>
      </c>
      <c r="H1500">
        <v>236.18</v>
      </c>
      <c r="I1500" t="s">
        <v>94</v>
      </c>
      <c r="J1500" t="s">
        <v>56</v>
      </c>
      <c r="K1500" t="s">
        <v>256</v>
      </c>
      <c r="L1500" t="s">
        <v>58</v>
      </c>
      <c r="M1500">
        <v>0</v>
      </c>
      <c r="N1500">
        <v>2</v>
      </c>
      <c r="O1500">
        <v>2</v>
      </c>
      <c r="P1500">
        <v>0</v>
      </c>
      <c r="Q1500" t="s">
        <v>59</v>
      </c>
      <c r="R1500" t="s">
        <v>59</v>
      </c>
      <c r="S1500" t="s">
        <v>59</v>
      </c>
      <c r="T1500" t="s">
        <v>59</v>
      </c>
      <c r="U1500" t="s">
        <v>59</v>
      </c>
      <c r="W1500">
        <v>0</v>
      </c>
      <c r="X1500">
        <v>0</v>
      </c>
      <c r="Y1500" t="s">
        <v>59</v>
      </c>
      <c r="Z1500" t="s">
        <v>59</v>
      </c>
      <c r="AA1500" t="s">
        <v>59</v>
      </c>
      <c r="AB1500" t="s">
        <v>59</v>
      </c>
      <c r="AC1500" t="s">
        <v>59</v>
      </c>
      <c r="AD1500" t="s">
        <v>59</v>
      </c>
      <c r="AE1500" t="s">
        <v>59</v>
      </c>
      <c r="AF1500" t="s">
        <v>59</v>
      </c>
      <c r="AG1500" t="s">
        <v>59</v>
      </c>
      <c r="AH1500" t="s">
        <v>59</v>
      </c>
      <c r="AI1500" t="s">
        <v>59</v>
      </c>
      <c r="AJ1500" t="s">
        <v>59</v>
      </c>
      <c r="AV1500">
        <v>14.3</v>
      </c>
      <c r="AW1500" t="s">
        <v>59</v>
      </c>
      <c r="AX1500">
        <v>1</v>
      </c>
    </row>
    <row r="1501" spans="1:50">
      <c r="A1501" t="s">
        <v>2712</v>
      </c>
      <c r="B1501" t="s">
        <v>2713</v>
      </c>
      <c r="C1501" t="s">
        <v>103</v>
      </c>
      <c r="D1501">
        <v>7400</v>
      </c>
      <c r="E1501" t="s">
        <v>53</v>
      </c>
      <c r="F1501">
        <v>78</v>
      </c>
      <c r="G1501" t="s">
        <v>70</v>
      </c>
      <c r="H1501">
        <v>413.49</v>
      </c>
      <c r="I1501" t="s">
        <v>55</v>
      </c>
      <c r="J1501" t="s">
        <v>55</v>
      </c>
      <c r="K1501" t="s">
        <v>80</v>
      </c>
      <c r="L1501" t="s">
        <v>58</v>
      </c>
      <c r="M1501">
        <v>0</v>
      </c>
      <c r="N1501">
        <v>1</v>
      </c>
      <c r="O1501">
        <v>1</v>
      </c>
      <c r="P1501">
        <v>0</v>
      </c>
      <c r="Q1501" t="s">
        <v>59</v>
      </c>
      <c r="R1501" t="s">
        <v>59</v>
      </c>
      <c r="S1501" t="s">
        <v>59</v>
      </c>
      <c r="T1501" t="s">
        <v>59</v>
      </c>
      <c r="U1501" t="s">
        <v>59</v>
      </c>
      <c r="W1501">
        <v>0</v>
      </c>
      <c r="X1501">
        <v>0</v>
      </c>
      <c r="Y1501" t="s">
        <v>59</v>
      </c>
      <c r="Z1501" t="s">
        <v>59</v>
      </c>
      <c r="AA1501" t="s">
        <v>59</v>
      </c>
      <c r="AB1501" t="s">
        <v>59</v>
      </c>
      <c r="AC1501" t="s">
        <v>59</v>
      </c>
      <c r="AD1501" t="s">
        <v>59</v>
      </c>
      <c r="AE1501" t="s">
        <v>59</v>
      </c>
      <c r="AF1501" t="s">
        <v>59</v>
      </c>
      <c r="AG1501" t="s">
        <v>59</v>
      </c>
      <c r="AH1501" t="s">
        <v>59</v>
      </c>
      <c r="AI1501" t="s">
        <v>59</v>
      </c>
      <c r="AJ1501" t="s">
        <v>59</v>
      </c>
      <c r="AT1501">
        <v>8</v>
      </c>
      <c r="AU1501">
        <v>99999</v>
      </c>
      <c r="AV1501">
        <v>15.8</v>
      </c>
      <c r="AW1501" t="s">
        <v>59</v>
      </c>
      <c r="AX1501">
        <v>6</v>
      </c>
    </row>
    <row r="1502" spans="1:50">
      <c r="A1502" t="s">
        <v>2714</v>
      </c>
      <c r="B1502" t="s">
        <v>809</v>
      </c>
      <c r="C1502" t="s">
        <v>182</v>
      </c>
      <c r="D1502">
        <v>8840</v>
      </c>
      <c r="E1502" t="s">
        <v>63</v>
      </c>
      <c r="F1502">
        <v>76</v>
      </c>
      <c r="G1502" t="s">
        <v>64</v>
      </c>
      <c r="H1502">
        <v>399.01</v>
      </c>
      <c r="I1502" t="s">
        <v>105</v>
      </c>
      <c r="J1502" t="s">
        <v>71</v>
      </c>
      <c r="K1502" t="s">
        <v>72</v>
      </c>
      <c r="L1502" t="s">
        <v>58</v>
      </c>
      <c r="M1502">
        <v>0</v>
      </c>
      <c r="N1502">
        <v>2</v>
      </c>
      <c r="O1502">
        <v>2</v>
      </c>
      <c r="P1502">
        <v>1</v>
      </c>
      <c r="Q1502" t="s">
        <v>59</v>
      </c>
      <c r="R1502" t="s">
        <v>59</v>
      </c>
      <c r="S1502" t="s">
        <v>59</v>
      </c>
      <c r="T1502" t="s">
        <v>66</v>
      </c>
      <c r="U1502" t="s">
        <v>66</v>
      </c>
      <c r="V1502">
        <v>2</v>
      </c>
      <c r="W1502">
        <v>0</v>
      </c>
      <c r="X1502">
        <v>1</v>
      </c>
      <c r="Y1502" t="s">
        <v>66</v>
      </c>
      <c r="Z1502" t="s">
        <v>66</v>
      </c>
      <c r="AA1502" t="s">
        <v>66</v>
      </c>
      <c r="AB1502" t="s">
        <v>66</v>
      </c>
      <c r="AC1502" t="s">
        <v>58</v>
      </c>
      <c r="AD1502" t="s">
        <v>58</v>
      </c>
      <c r="AE1502" t="s">
        <v>58</v>
      </c>
      <c r="AF1502" t="s">
        <v>58</v>
      </c>
      <c r="AG1502" t="s">
        <v>58</v>
      </c>
      <c r="AH1502" t="s">
        <v>58</v>
      </c>
      <c r="AI1502" t="s">
        <v>58</v>
      </c>
      <c r="AJ1502" t="s">
        <v>58</v>
      </c>
      <c r="AK1502">
        <v>0</v>
      </c>
      <c r="AL1502">
        <v>0</v>
      </c>
      <c r="AM1502">
        <v>1</v>
      </c>
      <c r="AN1502">
        <v>1</v>
      </c>
      <c r="AO1502">
        <v>1</v>
      </c>
      <c r="AP1502">
        <v>0</v>
      </c>
      <c r="AQ1502">
        <v>0</v>
      </c>
      <c r="AR1502">
        <v>0</v>
      </c>
      <c r="AS1502">
        <v>1</v>
      </c>
      <c r="AT1502">
        <v>8</v>
      </c>
      <c r="AU1502">
        <v>100168</v>
      </c>
      <c r="AV1502">
        <v>15.7</v>
      </c>
      <c r="AW1502" t="s">
        <v>59</v>
      </c>
      <c r="AX1502">
        <v>7</v>
      </c>
    </row>
    <row r="1503" spans="1:50">
      <c r="A1503" t="s">
        <v>2715</v>
      </c>
      <c r="B1503" t="s">
        <v>1246</v>
      </c>
      <c r="C1503" t="s">
        <v>122</v>
      </c>
      <c r="D1503">
        <v>5960</v>
      </c>
      <c r="E1503" t="s">
        <v>53</v>
      </c>
      <c r="F1503">
        <v>70</v>
      </c>
      <c r="G1503" t="s">
        <v>226</v>
      </c>
      <c r="H1503">
        <v>472.37</v>
      </c>
      <c r="I1503" t="s">
        <v>55</v>
      </c>
      <c r="J1503" t="s">
        <v>71</v>
      </c>
      <c r="K1503" t="s">
        <v>57</v>
      </c>
      <c r="L1503" t="s">
        <v>58</v>
      </c>
      <c r="M1503">
        <v>0</v>
      </c>
      <c r="N1503">
        <v>0</v>
      </c>
      <c r="O1503">
        <v>0</v>
      </c>
      <c r="P1503">
        <v>0</v>
      </c>
      <c r="Q1503" t="s">
        <v>59</v>
      </c>
      <c r="R1503" t="s">
        <v>59</v>
      </c>
      <c r="S1503" t="s">
        <v>59</v>
      </c>
      <c r="T1503" t="s">
        <v>59</v>
      </c>
      <c r="U1503" t="s">
        <v>59</v>
      </c>
      <c r="V1503">
        <v>2</v>
      </c>
      <c r="W1503">
        <v>0</v>
      </c>
      <c r="X1503">
        <v>0</v>
      </c>
      <c r="Y1503" t="s">
        <v>66</v>
      </c>
      <c r="Z1503" t="s">
        <v>66</v>
      </c>
      <c r="AA1503" t="s">
        <v>58</v>
      </c>
      <c r="AB1503" t="s">
        <v>66</v>
      </c>
      <c r="AC1503" t="s">
        <v>58</v>
      </c>
      <c r="AD1503" t="s">
        <v>58</v>
      </c>
      <c r="AE1503" t="s">
        <v>58</v>
      </c>
      <c r="AF1503" t="s">
        <v>58</v>
      </c>
      <c r="AG1503" t="s">
        <v>58</v>
      </c>
      <c r="AH1503" t="s">
        <v>58</v>
      </c>
      <c r="AI1503" t="s">
        <v>58</v>
      </c>
      <c r="AJ1503" t="s">
        <v>58</v>
      </c>
      <c r="AK1503">
        <v>0</v>
      </c>
      <c r="AL1503">
        <v>0</v>
      </c>
      <c r="AM1503">
        <v>1</v>
      </c>
      <c r="AN1503">
        <v>1</v>
      </c>
      <c r="AO1503">
        <v>1</v>
      </c>
      <c r="AP1503">
        <v>0</v>
      </c>
      <c r="AQ1503">
        <v>0</v>
      </c>
      <c r="AR1503">
        <v>1</v>
      </c>
      <c r="AS1503">
        <v>0</v>
      </c>
      <c r="AT1503">
        <v>9</v>
      </c>
      <c r="AU1503">
        <v>115351</v>
      </c>
      <c r="AV1503">
        <v>15</v>
      </c>
      <c r="AW1503" t="s">
        <v>59</v>
      </c>
      <c r="AX1503">
        <v>7</v>
      </c>
    </row>
    <row r="1504" spans="1:50">
      <c r="A1504" t="s">
        <v>2716</v>
      </c>
      <c r="B1504" t="s">
        <v>2717</v>
      </c>
      <c r="C1504" t="s">
        <v>148</v>
      </c>
      <c r="D1504">
        <v>5015</v>
      </c>
      <c r="E1504" t="s">
        <v>63</v>
      </c>
      <c r="F1504">
        <v>48</v>
      </c>
      <c r="G1504" t="s">
        <v>246</v>
      </c>
      <c r="H1504">
        <v>490.46</v>
      </c>
      <c r="I1504" t="s">
        <v>105</v>
      </c>
      <c r="J1504" t="s">
        <v>71</v>
      </c>
      <c r="K1504" t="s">
        <v>72</v>
      </c>
      <c r="L1504" t="s">
        <v>66</v>
      </c>
      <c r="M1504">
        <v>2</v>
      </c>
      <c r="N1504">
        <v>2</v>
      </c>
      <c r="O1504">
        <v>2</v>
      </c>
      <c r="P1504">
        <v>0</v>
      </c>
      <c r="Q1504" t="s">
        <v>59</v>
      </c>
      <c r="R1504" t="s">
        <v>66</v>
      </c>
      <c r="S1504" t="s">
        <v>59</v>
      </c>
      <c r="T1504" t="s">
        <v>59</v>
      </c>
      <c r="U1504" t="s">
        <v>59</v>
      </c>
      <c r="W1504">
        <v>0</v>
      </c>
      <c r="X1504">
        <v>0</v>
      </c>
      <c r="Y1504" t="s">
        <v>66</v>
      </c>
      <c r="Z1504" t="s">
        <v>66</v>
      </c>
      <c r="AA1504" t="s">
        <v>58</v>
      </c>
      <c r="AB1504" t="s">
        <v>66</v>
      </c>
      <c r="AC1504" t="s">
        <v>58</v>
      </c>
      <c r="AD1504" t="s">
        <v>58</v>
      </c>
      <c r="AE1504" t="s">
        <v>58</v>
      </c>
      <c r="AF1504" t="s">
        <v>58</v>
      </c>
      <c r="AG1504" t="s">
        <v>58</v>
      </c>
      <c r="AH1504" t="s">
        <v>66</v>
      </c>
      <c r="AI1504" t="s">
        <v>58</v>
      </c>
      <c r="AJ1504" t="s">
        <v>58</v>
      </c>
      <c r="AK1504">
        <v>0</v>
      </c>
      <c r="AL1504">
        <v>0</v>
      </c>
      <c r="AM1504">
        <v>1</v>
      </c>
      <c r="AN1504">
        <v>0</v>
      </c>
      <c r="AO1504">
        <v>0</v>
      </c>
      <c r="AP1504">
        <v>0</v>
      </c>
      <c r="AQ1504">
        <v>0</v>
      </c>
      <c r="AR1504">
        <v>0</v>
      </c>
      <c r="AS1504">
        <v>1</v>
      </c>
      <c r="AT1504">
        <v>9</v>
      </c>
      <c r="AU1504">
        <v>133928</v>
      </c>
      <c r="AV1504">
        <v>15.2</v>
      </c>
      <c r="AW1504" t="s">
        <v>59</v>
      </c>
      <c r="AX1504">
        <v>3</v>
      </c>
    </row>
    <row r="1505" spans="1:50">
      <c r="A1505" t="s">
        <v>2718</v>
      </c>
      <c r="B1505" t="s">
        <v>2719</v>
      </c>
      <c r="C1505" t="s">
        <v>236</v>
      </c>
      <c r="D1505">
        <v>6200</v>
      </c>
      <c r="E1505" t="s">
        <v>53</v>
      </c>
      <c r="F1505">
        <v>62</v>
      </c>
      <c r="G1505" t="s">
        <v>104</v>
      </c>
      <c r="H1505">
        <v>220.39</v>
      </c>
      <c r="I1505" t="s">
        <v>55</v>
      </c>
      <c r="J1505" t="s">
        <v>55</v>
      </c>
      <c r="K1505" t="s">
        <v>80</v>
      </c>
      <c r="L1505" t="s">
        <v>58</v>
      </c>
      <c r="M1505">
        <v>0</v>
      </c>
      <c r="N1505">
        <v>2</v>
      </c>
      <c r="O1505">
        <v>2</v>
      </c>
      <c r="P1505">
        <v>0</v>
      </c>
      <c r="Q1505" t="s">
        <v>59</v>
      </c>
      <c r="R1505" t="s">
        <v>59</v>
      </c>
      <c r="S1505" t="s">
        <v>59</v>
      </c>
      <c r="T1505" t="s">
        <v>59</v>
      </c>
      <c r="U1505" t="s">
        <v>59</v>
      </c>
      <c r="V1505">
        <v>0</v>
      </c>
      <c r="W1505">
        <v>1</v>
      </c>
      <c r="X1505">
        <v>1</v>
      </c>
      <c r="Y1505" t="s">
        <v>66</v>
      </c>
      <c r="Z1505" t="s">
        <v>66</v>
      </c>
      <c r="AA1505" t="s">
        <v>66</v>
      </c>
      <c r="AB1505" t="s">
        <v>66</v>
      </c>
      <c r="AC1505" t="s">
        <v>58</v>
      </c>
      <c r="AD1505" t="s">
        <v>58</v>
      </c>
      <c r="AE1505" t="s">
        <v>58</v>
      </c>
      <c r="AF1505" t="s">
        <v>58</v>
      </c>
      <c r="AG1505" t="s">
        <v>58</v>
      </c>
      <c r="AH1505" t="s">
        <v>66</v>
      </c>
      <c r="AI1505" t="s">
        <v>58</v>
      </c>
      <c r="AJ1505" t="s">
        <v>58</v>
      </c>
      <c r="AK1505">
        <v>1</v>
      </c>
      <c r="AL1505">
        <v>0</v>
      </c>
      <c r="AM1505">
        <v>1</v>
      </c>
      <c r="AN1505">
        <v>1</v>
      </c>
      <c r="AO1505">
        <v>1</v>
      </c>
      <c r="AP1505">
        <v>0</v>
      </c>
      <c r="AQ1505">
        <v>0</v>
      </c>
      <c r="AR1505">
        <v>0</v>
      </c>
      <c r="AS1505">
        <v>1</v>
      </c>
      <c r="AT1505">
        <v>4</v>
      </c>
      <c r="AU1505">
        <v>64999</v>
      </c>
      <c r="AV1505">
        <v>13.8</v>
      </c>
      <c r="AW1505" t="s">
        <v>59</v>
      </c>
      <c r="AX1505">
        <v>4</v>
      </c>
    </row>
    <row r="1506" spans="1:50">
      <c r="A1506" t="s">
        <v>2720</v>
      </c>
      <c r="B1506" t="s">
        <v>2721</v>
      </c>
      <c r="C1506" t="s">
        <v>52</v>
      </c>
      <c r="D1506">
        <v>5480</v>
      </c>
      <c r="E1506" t="s">
        <v>53</v>
      </c>
      <c r="F1506">
        <v>34</v>
      </c>
      <c r="G1506" t="s">
        <v>70</v>
      </c>
      <c r="H1506">
        <v>450.99</v>
      </c>
      <c r="I1506" t="s">
        <v>55</v>
      </c>
      <c r="J1506" t="s">
        <v>55</v>
      </c>
      <c r="K1506" t="s">
        <v>85</v>
      </c>
      <c r="L1506" t="s">
        <v>66</v>
      </c>
      <c r="M1506">
        <v>4</v>
      </c>
      <c r="N1506">
        <v>2</v>
      </c>
      <c r="O1506">
        <v>2</v>
      </c>
      <c r="P1506">
        <v>0</v>
      </c>
      <c r="Q1506" t="s">
        <v>59</v>
      </c>
      <c r="R1506" t="s">
        <v>59</v>
      </c>
      <c r="S1506" t="s">
        <v>66</v>
      </c>
      <c r="T1506" t="s">
        <v>59</v>
      </c>
      <c r="U1506" t="s">
        <v>59</v>
      </c>
      <c r="W1506">
        <v>0</v>
      </c>
      <c r="X1506">
        <v>0</v>
      </c>
      <c r="Y1506" t="s">
        <v>66</v>
      </c>
      <c r="Z1506" t="s">
        <v>58</v>
      </c>
      <c r="AA1506" t="s">
        <v>58</v>
      </c>
      <c r="AB1506" t="s">
        <v>66</v>
      </c>
      <c r="AC1506" t="s">
        <v>58</v>
      </c>
      <c r="AD1506" t="s">
        <v>58</v>
      </c>
      <c r="AE1506" t="s">
        <v>58</v>
      </c>
      <c r="AF1506" t="s">
        <v>58</v>
      </c>
      <c r="AG1506" t="s">
        <v>58</v>
      </c>
      <c r="AH1506" t="s">
        <v>58</v>
      </c>
      <c r="AI1506" t="s">
        <v>58</v>
      </c>
      <c r="AJ1506" t="s">
        <v>58</v>
      </c>
      <c r="AK1506">
        <v>0</v>
      </c>
      <c r="AL1506">
        <v>0</v>
      </c>
      <c r="AM1506">
        <v>1</v>
      </c>
      <c r="AN1506">
        <v>0</v>
      </c>
      <c r="AO1506">
        <v>1</v>
      </c>
      <c r="AP1506">
        <v>0</v>
      </c>
      <c r="AQ1506">
        <v>0</v>
      </c>
      <c r="AR1506">
        <v>0</v>
      </c>
      <c r="AS1506">
        <v>1</v>
      </c>
      <c r="AT1506">
        <v>9</v>
      </c>
      <c r="AU1506">
        <v>113311</v>
      </c>
      <c r="AV1506">
        <v>15.3</v>
      </c>
      <c r="AW1506" t="s">
        <v>59</v>
      </c>
      <c r="AX1506">
        <v>5</v>
      </c>
    </row>
    <row r="1507" spans="1:50">
      <c r="A1507" t="s">
        <v>2722</v>
      </c>
      <c r="B1507" t="s">
        <v>1983</v>
      </c>
      <c r="C1507" t="s">
        <v>366</v>
      </c>
      <c r="D1507">
        <v>6520</v>
      </c>
      <c r="E1507" t="s">
        <v>63</v>
      </c>
      <c r="F1507">
        <v>54</v>
      </c>
      <c r="G1507" t="s">
        <v>226</v>
      </c>
      <c r="H1507">
        <v>443.09</v>
      </c>
      <c r="I1507" t="s">
        <v>105</v>
      </c>
      <c r="J1507" t="s">
        <v>55</v>
      </c>
      <c r="K1507" t="s">
        <v>72</v>
      </c>
      <c r="L1507" t="s">
        <v>66</v>
      </c>
      <c r="M1507">
        <v>1</v>
      </c>
      <c r="N1507">
        <v>2</v>
      </c>
      <c r="O1507">
        <v>2</v>
      </c>
      <c r="P1507">
        <v>0</v>
      </c>
      <c r="Q1507" t="s">
        <v>66</v>
      </c>
      <c r="R1507" t="s">
        <v>59</v>
      </c>
      <c r="S1507" t="s">
        <v>66</v>
      </c>
      <c r="T1507" t="s">
        <v>59</v>
      </c>
      <c r="U1507" t="s">
        <v>59</v>
      </c>
      <c r="V1507">
        <v>2</v>
      </c>
      <c r="W1507">
        <v>1</v>
      </c>
      <c r="X1507">
        <v>1</v>
      </c>
      <c r="Y1507" t="s">
        <v>66</v>
      </c>
      <c r="Z1507" t="s">
        <v>66</v>
      </c>
      <c r="AA1507" t="s">
        <v>66</v>
      </c>
      <c r="AB1507" t="s">
        <v>58</v>
      </c>
      <c r="AC1507" t="s">
        <v>58</v>
      </c>
      <c r="AD1507" t="s">
        <v>58</v>
      </c>
      <c r="AE1507" t="s">
        <v>66</v>
      </c>
      <c r="AF1507" t="s">
        <v>58</v>
      </c>
      <c r="AG1507" t="s">
        <v>58</v>
      </c>
      <c r="AH1507" t="s">
        <v>58</v>
      </c>
      <c r="AI1507" t="s">
        <v>58</v>
      </c>
      <c r="AJ1507" t="s">
        <v>58</v>
      </c>
      <c r="AK1507">
        <v>1</v>
      </c>
      <c r="AL1507">
        <v>0</v>
      </c>
      <c r="AM1507">
        <v>1</v>
      </c>
      <c r="AN1507">
        <v>0</v>
      </c>
      <c r="AO1507">
        <v>1</v>
      </c>
      <c r="AP1507">
        <v>0</v>
      </c>
      <c r="AQ1507">
        <v>0</v>
      </c>
      <c r="AR1507">
        <v>0</v>
      </c>
      <c r="AS1507">
        <v>0</v>
      </c>
      <c r="AT1507">
        <v>9</v>
      </c>
      <c r="AU1507">
        <v>103124</v>
      </c>
      <c r="AV1507">
        <v>15.1</v>
      </c>
      <c r="AW1507" t="s">
        <v>66</v>
      </c>
      <c r="AX1507">
        <v>4</v>
      </c>
    </row>
    <row r="1508" spans="1:50">
      <c r="A1508" t="s">
        <v>2723</v>
      </c>
      <c r="B1508" t="s">
        <v>1992</v>
      </c>
      <c r="C1508" t="s">
        <v>97</v>
      </c>
      <c r="D1508">
        <v>5350</v>
      </c>
      <c r="E1508" t="s">
        <v>53</v>
      </c>
      <c r="F1508">
        <v>58</v>
      </c>
      <c r="G1508" t="s">
        <v>246</v>
      </c>
      <c r="H1508">
        <v>475.33</v>
      </c>
      <c r="I1508" t="s">
        <v>55</v>
      </c>
      <c r="J1508" t="s">
        <v>55</v>
      </c>
      <c r="K1508" t="s">
        <v>72</v>
      </c>
      <c r="L1508" t="s">
        <v>58</v>
      </c>
      <c r="M1508">
        <v>0</v>
      </c>
      <c r="N1508">
        <v>2</v>
      </c>
      <c r="O1508">
        <v>2</v>
      </c>
      <c r="P1508">
        <v>0</v>
      </c>
      <c r="Q1508" t="s">
        <v>59</v>
      </c>
      <c r="R1508" t="s">
        <v>59</v>
      </c>
      <c r="S1508" t="s">
        <v>59</v>
      </c>
      <c r="T1508" t="s">
        <v>59</v>
      </c>
      <c r="U1508" t="s">
        <v>59</v>
      </c>
      <c r="V1508">
        <v>0</v>
      </c>
      <c r="W1508">
        <v>0</v>
      </c>
      <c r="X1508">
        <v>0</v>
      </c>
      <c r="Y1508" t="s">
        <v>66</v>
      </c>
      <c r="Z1508" t="s">
        <v>58</v>
      </c>
      <c r="AA1508" t="s">
        <v>66</v>
      </c>
      <c r="AB1508" t="s">
        <v>58</v>
      </c>
      <c r="AC1508" t="s">
        <v>58</v>
      </c>
      <c r="AD1508" t="s">
        <v>58</v>
      </c>
      <c r="AE1508" t="s">
        <v>58</v>
      </c>
      <c r="AF1508" t="s">
        <v>58</v>
      </c>
      <c r="AG1508" t="s">
        <v>58</v>
      </c>
      <c r="AH1508" t="s">
        <v>58</v>
      </c>
      <c r="AI1508" t="s">
        <v>58</v>
      </c>
      <c r="AJ1508" t="s">
        <v>58</v>
      </c>
      <c r="AK1508">
        <v>1</v>
      </c>
      <c r="AL1508">
        <v>1</v>
      </c>
      <c r="AM1508">
        <v>0</v>
      </c>
      <c r="AN1508">
        <v>1</v>
      </c>
      <c r="AO1508">
        <v>1</v>
      </c>
      <c r="AP1508">
        <v>1</v>
      </c>
      <c r="AQ1508">
        <v>0</v>
      </c>
      <c r="AR1508">
        <v>0</v>
      </c>
      <c r="AS1508">
        <v>1</v>
      </c>
      <c r="AT1508">
        <v>9</v>
      </c>
      <c r="AU1508">
        <v>120634</v>
      </c>
      <c r="AV1508">
        <v>16</v>
      </c>
      <c r="AW1508" t="s">
        <v>59</v>
      </c>
      <c r="AX1508">
        <v>5</v>
      </c>
    </row>
    <row r="1509" spans="1:50">
      <c r="A1509" t="s">
        <v>2724</v>
      </c>
      <c r="B1509" t="s">
        <v>2725</v>
      </c>
      <c r="C1509" t="s">
        <v>122</v>
      </c>
      <c r="E1509" t="s">
        <v>53</v>
      </c>
      <c r="F1509">
        <v>24</v>
      </c>
      <c r="G1509" t="s">
        <v>163</v>
      </c>
      <c r="H1509">
        <v>457.57</v>
      </c>
      <c r="I1509" t="s">
        <v>55</v>
      </c>
      <c r="J1509" t="s">
        <v>55</v>
      </c>
      <c r="K1509" t="s">
        <v>131</v>
      </c>
      <c r="L1509" t="s">
        <v>66</v>
      </c>
      <c r="M1509">
        <v>0</v>
      </c>
      <c r="N1509">
        <v>2</v>
      </c>
      <c r="O1509">
        <v>2</v>
      </c>
      <c r="P1509">
        <v>1</v>
      </c>
      <c r="Q1509" t="s">
        <v>59</v>
      </c>
      <c r="R1509" t="s">
        <v>59</v>
      </c>
      <c r="S1509" t="s">
        <v>59</v>
      </c>
      <c r="T1509" t="s">
        <v>59</v>
      </c>
      <c r="U1509" t="s">
        <v>59</v>
      </c>
      <c r="Y1509" t="s">
        <v>66</v>
      </c>
      <c r="Z1509" t="s">
        <v>58</v>
      </c>
      <c r="AA1509" t="s">
        <v>58</v>
      </c>
      <c r="AB1509" t="s">
        <v>66</v>
      </c>
      <c r="AC1509" t="s">
        <v>58</v>
      </c>
      <c r="AD1509" t="s">
        <v>58</v>
      </c>
      <c r="AE1509" t="s">
        <v>58</v>
      </c>
      <c r="AF1509" t="s">
        <v>58</v>
      </c>
      <c r="AG1509" t="s">
        <v>58</v>
      </c>
      <c r="AH1509" t="s">
        <v>58</v>
      </c>
      <c r="AI1509" t="s">
        <v>58</v>
      </c>
      <c r="AJ1509" t="s">
        <v>58</v>
      </c>
      <c r="AK1509">
        <v>0</v>
      </c>
      <c r="AL1509">
        <v>0</v>
      </c>
      <c r="AM1509">
        <v>1</v>
      </c>
      <c r="AN1509">
        <v>0</v>
      </c>
      <c r="AO1509">
        <v>1</v>
      </c>
      <c r="AP1509">
        <v>0</v>
      </c>
      <c r="AQ1509">
        <v>0</v>
      </c>
      <c r="AR1509">
        <v>0</v>
      </c>
      <c r="AS1509">
        <v>1</v>
      </c>
      <c r="AT1509">
        <v>9</v>
      </c>
      <c r="AU1509">
        <v>138928</v>
      </c>
      <c r="AW1509" t="s">
        <v>66</v>
      </c>
      <c r="AX1509">
        <v>7</v>
      </c>
    </row>
    <row r="1510" spans="1:50">
      <c r="A1510" t="s">
        <v>2726</v>
      </c>
      <c r="B1510" t="s">
        <v>858</v>
      </c>
      <c r="C1510" t="s">
        <v>103</v>
      </c>
      <c r="D1510">
        <v>7400</v>
      </c>
      <c r="E1510" t="s">
        <v>63</v>
      </c>
      <c r="F1510">
        <v>40</v>
      </c>
      <c r="G1510" t="s">
        <v>246</v>
      </c>
      <c r="H1510">
        <v>467.11</v>
      </c>
      <c r="I1510" t="s">
        <v>55</v>
      </c>
      <c r="J1510" t="s">
        <v>56</v>
      </c>
      <c r="K1510" t="s">
        <v>215</v>
      </c>
      <c r="L1510" t="s">
        <v>58</v>
      </c>
      <c r="M1510">
        <v>0</v>
      </c>
      <c r="N1510">
        <v>1</v>
      </c>
      <c r="O1510">
        <v>1</v>
      </c>
      <c r="P1510">
        <v>0</v>
      </c>
      <c r="Q1510" t="s">
        <v>59</v>
      </c>
      <c r="R1510" t="s">
        <v>59</v>
      </c>
      <c r="S1510" t="s">
        <v>59</v>
      </c>
      <c r="T1510" t="s">
        <v>59</v>
      </c>
      <c r="U1510" t="s">
        <v>59</v>
      </c>
      <c r="W1510">
        <v>0</v>
      </c>
      <c r="X1510">
        <v>0</v>
      </c>
      <c r="Y1510" t="s">
        <v>58</v>
      </c>
      <c r="Z1510" t="s">
        <v>58</v>
      </c>
      <c r="AA1510" t="s">
        <v>58</v>
      </c>
      <c r="AB1510" t="s">
        <v>58</v>
      </c>
      <c r="AC1510" t="s">
        <v>58</v>
      </c>
      <c r="AD1510" t="s">
        <v>58</v>
      </c>
      <c r="AE1510" t="s">
        <v>58</v>
      </c>
      <c r="AF1510" t="s">
        <v>58</v>
      </c>
      <c r="AG1510" t="s">
        <v>58</v>
      </c>
      <c r="AH1510" t="s">
        <v>58</v>
      </c>
      <c r="AI1510" t="s">
        <v>58</v>
      </c>
      <c r="AJ1510" t="s">
        <v>58</v>
      </c>
      <c r="AK1510">
        <v>0</v>
      </c>
      <c r="AL1510">
        <v>0</v>
      </c>
      <c r="AM1510">
        <v>1</v>
      </c>
      <c r="AN1510">
        <v>0</v>
      </c>
      <c r="AO1510">
        <v>1</v>
      </c>
      <c r="AP1510">
        <v>0</v>
      </c>
      <c r="AQ1510">
        <v>0</v>
      </c>
      <c r="AR1510">
        <v>0</v>
      </c>
      <c r="AS1510">
        <v>1</v>
      </c>
      <c r="AT1510">
        <v>8</v>
      </c>
      <c r="AU1510">
        <v>99166</v>
      </c>
      <c r="AV1510">
        <v>14.3</v>
      </c>
      <c r="AW1510" t="s">
        <v>59</v>
      </c>
      <c r="AX1510">
        <v>6</v>
      </c>
    </row>
    <row r="1511" spans="1:50">
      <c r="A1511" t="s">
        <v>2727</v>
      </c>
      <c r="B1511" t="s">
        <v>2728</v>
      </c>
      <c r="C1511" t="s">
        <v>205</v>
      </c>
      <c r="D1511">
        <v>2760</v>
      </c>
      <c r="E1511" t="s">
        <v>53</v>
      </c>
      <c r="F1511">
        <v>40</v>
      </c>
      <c r="G1511" t="s">
        <v>70</v>
      </c>
      <c r="H1511">
        <v>295.39</v>
      </c>
      <c r="I1511" t="s">
        <v>105</v>
      </c>
      <c r="J1511" t="s">
        <v>56</v>
      </c>
      <c r="K1511" t="s">
        <v>156</v>
      </c>
      <c r="L1511" t="s">
        <v>66</v>
      </c>
      <c r="M1511">
        <v>2</v>
      </c>
      <c r="N1511">
        <v>2</v>
      </c>
      <c r="O1511">
        <v>2</v>
      </c>
      <c r="P1511">
        <v>0</v>
      </c>
      <c r="Q1511" t="s">
        <v>59</v>
      </c>
      <c r="R1511" t="s">
        <v>66</v>
      </c>
      <c r="S1511" t="s">
        <v>66</v>
      </c>
      <c r="T1511" t="s">
        <v>66</v>
      </c>
      <c r="U1511" t="s">
        <v>59</v>
      </c>
      <c r="W1511">
        <v>0</v>
      </c>
      <c r="X1511">
        <v>0</v>
      </c>
      <c r="Y1511" t="s">
        <v>58</v>
      </c>
      <c r="Z1511" t="s">
        <v>66</v>
      </c>
      <c r="AA1511" t="s">
        <v>58</v>
      </c>
      <c r="AB1511" t="s">
        <v>66</v>
      </c>
      <c r="AC1511" t="s">
        <v>58</v>
      </c>
      <c r="AD1511" t="s">
        <v>58</v>
      </c>
      <c r="AE1511" t="s">
        <v>58</v>
      </c>
      <c r="AF1511" t="s">
        <v>58</v>
      </c>
      <c r="AG1511" t="s">
        <v>58</v>
      </c>
      <c r="AH1511" t="s">
        <v>58</v>
      </c>
      <c r="AI1511" t="s">
        <v>58</v>
      </c>
      <c r="AJ1511" t="s">
        <v>58</v>
      </c>
      <c r="AK1511">
        <v>0</v>
      </c>
      <c r="AL1511">
        <v>1</v>
      </c>
      <c r="AM1511">
        <v>1</v>
      </c>
      <c r="AN1511">
        <v>0</v>
      </c>
      <c r="AO1511">
        <v>1</v>
      </c>
      <c r="AP1511">
        <v>0</v>
      </c>
      <c r="AQ1511">
        <v>0</v>
      </c>
      <c r="AR1511">
        <v>0</v>
      </c>
      <c r="AS1511">
        <v>1</v>
      </c>
      <c r="AT1511">
        <v>8</v>
      </c>
      <c r="AU1511">
        <v>71874</v>
      </c>
      <c r="AV1511">
        <v>13.9</v>
      </c>
      <c r="AW1511" t="s">
        <v>66</v>
      </c>
      <c r="AX1511">
        <v>1</v>
      </c>
    </row>
    <row r="1512" spans="1:50">
      <c r="A1512" t="s">
        <v>2729</v>
      </c>
      <c r="B1512" t="s">
        <v>1012</v>
      </c>
      <c r="C1512" t="s">
        <v>83</v>
      </c>
      <c r="D1512">
        <v>4920</v>
      </c>
      <c r="E1512" t="s">
        <v>63</v>
      </c>
      <c r="F1512">
        <v>44</v>
      </c>
      <c r="G1512" t="s">
        <v>127</v>
      </c>
      <c r="H1512">
        <v>395.72</v>
      </c>
      <c r="I1512" t="s">
        <v>55</v>
      </c>
      <c r="J1512" t="s">
        <v>55</v>
      </c>
      <c r="K1512" t="s">
        <v>85</v>
      </c>
      <c r="L1512" t="s">
        <v>58</v>
      </c>
      <c r="M1512">
        <v>0</v>
      </c>
      <c r="N1512">
        <v>1</v>
      </c>
      <c r="O1512">
        <v>1</v>
      </c>
      <c r="P1512">
        <v>0</v>
      </c>
      <c r="Q1512" t="s">
        <v>59</v>
      </c>
      <c r="R1512" t="s">
        <v>59</v>
      </c>
      <c r="S1512" t="s">
        <v>59</v>
      </c>
      <c r="T1512" t="s">
        <v>59</v>
      </c>
      <c r="U1512" t="s">
        <v>59</v>
      </c>
      <c r="V1512">
        <v>0</v>
      </c>
      <c r="W1512">
        <v>0</v>
      </c>
      <c r="X1512">
        <v>0</v>
      </c>
      <c r="Y1512" t="s">
        <v>58</v>
      </c>
      <c r="Z1512" t="s">
        <v>58</v>
      </c>
      <c r="AA1512" t="s">
        <v>58</v>
      </c>
      <c r="AB1512" t="s">
        <v>58</v>
      </c>
      <c r="AC1512" t="s">
        <v>58</v>
      </c>
      <c r="AD1512" t="s">
        <v>58</v>
      </c>
      <c r="AE1512" t="s">
        <v>58</v>
      </c>
      <c r="AF1512" t="s">
        <v>58</v>
      </c>
      <c r="AG1512" t="s">
        <v>58</v>
      </c>
      <c r="AH1512" t="s">
        <v>58</v>
      </c>
      <c r="AI1512" t="s">
        <v>58</v>
      </c>
      <c r="AJ1512" t="s">
        <v>58</v>
      </c>
      <c r="AK1512">
        <v>0</v>
      </c>
      <c r="AL1512">
        <v>0</v>
      </c>
      <c r="AM1512">
        <v>1</v>
      </c>
      <c r="AN1512">
        <v>0</v>
      </c>
      <c r="AO1512">
        <v>1</v>
      </c>
      <c r="AP1512">
        <v>0</v>
      </c>
      <c r="AQ1512">
        <v>1</v>
      </c>
      <c r="AR1512">
        <v>1</v>
      </c>
      <c r="AS1512">
        <v>0</v>
      </c>
      <c r="AT1512">
        <v>9</v>
      </c>
      <c r="AU1512">
        <v>96943</v>
      </c>
      <c r="AV1512">
        <v>14.8</v>
      </c>
      <c r="AW1512" t="s">
        <v>59</v>
      </c>
      <c r="AX1512">
        <v>2</v>
      </c>
    </row>
    <row r="1513" spans="1:50">
      <c r="A1513" t="s">
        <v>2730</v>
      </c>
      <c r="B1513" t="s">
        <v>1040</v>
      </c>
      <c r="C1513" t="s">
        <v>271</v>
      </c>
      <c r="D1513">
        <v>5080</v>
      </c>
      <c r="E1513" t="s">
        <v>63</v>
      </c>
      <c r="F1513">
        <v>74</v>
      </c>
      <c r="G1513" t="s">
        <v>163</v>
      </c>
      <c r="H1513">
        <v>419.08</v>
      </c>
      <c r="I1513" t="s">
        <v>55</v>
      </c>
      <c r="J1513" t="s">
        <v>55</v>
      </c>
      <c r="K1513" t="s">
        <v>168</v>
      </c>
      <c r="L1513" t="s">
        <v>58</v>
      </c>
      <c r="M1513">
        <v>0</v>
      </c>
      <c r="N1513">
        <v>0</v>
      </c>
      <c r="O1513">
        <v>0</v>
      </c>
      <c r="P1513">
        <v>0</v>
      </c>
      <c r="Q1513" t="s">
        <v>59</v>
      </c>
      <c r="R1513" t="s">
        <v>59</v>
      </c>
      <c r="S1513" t="s">
        <v>59</v>
      </c>
      <c r="T1513" t="s">
        <v>59</v>
      </c>
      <c r="U1513" t="s">
        <v>59</v>
      </c>
      <c r="V1513">
        <v>0</v>
      </c>
      <c r="W1513">
        <v>1</v>
      </c>
      <c r="X1513">
        <v>1</v>
      </c>
      <c r="Y1513" t="s">
        <v>66</v>
      </c>
      <c r="Z1513" t="s">
        <v>66</v>
      </c>
      <c r="AA1513" t="s">
        <v>58</v>
      </c>
      <c r="AB1513" t="s">
        <v>66</v>
      </c>
      <c r="AC1513" t="s">
        <v>58</v>
      </c>
      <c r="AD1513" t="s">
        <v>58</v>
      </c>
      <c r="AE1513" t="s">
        <v>58</v>
      </c>
      <c r="AF1513" t="s">
        <v>58</v>
      </c>
      <c r="AG1513" t="s">
        <v>58</v>
      </c>
      <c r="AH1513" t="s">
        <v>66</v>
      </c>
      <c r="AI1513" t="s">
        <v>58</v>
      </c>
      <c r="AJ1513" t="s">
        <v>58</v>
      </c>
      <c r="AK1513">
        <v>1</v>
      </c>
      <c r="AL1513">
        <v>1</v>
      </c>
      <c r="AM1513">
        <v>1</v>
      </c>
      <c r="AN1513">
        <v>0</v>
      </c>
      <c r="AO1513">
        <v>0</v>
      </c>
      <c r="AP1513">
        <v>0</v>
      </c>
      <c r="AQ1513">
        <v>1</v>
      </c>
      <c r="AR1513">
        <v>0</v>
      </c>
      <c r="AS1513">
        <v>0</v>
      </c>
      <c r="AT1513">
        <v>9</v>
      </c>
      <c r="AU1513">
        <v>119396</v>
      </c>
      <c r="AV1513">
        <v>16.7</v>
      </c>
      <c r="AW1513" t="s">
        <v>59</v>
      </c>
      <c r="AX1513">
        <v>1</v>
      </c>
    </row>
    <row r="1514" spans="1:50">
      <c r="A1514" t="s">
        <v>2731</v>
      </c>
      <c r="B1514" t="s">
        <v>2732</v>
      </c>
      <c r="C1514" t="s">
        <v>171</v>
      </c>
      <c r="D1514">
        <v>5600</v>
      </c>
      <c r="E1514" t="s">
        <v>53</v>
      </c>
      <c r="F1514">
        <v>56</v>
      </c>
      <c r="G1514" t="s">
        <v>363</v>
      </c>
      <c r="H1514">
        <v>484.87</v>
      </c>
      <c r="I1514" t="s">
        <v>55</v>
      </c>
      <c r="J1514" t="s">
        <v>55</v>
      </c>
      <c r="K1514" t="s">
        <v>72</v>
      </c>
      <c r="L1514" t="s">
        <v>58</v>
      </c>
      <c r="M1514">
        <v>0</v>
      </c>
      <c r="N1514">
        <v>2</v>
      </c>
      <c r="O1514">
        <v>2</v>
      </c>
      <c r="P1514">
        <v>1</v>
      </c>
      <c r="Q1514" t="s">
        <v>59</v>
      </c>
      <c r="R1514" t="s">
        <v>66</v>
      </c>
      <c r="S1514" t="s">
        <v>66</v>
      </c>
      <c r="T1514" t="s">
        <v>66</v>
      </c>
      <c r="U1514" t="s">
        <v>66</v>
      </c>
      <c r="V1514">
        <v>2</v>
      </c>
      <c r="W1514">
        <v>0</v>
      </c>
      <c r="X1514">
        <v>1</v>
      </c>
      <c r="Y1514" t="s">
        <v>66</v>
      </c>
      <c r="Z1514" t="s">
        <v>66</v>
      </c>
      <c r="AA1514" t="s">
        <v>58</v>
      </c>
      <c r="AB1514" t="s">
        <v>66</v>
      </c>
      <c r="AC1514" t="s">
        <v>66</v>
      </c>
      <c r="AD1514" t="s">
        <v>58</v>
      </c>
      <c r="AE1514" t="s">
        <v>58</v>
      </c>
      <c r="AF1514" t="s">
        <v>58</v>
      </c>
      <c r="AG1514" t="s">
        <v>58</v>
      </c>
      <c r="AH1514" t="s">
        <v>58</v>
      </c>
      <c r="AI1514" t="s">
        <v>58</v>
      </c>
      <c r="AJ1514" t="s">
        <v>58</v>
      </c>
      <c r="AK1514">
        <v>0</v>
      </c>
      <c r="AL1514">
        <v>0</v>
      </c>
      <c r="AM1514">
        <v>1</v>
      </c>
      <c r="AN1514">
        <v>1</v>
      </c>
      <c r="AO1514">
        <v>0</v>
      </c>
      <c r="AP1514">
        <v>0</v>
      </c>
      <c r="AQ1514">
        <v>0</v>
      </c>
      <c r="AR1514">
        <v>0</v>
      </c>
      <c r="AS1514">
        <v>1</v>
      </c>
      <c r="AT1514">
        <v>9</v>
      </c>
      <c r="AU1514">
        <v>111028</v>
      </c>
      <c r="AV1514">
        <v>15.1</v>
      </c>
      <c r="AW1514" t="s">
        <v>66</v>
      </c>
      <c r="AX1514">
        <v>3</v>
      </c>
    </row>
    <row r="1515" spans="1:50">
      <c r="A1515" t="s">
        <v>2733</v>
      </c>
      <c r="B1515" t="s">
        <v>1121</v>
      </c>
      <c r="C1515" t="s">
        <v>148</v>
      </c>
      <c r="D1515">
        <v>5015</v>
      </c>
      <c r="E1515" t="s">
        <v>63</v>
      </c>
      <c r="F1515">
        <v>30</v>
      </c>
      <c r="G1515" t="s">
        <v>226</v>
      </c>
      <c r="H1515">
        <v>490.46</v>
      </c>
      <c r="I1515" t="s">
        <v>55</v>
      </c>
      <c r="J1515" t="s">
        <v>55</v>
      </c>
      <c r="K1515" t="s">
        <v>57</v>
      </c>
      <c r="L1515" t="s">
        <v>66</v>
      </c>
      <c r="M1515">
        <v>2</v>
      </c>
      <c r="N1515">
        <v>2</v>
      </c>
      <c r="O1515">
        <v>2</v>
      </c>
      <c r="P1515">
        <v>0</v>
      </c>
      <c r="Q1515" t="s">
        <v>59</v>
      </c>
      <c r="R1515" t="s">
        <v>59</v>
      </c>
      <c r="S1515" t="s">
        <v>59</v>
      </c>
      <c r="T1515" t="s">
        <v>59</v>
      </c>
      <c r="U1515" t="s">
        <v>59</v>
      </c>
      <c r="W1515">
        <v>0</v>
      </c>
      <c r="X1515">
        <v>0</v>
      </c>
      <c r="Y1515" t="s">
        <v>66</v>
      </c>
      <c r="Z1515" t="s">
        <v>58</v>
      </c>
      <c r="AA1515" t="s">
        <v>58</v>
      </c>
      <c r="AB1515" t="s">
        <v>58</v>
      </c>
      <c r="AC1515" t="s">
        <v>58</v>
      </c>
      <c r="AD1515" t="s">
        <v>58</v>
      </c>
      <c r="AE1515" t="s">
        <v>58</v>
      </c>
      <c r="AF1515" t="s">
        <v>58</v>
      </c>
      <c r="AG1515" t="s">
        <v>58</v>
      </c>
      <c r="AH1515" t="s">
        <v>58</v>
      </c>
      <c r="AI1515" t="s">
        <v>58</v>
      </c>
      <c r="AJ1515" t="s">
        <v>58</v>
      </c>
      <c r="AK1515">
        <v>0</v>
      </c>
      <c r="AL1515">
        <v>1</v>
      </c>
      <c r="AM1515">
        <v>1</v>
      </c>
      <c r="AN1515">
        <v>0</v>
      </c>
      <c r="AO1515">
        <v>1</v>
      </c>
      <c r="AP1515">
        <v>0</v>
      </c>
      <c r="AQ1515">
        <v>0</v>
      </c>
      <c r="AR1515">
        <v>1</v>
      </c>
      <c r="AS1515">
        <v>1</v>
      </c>
      <c r="AT1515">
        <v>9</v>
      </c>
      <c r="AU1515">
        <v>199122</v>
      </c>
      <c r="AV1515">
        <v>16.600000000000001</v>
      </c>
      <c r="AW1515" t="s">
        <v>59</v>
      </c>
      <c r="AX1515">
        <v>3</v>
      </c>
    </row>
    <row r="1516" spans="1:50">
      <c r="A1516" t="s">
        <v>2734</v>
      </c>
      <c r="B1516" t="s">
        <v>2735</v>
      </c>
      <c r="C1516" t="s">
        <v>148</v>
      </c>
      <c r="D1516">
        <v>5190</v>
      </c>
      <c r="E1516" t="s">
        <v>63</v>
      </c>
      <c r="F1516">
        <v>40</v>
      </c>
      <c r="G1516" t="s">
        <v>70</v>
      </c>
      <c r="H1516">
        <v>376.97</v>
      </c>
      <c r="I1516" t="s">
        <v>55</v>
      </c>
      <c r="J1516" t="s">
        <v>71</v>
      </c>
      <c r="K1516" t="s">
        <v>90</v>
      </c>
      <c r="L1516" t="s">
        <v>66</v>
      </c>
      <c r="M1516">
        <v>3</v>
      </c>
      <c r="N1516">
        <v>1</v>
      </c>
      <c r="O1516">
        <v>1</v>
      </c>
      <c r="P1516">
        <v>0</v>
      </c>
      <c r="Q1516" t="s">
        <v>59</v>
      </c>
      <c r="R1516" t="s">
        <v>59</v>
      </c>
      <c r="S1516" t="s">
        <v>59</v>
      </c>
      <c r="T1516" t="s">
        <v>59</v>
      </c>
      <c r="U1516" t="s">
        <v>59</v>
      </c>
      <c r="W1516">
        <v>0</v>
      </c>
      <c r="X1516">
        <v>0</v>
      </c>
      <c r="Y1516" t="s">
        <v>66</v>
      </c>
      <c r="Z1516" t="s">
        <v>66</v>
      </c>
      <c r="AA1516" t="s">
        <v>58</v>
      </c>
      <c r="AB1516" t="s">
        <v>66</v>
      </c>
      <c r="AC1516" t="s">
        <v>58</v>
      </c>
      <c r="AD1516" t="s">
        <v>58</v>
      </c>
      <c r="AE1516" t="s">
        <v>58</v>
      </c>
      <c r="AF1516" t="s">
        <v>58</v>
      </c>
      <c r="AG1516" t="s">
        <v>58</v>
      </c>
      <c r="AH1516" t="s">
        <v>58</v>
      </c>
      <c r="AI1516" t="s">
        <v>58</v>
      </c>
      <c r="AJ1516" t="s">
        <v>58</v>
      </c>
      <c r="AK1516">
        <v>0</v>
      </c>
      <c r="AL1516">
        <v>1</v>
      </c>
      <c r="AM1516">
        <v>1</v>
      </c>
      <c r="AN1516">
        <v>0</v>
      </c>
      <c r="AO1516">
        <v>1</v>
      </c>
      <c r="AP1516">
        <v>0</v>
      </c>
      <c r="AQ1516">
        <v>1</v>
      </c>
      <c r="AR1516">
        <v>1</v>
      </c>
      <c r="AS1516">
        <v>1</v>
      </c>
      <c r="AT1516">
        <v>6</v>
      </c>
      <c r="AU1516">
        <v>86817</v>
      </c>
      <c r="AV1516">
        <v>12.8</v>
      </c>
      <c r="AW1516" t="s">
        <v>59</v>
      </c>
      <c r="AX1516">
        <v>3</v>
      </c>
    </row>
    <row r="1517" spans="1:50">
      <c r="A1517" t="s">
        <v>2736</v>
      </c>
      <c r="B1517" t="s">
        <v>2737</v>
      </c>
      <c r="C1517" t="s">
        <v>417</v>
      </c>
      <c r="D1517">
        <v>2080</v>
      </c>
      <c r="E1517" t="s">
        <v>63</v>
      </c>
      <c r="F1517">
        <v>46</v>
      </c>
      <c r="G1517" t="s">
        <v>64</v>
      </c>
      <c r="H1517">
        <v>444.08</v>
      </c>
      <c r="I1517" t="s">
        <v>105</v>
      </c>
      <c r="J1517" t="s">
        <v>71</v>
      </c>
      <c r="K1517" t="s">
        <v>85</v>
      </c>
      <c r="L1517" t="s">
        <v>66</v>
      </c>
      <c r="M1517">
        <v>3</v>
      </c>
      <c r="N1517">
        <v>1</v>
      </c>
      <c r="O1517">
        <v>1</v>
      </c>
      <c r="P1517">
        <v>0</v>
      </c>
      <c r="Q1517" t="s">
        <v>59</v>
      </c>
      <c r="R1517" t="s">
        <v>59</v>
      </c>
      <c r="S1517" t="s">
        <v>66</v>
      </c>
      <c r="T1517" t="s">
        <v>59</v>
      </c>
      <c r="U1517" t="s">
        <v>66</v>
      </c>
      <c r="V1517">
        <v>2</v>
      </c>
      <c r="W1517">
        <v>1</v>
      </c>
      <c r="X1517">
        <v>0</v>
      </c>
      <c r="Y1517" t="s">
        <v>66</v>
      </c>
      <c r="Z1517" t="s">
        <v>66</v>
      </c>
      <c r="AA1517" t="s">
        <v>58</v>
      </c>
      <c r="AB1517" t="s">
        <v>58</v>
      </c>
      <c r="AC1517" t="s">
        <v>58</v>
      </c>
      <c r="AD1517" t="s">
        <v>58</v>
      </c>
      <c r="AE1517" t="s">
        <v>58</v>
      </c>
      <c r="AF1517" t="s">
        <v>58</v>
      </c>
      <c r="AG1517" t="s">
        <v>58</v>
      </c>
      <c r="AH1517" t="s">
        <v>58</v>
      </c>
      <c r="AI1517" t="s">
        <v>58</v>
      </c>
      <c r="AJ1517" t="s">
        <v>58</v>
      </c>
      <c r="AK1517">
        <v>0</v>
      </c>
      <c r="AL1517">
        <v>1</v>
      </c>
      <c r="AM1517">
        <v>1</v>
      </c>
      <c r="AN1517">
        <v>0</v>
      </c>
      <c r="AO1517">
        <v>0</v>
      </c>
      <c r="AP1517">
        <v>0</v>
      </c>
      <c r="AQ1517">
        <v>0</v>
      </c>
      <c r="AR1517">
        <v>0</v>
      </c>
      <c r="AS1517">
        <v>0</v>
      </c>
      <c r="AT1517">
        <v>8</v>
      </c>
      <c r="AU1517">
        <v>101922</v>
      </c>
      <c r="AV1517">
        <v>15</v>
      </c>
      <c r="AW1517" t="s">
        <v>59</v>
      </c>
      <c r="AX1517">
        <v>4</v>
      </c>
    </row>
    <row r="1518" spans="1:50">
      <c r="A1518" t="s">
        <v>2738</v>
      </c>
      <c r="B1518" t="s">
        <v>1450</v>
      </c>
      <c r="C1518" t="s">
        <v>75</v>
      </c>
      <c r="D1518">
        <v>440</v>
      </c>
      <c r="E1518" t="s">
        <v>63</v>
      </c>
      <c r="F1518">
        <v>38</v>
      </c>
      <c r="G1518" t="s">
        <v>70</v>
      </c>
      <c r="H1518">
        <v>343.09</v>
      </c>
      <c r="I1518" t="s">
        <v>55</v>
      </c>
      <c r="J1518" t="s">
        <v>55</v>
      </c>
      <c r="K1518" t="s">
        <v>57</v>
      </c>
      <c r="L1518" t="s">
        <v>66</v>
      </c>
      <c r="M1518">
        <v>1</v>
      </c>
      <c r="N1518">
        <v>2</v>
      </c>
      <c r="O1518">
        <v>2</v>
      </c>
      <c r="P1518">
        <v>0</v>
      </c>
      <c r="Q1518" t="s">
        <v>59</v>
      </c>
      <c r="R1518" t="s">
        <v>59</v>
      </c>
      <c r="S1518" t="s">
        <v>59</v>
      </c>
      <c r="T1518" t="s">
        <v>59</v>
      </c>
      <c r="U1518" t="s">
        <v>59</v>
      </c>
      <c r="V1518">
        <v>0</v>
      </c>
      <c r="W1518">
        <v>1</v>
      </c>
      <c r="X1518">
        <v>0</v>
      </c>
      <c r="Y1518" t="s">
        <v>58</v>
      </c>
      <c r="Z1518" t="s">
        <v>58</v>
      </c>
      <c r="AA1518" t="s">
        <v>58</v>
      </c>
      <c r="AB1518" t="s">
        <v>58</v>
      </c>
      <c r="AC1518" t="s">
        <v>58</v>
      </c>
      <c r="AD1518" t="s">
        <v>58</v>
      </c>
      <c r="AE1518" t="s">
        <v>58</v>
      </c>
      <c r="AF1518" t="s">
        <v>58</v>
      </c>
      <c r="AG1518" t="s">
        <v>58</v>
      </c>
      <c r="AH1518" t="s">
        <v>58</v>
      </c>
      <c r="AI1518" t="s">
        <v>58</v>
      </c>
      <c r="AJ1518" t="s">
        <v>58</v>
      </c>
      <c r="AK1518">
        <v>0</v>
      </c>
      <c r="AL1518">
        <v>1</v>
      </c>
      <c r="AM1518">
        <v>1</v>
      </c>
      <c r="AN1518">
        <v>0</v>
      </c>
      <c r="AO1518">
        <v>0</v>
      </c>
      <c r="AP1518">
        <v>0</v>
      </c>
      <c r="AQ1518">
        <v>0</v>
      </c>
      <c r="AR1518">
        <v>0</v>
      </c>
      <c r="AS1518">
        <v>0</v>
      </c>
      <c r="AT1518">
        <v>8</v>
      </c>
      <c r="AU1518">
        <v>81874</v>
      </c>
      <c r="AV1518">
        <v>15.2</v>
      </c>
      <c r="AW1518" t="s">
        <v>59</v>
      </c>
      <c r="AX1518">
        <v>1</v>
      </c>
    </row>
    <row r="1519" spans="1:50">
      <c r="A1519" t="s">
        <v>2739</v>
      </c>
      <c r="B1519" t="s">
        <v>1002</v>
      </c>
      <c r="C1519" t="s">
        <v>134</v>
      </c>
      <c r="D1519">
        <v>2000</v>
      </c>
      <c r="E1519" t="s">
        <v>63</v>
      </c>
      <c r="F1519">
        <v>64</v>
      </c>
      <c r="G1519" t="s">
        <v>104</v>
      </c>
      <c r="H1519">
        <v>277.95999999999998</v>
      </c>
      <c r="I1519" t="s">
        <v>105</v>
      </c>
      <c r="J1519" t="s">
        <v>71</v>
      </c>
      <c r="K1519" t="s">
        <v>145</v>
      </c>
      <c r="L1519" t="s">
        <v>58</v>
      </c>
      <c r="M1519">
        <v>0</v>
      </c>
      <c r="N1519">
        <v>2</v>
      </c>
      <c r="O1519">
        <v>2</v>
      </c>
      <c r="P1519">
        <v>0</v>
      </c>
      <c r="Q1519" t="s">
        <v>66</v>
      </c>
      <c r="R1519" t="s">
        <v>66</v>
      </c>
      <c r="S1519" t="s">
        <v>66</v>
      </c>
      <c r="T1519" t="s">
        <v>66</v>
      </c>
      <c r="U1519" t="s">
        <v>66</v>
      </c>
      <c r="V1519">
        <v>1</v>
      </c>
      <c r="W1519">
        <v>1</v>
      </c>
      <c r="X1519">
        <v>0</v>
      </c>
      <c r="Y1519" t="s">
        <v>66</v>
      </c>
      <c r="Z1519" t="s">
        <v>66</v>
      </c>
      <c r="AA1519" t="s">
        <v>58</v>
      </c>
      <c r="AB1519" t="s">
        <v>66</v>
      </c>
      <c r="AC1519" t="s">
        <v>58</v>
      </c>
      <c r="AD1519" t="s">
        <v>58</v>
      </c>
      <c r="AE1519" t="s">
        <v>66</v>
      </c>
      <c r="AF1519" t="s">
        <v>58</v>
      </c>
      <c r="AG1519" t="s">
        <v>58</v>
      </c>
      <c r="AH1519" t="s">
        <v>58</v>
      </c>
      <c r="AI1519" t="s">
        <v>58</v>
      </c>
      <c r="AJ1519" t="s">
        <v>58</v>
      </c>
      <c r="AK1519">
        <v>0</v>
      </c>
      <c r="AL1519">
        <v>1</v>
      </c>
      <c r="AM1519">
        <v>1</v>
      </c>
      <c r="AN1519">
        <v>1</v>
      </c>
      <c r="AO1519">
        <v>1</v>
      </c>
      <c r="AP1519">
        <v>0</v>
      </c>
      <c r="AQ1519">
        <v>0</v>
      </c>
      <c r="AR1519">
        <v>0</v>
      </c>
      <c r="AS1519">
        <v>1</v>
      </c>
      <c r="AT1519">
        <v>8</v>
      </c>
      <c r="AU1519">
        <v>76624</v>
      </c>
      <c r="AV1519">
        <v>14.3</v>
      </c>
      <c r="AW1519" t="s">
        <v>66</v>
      </c>
      <c r="AX1519">
        <v>1</v>
      </c>
    </row>
    <row r="1520" spans="1:50">
      <c r="A1520" t="s">
        <v>2740</v>
      </c>
      <c r="B1520" t="s">
        <v>2741</v>
      </c>
      <c r="C1520" t="s">
        <v>103</v>
      </c>
      <c r="D1520">
        <v>5945</v>
      </c>
      <c r="E1520" t="s">
        <v>53</v>
      </c>
      <c r="F1520">
        <v>64</v>
      </c>
      <c r="G1520" t="s">
        <v>70</v>
      </c>
      <c r="H1520">
        <v>475.66</v>
      </c>
      <c r="I1520" t="s">
        <v>105</v>
      </c>
      <c r="J1520" t="s">
        <v>71</v>
      </c>
      <c r="K1520" t="s">
        <v>72</v>
      </c>
      <c r="L1520" t="s">
        <v>58</v>
      </c>
      <c r="M1520">
        <v>0</v>
      </c>
      <c r="N1520">
        <v>2</v>
      </c>
      <c r="O1520">
        <v>2</v>
      </c>
      <c r="P1520">
        <v>1</v>
      </c>
      <c r="Q1520" t="s">
        <v>59</v>
      </c>
      <c r="R1520" t="s">
        <v>59</v>
      </c>
      <c r="S1520" t="s">
        <v>59</v>
      </c>
      <c r="T1520" t="s">
        <v>59</v>
      </c>
      <c r="U1520" t="s">
        <v>59</v>
      </c>
      <c r="W1520">
        <v>0</v>
      </c>
      <c r="X1520">
        <v>0</v>
      </c>
      <c r="Y1520" t="s">
        <v>66</v>
      </c>
      <c r="Z1520" t="s">
        <v>66</v>
      </c>
      <c r="AA1520" t="s">
        <v>58</v>
      </c>
      <c r="AB1520" t="s">
        <v>66</v>
      </c>
      <c r="AC1520" t="s">
        <v>58</v>
      </c>
      <c r="AD1520" t="s">
        <v>58</v>
      </c>
      <c r="AE1520" t="s">
        <v>58</v>
      </c>
      <c r="AF1520" t="s">
        <v>58</v>
      </c>
      <c r="AG1520" t="s">
        <v>58</v>
      </c>
      <c r="AH1520" t="s">
        <v>58</v>
      </c>
      <c r="AI1520" t="s">
        <v>66</v>
      </c>
      <c r="AJ1520" t="s">
        <v>58</v>
      </c>
      <c r="AK1520">
        <v>0</v>
      </c>
      <c r="AL1520">
        <v>1</v>
      </c>
      <c r="AM1520">
        <v>1</v>
      </c>
      <c r="AN1520">
        <v>0</v>
      </c>
      <c r="AO1520">
        <v>1</v>
      </c>
      <c r="AP1520">
        <v>0</v>
      </c>
      <c r="AQ1520">
        <v>0</v>
      </c>
      <c r="AR1520">
        <v>0</v>
      </c>
      <c r="AS1520">
        <v>0</v>
      </c>
      <c r="AT1520">
        <v>9</v>
      </c>
      <c r="AU1520">
        <v>121473</v>
      </c>
      <c r="AV1520">
        <v>14.2</v>
      </c>
      <c r="AW1520" t="s">
        <v>59</v>
      </c>
      <c r="AX1520">
        <v>6</v>
      </c>
    </row>
    <row r="1521" spans="1:50">
      <c r="A1521" t="s">
        <v>2742</v>
      </c>
      <c r="B1521" t="s">
        <v>2743</v>
      </c>
      <c r="C1521" t="s">
        <v>185</v>
      </c>
      <c r="D1521">
        <v>1600</v>
      </c>
      <c r="E1521" t="s">
        <v>53</v>
      </c>
      <c r="F1521">
        <v>68</v>
      </c>
      <c r="G1521" t="s">
        <v>64</v>
      </c>
      <c r="H1521">
        <v>429.28</v>
      </c>
      <c r="I1521" t="s">
        <v>55</v>
      </c>
      <c r="J1521" t="s">
        <v>55</v>
      </c>
      <c r="K1521" t="s">
        <v>111</v>
      </c>
      <c r="L1521" t="s">
        <v>58</v>
      </c>
      <c r="M1521">
        <v>0</v>
      </c>
      <c r="N1521">
        <v>1</v>
      </c>
      <c r="O1521">
        <v>1</v>
      </c>
      <c r="P1521">
        <v>0</v>
      </c>
      <c r="Q1521" t="s">
        <v>59</v>
      </c>
      <c r="R1521" t="s">
        <v>59</v>
      </c>
      <c r="S1521" t="s">
        <v>59</v>
      </c>
      <c r="T1521" t="s">
        <v>59</v>
      </c>
      <c r="U1521" t="s">
        <v>59</v>
      </c>
      <c r="W1521">
        <v>0</v>
      </c>
      <c r="X1521">
        <v>0</v>
      </c>
      <c r="Y1521" t="s">
        <v>66</v>
      </c>
      <c r="Z1521" t="s">
        <v>66</v>
      </c>
      <c r="AA1521" t="s">
        <v>66</v>
      </c>
      <c r="AB1521" t="s">
        <v>58</v>
      </c>
      <c r="AC1521" t="s">
        <v>58</v>
      </c>
      <c r="AD1521" t="s">
        <v>58</v>
      </c>
      <c r="AE1521" t="s">
        <v>66</v>
      </c>
      <c r="AF1521" t="s">
        <v>58</v>
      </c>
      <c r="AG1521" t="s">
        <v>58</v>
      </c>
      <c r="AH1521" t="s">
        <v>58</v>
      </c>
      <c r="AI1521" t="s">
        <v>58</v>
      </c>
      <c r="AJ1521" t="s">
        <v>58</v>
      </c>
      <c r="AK1521">
        <v>0</v>
      </c>
      <c r="AL1521">
        <v>1</v>
      </c>
      <c r="AM1521">
        <v>1</v>
      </c>
      <c r="AN1521">
        <v>0</v>
      </c>
      <c r="AO1521">
        <v>0</v>
      </c>
      <c r="AP1521">
        <v>0</v>
      </c>
      <c r="AQ1521">
        <v>0</v>
      </c>
      <c r="AR1521">
        <v>0</v>
      </c>
      <c r="AS1521">
        <v>1</v>
      </c>
      <c r="AT1521">
        <v>8</v>
      </c>
      <c r="AU1521">
        <v>101406</v>
      </c>
      <c r="AV1521">
        <v>14.7</v>
      </c>
      <c r="AW1521" t="s">
        <v>59</v>
      </c>
      <c r="AX1521">
        <v>1</v>
      </c>
    </row>
    <row r="1522" spans="1:50">
      <c r="A1522" t="s">
        <v>2744</v>
      </c>
      <c r="B1522" t="s">
        <v>2745</v>
      </c>
      <c r="C1522" t="s">
        <v>148</v>
      </c>
      <c r="D1522">
        <v>5015</v>
      </c>
      <c r="E1522" t="s">
        <v>63</v>
      </c>
      <c r="F1522">
        <v>52</v>
      </c>
      <c r="G1522" t="s">
        <v>363</v>
      </c>
      <c r="H1522">
        <v>429.61</v>
      </c>
      <c r="I1522" t="s">
        <v>105</v>
      </c>
      <c r="J1522" t="s">
        <v>71</v>
      </c>
      <c r="K1522" t="s">
        <v>72</v>
      </c>
      <c r="L1522" t="s">
        <v>58</v>
      </c>
      <c r="M1522">
        <v>0</v>
      </c>
      <c r="N1522">
        <v>2</v>
      </c>
      <c r="O1522">
        <v>2</v>
      </c>
      <c r="P1522">
        <v>0</v>
      </c>
      <c r="Q1522" t="s">
        <v>59</v>
      </c>
      <c r="R1522" t="s">
        <v>59</v>
      </c>
      <c r="S1522" t="s">
        <v>59</v>
      </c>
      <c r="T1522" t="s">
        <v>59</v>
      </c>
      <c r="U1522" t="s">
        <v>59</v>
      </c>
      <c r="W1522">
        <v>0</v>
      </c>
      <c r="X1522">
        <v>0</v>
      </c>
      <c r="Y1522" t="s">
        <v>58</v>
      </c>
      <c r="Z1522" t="s">
        <v>66</v>
      </c>
      <c r="AA1522" t="s">
        <v>58</v>
      </c>
      <c r="AB1522" t="s">
        <v>66</v>
      </c>
      <c r="AC1522" t="s">
        <v>58</v>
      </c>
      <c r="AD1522" t="s">
        <v>58</v>
      </c>
      <c r="AE1522" t="s">
        <v>66</v>
      </c>
      <c r="AF1522" t="s">
        <v>58</v>
      </c>
      <c r="AG1522" t="s">
        <v>58</v>
      </c>
      <c r="AH1522" t="s">
        <v>58</v>
      </c>
      <c r="AI1522" t="s">
        <v>58</v>
      </c>
      <c r="AJ1522" t="s">
        <v>58</v>
      </c>
      <c r="AK1522">
        <v>1</v>
      </c>
      <c r="AL1522">
        <v>0</v>
      </c>
      <c r="AM1522">
        <v>1</v>
      </c>
      <c r="AN1522">
        <v>0</v>
      </c>
      <c r="AO1522">
        <v>0</v>
      </c>
      <c r="AP1522">
        <v>0</v>
      </c>
      <c r="AQ1522">
        <v>0</v>
      </c>
      <c r="AR1522">
        <v>1</v>
      </c>
      <c r="AS1522">
        <v>0</v>
      </c>
      <c r="AT1522">
        <v>8</v>
      </c>
      <c r="AU1522">
        <v>104290</v>
      </c>
      <c r="AV1522">
        <v>14.5</v>
      </c>
      <c r="AW1522" t="s">
        <v>59</v>
      </c>
      <c r="AX1522">
        <v>3</v>
      </c>
    </row>
    <row r="1523" spans="1:50">
      <c r="A1523" t="s">
        <v>2746</v>
      </c>
      <c r="B1523" t="s">
        <v>300</v>
      </c>
      <c r="C1523" t="s">
        <v>119</v>
      </c>
      <c r="D1523">
        <v>520</v>
      </c>
      <c r="E1523" t="s">
        <v>63</v>
      </c>
      <c r="F1523">
        <v>50</v>
      </c>
      <c r="G1523" t="s">
        <v>163</v>
      </c>
      <c r="H1523">
        <v>355.26</v>
      </c>
      <c r="I1523" t="s">
        <v>76</v>
      </c>
      <c r="J1523" t="s">
        <v>71</v>
      </c>
      <c r="K1523" t="s">
        <v>153</v>
      </c>
      <c r="L1523" t="s">
        <v>58</v>
      </c>
      <c r="M1523">
        <v>0</v>
      </c>
      <c r="N1523">
        <v>2</v>
      </c>
      <c r="O1523">
        <v>2</v>
      </c>
      <c r="P1523">
        <v>0</v>
      </c>
      <c r="Q1523" t="s">
        <v>59</v>
      </c>
      <c r="R1523" t="s">
        <v>59</v>
      </c>
      <c r="S1523" t="s">
        <v>59</v>
      </c>
      <c r="T1523" t="s">
        <v>59</v>
      </c>
      <c r="U1523" t="s">
        <v>59</v>
      </c>
      <c r="W1523">
        <v>0</v>
      </c>
      <c r="X1523">
        <v>0</v>
      </c>
      <c r="Y1523" t="s">
        <v>58</v>
      </c>
      <c r="Z1523" t="s">
        <v>58</v>
      </c>
      <c r="AA1523" t="s">
        <v>58</v>
      </c>
      <c r="AB1523" t="s">
        <v>58</v>
      </c>
      <c r="AC1523" t="s">
        <v>58</v>
      </c>
      <c r="AD1523" t="s">
        <v>58</v>
      </c>
      <c r="AE1523" t="s">
        <v>58</v>
      </c>
      <c r="AF1523" t="s">
        <v>58</v>
      </c>
      <c r="AG1523" t="s">
        <v>58</v>
      </c>
      <c r="AH1523" t="s">
        <v>58</v>
      </c>
      <c r="AI1523" t="s">
        <v>58</v>
      </c>
      <c r="AJ1523" t="s">
        <v>58</v>
      </c>
      <c r="AK1523">
        <v>0</v>
      </c>
      <c r="AL1523">
        <v>0</v>
      </c>
      <c r="AM1523">
        <v>1</v>
      </c>
      <c r="AN1523">
        <v>0</v>
      </c>
      <c r="AO1523">
        <v>1</v>
      </c>
      <c r="AP1523">
        <v>0</v>
      </c>
      <c r="AQ1523">
        <v>0</v>
      </c>
      <c r="AR1523">
        <v>0</v>
      </c>
      <c r="AS1523">
        <v>0</v>
      </c>
      <c r="AT1523">
        <v>8</v>
      </c>
      <c r="AU1523">
        <v>83838</v>
      </c>
      <c r="AV1523">
        <v>13.3</v>
      </c>
      <c r="AW1523" t="s">
        <v>59</v>
      </c>
      <c r="AX1523">
        <v>7</v>
      </c>
    </row>
    <row r="1524" spans="1:50">
      <c r="A1524" t="s">
        <v>2747</v>
      </c>
      <c r="B1524" t="s">
        <v>2748</v>
      </c>
      <c r="C1524" t="s">
        <v>199</v>
      </c>
      <c r="D1524">
        <v>6280</v>
      </c>
      <c r="E1524" t="s">
        <v>53</v>
      </c>
      <c r="F1524">
        <v>48</v>
      </c>
      <c r="G1524" t="s">
        <v>104</v>
      </c>
      <c r="H1524">
        <v>343.42</v>
      </c>
      <c r="I1524" t="s">
        <v>105</v>
      </c>
      <c r="J1524" t="s">
        <v>56</v>
      </c>
      <c r="K1524" t="s">
        <v>72</v>
      </c>
      <c r="L1524" t="s">
        <v>66</v>
      </c>
      <c r="M1524">
        <v>1</v>
      </c>
      <c r="N1524">
        <v>2</v>
      </c>
      <c r="O1524">
        <v>2</v>
      </c>
      <c r="P1524">
        <v>0</v>
      </c>
      <c r="Q1524" t="s">
        <v>59</v>
      </c>
      <c r="R1524" t="s">
        <v>59</v>
      </c>
      <c r="S1524" t="s">
        <v>59</v>
      </c>
      <c r="T1524" t="s">
        <v>59</v>
      </c>
      <c r="U1524" t="s">
        <v>59</v>
      </c>
      <c r="W1524">
        <v>0</v>
      </c>
      <c r="X1524">
        <v>0</v>
      </c>
      <c r="Y1524" t="s">
        <v>66</v>
      </c>
      <c r="Z1524" t="s">
        <v>66</v>
      </c>
      <c r="AA1524" t="s">
        <v>58</v>
      </c>
      <c r="AB1524" t="s">
        <v>66</v>
      </c>
      <c r="AC1524" t="s">
        <v>58</v>
      </c>
      <c r="AD1524" t="s">
        <v>66</v>
      </c>
      <c r="AE1524" t="s">
        <v>66</v>
      </c>
      <c r="AF1524" t="s">
        <v>58</v>
      </c>
      <c r="AG1524" t="s">
        <v>58</v>
      </c>
      <c r="AH1524" t="s">
        <v>58</v>
      </c>
      <c r="AI1524" t="s">
        <v>58</v>
      </c>
      <c r="AJ1524" t="s">
        <v>58</v>
      </c>
      <c r="AK1524">
        <v>0</v>
      </c>
      <c r="AL1524">
        <v>1</v>
      </c>
      <c r="AM1524">
        <v>1</v>
      </c>
      <c r="AN1524">
        <v>0</v>
      </c>
      <c r="AO1524">
        <v>1</v>
      </c>
      <c r="AP1524">
        <v>0</v>
      </c>
      <c r="AQ1524">
        <v>0</v>
      </c>
      <c r="AR1524">
        <v>0</v>
      </c>
      <c r="AS1524">
        <v>1</v>
      </c>
      <c r="AT1524">
        <v>8</v>
      </c>
      <c r="AU1524">
        <v>82499</v>
      </c>
      <c r="AV1524">
        <v>14.8</v>
      </c>
      <c r="AW1524" t="s">
        <v>66</v>
      </c>
      <c r="AX1524">
        <v>3</v>
      </c>
    </row>
    <row r="1525" spans="1:50">
      <c r="A1525" t="s">
        <v>2749</v>
      </c>
      <c r="B1525" t="s">
        <v>2750</v>
      </c>
      <c r="C1525" t="s">
        <v>182</v>
      </c>
      <c r="D1525">
        <v>8840</v>
      </c>
      <c r="E1525" t="s">
        <v>53</v>
      </c>
      <c r="F1525">
        <v>42</v>
      </c>
      <c r="G1525" t="s">
        <v>226</v>
      </c>
      <c r="H1525">
        <v>386.18</v>
      </c>
      <c r="I1525" t="s">
        <v>55</v>
      </c>
      <c r="J1525" t="s">
        <v>55</v>
      </c>
      <c r="K1525" t="s">
        <v>90</v>
      </c>
      <c r="L1525" t="s">
        <v>66</v>
      </c>
      <c r="M1525">
        <v>2</v>
      </c>
      <c r="N1525">
        <v>1</v>
      </c>
      <c r="O1525">
        <v>1</v>
      </c>
      <c r="P1525">
        <v>0</v>
      </c>
      <c r="Q1525" t="s">
        <v>59</v>
      </c>
      <c r="R1525" t="s">
        <v>59</v>
      </c>
      <c r="S1525" t="s">
        <v>66</v>
      </c>
      <c r="T1525" t="s">
        <v>59</v>
      </c>
      <c r="U1525" t="s">
        <v>59</v>
      </c>
      <c r="V1525">
        <v>0</v>
      </c>
      <c r="W1525">
        <v>1</v>
      </c>
      <c r="X1525">
        <v>0</v>
      </c>
      <c r="Y1525" t="s">
        <v>59</v>
      </c>
      <c r="Z1525" t="s">
        <v>59</v>
      </c>
      <c r="AA1525" t="s">
        <v>59</v>
      </c>
      <c r="AB1525" t="s">
        <v>59</v>
      </c>
      <c r="AC1525" t="s">
        <v>59</v>
      </c>
      <c r="AD1525" t="s">
        <v>59</v>
      </c>
      <c r="AE1525" t="s">
        <v>59</v>
      </c>
      <c r="AF1525" t="s">
        <v>59</v>
      </c>
      <c r="AG1525" t="s">
        <v>59</v>
      </c>
      <c r="AH1525" t="s">
        <v>59</v>
      </c>
      <c r="AI1525" t="s">
        <v>59</v>
      </c>
      <c r="AJ1525" t="s">
        <v>59</v>
      </c>
      <c r="AT1525">
        <v>9</v>
      </c>
      <c r="AU1525">
        <v>108437</v>
      </c>
      <c r="AV1525">
        <v>14.5</v>
      </c>
      <c r="AW1525" t="s">
        <v>59</v>
      </c>
      <c r="AX1525">
        <v>7</v>
      </c>
    </row>
    <row r="1526" spans="1:50">
      <c r="A1526" t="s">
        <v>2751</v>
      </c>
      <c r="B1526" t="s">
        <v>228</v>
      </c>
      <c r="C1526" t="s">
        <v>108</v>
      </c>
      <c r="D1526">
        <v>7240</v>
      </c>
      <c r="E1526" t="s">
        <v>63</v>
      </c>
      <c r="F1526">
        <v>52</v>
      </c>
      <c r="G1526" t="s">
        <v>127</v>
      </c>
      <c r="H1526">
        <v>490.46</v>
      </c>
      <c r="I1526" t="s">
        <v>100</v>
      </c>
      <c r="J1526" t="s">
        <v>71</v>
      </c>
      <c r="K1526" t="s">
        <v>72</v>
      </c>
      <c r="L1526" t="s">
        <v>66</v>
      </c>
      <c r="M1526">
        <v>1</v>
      </c>
      <c r="N1526">
        <v>2</v>
      </c>
      <c r="O1526">
        <v>2</v>
      </c>
      <c r="P1526">
        <v>0</v>
      </c>
      <c r="Q1526" t="s">
        <v>59</v>
      </c>
      <c r="R1526" t="s">
        <v>59</v>
      </c>
      <c r="S1526" t="s">
        <v>59</v>
      </c>
      <c r="T1526" t="s">
        <v>59</v>
      </c>
      <c r="U1526" t="s">
        <v>59</v>
      </c>
      <c r="V1526">
        <v>0</v>
      </c>
      <c r="W1526">
        <v>1</v>
      </c>
      <c r="X1526">
        <v>1</v>
      </c>
      <c r="Y1526" t="s">
        <v>66</v>
      </c>
      <c r="Z1526" t="s">
        <v>66</v>
      </c>
      <c r="AA1526" t="s">
        <v>58</v>
      </c>
      <c r="AB1526" t="s">
        <v>66</v>
      </c>
      <c r="AC1526" t="s">
        <v>58</v>
      </c>
      <c r="AD1526" t="s">
        <v>58</v>
      </c>
      <c r="AE1526" t="s">
        <v>58</v>
      </c>
      <c r="AF1526" t="s">
        <v>58</v>
      </c>
      <c r="AG1526" t="s">
        <v>58</v>
      </c>
      <c r="AH1526" t="s">
        <v>58</v>
      </c>
      <c r="AI1526" t="s">
        <v>58</v>
      </c>
      <c r="AJ1526" t="s">
        <v>58</v>
      </c>
      <c r="AK1526">
        <v>1</v>
      </c>
      <c r="AL1526">
        <v>1</v>
      </c>
      <c r="AM1526">
        <v>0</v>
      </c>
      <c r="AN1526">
        <v>0</v>
      </c>
      <c r="AO1526">
        <v>1</v>
      </c>
      <c r="AP1526">
        <v>0</v>
      </c>
      <c r="AQ1526">
        <v>0</v>
      </c>
      <c r="AR1526">
        <v>1</v>
      </c>
      <c r="AS1526">
        <v>0</v>
      </c>
      <c r="AT1526">
        <v>9</v>
      </c>
      <c r="AU1526">
        <v>109614</v>
      </c>
      <c r="AV1526">
        <v>15.5</v>
      </c>
      <c r="AW1526" t="s">
        <v>59</v>
      </c>
      <c r="AX1526">
        <v>9</v>
      </c>
    </row>
    <row r="1527" spans="1:50">
      <c r="A1527" t="s">
        <v>2752</v>
      </c>
      <c r="B1527" t="s">
        <v>1365</v>
      </c>
      <c r="C1527" t="s">
        <v>69</v>
      </c>
      <c r="D1527">
        <v>7600</v>
      </c>
      <c r="E1527" t="s">
        <v>53</v>
      </c>
      <c r="F1527">
        <v>50</v>
      </c>
      <c r="G1527" t="s">
        <v>226</v>
      </c>
      <c r="H1527">
        <v>348.36</v>
      </c>
      <c r="I1527" t="s">
        <v>55</v>
      </c>
      <c r="J1527" t="s">
        <v>56</v>
      </c>
      <c r="K1527" t="s">
        <v>145</v>
      </c>
      <c r="L1527" t="s">
        <v>58</v>
      </c>
      <c r="M1527">
        <v>0</v>
      </c>
      <c r="N1527">
        <v>1</v>
      </c>
      <c r="O1527">
        <v>1</v>
      </c>
      <c r="P1527">
        <v>0</v>
      </c>
      <c r="Q1527" t="s">
        <v>59</v>
      </c>
      <c r="R1527" t="s">
        <v>59</v>
      </c>
      <c r="S1527" t="s">
        <v>59</v>
      </c>
      <c r="T1527" t="s">
        <v>59</v>
      </c>
      <c r="U1527" t="s">
        <v>59</v>
      </c>
      <c r="W1527">
        <v>0</v>
      </c>
      <c r="X1527">
        <v>0</v>
      </c>
      <c r="Y1527" t="s">
        <v>58</v>
      </c>
      <c r="Z1527" t="s">
        <v>58</v>
      </c>
      <c r="AA1527" t="s">
        <v>58</v>
      </c>
      <c r="AB1527" t="s">
        <v>66</v>
      </c>
      <c r="AC1527" t="s">
        <v>58</v>
      </c>
      <c r="AD1527" t="s">
        <v>66</v>
      </c>
      <c r="AE1527" t="s">
        <v>58</v>
      </c>
      <c r="AF1527" t="s">
        <v>58</v>
      </c>
      <c r="AG1527" t="s">
        <v>58</v>
      </c>
      <c r="AH1527" t="s">
        <v>58</v>
      </c>
      <c r="AI1527" t="s">
        <v>58</v>
      </c>
      <c r="AJ1527" t="s">
        <v>58</v>
      </c>
      <c r="AK1527">
        <v>1</v>
      </c>
      <c r="AL1527">
        <v>1</v>
      </c>
      <c r="AM1527">
        <v>1</v>
      </c>
      <c r="AN1527">
        <v>0</v>
      </c>
      <c r="AO1527">
        <v>0</v>
      </c>
      <c r="AP1527">
        <v>0</v>
      </c>
      <c r="AQ1527">
        <v>0</v>
      </c>
      <c r="AR1527">
        <v>0</v>
      </c>
      <c r="AS1527">
        <v>0</v>
      </c>
      <c r="AT1527">
        <v>7</v>
      </c>
      <c r="AU1527">
        <v>74456</v>
      </c>
      <c r="AV1527">
        <v>13.2</v>
      </c>
      <c r="AW1527" t="s">
        <v>59</v>
      </c>
      <c r="AX1527">
        <v>6</v>
      </c>
    </row>
    <row r="1528" spans="1:50">
      <c r="A1528" t="s">
        <v>2753</v>
      </c>
      <c r="B1528" t="s">
        <v>2754</v>
      </c>
      <c r="C1528" t="s">
        <v>171</v>
      </c>
      <c r="D1528">
        <v>5380</v>
      </c>
      <c r="E1528" t="s">
        <v>63</v>
      </c>
      <c r="F1528">
        <v>58</v>
      </c>
      <c r="G1528" t="s">
        <v>226</v>
      </c>
      <c r="H1528">
        <v>405.92</v>
      </c>
      <c r="I1528" t="s">
        <v>94</v>
      </c>
      <c r="J1528" t="s">
        <v>71</v>
      </c>
      <c r="K1528" t="s">
        <v>57</v>
      </c>
      <c r="L1528" t="s">
        <v>58</v>
      </c>
      <c r="M1528">
        <v>0</v>
      </c>
      <c r="N1528">
        <v>0</v>
      </c>
      <c r="O1528">
        <v>0</v>
      </c>
      <c r="P1528">
        <v>0</v>
      </c>
      <c r="Q1528" t="s">
        <v>59</v>
      </c>
      <c r="R1528" t="s">
        <v>59</v>
      </c>
      <c r="S1528" t="s">
        <v>59</v>
      </c>
      <c r="T1528" t="s">
        <v>59</v>
      </c>
      <c r="U1528" t="s">
        <v>59</v>
      </c>
      <c r="W1528">
        <v>0</v>
      </c>
      <c r="X1528">
        <v>0</v>
      </c>
      <c r="Y1528" t="s">
        <v>66</v>
      </c>
      <c r="Z1528" t="s">
        <v>66</v>
      </c>
      <c r="AA1528" t="s">
        <v>58</v>
      </c>
      <c r="AB1528" t="s">
        <v>66</v>
      </c>
      <c r="AC1528" t="s">
        <v>58</v>
      </c>
      <c r="AD1528" t="s">
        <v>58</v>
      </c>
      <c r="AE1528" t="s">
        <v>66</v>
      </c>
      <c r="AF1528" t="s">
        <v>58</v>
      </c>
      <c r="AG1528" t="s">
        <v>58</v>
      </c>
      <c r="AH1528" t="s">
        <v>58</v>
      </c>
      <c r="AI1528" t="s">
        <v>58</v>
      </c>
      <c r="AJ1528" t="s">
        <v>58</v>
      </c>
      <c r="AK1528">
        <v>0</v>
      </c>
      <c r="AL1528">
        <v>0</v>
      </c>
      <c r="AM1528">
        <v>0</v>
      </c>
      <c r="AN1528">
        <v>0</v>
      </c>
      <c r="AO1528">
        <v>0</v>
      </c>
      <c r="AP1528">
        <v>0</v>
      </c>
      <c r="AQ1528">
        <v>0</v>
      </c>
      <c r="AR1528">
        <v>0</v>
      </c>
      <c r="AS1528">
        <v>0</v>
      </c>
      <c r="AT1528">
        <v>8</v>
      </c>
      <c r="AU1528">
        <v>86332</v>
      </c>
      <c r="AV1528">
        <v>13.7</v>
      </c>
      <c r="AW1528" t="s">
        <v>59</v>
      </c>
      <c r="AX1528">
        <v>3</v>
      </c>
    </row>
    <row r="1529" spans="1:50">
      <c r="A1529" t="s">
        <v>2755</v>
      </c>
      <c r="B1529" t="s">
        <v>2756</v>
      </c>
      <c r="C1529" t="s">
        <v>185</v>
      </c>
      <c r="D1529">
        <v>6120</v>
      </c>
      <c r="E1529" t="s">
        <v>53</v>
      </c>
      <c r="F1529">
        <v>50</v>
      </c>
      <c r="G1529" t="s">
        <v>70</v>
      </c>
      <c r="H1529">
        <v>351.97</v>
      </c>
      <c r="I1529" t="s">
        <v>105</v>
      </c>
      <c r="J1529" t="s">
        <v>71</v>
      </c>
      <c r="K1529" t="s">
        <v>131</v>
      </c>
      <c r="L1529" t="s">
        <v>66</v>
      </c>
      <c r="M1529">
        <v>1</v>
      </c>
      <c r="N1529">
        <v>2</v>
      </c>
      <c r="O1529">
        <v>2</v>
      </c>
      <c r="P1529">
        <v>0</v>
      </c>
      <c r="Q1529" t="s">
        <v>59</v>
      </c>
      <c r="R1529" t="s">
        <v>66</v>
      </c>
      <c r="S1529" t="s">
        <v>66</v>
      </c>
      <c r="T1529" t="s">
        <v>66</v>
      </c>
      <c r="U1529" t="s">
        <v>59</v>
      </c>
      <c r="W1529">
        <v>0</v>
      </c>
      <c r="X1529">
        <v>0</v>
      </c>
      <c r="Y1529" t="s">
        <v>66</v>
      </c>
      <c r="Z1529" t="s">
        <v>66</v>
      </c>
      <c r="AA1529" t="s">
        <v>58</v>
      </c>
      <c r="AB1529" t="s">
        <v>66</v>
      </c>
      <c r="AC1529" t="s">
        <v>58</v>
      </c>
      <c r="AD1529" t="s">
        <v>58</v>
      </c>
      <c r="AE1529" t="s">
        <v>58</v>
      </c>
      <c r="AF1529" t="s">
        <v>58</v>
      </c>
      <c r="AG1529" t="s">
        <v>58</v>
      </c>
      <c r="AH1529" t="s">
        <v>58</v>
      </c>
      <c r="AI1529" t="s">
        <v>58</v>
      </c>
      <c r="AJ1529" t="s">
        <v>58</v>
      </c>
      <c r="AK1529">
        <v>0</v>
      </c>
      <c r="AL1529">
        <v>0</v>
      </c>
      <c r="AM1529">
        <v>1</v>
      </c>
      <c r="AN1529">
        <v>0</v>
      </c>
      <c r="AO1529">
        <v>0</v>
      </c>
      <c r="AP1529">
        <v>0</v>
      </c>
      <c r="AQ1529">
        <v>0</v>
      </c>
      <c r="AR1529">
        <v>1</v>
      </c>
      <c r="AS1529">
        <v>1</v>
      </c>
      <c r="AT1529">
        <v>9</v>
      </c>
      <c r="AU1529">
        <v>108076</v>
      </c>
      <c r="AV1529">
        <v>14.9</v>
      </c>
      <c r="AW1529" t="s">
        <v>59</v>
      </c>
      <c r="AX1529">
        <v>1</v>
      </c>
    </row>
    <row r="1530" spans="1:50">
      <c r="A1530" t="s">
        <v>2757</v>
      </c>
      <c r="B1530" t="s">
        <v>2758</v>
      </c>
      <c r="C1530" t="s">
        <v>177</v>
      </c>
      <c r="D1530">
        <v>9040</v>
      </c>
      <c r="E1530" t="s">
        <v>63</v>
      </c>
      <c r="F1530">
        <v>46</v>
      </c>
      <c r="G1530" t="s">
        <v>70</v>
      </c>
      <c r="H1530">
        <v>363.16</v>
      </c>
      <c r="I1530" t="s">
        <v>55</v>
      </c>
      <c r="J1530" t="s">
        <v>55</v>
      </c>
      <c r="K1530" t="s">
        <v>80</v>
      </c>
      <c r="L1530" t="s">
        <v>58</v>
      </c>
      <c r="M1530">
        <v>0</v>
      </c>
      <c r="N1530">
        <v>2</v>
      </c>
      <c r="O1530">
        <v>2</v>
      </c>
      <c r="P1530">
        <v>0</v>
      </c>
      <c r="Q1530" t="s">
        <v>59</v>
      </c>
      <c r="R1530" t="s">
        <v>59</v>
      </c>
      <c r="S1530" t="s">
        <v>59</v>
      </c>
      <c r="T1530" t="s">
        <v>59</v>
      </c>
      <c r="U1530" t="s">
        <v>59</v>
      </c>
      <c r="W1530">
        <v>0</v>
      </c>
      <c r="X1530">
        <v>0</v>
      </c>
      <c r="Y1530" t="s">
        <v>58</v>
      </c>
      <c r="Z1530" t="s">
        <v>66</v>
      </c>
      <c r="AA1530" t="s">
        <v>58</v>
      </c>
      <c r="AB1530" t="s">
        <v>66</v>
      </c>
      <c r="AC1530" t="s">
        <v>58</v>
      </c>
      <c r="AD1530" t="s">
        <v>58</v>
      </c>
      <c r="AE1530" t="s">
        <v>66</v>
      </c>
      <c r="AF1530" t="s">
        <v>58</v>
      </c>
      <c r="AG1530" t="s">
        <v>58</v>
      </c>
      <c r="AH1530" t="s">
        <v>58</v>
      </c>
      <c r="AI1530" t="s">
        <v>58</v>
      </c>
      <c r="AJ1530" t="s">
        <v>58</v>
      </c>
      <c r="AK1530">
        <v>0</v>
      </c>
      <c r="AL1530">
        <v>0</v>
      </c>
      <c r="AM1530">
        <v>1</v>
      </c>
      <c r="AN1530">
        <v>0</v>
      </c>
      <c r="AO1530">
        <v>0</v>
      </c>
      <c r="AP1530">
        <v>0</v>
      </c>
      <c r="AQ1530">
        <v>0</v>
      </c>
      <c r="AR1530">
        <v>0</v>
      </c>
      <c r="AS1530">
        <v>1</v>
      </c>
      <c r="AT1530">
        <v>9</v>
      </c>
      <c r="AU1530">
        <v>86830</v>
      </c>
      <c r="AV1530">
        <v>14.7</v>
      </c>
      <c r="AW1530" t="s">
        <v>59</v>
      </c>
      <c r="AX1530">
        <v>8</v>
      </c>
    </row>
    <row r="1531" spans="1:50">
      <c r="A1531" t="s">
        <v>2759</v>
      </c>
      <c r="B1531" t="s">
        <v>2760</v>
      </c>
      <c r="C1531" t="s">
        <v>177</v>
      </c>
      <c r="D1531">
        <v>3760</v>
      </c>
      <c r="E1531" t="s">
        <v>63</v>
      </c>
      <c r="F1531">
        <v>44</v>
      </c>
      <c r="G1531" t="s">
        <v>163</v>
      </c>
      <c r="H1531">
        <v>476.64</v>
      </c>
      <c r="I1531" t="s">
        <v>100</v>
      </c>
      <c r="J1531" t="s">
        <v>71</v>
      </c>
      <c r="K1531" t="s">
        <v>145</v>
      </c>
      <c r="L1531" t="s">
        <v>58</v>
      </c>
      <c r="M1531">
        <v>0</v>
      </c>
      <c r="N1531">
        <v>2</v>
      </c>
      <c r="O1531">
        <v>2</v>
      </c>
      <c r="P1531">
        <v>0</v>
      </c>
      <c r="Q1531" t="s">
        <v>59</v>
      </c>
      <c r="R1531" t="s">
        <v>59</v>
      </c>
      <c r="S1531" t="s">
        <v>59</v>
      </c>
      <c r="T1531" t="s">
        <v>59</v>
      </c>
      <c r="U1531" t="s">
        <v>59</v>
      </c>
      <c r="W1531">
        <v>0</v>
      </c>
      <c r="X1531">
        <v>0</v>
      </c>
      <c r="Y1531" t="s">
        <v>66</v>
      </c>
      <c r="Z1531" t="s">
        <v>58</v>
      </c>
      <c r="AA1531" t="s">
        <v>58</v>
      </c>
      <c r="AB1531" t="s">
        <v>58</v>
      </c>
      <c r="AC1531" t="s">
        <v>58</v>
      </c>
      <c r="AD1531" t="s">
        <v>58</v>
      </c>
      <c r="AE1531" t="s">
        <v>66</v>
      </c>
      <c r="AF1531" t="s">
        <v>58</v>
      </c>
      <c r="AG1531" t="s">
        <v>58</v>
      </c>
      <c r="AH1531" t="s">
        <v>58</v>
      </c>
      <c r="AI1531" t="s">
        <v>58</v>
      </c>
      <c r="AJ1531" t="s">
        <v>58</v>
      </c>
      <c r="AK1531">
        <v>0</v>
      </c>
      <c r="AL1531">
        <v>0</v>
      </c>
      <c r="AM1531">
        <v>0</v>
      </c>
      <c r="AN1531">
        <v>0</v>
      </c>
      <c r="AO1531">
        <v>0</v>
      </c>
      <c r="AP1531">
        <v>0</v>
      </c>
      <c r="AQ1531">
        <v>0</v>
      </c>
      <c r="AR1531">
        <v>0</v>
      </c>
      <c r="AS1531">
        <v>0</v>
      </c>
      <c r="AT1531">
        <v>9</v>
      </c>
      <c r="AU1531">
        <v>149565</v>
      </c>
      <c r="AV1531">
        <v>15.9</v>
      </c>
      <c r="AW1531" t="s">
        <v>59</v>
      </c>
      <c r="AX1531">
        <v>8</v>
      </c>
    </row>
    <row r="1532" spans="1:50">
      <c r="A1532" t="s">
        <v>2761</v>
      </c>
      <c r="B1532" t="s">
        <v>2762</v>
      </c>
      <c r="C1532" t="s">
        <v>134</v>
      </c>
      <c r="D1532">
        <v>9320</v>
      </c>
      <c r="E1532" t="s">
        <v>63</v>
      </c>
      <c r="F1532">
        <v>44</v>
      </c>
      <c r="G1532" t="s">
        <v>226</v>
      </c>
      <c r="H1532">
        <v>389.14</v>
      </c>
      <c r="I1532" t="s">
        <v>105</v>
      </c>
      <c r="J1532" t="s">
        <v>71</v>
      </c>
      <c r="K1532" t="s">
        <v>90</v>
      </c>
      <c r="L1532" t="s">
        <v>66</v>
      </c>
      <c r="M1532">
        <v>5</v>
      </c>
      <c r="N1532">
        <v>2</v>
      </c>
      <c r="O1532">
        <v>2</v>
      </c>
      <c r="P1532">
        <v>0</v>
      </c>
      <c r="Q1532" t="s">
        <v>59</v>
      </c>
      <c r="R1532" t="s">
        <v>59</v>
      </c>
      <c r="S1532" t="s">
        <v>59</v>
      </c>
      <c r="T1532" t="s">
        <v>66</v>
      </c>
      <c r="U1532" t="s">
        <v>59</v>
      </c>
      <c r="V1532">
        <v>0</v>
      </c>
      <c r="W1532">
        <v>1</v>
      </c>
      <c r="X1532">
        <v>0</v>
      </c>
      <c r="Y1532" t="s">
        <v>58</v>
      </c>
      <c r="Z1532" t="s">
        <v>66</v>
      </c>
      <c r="AA1532" t="s">
        <v>58</v>
      </c>
      <c r="AB1532" t="s">
        <v>66</v>
      </c>
      <c r="AC1532" t="s">
        <v>58</v>
      </c>
      <c r="AD1532" t="s">
        <v>58</v>
      </c>
      <c r="AE1532" t="s">
        <v>58</v>
      </c>
      <c r="AF1532" t="s">
        <v>58</v>
      </c>
      <c r="AG1532" t="s">
        <v>58</v>
      </c>
      <c r="AH1532" t="s">
        <v>66</v>
      </c>
      <c r="AI1532" t="s">
        <v>58</v>
      </c>
      <c r="AJ1532" t="s">
        <v>58</v>
      </c>
      <c r="AK1532">
        <v>0</v>
      </c>
      <c r="AL1532">
        <v>1</v>
      </c>
      <c r="AM1532">
        <v>1</v>
      </c>
      <c r="AN1532">
        <v>0</v>
      </c>
      <c r="AO1532">
        <v>0</v>
      </c>
      <c r="AP1532">
        <v>0</v>
      </c>
      <c r="AQ1532">
        <v>0</v>
      </c>
      <c r="AR1532">
        <v>1</v>
      </c>
      <c r="AS1532">
        <v>1</v>
      </c>
      <c r="AT1532">
        <v>9</v>
      </c>
      <c r="AU1532">
        <v>98689</v>
      </c>
      <c r="AV1532">
        <v>14.2</v>
      </c>
      <c r="AW1532" t="s">
        <v>66</v>
      </c>
      <c r="AX1532">
        <v>1</v>
      </c>
    </row>
    <row r="1533" spans="1:50">
      <c r="A1533" t="s">
        <v>2763</v>
      </c>
      <c r="B1533" t="s">
        <v>2764</v>
      </c>
      <c r="C1533" t="s">
        <v>103</v>
      </c>
      <c r="D1533">
        <v>7485</v>
      </c>
      <c r="E1533" t="s">
        <v>63</v>
      </c>
      <c r="F1533">
        <v>46</v>
      </c>
      <c r="G1533" t="s">
        <v>89</v>
      </c>
      <c r="H1533">
        <v>490.46</v>
      </c>
      <c r="I1533" t="s">
        <v>100</v>
      </c>
      <c r="J1533" t="s">
        <v>71</v>
      </c>
      <c r="K1533" t="s">
        <v>57</v>
      </c>
      <c r="L1533" t="s">
        <v>66</v>
      </c>
      <c r="M1533">
        <v>3</v>
      </c>
      <c r="N1533">
        <v>2</v>
      </c>
      <c r="O1533">
        <v>2</v>
      </c>
      <c r="P1533">
        <v>0</v>
      </c>
      <c r="Q1533" t="s">
        <v>59</v>
      </c>
      <c r="R1533" t="s">
        <v>59</v>
      </c>
      <c r="S1533" t="s">
        <v>59</v>
      </c>
      <c r="T1533" t="s">
        <v>59</v>
      </c>
      <c r="U1533" t="s">
        <v>59</v>
      </c>
      <c r="W1533">
        <v>0</v>
      </c>
      <c r="X1533">
        <v>0</v>
      </c>
      <c r="Y1533" t="s">
        <v>66</v>
      </c>
      <c r="Z1533" t="s">
        <v>58</v>
      </c>
      <c r="AA1533" t="s">
        <v>66</v>
      </c>
      <c r="AB1533" t="s">
        <v>66</v>
      </c>
      <c r="AC1533" t="s">
        <v>58</v>
      </c>
      <c r="AD1533" t="s">
        <v>58</v>
      </c>
      <c r="AE1533" t="s">
        <v>58</v>
      </c>
      <c r="AF1533" t="s">
        <v>58</v>
      </c>
      <c r="AG1533" t="s">
        <v>58</v>
      </c>
      <c r="AH1533" t="s">
        <v>58</v>
      </c>
      <c r="AI1533" t="s">
        <v>58</v>
      </c>
      <c r="AJ1533" t="s">
        <v>58</v>
      </c>
      <c r="AK1533">
        <v>0</v>
      </c>
      <c r="AL1533">
        <v>0</v>
      </c>
      <c r="AM1533">
        <v>1</v>
      </c>
      <c r="AN1533">
        <v>0</v>
      </c>
      <c r="AO1533">
        <v>1</v>
      </c>
      <c r="AP1533">
        <v>0</v>
      </c>
      <c r="AQ1533">
        <v>0</v>
      </c>
      <c r="AR1533">
        <v>0</v>
      </c>
      <c r="AS1533">
        <v>0</v>
      </c>
      <c r="AT1533">
        <v>9</v>
      </c>
      <c r="AU1533">
        <v>125666</v>
      </c>
      <c r="AV1533">
        <v>15</v>
      </c>
      <c r="AW1533" t="s">
        <v>59</v>
      </c>
      <c r="AX1533">
        <v>6</v>
      </c>
    </row>
    <row r="1534" spans="1:50">
      <c r="A1534" t="s">
        <v>2765</v>
      </c>
      <c r="B1534" t="s">
        <v>2766</v>
      </c>
      <c r="C1534" t="s">
        <v>185</v>
      </c>
      <c r="D1534">
        <v>1600</v>
      </c>
      <c r="E1534" t="s">
        <v>53</v>
      </c>
      <c r="F1534">
        <v>46</v>
      </c>
      <c r="G1534" t="s">
        <v>70</v>
      </c>
      <c r="H1534">
        <v>458.22</v>
      </c>
      <c r="I1534" t="s">
        <v>105</v>
      </c>
      <c r="J1534" t="s">
        <v>71</v>
      </c>
      <c r="K1534" t="s">
        <v>215</v>
      </c>
      <c r="L1534" t="s">
        <v>66</v>
      </c>
      <c r="M1534">
        <v>1</v>
      </c>
      <c r="N1534">
        <v>2</v>
      </c>
      <c r="O1534">
        <v>2</v>
      </c>
      <c r="P1534">
        <v>0</v>
      </c>
      <c r="Q1534" t="s">
        <v>59</v>
      </c>
      <c r="R1534" t="s">
        <v>66</v>
      </c>
      <c r="S1534" t="s">
        <v>66</v>
      </c>
      <c r="T1534" t="s">
        <v>66</v>
      </c>
      <c r="U1534" t="s">
        <v>59</v>
      </c>
      <c r="W1534">
        <v>0</v>
      </c>
      <c r="X1534">
        <v>0</v>
      </c>
      <c r="Y1534" t="s">
        <v>58</v>
      </c>
      <c r="Z1534" t="s">
        <v>58</v>
      </c>
      <c r="AA1534" t="s">
        <v>58</v>
      </c>
      <c r="AB1534" t="s">
        <v>58</v>
      </c>
      <c r="AC1534" t="s">
        <v>58</v>
      </c>
      <c r="AD1534" t="s">
        <v>58</v>
      </c>
      <c r="AE1534" t="s">
        <v>58</v>
      </c>
      <c r="AF1534" t="s">
        <v>58</v>
      </c>
      <c r="AG1534" t="s">
        <v>58</v>
      </c>
      <c r="AH1534" t="s">
        <v>58</v>
      </c>
      <c r="AI1534" t="s">
        <v>58</v>
      </c>
      <c r="AJ1534" t="s">
        <v>58</v>
      </c>
      <c r="AK1534">
        <v>0</v>
      </c>
      <c r="AL1534">
        <v>0</v>
      </c>
      <c r="AM1534">
        <v>1</v>
      </c>
      <c r="AN1534">
        <v>0</v>
      </c>
      <c r="AO1534">
        <v>1</v>
      </c>
      <c r="AP1534">
        <v>0</v>
      </c>
      <c r="AQ1534">
        <v>0</v>
      </c>
      <c r="AR1534">
        <v>0</v>
      </c>
      <c r="AS1534">
        <v>1</v>
      </c>
      <c r="AT1534">
        <v>9</v>
      </c>
      <c r="AU1534">
        <v>109651</v>
      </c>
      <c r="AV1534">
        <v>15.4</v>
      </c>
      <c r="AW1534" t="s">
        <v>66</v>
      </c>
      <c r="AX1534">
        <v>1</v>
      </c>
    </row>
    <row r="1535" spans="1:50">
      <c r="A1535" t="s">
        <v>2767</v>
      </c>
      <c r="B1535" t="s">
        <v>896</v>
      </c>
      <c r="C1535" t="s">
        <v>93</v>
      </c>
      <c r="D1535">
        <v>1120</v>
      </c>
      <c r="E1535" t="s">
        <v>63</v>
      </c>
      <c r="F1535">
        <v>46</v>
      </c>
      <c r="G1535" t="s">
        <v>226</v>
      </c>
      <c r="H1535">
        <v>332.24</v>
      </c>
      <c r="I1535" t="s">
        <v>55</v>
      </c>
      <c r="J1535" t="s">
        <v>56</v>
      </c>
      <c r="K1535" t="s">
        <v>215</v>
      </c>
      <c r="L1535" t="s">
        <v>58</v>
      </c>
      <c r="M1535">
        <v>0</v>
      </c>
      <c r="N1535">
        <v>2</v>
      </c>
      <c r="O1535">
        <v>2</v>
      </c>
      <c r="P1535">
        <v>0</v>
      </c>
      <c r="Q1535" t="s">
        <v>59</v>
      </c>
      <c r="R1535" t="s">
        <v>59</v>
      </c>
      <c r="S1535" t="s">
        <v>59</v>
      </c>
      <c r="T1535" t="s">
        <v>59</v>
      </c>
      <c r="U1535" t="s">
        <v>59</v>
      </c>
      <c r="W1535">
        <v>0</v>
      </c>
      <c r="X1535">
        <v>0</v>
      </c>
      <c r="Y1535" t="s">
        <v>59</v>
      </c>
      <c r="Z1535" t="s">
        <v>59</v>
      </c>
      <c r="AA1535" t="s">
        <v>59</v>
      </c>
      <c r="AB1535" t="s">
        <v>59</v>
      </c>
      <c r="AC1535" t="s">
        <v>59</v>
      </c>
      <c r="AD1535" t="s">
        <v>59</v>
      </c>
      <c r="AE1535" t="s">
        <v>59</v>
      </c>
      <c r="AF1535" t="s">
        <v>59</v>
      </c>
      <c r="AG1535" t="s">
        <v>59</v>
      </c>
      <c r="AH1535" t="s">
        <v>59</v>
      </c>
      <c r="AI1535" t="s">
        <v>59</v>
      </c>
      <c r="AJ1535" t="s">
        <v>59</v>
      </c>
      <c r="AT1535">
        <v>7</v>
      </c>
      <c r="AU1535">
        <v>86693</v>
      </c>
      <c r="AV1535">
        <v>14.4</v>
      </c>
      <c r="AW1535" t="s">
        <v>59</v>
      </c>
      <c r="AX1535">
        <v>5</v>
      </c>
    </row>
    <row r="1536" spans="1:50">
      <c r="A1536" t="s">
        <v>2768</v>
      </c>
      <c r="B1536" t="s">
        <v>2769</v>
      </c>
      <c r="C1536" t="s">
        <v>103</v>
      </c>
      <c r="D1536">
        <v>7400</v>
      </c>
      <c r="E1536" t="s">
        <v>53</v>
      </c>
      <c r="F1536">
        <v>40</v>
      </c>
      <c r="G1536" t="s">
        <v>89</v>
      </c>
      <c r="H1536">
        <v>490.46</v>
      </c>
      <c r="I1536" t="s">
        <v>55</v>
      </c>
      <c r="J1536" t="s">
        <v>55</v>
      </c>
      <c r="K1536" t="s">
        <v>256</v>
      </c>
      <c r="L1536" t="s">
        <v>66</v>
      </c>
      <c r="M1536">
        <v>1</v>
      </c>
      <c r="N1536">
        <v>2</v>
      </c>
      <c r="O1536">
        <v>2</v>
      </c>
      <c r="P1536">
        <v>0</v>
      </c>
      <c r="Q1536" t="s">
        <v>59</v>
      </c>
      <c r="R1536" t="s">
        <v>59</v>
      </c>
      <c r="S1536" t="s">
        <v>59</v>
      </c>
      <c r="T1536" t="s">
        <v>59</v>
      </c>
      <c r="U1536" t="s">
        <v>59</v>
      </c>
      <c r="W1536">
        <v>0</v>
      </c>
      <c r="X1536">
        <v>0</v>
      </c>
      <c r="Y1536" t="s">
        <v>58</v>
      </c>
      <c r="Z1536" t="s">
        <v>66</v>
      </c>
      <c r="AA1536" t="s">
        <v>58</v>
      </c>
      <c r="AB1536" t="s">
        <v>66</v>
      </c>
      <c r="AC1536" t="s">
        <v>58</v>
      </c>
      <c r="AD1536" t="s">
        <v>58</v>
      </c>
      <c r="AE1536" t="s">
        <v>58</v>
      </c>
      <c r="AF1536" t="s">
        <v>58</v>
      </c>
      <c r="AG1536" t="s">
        <v>58</v>
      </c>
      <c r="AH1536" t="s">
        <v>58</v>
      </c>
      <c r="AI1536" t="s">
        <v>58</v>
      </c>
      <c r="AJ1536" t="s">
        <v>58</v>
      </c>
      <c r="AK1536">
        <v>0</v>
      </c>
      <c r="AL1536">
        <v>0</v>
      </c>
      <c r="AM1536">
        <v>0</v>
      </c>
      <c r="AN1536">
        <v>0</v>
      </c>
      <c r="AO1536">
        <v>1</v>
      </c>
      <c r="AP1536">
        <v>0</v>
      </c>
      <c r="AQ1536">
        <v>0</v>
      </c>
      <c r="AR1536">
        <v>0</v>
      </c>
      <c r="AS1536">
        <v>1</v>
      </c>
      <c r="AT1536">
        <v>9</v>
      </c>
      <c r="AU1536">
        <v>104166</v>
      </c>
      <c r="AV1536">
        <v>15.9</v>
      </c>
      <c r="AW1536" t="s">
        <v>59</v>
      </c>
      <c r="AX1536">
        <v>6</v>
      </c>
    </row>
    <row r="1537" spans="1:50">
      <c r="A1537" t="s">
        <v>2770</v>
      </c>
      <c r="B1537" t="s">
        <v>2771</v>
      </c>
      <c r="C1537" t="s">
        <v>93</v>
      </c>
      <c r="D1537">
        <v>1120</v>
      </c>
      <c r="E1537" t="s">
        <v>53</v>
      </c>
      <c r="F1537">
        <v>70</v>
      </c>
      <c r="G1537" t="s">
        <v>64</v>
      </c>
      <c r="H1537">
        <v>354.93</v>
      </c>
      <c r="I1537" t="s">
        <v>55</v>
      </c>
      <c r="J1537" t="s">
        <v>71</v>
      </c>
      <c r="K1537" t="s">
        <v>72</v>
      </c>
      <c r="L1537" t="s">
        <v>58</v>
      </c>
      <c r="M1537">
        <v>0</v>
      </c>
      <c r="N1537">
        <v>2</v>
      </c>
      <c r="O1537">
        <v>2</v>
      </c>
      <c r="P1537">
        <v>0</v>
      </c>
      <c r="Q1537" t="s">
        <v>59</v>
      </c>
      <c r="R1537" t="s">
        <v>59</v>
      </c>
      <c r="S1537" t="s">
        <v>59</v>
      </c>
      <c r="T1537" t="s">
        <v>59</v>
      </c>
      <c r="U1537" t="s">
        <v>59</v>
      </c>
      <c r="W1537">
        <v>0</v>
      </c>
      <c r="X1537">
        <v>0</v>
      </c>
      <c r="Y1537" t="s">
        <v>66</v>
      </c>
      <c r="Z1537" t="s">
        <v>66</v>
      </c>
      <c r="AA1537" t="s">
        <v>58</v>
      </c>
      <c r="AB1537" t="s">
        <v>66</v>
      </c>
      <c r="AC1537" t="s">
        <v>58</v>
      </c>
      <c r="AD1537" t="s">
        <v>58</v>
      </c>
      <c r="AE1537" t="s">
        <v>66</v>
      </c>
      <c r="AF1537" t="s">
        <v>58</v>
      </c>
      <c r="AG1537" t="s">
        <v>58</v>
      </c>
      <c r="AH1537" t="s">
        <v>58</v>
      </c>
      <c r="AI1537" t="s">
        <v>58</v>
      </c>
      <c r="AJ1537" t="s">
        <v>58</v>
      </c>
      <c r="AK1537">
        <v>0</v>
      </c>
      <c r="AL1537">
        <v>0</v>
      </c>
      <c r="AM1537">
        <v>1</v>
      </c>
      <c r="AN1537">
        <v>0</v>
      </c>
      <c r="AO1537">
        <v>1</v>
      </c>
      <c r="AP1537">
        <v>0</v>
      </c>
      <c r="AQ1537">
        <v>0</v>
      </c>
      <c r="AR1537">
        <v>0</v>
      </c>
      <c r="AS1537">
        <v>0</v>
      </c>
      <c r="AT1537">
        <v>6</v>
      </c>
      <c r="AU1537">
        <v>69499</v>
      </c>
      <c r="AV1537">
        <v>13.6</v>
      </c>
      <c r="AW1537" t="s">
        <v>59</v>
      </c>
      <c r="AX1537">
        <v>5</v>
      </c>
    </row>
    <row r="1538" spans="1:50">
      <c r="A1538" t="s">
        <v>2772</v>
      </c>
      <c r="B1538" t="s">
        <v>2773</v>
      </c>
      <c r="C1538" t="s">
        <v>185</v>
      </c>
      <c r="D1538">
        <v>1600</v>
      </c>
      <c r="E1538" t="s">
        <v>63</v>
      </c>
      <c r="F1538">
        <v>44</v>
      </c>
      <c r="G1538" t="s">
        <v>226</v>
      </c>
      <c r="H1538">
        <v>371.05</v>
      </c>
      <c r="I1538" t="s">
        <v>55</v>
      </c>
      <c r="J1538" t="s">
        <v>55</v>
      </c>
      <c r="K1538" t="s">
        <v>256</v>
      </c>
      <c r="L1538" t="s">
        <v>66</v>
      </c>
      <c r="M1538">
        <v>0</v>
      </c>
      <c r="N1538">
        <v>2</v>
      </c>
      <c r="O1538">
        <v>2</v>
      </c>
      <c r="P1538">
        <v>1</v>
      </c>
      <c r="Q1538" t="s">
        <v>59</v>
      </c>
      <c r="R1538" t="s">
        <v>59</v>
      </c>
      <c r="S1538" t="s">
        <v>59</v>
      </c>
      <c r="T1538" t="s">
        <v>59</v>
      </c>
      <c r="U1538" t="s">
        <v>59</v>
      </c>
      <c r="Y1538" t="s">
        <v>66</v>
      </c>
      <c r="Z1538" t="s">
        <v>58</v>
      </c>
      <c r="AA1538" t="s">
        <v>58</v>
      </c>
      <c r="AB1538" t="s">
        <v>66</v>
      </c>
      <c r="AC1538" t="s">
        <v>58</v>
      </c>
      <c r="AD1538" t="s">
        <v>58</v>
      </c>
      <c r="AE1538" t="s">
        <v>58</v>
      </c>
      <c r="AF1538" t="s">
        <v>58</v>
      </c>
      <c r="AG1538" t="s">
        <v>58</v>
      </c>
      <c r="AH1538" t="s">
        <v>58</v>
      </c>
      <c r="AI1538" t="s">
        <v>58</v>
      </c>
      <c r="AJ1538" t="s">
        <v>58</v>
      </c>
      <c r="AK1538">
        <v>0</v>
      </c>
      <c r="AL1538">
        <v>0</v>
      </c>
      <c r="AM1538">
        <v>1</v>
      </c>
      <c r="AN1538">
        <v>0</v>
      </c>
      <c r="AO1538">
        <v>1</v>
      </c>
      <c r="AP1538">
        <v>0</v>
      </c>
      <c r="AQ1538">
        <v>0</v>
      </c>
      <c r="AR1538">
        <v>0</v>
      </c>
      <c r="AS1538">
        <v>1</v>
      </c>
      <c r="AT1538">
        <v>8</v>
      </c>
      <c r="AU1538">
        <v>90755</v>
      </c>
      <c r="AW1538" t="s">
        <v>66</v>
      </c>
      <c r="AX1538">
        <v>1</v>
      </c>
    </row>
    <row r="1539" spans="1:50">
      <c r="A1539" t="s">
        <v>2774</v>
      </c>
      <c r="B1539" t="s">
        <v>165</v>
      </c>
      <c r="C1539" t="s">
        <v>126</v>
      </c>
      <c r="D1539">
        <v>1760</v>
      </c>
      <c r="E1539" t="s">
        <v>63</v>
      </c>
      <c r="F1539">
        <v>28</v>
      </c>
      <c r="G1539" t="s">
        <v>64</v>
      </c>
      <c r="H1539">
        <v>272.37</v>
      </c>
      <c r="I1539" t="s">
        <v>105</v>
      </c>
      <c r="J1539" t="s">
        <v>71</v>
      </c>
      <c r="K1539" t="s">
        <v>128</v>
      </c>
      <c r="L1539" t="s">
        <v>66</v>
      </c>
      <c r="M1539">
        <v>2</v>
      </c>
      <c r="N1539">
        <v>1</v>
      </c>
      <c r="O1539">
        <v>1</v>
      </c>
      <c r="P1539">
        <v>0</v>
      </c>
      <c r="Q1539" t="s">
        <v>59</v>
      </c>
      <c r="R1539" t="s">
        <v>66</v>
      </c>
      <c r="S1539" t="s">
        <v>66</v>
      </c>
      <c r="T1539" t="s">
        <v>59</v>
      </c>
      <c r="U1539" t="s">
        <v>59</v>
      </c>
      <c r="W1539">
        <v>0</v>
      </c>
      <c r="X1539">
        <v>0</v>
      </c>
      <c r="Y1539" t="s">
        <v>59</v>
      </c>
      <c r="Z1539" t="s">
        <v>59</v>
      </c>
      <c r="AA1539" t="s">
        <v>59</v>
      </c>
      <c r="AB1539" t="s">
        <v>59</v>
      </c>
      <c r="AC1539" t="s">
        <v>59</v>
      </c>
      <c r="AD1539" t="s">
        <v>59</v>
      </c>
      <c r="AE1539" t="s">
        <v>59</v>
      </c>
      <c r="AF1539" t="s">
        <v>59</v>
      </c>
      <c r="AG1539" t="s">
        <v>59</v>
      </c>
      <c r="AH1539" t="s">
        <v>59</v>
      </c>
      <c r="AI1539" t="s">
        <v>59</v>
      </c>
      <c r="AJ1539" t="s">
        <v>59</v>
      </c>
      <c r="AT1539">
        <v>8</v>
      </c>
      <c r="AU1539">
        <v>74712</v>
      </c>
      <c r="AV1539">
        <v>14.8</v>
      </c>
      <c r="AW1539" t="s">
        <v>66</v>
      </c>
      <c r="AX1539">
        <v>7</v>
      </c>
    </row>
    <row r="1540" spans="1:50">
      <c r="A1540" t="s">
        <v>2775</v>
      </c>
      <c r="B1540" t="s">
        <v>970</v>
      </c>
      <c r="C1540" t="s">
        <v>185</v>
      </c>
      <c r="D1540">
        <v>1600</v>
      </c>
      <c r="E1540" t="s">
        <v>53</v>
      </c>
      <c r="F1540">
        <v>78</v>
      </c>
      <c r="G1540" t="s">
        <v>64</v>
      </c>
      <c r="H1540">
        <v>345.39</v>
      </c>
      <c r="I1540" t="s">
        <v>100</v>
      </c>
      <c r="J1540" t="s">
        <v>56</v>
      </c>
      <c r="K1540" t="s">
        <v>72</v>
      </c>
      <c r="L1540" t="s">
        <v>58</v>
      </c>
      <c r="M1540">
        <v>0</v>
      </c>
      <c r="N1540">
        <v>2</v>
      </c>
      <c r="O1540">
        <v>1</v>
      </c>
      <c r="P1540">
        <v>0</v>
      </c>
      <c r="Q1540" t="s">
        <v>59</v>
      </c>
      <c r="R1540" t="s">
        <v>59</v>
      </c>
      <c r="S1540" t="s">
        <v>59</v>
      </c>
      <c r="T1540" t="s">
        <v>59</v>
      </c>
      <c r="U1540" t="s">
        <v>59</v>
      </c>
      <c r="W1540">
        <v>0</v>
      </c>
      <c r="X1540">
        <v>0</v>
      </c>
      <c r="Y1540" t="s">
        <v>59</v>
      </c>
      <c r="Z1540" t="s">
        <v>59</v>
      </c>
      <c r="AA1540" t="s">
        <v>59</v>
      </c>
      <c r="AB1540" t="s">
        <v>59</v>
      </c>
      <c r="AC1540" t="s">
        <v>59</v>
      </c>
      <c r="AD1540" t="s">
        <v>59</v>
      </c>
      <c r="AE1540" t="s">
        <v>59</v>
      </c>
      <c r="AF1540" t="s">
        <v>59</v>
      </c>
      <c r="AG1540" t="s">
        <v>59</v>
      </c>
      <c r="AH1540" t="s">
        <v>59</v>
      </c>
      <c r="AI1540" t="s">
        <v>59</v>
      </c>
      <c r="AJ1540" t="s">
        <v>59</v>
      </c>
      <c r="AT1540">
        <v>9</v>
      </c>
      <c r="AU1540">
        <v>129031</v>
      </c>
      <c r="AV1540">
        <v>15.7</v>
      </c>
      <c r="AW1540" t="s">
        <v>59</v>
      </c>
      <c r="AX1540">
        <v>1</v>
      </c>
    </row>
    <row r="1541" spans="1:50">
      <c r="A1541" t="s">
        <v>2776</v>
      </c>
      <c r="B1541" t="s">
        <v>863</v>
      </c>
      <c r="C1541" t="s">
        <v>122</v>
      </c>
      <c r="D1541">
        <v>8280</v>
      </c>
      <c r="E1541" t="s">
        <v>53</v>
      </c>
      <c r="F1541">
        <v>48</v>
      </c>
      <c r="G1541" t="s">
        <v>163</v>
      </c>
      <c r="H1541">
        <v>359.87</v>
      </c>
      <c r="I1541" t="s">
        <v>55</v>
      </c>
      <c r="J1541" t="s">
        <v>56</v>
      </c>
      <c r="K1541" t="s">
        <v>156</v>
      </c>
      <c r="L1541" t="s">
        <v>58</v>
      </c>
      <c r="M1541">
        <v>0</v>
      </c>
      <c r="N1541">
        <v>2</v>
      </c>
      <c r="O1541">
        <v>2</v>
      </c>
      <c r="P1541">
        <v>0</v>
      </c>
      <c r="Q1541" t="s">
        <v>59</v>
      </c>
      <c r="R1541" t="s">
        <v>59</v>
      </c>
      <c r="S1541" t="s">
        <v>59</v>
      </c>
      <c r="T1541" t="s">
        <v>59</v>
      </c>
      <c r="U1541" t="s">
        <v>59</v>
      </c>
      <c r="V1541">
        <v>1</v>
      </c>
      <c r="W1541">
        <v>0</v>
      </c>
      <c r="X1541">
        <v>1</v>
      </c>
      <c r="Y1541" t="s">
        <v>66</v>
      </c>
      <c r="Z1541" t="s">
        <v>66</v>
      </c>
      <c r="AA1541" t="s">
        <v>58</v>
      </c>
      <c r="AB1541" t="s">
        <v>58</v>
      </c>
      <c r="AC1541" t="s">
        <v>66</v>
      </c>
      <c r="AD1541" t="s">
        <v>58</v>
      </c>
      <c r="AE1541" t="s">
        <v>58</v>
      </c>
      <c r="AF1541" t="s">
        <v>58</v>
      </c>
      <c r="AG1541" t="s">
        <v>58</v>
      </c>
      <c r="AH1541" t="s">
        <v>58</v>
      </c>
      <c r="AI1541" t="s">
        <v>58</v>
      </c>
      <c r="AJ1541" t="s">
        <v>58</v>
      </c>
      <c r="AK1541">
        <v>0</v>
      </c>
      <c r="AL1541">
        <v>0</v>
      </c>
      <c r="AM1541">
        <v>1</v>
      </c>
      <c r="AN1541">
        <v>0</v>
      </c>
      <c r="AO1541">
        <v>1</v>
      </c>
      <c r="AP1541">
        <v>0</v>
      </c>
      <c r="AQ1541">
        <v>0</v>
      </c>
      <c r="AR1541">
        <v>0</v>
      </c>
      <c r="AS1541">
        <v>0</v>
      </c>
      <c r="AT1541">
        <v>8</v>
      </c>
      <c r="AU1541">
        <v>73689</v>
      </c>
      <c r="AV1541">
        <v>14.3</v>
      </c>
      <c r="AW1541" t="s">
        <v>59</v>
      </c>
      <c r="AX1541">
        <v>7</v>
      </c>
    </row>
    <row r="1542" spans="1:50">
      <c r="A1542" t="s">
        <v>2777</v>
      </c>
      <c r="B1542" t="s">
        <v>538</v>
      </c>
      <c r="C1542" t="s">
        <v>205</v>
      </c>
      <c r="D1542">
        <v>3480</v>
      </c>
      <c r="E1542" t="s">
        <v>53</v>
      </c>
      <c r="F1542">
        <v>54</v>
      </c>
      <c r="G1542" t="s">
        <v>226</v>
      </c>
      <c r="H1542">
        <v>344.08</v>
      </c>
      <c r="I1542" t="s">
        <v>55</v>
      </c>
      <c r="J1542" t="s">
        <v>55</v>
      </c>
      <c r="K1542" t="s">
        <v>57</v>
      </c>
      <c r="L1542" t="s">
        <v>58</v>
      </c>
      <c r="M1542">
        <v>0</v>
      </c>
      <c r="N1542">
        <v>0</v>
      </c>
      <c r="O1542">
        <v>0</v>
      </c>
      <c r="P1542">
        <v>0</v>
      </c>
      <c r="Q1542" t="s">
        <v>59</v>
      </c>
      <c r="R1542" t="s">
        <v>59</v>
      </c>
      <c r="S1542" t="s">
        <v>59</v>
      </c>
      <c r="T1542" t="s">
        <v>59</v>
      </c>
      <c r="U1542" t="s">
        <v>59</v>
      </c>
      <c r="Y1542" t="s">
        <v>58</v>
      </c>
      <c r="Z1542" t="s">
        <v>58</v>
      </c>
      <c r="AA1542" t="s">
        <v>58</v>
      </c>
      <c r="AB1542" t="s">
        <v>58</v>
      </c>
      <c r="AC1542" t="s">
        <v>58</v>
      </c>
      <c r="AD1542" t="s">
        <v>58</v>
      </c>
      <c r="AE1542" t="s">
        <v>58</v>
      </c>
      <c r="AF1542" t="s">
        <v>58</v>
      </c>
      <c r="AG1542" t="s">
        <v>58</v>
      </c>
      <c r="AH1542" t="s">
        <v>58</v>
      </c>
      <c r="AI1542" t="s">
        <v>58</v>
      </c>
      <c r="AJ1542" t="s">
        <v>58</v>
      </c>
      <c r="AK1542">
        <v>0</v>
      </c>
      <c r="AL1542">
        <v>0</v>
      </c>
      <c r="AM1542">
        <v>0</v>
      </c>
      <c r="AN1542">
        <v>0</v>
      </c>
      <c r="AO1542">
        <v>0</v>
      </c>
      <c r="AP1542">
        <v>0</v>
      </c>
      <c r="AQ1542">
        <v>0</v>
      </c>
      <c r="AR1542">
        <v>0</v>
      </c>
      <c r="AS1542">
        <v>0</v>
      </c>
      <c r="AT1542">
        <v>9</v>
      </c>
      <c r="AU1542">
        <v>114136</v>
      </c>
      <c r="AW1542" t="s">
        <v>59</v>
      </c>
      <c r="AX1542">
        <v>1</v>
      </c>
    </row>
    <row r="1543" spans="1:50">
      <c r="A1543" t="s">
        <v>2778</v>
      </c>
      <c r="B1543" t="s">
        <v>800</v>
      </c>
      <c r="C1543" t="s">
        <v>79</v>
      </c>
      <c r="D1543">
        <v>7040</v>
      </c>
      <c r="E1543" t="s">
        <v>63</v>
      </c>
      <c r="F1543">
        <v>60</v>
      </c>
      <c r="G1543" t="s">
        <v>70</v>
      </c>
      <c r="H1543">
        <v>384.21</v>
      </c>
      <c r="I1543" t="s">
        <v>105</v>
      </c>
      <c r="J1543" t="s">
        <v>71</v>
      </c>
      <c r="K1543" t="s">
        <v>72</v>
      </c>
      <c r="L1543" t="s">
        <v>58</v>
      </c>
      <c r="M1543">
        <v>0</v>
      </c>
      <c r="N1543">
        <v>2</v>
      </c>
      <c r="O1543">
        <v>2</v>
      </c>
      <c r="P1543">
        <v>1</v>
      </c>
      <c r="Q1543" t="s">
        <v>59</v>
      </c>
      <c r="R1543" t="s">
        <v>59</v>
      </c>
      <c r="S1543" t="s">
        <v>59</v>
      </c>
      <c r="T1543" t="s">
        <v>66</v>
      </c>
      <c r="U1543" t="s">
        <v>66</v>
      </c>
      <c r="V1543">
        <v>0</v>
      </c>
      <c r="W1543">
        <v>1</v>
      </c>
      <c r="X1543">
        <v>1</v>
      </c>
      <c r="Y1543" t="s">
        <v>58</v>
      </c>
      <c r="Z1543" t="s">
        <v>58</v>
      </c>
      <c r="AA1543" t="s">
        <v>58</v>
      </c>
      <c r="AB1543" t="s">
        <v>66</v>
      </c>
      <c r="AC1543" t="s">
        <v>58</v>
      </c>
      <c r="AD1543" t="s">
        <v>58</v>
      </c>
      <c r="AE1543" t="s">
        <v>66</v>
      </c>
      <c r="AF1543" t="s">
        <v>58</v>
      </c>
      <c r="AG1543" t="s">
        <v>58</v>
      </c>
      <c r="AH1543" t="s">
        <v>58</v>
      </c>
      <c r="AI1543" t="s">
        <v>58</v>
      </c>
      <c r="AJ1543" t="s">
        <v>58</v>
      </c>
      <c r="AK1543">
        <v>0</v>
      </c>
      <c r="AL1543">
        <v>1</v>
      </c>
      <c r="AM1543">
        <v>1</v>
      </c>
      <c r="AN1543">
        <v>0</v>
      </c>
      <c r="AO1543">
        <v>1</v>
      </c>
      <c r="AP1543">
        <v>0</v>
      </c>
      <c r="AQ1543">
        <v>0</v>
      </c>
      <c r="AR1543">
        <v>0</v>
      </c>
      <c r="AS1543">
        <v>1</v>
      </c>
      <c r="AT1543">
        <v>9</v>
      </c>
      <c r="AU1543">
        <v>86249</v>
      </c>
      <c r="AV1543">
        <v>15.3</v>
      </c>
      <c r="AW1543" t="s">
        <v>59</v>
      </c>
      <c r="AX1543">
        <v>8</v>
      </c>
    </row>
    <row r="1544" spans="1:50">
      <c r="A1544" t="s">
        <v>2779</v>
      </c>
      <c r="B1544" t="s">
        <v>2780</v>
      </c>
      <c r="C1544" t="s">
        <v>148</v>
      </c>
      <c r="D1544">
        <v>5190</v>
      </c>
      <c r="E1544" t="s">
        <v>63</v>
      </c>
      <c r="F1544">
        <v>52</v>
      </c>
      <c r="G1544" t="s">
        <v>226</v>
      </c>
      <c r="H1544">
        <v>345.72</v>
      </c>
      <c r="I1544" t="s">
        <v>100</v>
      </c>
      <c r="J1544" t="s">
        <v>71</v>
      </c>
      <c r="K1544" t="s">
        <v>72</v>
      </c>
      <c r="L1544" t="s">
        <v>58</v>
      </c>
      <c r="M1544">
        <v>0</v>
      </c>
      <c r="N1544">
        <v>2</v>
      </c>
      <c r="O1544">
        <v>2</v>
      </c>
      <c r="P1544">
        <v>0</v>
      </c>
      <c r="Q1544" t="s">
        <v>59</v>
      </c>
      <c r="R1544" t="s">
        <v>59</v>
      </c>
      <c r="S1544" t="s">
        <v>59</v>
      </c>
      <c r="T1544" t="s">
        <v>59</v>
      </c>
      <c r="U1544" t="s">
        <v>66</v>
      </c>
      <c r="W1544">
        <v>0</v>
      </c>
      <c r="X1544">
        <v>0</v>
      </c>
      <c r="Y1544" t="s">
        <v>66</v>
      </c>
      <c r="Z1544" t="s">
        <v>66</v>
      </c>
      <c r="AA1544" t="s">
        <v>58</v>
      </c>
      <c r="AB1544" t="s">
        <v>66</v>
      </c>
      <c r="AC1544" t="s">
        <v>58</v>
      </c>
      <c r="AD1544" t="s">
        <v>58</v>
      </c>
      <c r="AE1544" t="s">
        <v>58</v>
      </c>
      <c r="AF1544" t="s">
        <v>58</v>
      </c>
      <c r="AG1544" t="s">
        <v>66</v>
      </c>
      <c r="AH1544" t="s">
        <v>58</v>
      </c>
      <c r="AI1544" t="s">
        <v>58</v>
      </c>
      <c r="AJ1544" t="s">
        <v>58</v>
      </c>
      <c r="AK1544">
        <v>1</v>
      </c>
      <c r="AL1544">
        <v>0</v>
      </c>
      <c r="AM1544">
        <v>1</v>
      </c>
      <c r="AN1544">
        <v>0</v>
      </c>
      <c r="AO1544">
        <v>1</v>
      </c>
      <c r="AP1544">
        <v>0</v>
      </c>
      <c r="AQ1544">
        <v>0</v>
      </c>
      <c r="AR1544">
        <v>0</v>
      </c>
      <c r="AS1544">
        <v>1</v>
      </c>
      <c r="AT1544">
        <v>4</v>
      </c>
      <c r="AU1544">
        <v>66695</v>
      </c>
      <c r="AV1544">
        <v>13.1</v>
      </c>
      <c r="AW1544" t="s">
        <v>66</v>
      </c>
      <c r="AX1544">
        <v>3</v>
      </c>
    </row>
    <row r="1545" spans="1:50">
      <c r="A1545" t="s">
        <v>2781</v>
      </c>
      <c r="B1545" t="s">
        <v>2782</v>
      </c>
      <c r="C1545" t="s">
        <v>366</v>
      </c>
      <c r="D1545">
        <v>7160</v>
      </c>
      <c r="E1545" t="s">
        <v>63</v>
      </c>
      <c r="F1545">
        <v>30</v>
      </c>
      <c r="G1545" t="s">
        <v>226</v>
      </c>
      <c r="H1545">
        <v>361.84</v>
      </c>
      <c r="I1545" t="s">
        <v>55</v>
      </c>
      <c r="J1545" t="s">
        <v>71</v>
      </c>
      <c r="K1545" t="s">
        <v>215</v>
      </c>
      <c r="L1545" t="s">
        <v>66</v>
      </c>
      <c r="M1545">
        <v>4</v>
      </c>
      <c r="N1545">
        <v>0</v>
      </c>
      <c r="O1545">
        <v>0</v>
      </c>
      <c r="P1545">
        <v>0</v>
      </c>
      <c r="Q1545" t="s">
        <v>59</v>
      </c>
      <c r="R1545" t="s">
        <v>59</v>
      </c>
      <c r="S1545" t="s">
        <v>59</v>
      </c>
      <c r="T1545" t="s">
        <v>59</v>
      </c>
      <c r="U1545" t="s">
        <v>59</v>
      </c>
      <c r="V1545">
        <v>1</v>
      </c>
      <c r="W1545">
        <v>1</v>
      </c>
      <c r="X1545">
        <v>1</v>
      </c>
      <c r="Y1545" t="s">
        <v>58</v>
      </c>
      <c r="Z1545" t="s">
        <v>66</v>
      </c>
      <c r="AA1545" t="s">
        <v>58</v>
      </c>
      <c r="AB1545" t="s">
        <v>58</v>
      </c>
      <c r="AC1545" t="s">
        <v>58</v>
      </c>
      <c r="AD1545" t="s">
        <v>58</v>
      </c>
      <c r="AE1545" t="s">
        <v>66</v>
      </c>
      <c r="AF1545" t="s">
        <v>58</v>
      </c>
      <c r="AG1545" t="s">
        <v>58</v>
      </c>
      <c r="AH1545" t="s">
        <v>58</v>
      </c>
      <c r="AI1545" t="s">
        <v>58</v>
      </c>
      <c r="AJ1545" t="s">
        <v>58</v>
      </c>
      <c r="AK1545">
        <v>0</v>
      </c>
      <c r="AL1545">
        <v>0</v>
      </c>
      <c r="AM1545">
        <v>1</v>
      </c>
      <c r="AN1545">
        <v>0</v>
      </c>
      <c r="AO1545">
        <v>0</v>
      </c>
      <c r="AP1545">
        <v>0</v>
      </c>
      <c r="AQ1545">
        <v>0</v>
      </c>
      <c r="AR1545">
        <v>0</v>
      </c>
      <c r="AS1545">
        <v>1</v>
      </c>
      <c r="AT1545">
        <v>9</v>
      </c>
      <c r="AU1545">
        <v>105221</v>
      </c>
      <c r="AV1545">
        <v>14.3</v>
      </c>
      <c r="AW1545" t="s">
        <v>59</v>
      </c>
      <c r="AX1545">
        <v>4</v>
      </c>
    </row>
    <row r="1546" spans="1:50">
      <c r="A1546" t="s">
        <v>2783</v>
      </c>
      <c r="B1546" t="s">
        <v>2784</v>
      </c>
      <c r="C1546" t="s">
        <v>148</v>
      </c>
      <c r="D1546">
        <v>5190</v>
      </c>
      <c r="E1546" t="s">
        <v>53</v>
      </c>
      <c r="F1546">
        <v>42</v>
      </c>
      <c r="G1546" t="s">
        <v>64</v>
      </c>
      <c r="H1546">
        <v>312.5</v>
      </c>
      <c r="I1546" t="s">
        <v>55</v>
      </c>
      <c r="J1546" t="s">
        <v>71</v>
      </c>
      <c r="K1546" t="s">
        <v>153</v>
      </c>
      <c r="L1546" t="s">
        <v>58</v>
      </c>
      <c r="M1546">
        <v>0</v>
      </c>
      <c r="N1546">
        <v>1</v>
      </c>
      <c r="O1546">
        <v>1</v>
      </c>
      <c r="P1546">
        <v>0</v>
      </c>
      <c r="Q1546" t="s">
        <v>59</v>
      </c>
      <c r="R1546" t="s">
        <v>59</v>
      </c>
      <c r="S1546" t="s">
        <v>59</v>
      </c>
      <c r="T1546" t="s">
        <v>59</v>
      </c>
      <c r="U1546" t="s">
        <v>59</v>
      </c>
      <c r="W1546">
        <v>0</v>
      </c>
      <c r="X1546">
        <v>0</v>
      </c>
      <c r="Y1546" t="s">
        <v>58</v>
      </c>
      <c r="Z1546" t="s">
        <v>66</v>
      </c>
      <c r="AA1546" t="s">
        <v>58</v>
      </c>
      <c r="AB1546" t="s">
        <v>66</v>
      </c>
      <c r="AC1546" t="s">
        <v>58</v>
      </c>
      <c r="AD1546" t="s">
        <v>58</v>
      </c>
      <c r="AE1546" t="s">
        <v>58</v>
      </c>
      <c r="AF1546" t="s">
        <v>58</v>
      </c>
      <c r="AG1546" t="s">
        <v>58</v>
      </c>
      <c r="AH1546" t="s">
        <v>58</v>
      </c>
      <c r="AI1546" t="s">
        <v>58</v>
      </c>
      <c r="AJ1546" t="s">
        <v>58</v>
      </c>
      <c r="AK1546">
        <v>0</v>
      </c>
      <c r="AL1546">
        <v>1</v>
      </c>
      <c r="AM1546">
        <v>1</v>
      </c>
      <c r="AN1546">
        <v>1</v>
      </c>
      <c r="AO1546">
        <v>0</v>
      </c>
      <c r="AP1546">
        <v>0</v>
      </c>
      <c r="AQ1546">
        <v>0</v>
      </c>
      <c r="AR1546">
        <v>1</v>
      </c>
      <c r="AS1546">
        <v>0</v>
      </c>
      <c r="AT1546">
        <v>6</v>
      </c>
      <c r="AU1546">
        <v>83257</v>
      </c>
      <c r="AV1546">
        <v>12.3</v>
      </c>
      <c r="AW1546" t="s">
        <v>59</v>
      </c>
      <c r="AX1546">
        <v>3</v>
      </c>
    </row>
    <row r="1547" spans="1:50">
      <c r="A1547" t="s">
        <v>2785</v>
      </c>
      <c r="B1547" t="s">
        <v>2786</v>
      </c>
      <c r="C1547" t="s">
        <v>134</v>
      </c>
      <c r="D1547">
        <v>3200</v>
      </c>
      <c r="E1547" t="s">
        <v>63</v>
      </c>
      <c r="F1547">
        <v>42</v>
      </c>
      <c r="G1547" t="s">
        <v>363</v>
      </c>
      <c r="H1547">
        <v>465.13</v>
      </c>
      <c r="I1547" t="s">
        <v>55</v>
      </c>
      <c r="J1547" t="s">
        <v>71</v>
      </c>
      <c r="K1547" t="s">
        <v>90</v>
      </c>
      <c r="L1547" t="s">
        <v>66</v>
      </c>
      <c r="M1547">
        <v>2</v>
      </c>
      <c r="N1547">
        <v>2</v>
      </c>
      <c r="O1547">
        <v>2</v>
      </c>
      <c r="P1547">
        <v>0</v>
      </c>
      <c r="Q1547" t="s">
        <v>59</v>
      </c>
      <c r="R1547" t="s">
        <v>59</v>
      </c>
      <c r="S1547" t="s">
        <v>59</v>
      </c>
      <c r="T1547" t="s">
        <v>59</v>
      </c>
      <c r="U1547" t="s">
        <v>59</v>
      </c>
      <c r="V1547">
        <v>0</v>
      </c>
      <c r="W1547">
        <v>1</v>
      </c>
      <c r="X1547">
        <v>0</v>
      </c>
      <c r="Y1547" t="s">
        <v>66</v>
      </c>
      <c r="Z1547" t="s">
        <v>66</v>
      </c>
      <c r="AA1547" t="s">
        <v>58</v>
      </c>
      <c r="AB1547" t="s">
        <v>66</v>
      </c>
      <c r="AC1547" t="s">
        <v>58</v>
      </c>
      <c r="AD1547" t="s">
        <v>58</v>
      </c>
      <c r="AE1547" t="s">
        <v>66</v>
      </c>
      <c r="AF1547" t="s">
        <v>58</v>
      </c>
      <c r="AG1547" t="s">
        <v>58</v>
      </c>
      <c r="AH1547" t="s">
        <v>58</v>
      </c>
      <c r="AI1547" t="s">
        <v>58</v>
      </c>
      <c r="AJ1547" t="s">
        <v>58</v>
      </c>
      <c r="AK1547">
        <v>1</v>
      </c>
      <c r="AL1547">
        <v>0</v>
      </c>
      <c r="AM1547">
        <v>1</v>
      </c>
      <c r="AN1547">
        <v>0</v>
      </c>
      <c r="AO1547">
        <v>0</v>
      </c>
      <c r="AP1547">
        <v>0</v>
      </c>
      <c r="AQ1547">
        <v>0</v>
      </c>
      <c r="AR1547">
        <v>0</v>
      </c>
      <c r="AS1547">
        <v>1</v>
      </c>
      <c r="AT1547">
        <v>9</v>
      </c>
      <c r="AU1547">
        <v>110118</v>
      </c>
      <c r="AV1547">
        <v>15.6</v>
      </c>
      <c r="AW1547" t="s">
        <v>59</v>
      </c>
      <c r="AX1547">
        <v>1</v>
      </c>
    </row>
    <row r="1548" spans="1:50">
      <c r="A1548" t="s">
        <v>2787</v>
      </c>
      <c r="B1548" t="s">
        <v>1198</v>
      </c>
      <c r="C1548" t="s">
        <v>202</v>
      </c>
      <c r="D1548">
        <v>5160</v>
      </c>
      <c r="E1548" t="s">
        <v>63</v>
      </c>
      <c r="F1548">
        <v>56</v>
      </c>
      <c r="G1548" t="s">
        <v>70</v>
      </c>
      <c r="H1548">
        <v>344.41</v>
      </c>
      <c r="I1548" t="s">
        <v>105</v>
      </c>
      <c r="J1548" t="s">
        <v>71</v>
      </c>
      <c r="K1548" t="s">
        <v>145</v>
      </c>
      <c r="L1548" t="s">
        <v>58</v>
      </c>
      <c r="M1548">
        <v>0</v>
      </c>
      <c r="N1548">
        <v>2</v>
      </c>
      <c r="O1548">
        <v>2</v>
      </c>
      <c r="P1548">
        <v>0</v>
      </c>
      <c r="Q1548" t="s">
        <v>59</v>
      </c>
      <c r="R1548" t="s">
        <v>59</v>
      </c>
      <c r="S1548" t="s">
        <v>66</v>
      </c>
      <c r="T1548" t="s">
        <v>66</v>
      </c>
      <c r="U1548" t="s">
        <v>66</v>
      </c>
      <c r="V1548">
        <v>3</v>
      </c>
      <c r="W1548">
        <v>1</v>
      </c>
      <c r="X1548">
        <v>1</v>
      </c>
      <c r="Y1548" t="s">
        <v>66</v>
      </c>
      <c r="Z1548" t="s">
        <v>66</v>
      </c>
      <c r="AA1548" t="s">
        <v>58</v>
      </c>
      <c r="AB1548" t="s">
        <v>66</v>
      </c>
      <c r="AC1548" t="s">
        <v>58</v>
      </c>
      <c r="AD1548" t="s">
        <v>58</v>
      </c>
      <c r="AE1548" t="s">
        <v>66</v>
      </c>
      <c r="AF1548" t="s">
        <v>58</v>
      </c>
      <c r="AG1548" t="s">
        <v>58</v>
      </c>
      <c r="AH1548" t="s">
        <v>58</v>
      </c>
      <c r="AI1548" t="s">
        <v>58</v>
      </c>
      <c r="AJ1548" t="s">
        <v>58</v>
      </c>
      <c r="AK1548">
        <v>0</v>
      </c>
      <c r="AL1548">
        <v>0</v>
      </c>
      <c r="AM1548">
        <v>1</v>
      </c>
      <c r="AN1548">
        <v>1</v>
      </c>
      <c r="AO1548">
        <v>1</v>
      </c>
      <c r="AP1548">
        <v>0</v>
      </c>
      <c r="AQ1548">
        <v>1</v>
      </c>
      <c r="AR1548">
        <v>0</v>
      </c>
      <c r="AS1548">
        <v>1</v>
      </c>
      <c r="AT1548">
        <v>9</v>
      </c>
      <c r="AU1548">
        <v>75171</v>
      </c>
      <c r="AV1548">
        <v>13.7</v>
      </c>
      <c r="AW1548" t="s">
        <v>66</v>
      </c>
      <c r="AX1548">
        <v>2</v>
      </c>
    </row>
    <row r="1549" spans="1:50">
      <c r="A1549" t="s">
        <v>2788</v>
      </c>
      <c r="B1549" t="s">
        <v>2789</v>
      </c>
      <c r="C1549" t="s">
        <v>148</v>
      </c>
      <c r="D1549">
        <v>5015</v>
      </c>
      <c r="E1549" t="s">
        <v>63</v>
      </c>
      <c r="F1549">
        <v>62</v>
      </c>
      <c r="G1549" t="s">
        <v>246</v>
      </c>
      <c r="H1549">
        <v>490.46</v>
      </c>
      <c r="I1549" t="s">
        <v>55</v>
      </c>
      <c r="J1549" t="s">
        <v>71</v>
      </c>
      <c r="K1549" t="s">
        <v>72</v>
      </c>
      <c r="L1549" t="s">
        <v>58</v>
      </c>
      <c r="M1549">
        <v>0</v>
      </c>
      <c r="N1549">
        <v>2</v>
      </c>
      <c r="O1549">
        <v>2</v>
      </c>
      <c r="P1549">
        <v>0</v>
      </c>
      <c r="Q1549" t="s">
        <v>59</v>
      </c>
      <c r="R1549" t="s">
        <v>59</v>
      </c>
      <c r="S1549" t="s">
        <v>59</v>
      </c>
      <c r="T1549" t="s">
        <v>59</v>
      </c>
      <c r="U1549" t="s">
        <v>59</v>
      </c>
      <c r="W1549">
        <v>0</v>
      </c>
      <c r="X1549">
        <v>0</v>
      </c>
      <c r="Y1549" t="s">
        <v>66</v>
      </c>
      <c r="Z1549" t="s">
        <v>66</v>
      </c>
      <c r="AA1549" t="s">
        <v>58</v>
      </c>
      <c r="AB1549" t="s">
        <v>66</v>
      </c>
      <c r="AC1549" t="s">
        <v>58</v>
      </c>
      <c r="AD1549" t="s">
        <v>58</v>
      </c>
      <c r="AE1549" t="s">
        <v>58</v>
      </c>
      <c r="AF1549" t="s">
        <v>58</v>
      </c>
      <c r="AG1549" t="s">
        <v>58</v>
      </c>
      <c r="AH1549" t="s">
        <v>58</v>
      </c>
      <c r="AI1549" t="s">
        <v>58</v>
      </c>
      <c r="AJ1549" t="s">
        <v>58</v>
      </c>
      <c r="AK1549">
        <v>0</v>
      </c>
      <c r="AL1549">
        <v>0</v>
      </c>
      <c r="AM1549">
        <v>1</v>
      </c>
      <c r="AN1549">
        <v>0</v>
      </c>
      <c r="AO1549">
        <v>0</v>
      </c>
      <c r="AP1549">
        <v>0</v>
      </c>
      <c r="AQ1549">
        <v>0</v>
      </c>
      <c r="AR1549">
        <v>0</v>
      </c>
      <c r="AS1549">
        <v>0</v>
      </c>
      <c r="AT1549">
        <v>9</v>
      </c>
      <c r="AU1549">
        <v>549999</v>
      </c>
      <c r="AV1549">
        <v>16.5</v>
      </c>
      <c r="AW1549" t="s">
        <v>59</v>
      </c>
      <c r="AX1549">
        <v>3</v>
      </c>
    </row>
    <row r="1550" spans="1:50">
      <c r="A1550" t="s">
        <v>2790</v>
      </c>
      <c r="B1550" t="s">
        <v>2791</v>
      </c>
      <c r="C1550" t="s">
        <v>103</v>
      </c>
      <c r="D1550">
        <v>5945</v>
      </c>
      <c r="E1550" t="s">
        <v>53</v>
      </c>
      <c r="F1550">
        <v>52</v>
      </c>
      <c r="G1550" t="s">
        <v>89</v>
      </c>
      <c r="H1550">
        <v>490.46</v>
      </c>
      <c r="I1550" t="s">
        <v>105</v>
      </c>
      <c r="J1550" t="s">
        <v>71</v>
      </c>
      <c r="K1550" t="s">
        <v>256</v>
      </c>
      <c r="L1550" t="s">
        <v>58</v>
      </c>
      <c r="M1550">
        <v>0</v>
      </c>
      <c r="N1550">
        <v>1</v>
      </c>
      <c r="O1550">
        <v>1</v>
      </c>
      <c r="P1550">
        <v>0</v>
      </c>
      <c r="Q1550" t="s">
        <v>59</v>
      </c>
      <c r="R1550" t="s">
        <v>66</v>
      </c>
      <c r="S1550" t="s">
        <v>66</v>
      </c>
      <c r="T1550" t="s">
        <v>59</v>
      </c>
      <c r="U1550" t="s">
        <v>66</v>
      </c>
      <c r="W1550">
        <v>0</v>
      </c>
      <c r="X1550">
        <v>0</v>
      </c>
      <c r="Y1550" t="s">
        <v>58</v>
      </c>
      <c r="Z1550" t="s">
        <v>58</v>
      </c>
      <c r="AA1550" t="s">
        <v>58</v>
      </c>
      <c r="AB1550" t="s">
        <v>66</v>
      </c>
      <c r="AC1550" t="s">
        <v>58</v>
      </c>
      <c r="AD1550" t="s">
        <v>58</v>
      </c>
      <c r="AE1550" t="s">
        <v>58</v>
      </c>
      <c r="AF1550" t="s">
        <v>58</v>
      </c>
      <c r="AG1550" t="s">
        <v>58</v>
      </c>
      <c r="AH1550" t="s">
        <v>58</v>
      </c>
      <c r="AI1550" t="s">
        <v>58</v>
      </c>
      <c r="AJ1550" t="s">
        <v>58</v>
      </c>
      <c r="AK1550">
        <v>0</v>
      </c>
      <c r="AL1550">
        <v>1</v>
      </c>
      <c r="AM1550">
        <v>1</v>
      </c>
      <c r="AN1550">
        <v>0</v>
      </c>
      <c r="AO1550">
        <v>1</v>
      </c>
      <c r="AP1550">
        <v>0</v>
      </c>
      <c r="AQ1550">
        <v>0</v>
      </c>
      <c r="AR1550">
        <v>0</v>
      </c>
      <c r="AS1550">
        <v>0</v>
      </c>
      <c r="AT1550">
        <v>9</v>
      </c>
      <c r="AU1550">
        <v>171130</v>
      </c>
      <c r="AV1550">
        <v>15.7</v>
      </c>
      <c r="AW1550" t="s">
        <v>59</v>
      </c>
      <c r="AX1550">
        <v>6</v>
      </c>
    </row>
    <row r="1551" spans="1:50">
      <c r="A1551" t="s">
        <v>2792</v>
      </c>
      <c r="B1551" t="s">
        <v>2793</v>
      </c>
      <c r="C1551" t="s">
        <v>205</v>
      </c>
      <c r="D1551">
        <v>3480</v>
      </c>
      <c r="E1551" t="s">
        <v>63</v>
      </c>
      <c r="F1551">
        <v>0</v>
      </c>
      <c r="G1551" t="s">
        <v>104</v>
      </c>
      <c r="H1551">
        <v>292.43</v>
      </c>
      <c r="I1551" t="s">
        <v>105</v>
      </c>
      <c r="J1551" t="s">
        <v>71</v>
      </c>
      <c r="K1551" t="s">
        <v>85</v>
      </c>
      <c r="L1551" t="s">
        <v>66</v>
      </c>
      <c r="M1551">
        <v>1</v>
      </c>
      <c r="N1551">
        <v>1</v>
      </c>
      <c r="O1551">
        <v>1</v>
      </c>
      <c r="P1551">
        <v>0</v>
      </c>
      <c r="Q1551" t="s">
        <v>59</v>
      </c>
      <c r="R1551" t="s">
        <v>59</v>
      </c>
      <c r="S1551" t="s">
        <v>59</v>
      </c>
      <c r="T1551" t="s">
        <v>59</v>
      </c>
      <c r="U1551" t="s">
        <v>59</v>
      </c>
      <c r="W1551">
        <v>0</v>
      </c>
      <c r="X1551">
        <v>0</v>
      </c>
      <c r="Y1551" t="s">
        <v>58</v>
      </c>
      <c r="Z1551" t="s">
        <v>58</v>
      </c>
      <c r="AA1551" t="s">
        <v>58</v>
      </c>
      <c r="AB1551" t="s">
        <v>58</v>
      </c>
      <c r="AC1551" t="s">
        <v>58</v>
      </c>
      <c r="AD1551" t="s">
        <v>58</v>
      </c>
      <c r="AE1551" t="s">
        <v>58</v>
      </c>
      <c r="AF1551" t="s">
        <v>58</v>
      </c>
      <c r="AG1551" t="s">
        <v>58</v>
      </c>
      <c r="AH1551" t="s">
        <v>58</v>
      </c>
      <c r="AI1551" t="s">
        <v>58</v>
      </c>
      <c r="AJ1551" t="s">
        <v>58</v>
      </c>
      <c r="AK1551">
        <v>0</v>
      </c>
      <c r="AL1551">
        <v>1</v>
      </c>
      <c r="AM1551">
        <v>1</v>
      </c>
      <c r="AN1551">
        <v>0</v>
      </c>
      <c r="AO1551">
        <v>0</v>
      </c>
      <c r="AP1551">
        <v>0</v>
      </c>
      <c r="AQ1551">
        <v>0</v>
      </c>
      <c r="AR1551">
        <v>0</v>
      </c>
      <c r="AS1551">
        <v>1</v>
      </c>
      <c r="AT1551">
        <v>9</v>
      </c>
      <c r="AU1551">
        <v>81694</v>
      </c>
      <c r="AV1551">
        <v>13.6</v>
      </c>
      <c r="AW1551" t="s">
        <v>59</v>
      </c>
      <c r="AX1551">
        <v>1</v>
      </c>
    </row>
    <row r="1552" spans="1:50">
      <c r="A1552" t="s">
        <v>2794</v>
      </c>
      <c r="B1552" t="s">
        <v>2795</v>
      </c>
      <c r="C1552" t="s">
        <v>218</v>
      </c>
      <c r="D1552">
        <v>4400</v>
      </c>
      <c r="E1552" t="s">
        <v>63</v>
      </c>
      <c r="F1552">
        <v>40</v>
      </c>
      <c r="G1552" t="s">
        <v>246</v>
      </c>
      <c r="H1552">
        <v>434.87</v>
      </c>
      <c r="I1552" t="s">
        <v>55</v>
      </c>
      <c r="J1552" t="s">
        <v>55</v>
      </c>
      <c r="K1552" t="s">
        <v>131</v>
      </c>
      <c r="L1552" t="s">
        <v>66</v>
      </c>
      <c r="M1552">
        <v>3</v>
      </c>
      <c r="N1552">
        <v>0</v>
      </c>
      <c r="O1552">
        <v>0</v>
      </c>
      <c r="P1552">
        <v>0</v>
      </c>
      <c r="Q1552" t="s">
        <v>59</v>
      </c>
      <c r="R1552" t="s">
        <v>59</v>
      </c>
      <c r="S1552" t="s">
        <v>59</v>
      </c>
      <c r="T1552" t="s">
        <v>59</v>
      </c>
      <c r="U1552" t="s">
        <v>59</v>
      </c>
      <c r="W1552">
        <v>0</v>
      </c>
      <c r="X1552">
        <v>0</v>
      </c>
      <c r="Y1552" t="s">
        <v>66</v>
      </c>
      <c r="Z1552" t="s">
        <v>58</v>
      </c>
      <c r="AA1552" t="s">
        <v>58</v>
      </c>
      <c r="AB1552" t="s">
        <v>58</v>
      </c>
      <c r="AC1552" t="s">
        <v>58</v>
      </c>
      <c r="AD1552" t="s">
        <v>58</v>
      </c>
      <c r="AE1552" t="s">
        <v>66</v>
      </c>
      <c r="AF1552" t="s">
        <v>58</v>
      </c>
      <c r="AG1552" t="s">
        <v>58</v>
      </c>
      <c r="AH1552" t="s">
        <v>58</v>
      </c>
      <c r="AI1552" t="s">
        <v>58</v>
      </c>
      <c r="AJ1552" t="s">
        <v>58</v>
      </c>
      <c r="AK1552">
        <v>0</v>
      </c>
      <c r="AL1552">
        <v>0</v>
      </c>
      <c r="AM1552">
        <v>1</v>
      </c>
      <c r="AN1552">
        <v>0</v>
      </c>
      <c r="AO1552">
        <v>1</v>
      </c>
      <c r="AP1552">
        <v>0</v>
      </c>
      <c r="AQ1552">
        <v>0</v>
      </c>
      <c r="AR1552">
        <v>1</v>
      </c>
      <c r="AS1552">
        <v>1</v>
      </c>
      <c r="AT1552">
        <v>9</v>
      </c>
      <c r="AU1552">
        <v>124443</v>
      </c>
      <c r="AV1552">
        <v>16</v>
      </c>
      <c r="AW1552" t="s">
        <v>59</v>
      </c>
      <c r="AX1552">
        <v>9</v>
      </c>
    </row>
    <row r="1553" spans="1:50">
      <c r="A1553" t="s">
        <v>2796</v>
      </c>
      <c r="B1553" t="s">
        <v>1012</v>
      </c>
      <c r="C1553" t="s">
        <v>83</v>
      </c>
      <c r="D1553">
        <v>4920</v>
      </c>
      <c r="E1553" t="s">
        <v>63</v>
      </c>
      <c r="F1553">
        <v>48</v>
      </c>
      <c r="G1553" t="s">
        <v>89</v>
      </c>
      <c r="H1553">
        <v>490.46</v>
      </c>
      <c r="I1553" t="s">
        <v>55</v>
      </c>
      <c r="J1553" t="s">
        <v>71</v>
      </c>
      <c r="K1553" t="s">
        <v>153</v>
      </c>
      <c r="L1553" t="s">
        <v>66</v>
      </c>
      <c r="M1553">
        <v>4</v>
      </c>
      <c r="N1553">
        <v>2</v>
      </c>
      <c r="O1553">
        <v>2</v>
      </c>
      <c r="P1553">
        <v>0</v>
      </c>
      <c r="Q1553" t="s">
        <v>59</v>
      </c>
      <c r="R1553" t="s">
        <v>59</v>
      </c>
      <c r="S1553" t="s">
        <v>59</v>
      </c>
      <c r="T1553" t="s">
        <v>66</v>
      </c>
      <c r="U1553" t="s">
        <v>66</v>
      </c>
      <c r="V1553">
        <v>1</v>
      </c>
      <c r="W1553">
        <v>1</v>
      </c>
      <c r="X1553">
        <v>1</v>
      </c>
      <c r="Y1553" t="s">
        <v>58</v>
      </c>
      <c r="Z1553" t="s">
        <v>58</v>
      </c>
      <c r="AA1553" t="s">
        <v>58</v>
      </c>
      <c r="AB1553" t="s">
        <v>58</v>
      </c>
      <c r="AC1553" t="s">
        <v>58</v>
      </c>
      <c r="AD1553" t="s">
        <v>58</v>
      </c>
      <c r="AE1553" t="s">
        <v>58</v>
      </c>
      <c r="AF1553" t="s">
        <v>58</v>
      </c>
      <c r="AG1553" t="s">
        <v>58</v>
      </c>
      <c r="AH1553" t="s">
        <v>58</v>
      </c>
      <c r="AI1553" t="s">
        <v>58</v>
      </c>
      <c r="AJ1553" t="s">
        <v>58</v>
      </c>
      <c r="AK1553">
        <v>1</v>
      </c>
      <c r="AL1553">
        <v>0</v>
      </c>
      <c r="AM1553">
        <v>1</v>
      </c>
      <c r="AN1553">
        <v>0</v>
      </c>
      <c r="AO1553">
        <v>1</v>
      </c>
      <c r="AP1553">
        <v>0</v>
      </c>
      <c r="AQ1553">
        <v>0</v>
      </c>
      <c r="AR1553">
        <v>0</v>
      </c>
      <c r="AS1553">
        <v>1</v>
      </c>
      <c r="AT1553">
        <v>9</v>
      </c>
      <c r="AU1553">
        <v>191048</v>
      </c>
      <c r="AV1553">
        <v>15.8</v>
      </c>
      <c r="AW1553" t="s">
        <v>59</v>
      </c>
      <c r="AX1553">
        <v>2</v>
      </c>
    </row>
    <row r="1554" spans="1:50">
      <c r="A1554" t="s">
        <v>2797</v>
      </c>
      <c r="B1554" t="s">
        <v>1992</v>
      </c>
      <c r="C1554" t="s">
        <v>134</v>
      </c>
      <c r="D1554">
        <v>1680</v>
      </c>
      <c r="E1554" t="s">
        <v>63</v>
      </c>
      <c r="F1554">
        <v>56</v>
      </c>
      <c r="G1554" t="s">
        <v>70</v>
      </c>
      <c r="H1554">
        <v>315.13</v>
      </c>
      <c r="I1554" t="s">
        <v>641</v>
      </c>
      <c r="J1554" t="s">
        <v>56</v>
      </c>
      <c r="K1554" t="s">
        <v>111</v>
      </c>
      <c r="L1554" t="s">
        <v>58</v>
      </c>
      <c r="M1554">
        <v>0</v>
      </c>
      <c r="N1554">
        <v>1</v>
      </c>
      <c r="O1554">
        <v>1</v>
      </c>
      <c r="P1554">
        <v>0</v>
      </c>
      <c r="Q1554" t="s">
        <v>59</v>
      </c>
      <c r="R1554" t="s">
        <v>59</v>
      </c>
      <c r="S1554" t="s">
        <v>59</v>
      </c>
      <c r="T1554" t="s">
        <v>59</v>
      </c>
      <c r="U1554" t="s">
        <v>59</v>
      </c>
      <c r="V1554">
        <v>1</v>
      </c>
      <c r="W1554">
        <v>1</v>
      </c>
      <c r="X1554">
        <v>1</v>
      </c>
      <c r="Y1554" t="s">
        <v>58</v>
      </c>
      <c r="Z1554" t="s">
        <v>66</v>
      </c>
      <c r="AA1554" t="s">
        <v>66</v>
      </c>
      <c r="AB1554" t="s">
        <v>66</v>
      </c>
      <c r="AC1554" t="s">
        <v>58</v>
      </c>
      <c r="AD1554" t="s">
        <v>58</v>
      </c>
      <c r="AE1554" t="s">
        <v>66</v>
      </c>
      <c r="AF1554" t="s">
        <v>58</v>
      </c>
      <c r="AG1554" t="s">
        <v>58</v>
      </c>
      <c r="AH1554" t="s">
        <v>58</v>
      </c>
      <c r="AI1554" t="s">
        <v>58</v>
      </c>
      <c r="AJ1554" t="s">
        <v>58</v>
      </c>
      <c r="AK1554">
        <v>1</v>
      </c>
      <c r="AL1554">
        <v>1</v>
      </c>
      <c r="AM1554">
        <v>1</v>
      </c>
      <c r="AN1554">
        <v>0</v>
      </c>
      <c r="AO1554">
        <v>0</v>
      </c>
      <c r="AP1554">
        <v>0</v>
      </c>
      <c r="AQ1554">
        <v>0</v>
      </c>
      <c r="AR1554">
        <v>1</v>
      </c>
      <c r="AS1554">
        <v>0</v>
      </c>
      <c r="AT1554">
        <v>9</v>
      </c>
      <c r="AU1554">
        <v>85322</v>
      </c>
      <c r="AV1554">
        <v>12.8</v>
      </c>
      <c r="AW1554" t="s">
        <v>59</v>
      </c>
      <c r="AX1554">
        <v>1</v>
      </c>
    </row>
    <row r="1555" spans="1:50">
      <c r="A1555" t="s">
        <v>2798</v>
      </c>
      <c r="B1555" t="s">
        <v>998</v>
      </c>
      <c r="C1555" t="s">
        <v>108</v>
      </c>
      <c r="D1555">
        <v>3360</v>
      </c>
      <c r="E1555" t="s">
        <v>63</v>
      </c>
      <c r="F1555">
        <v>40</v>
      </c>
      <c r="G1555" t="s">
        <v>246</v>
      </c>
      <c r="H1555">
        <v>432.24</v>
      </c>
      <c r="I1555" t="s">
        <v>55</v>
      </c>
      <c r="J1555" t="s">
        <v>71</v>
      </c>
      <c r="K1555" t="s">
        <v>215</v>
      </c>
      <c r="L1555" t="s">
        <v>66</v>
      </c>
      <c r="M1555">
        <v>2</v>
      </c>
      <c r="N1555">
        <v>2</v>
      </c>
      <c r="O1555">
        <v>2</v>
      </c>
      <c r="P1555">
        <v>0</v>
      </c>
      <c r="Q1555" t="s">
        <v>59</v>
      </c>
      <c r="R1555" t="s">
        <v>59</v>
      </c>
      <c r="S1555" t="s">
        <v>59</v>
      </c>
      <c r="T1555" t="s">
        <v>59</v>
      </c>
      <c r="U1555" t="s">
        <v>59</v>
      </c>
      <c r="V1555">
        <v>1</v>
      </c>
      <c r="W1555">
        <v>1</v>
      </c>
      <c r="X1555">
        <v>1</v>
      </c>
      <c r="Y1555" t="s">
        <v>66</v>
      </c>
      <c r="Z1555" t="s">
        <v>58</v>
      </c>
      <c r="AA1555" t="s">
        <v>58</v>
      </c>
      <c r="AB1555" t="s">
        <v>58</v>
      </c>
      <c r="AC1555" t="s">
        <v>58</v>
      </c>
      <c r="AD1555" t="s">
        <v>58</v>
      </c>
      <c r="AE1555" t="s">
        <v>58</v>
      </c>
      <c r="AF1555" t="s">
        <v>58</v>
      </c>
      <c r="AG1555" t="s">
        <v>58</v>
      </c>
      <c r="AH1555" t="s">
        <v>58</v>
      </c>
      <c r="AI1555" t="s">
        <v>58</v>
      </c>
      <c r="AJ1555" t="s">
        <v>58</v>
      </c>
      <c r="AK1555">
        <v>0</v>
      </c>
      <c r="AL1555">
        <v>0</v>
      </c>
      <c r="AM1555">
        <v>1</v>
      </c>
      <c r="AN1555">
        <v>1</v>
      </c>
      <c r="AO1555">
        <v>0</v>
      </c>
      <c r="AP1555">
        <v>0</v>
      </c>
      <c r="AQ1555">
        <v>0</v>
      </c>
      <c r="AR1555">
        <v>0</v>
      </c>
      <c r="AS1555">
        <v>0</v>
      </c>
      <c r="AT1555">
        <v>9</v>
      </c>
      <c r="AU1555">
        <v>120016</v>
      </c>
      <c r="AV1555">
        <v>15.7</v>
      </c>
      <c r="AW1555" t="s">
        <v>59</v>
      </c>
      <c r="AX1555">
        <v>9</v>
      </c>
    </row>
    <row r="1556" spans="1:50">
      <c r="A1556" t="s">
        <v>2799</v>
      </c>
      <c r="B1556" t="s">
        <v>2800</v>
      </c>
      <c r="C1556" t="s">
        <v>182</v>
      </c>
      <c r="D1556">
        <v>720</v>
      </c>
      <c r="E1556" t="s">
        <v>63</v>
      </c>
      <c r="F1556">
        <v>52</v>
      </c>
      <c r="G1556" t="s">
        <v>64</v>
      </c>
      <c r="H1556">
        <v>456.25</v>
      </c>
      <c r="I1556" t="s">
        <v>105</v>
      </c>
      <c r="J1556" t="s">
        <v>71</v>
      </c>
      <c r="K1556" t="s">
        <v>72</v>
      </c>
      <c r="L1556" t="s">
        <v>58</v>
      </c>
      <c r="M1556">
        <v>0</v>
      </c>
      <c r="N1556">
        <v>2</v>
      </c>
      <c r="O1556">
        <v>2</v>
      </c>
      <c r="P1556">
        <v>0</v>
      </c>
      <c r="Q1556" t="s">
        <v>59</v>
      </c>
      <c r="R1556" t="s">
        <v>59</v>
      </c>
      <c r="S1556" t="s">
        <v>59</v>
      </c>
      <c r="T1556" t="s">
        <v>59</v>
      </c>
      <c r="U1556" t="s">
        <v>59</v>
      </c>
      <c r="V1556">
        <v>1</v>
      </c>
      <c r="W1556">
        <v>1</v>
      </c>
      <c r="X1556">
        <v>1</v>
      </c>
      <c r="Y1556" t="s">
        <v>66</v>
      </c>
      <c r="Z1556" t="s">
        <v>66</v>
      </c>
      <c r="AA1556" t="s">
        <v>58</v>
      </c>
      <c r="AB1556" t="s">
        <v>66</v>
      </c>
      <c r="AC1556" t="s">
        <v>58</v>
      </c>
      <c r="AD1556" t="s">
        <v>58</v>
      </c>
      <c r="AE1556" t="s">
        <v>58</v>
      </c>
      <c r="AF1556" t="s">
        <v>58</v>
      </c>
      <c r="AG1556" t="s">
        <v>58</v>
      </c>
      <c r="AH1556" t="s">
        <v>58</v>
      </c>
      <c r="AI1556" t="s">
        <v>58</v>
      </c>
      <c r="AJ1556" t="s">
        <v>58</v>
      </c>
      <c r="AK1556">
        <v>0</v>
      </c>
      <c r="AL1556">
        <v>1</v>
      </c>
      <c r="AM1556">
        <v>1</v>
      </c>
      <c r="AN1556">
        <v>0</v>
      </c>
      <c r="AO1556">
        <v>1</v>
      </c>
      <c r="AP1556">
        <v>0</v>
      </c>
      <c r="AQ1556">
        <v>1</v>
      </c>
      <c r="AR1556">
        <v>1</v>
      </c>
      <c r="AS1556">
        <v>0</v>
      </c>
      <c r="AT1556">
        <v>7</v>
      </c>
      <c r="AU1556">
        <v>91506</v>
      </c>
      <c r="AV1556">
        <v>14.9</v>
      </c>
      <c r="AW1556" t="s">
        <v>59</v>
      </c>
      <c r="AX1556">
        <v>7</v>
      </c>
    </row>
    <row r="1557" spans="1:50">
      <c r="A1557" t="s">
        <v>2801</v>
      </c>
      <c r="B1557" t="s">
        <v>1106</v>
      </c>
      <c r="C1557" t="s">
        <v>417</v>
      </c>
      <c r="D1557">
        <v>1720</v>
      </c>
      <c r="E1557" t="s">
        <v>53</v>
      </c>
      <c r="F1557">
        <v>62</v>
      </c>
      <c r="G1557" t="s">
        <v>163</v>
      </c>
      <c r="H1557">
        <v>387.83</v>
      </c>
      <c r="I1557" t="s">
        <v>55</v>
      </c>
      <c r="J1557" t="s">
        <v>55</v>
      </c>
      <c r="K1557" t="s">
        <v>111</v>
      </c>
      <c r="L1557" t="s">
        <v>58</v>
      </c>
      <c r="M1557">
        <v>0</v>
      </c>
      <c r="N1557">
        <v>0</v>
      </c>
      <c r="O1557">
        <v>0</v>
      </c>
      <c r="P1557">
        <v>0</v>
      </c>
      <c r="Q1557" t="s">
        <v>59</v>
      </c>
      <c r="R1557" t="s">
        <v>59</v>
      </c>
      <c r="S1557" t="s">
        <v>59</v>
      </c>
      <c r="T1557" t="s">
        <v>59</v>
      </c>
      <c r="U1557" t="s">
        <v>59</v>
      </c>
      <c r="V1557">
        <v>1</v>
      </c>
      <c r="W1557">
        <v>0</v>
      </c>
      <c r="X1557">
        <v>1</v>
      </c>
      <c r="Y1557" t="s">
        <v>58</v>
      </c>
      <c r="Z1557" t="s">
        <v>66</v>
      </c>
      <c r="AA1557" t="s">
        <v>58</v>
      </c>
      <c r="AB1557" t="s">
        <v>66</v>
      </c>
      <c r="AC1557" t="s">
        <v>58</v>
      </c>
      <c r="AD1557" t="s">
        <v>58</v>
      </c>
      <c r="AE1557" t="s">
        <v>58</v>
      </c>
      <c r="AF1557" t="s">
        <v>58</v>
      </c>
      <c r="AG1557" t="s">
        <v>58</v>
      </c>
      <c r="AH1557" t="s">
        <v>58</v>
      </c>
      <c r="AI1557" t="s">
        <v>58</v>
      </c>
      <c r="AJ1557" t="s">
        <v>58</v>
      </c>
      <c r="AK1557">
        <v>1</v>
      </c>
      <c r="AL1557">
        <v>1</v>
      </c>
      <c r="AM1557">
        <v>1</v>
      </c>
      <c r="AN1557">
        <v>1</v>
      </c>
      <c r="AO1557">
        <v>0</v>
      </c>
      <c r="AP1557">
        <v>0</v>
      </c>
      <c r="AQ1557">
        <v>0</v>
      </c>
      <c r="AR1557">
        <v>0</v>
      </c>
      <c r="AS1557">
        <v>1</v>
      </c>
      <c r="AT1557">
        <v>8</v>
      </c>
      <c r="AU1557">
        <v>87261</v>
      </c>
      <c r="AV1557">
        <v>15.2</v>
      </c>
      <c r="AW1557" t="s">
        <v>59</v>
      </c>
      <c r="AX1557">
        <v>4</v>
      </c>
    </row>
    <row r="1558" spans="1:50">
      <c r="A1558" t="s">
        <v>2802</v>
      </c>
      <c r="B1558" t="s">
        <v>2803</v>
      </c>
      <c r="C1558" t="s">
        <v>148</v>
      </c>
      <c r="D1558">
        <v>5190</v>
      </c>
      <c r="E1558" t="s">
        <v>53</v>
      </c>
      <c r="F1558">
        <v>50</v>
      </c>
      <c r="G1558" t="s">
        <v>127</v>
      </c>
      <c r="H1558">
        <v>490.46</v>
      </c>
      <c r="I1558" t="s">
        <v>55</v>
      </c>
      <c r="J1558" t="s">
        <v>71</v>
      </c>
      <c r="K1558" t="s">
        <v>90</v>
      </c>
      <c r="L1558" t="s">
        <v>58</v>
      </c>
      <c r="M1558">
        <v>0</v>
      </c>
      <c r="N1558">
        <v>1</v>
      </c>
      <c r="O1558">
        <v>1</v>
      </c>
      <c r="P1558">
        <v>0</v>
      </c>
      <c r="Q1558" t="s">
        <v>59</v>
      </c>
      <c r="R1558" t="s">
        <v>59</v>
      </c>
      <c r="S1558" t="s">
        <v>59</v>
      </c>
      <c r="T1558" t="s">
        <v>59</v>
      </c>
      <c r="U1558" t="s">
        <v>59</v>
      </c>
      <c r="W1558">
        <v>0</v>
      </c>
      <c r="X1558">
        <v>0</v>
      </c>
      <c r="Y1558" t="s">
        <v>66</v>
      </c>
      <c r="Z1558" t="s">
        <v>66</v>
      </c>
      <c r="AA1558" t="s">
        <v>58</v>
      </c>
      <c r="AB1558" t="s">
        <v>58</v>
      </c>
      <c r="AC1558" t="s">
        <v>58</v>
      </c>
      <c r="AD1558" t="s">
        <v>58</v>
      </c>
      <c r="AE1558" t="s">
        <v>66</v>
      </c>
      <c r="AF1558" t="s">
        <v>58</v>
      </c>
      <c r="AG1558" t="s">
        <v>58</v>
      </c>
      <c r="AH1558" t="s">
        <v>58</v>
      </c>
      <c r="AI1558" t="s">
        <v>58</v>
      </c>
      <c r="AJ1558" t="s">
        <v>58</v>
      </c>
      <c r="AK1558">
        <v>0</v>
      </c>
      <c r="AL1558">
        <v>0</v>
      </c>
      <c r="AM1558">
        <v>1</v>
      </c>
      <c r="AN1558">
        <v>0</v>
      </c>
      <c r="AO1558">
        <v>0</v>
      </c>
      <c r="AP1558">
        <v>0</v>
      </c>
      <c r="AQ1558">
        <v>0</v>
      </c>
      <c r="AR1558">
        <v>0</v>
      </c>
      <c r="AS1558">
        <v>1</v>
      </c>
      <c r="AT1558">
        <v>9</v>
      </c>
      <c r="AU1558">
        <v>138914</v>
      </c>
      <c r="AV1558">
        <v>15.8</v>
      </c>
      <c r="AW1558" t="s">
        <v>59</v>
      </c>
      <c r="AX1558">
        <v>3</v>
      </c>
    </row>
    <row r="1559" spans="1:50">
      <c r="A1559" t="s">
        <v>2804</v>
      </c>
      <c r="B1559" t="s">
        <v>165</v>
      </c>
      <c r="C1559" t="s">
        <v>126</v>
      </c>
      <c r="D1559">
        <v>1760</v>
      </c>
      <c r="E1559" t="s">
        <v>63</v>
      </c>
      <c r="F1559">
        <v>50</v>
      </c>
      <c r="G1559" t="s">
        <v>226</v>
      </c>
      <c r="H1559">
        <v>354.61</v>
      </c>
      <c r="I1559" t="s">
        <v>105</v>
      </c>
      <c r="J1559" t="s">
        <v>71</v>
      </c>
      <c r="K1559" t="s">
        <v>153</v>
      </c>
      <c r="L1559" t="s">
        <v>66</v>
      </c>
      <c r="M1559">
        <v>4</v>
      </c>
      <c r="N1559">
        <v>2</v>
      </c>
      <c r="O1559">
        <v>2</v>
      </c>
      <c r="P1559">
        <v>0</v>
      </c>
      <c r="Q1559" t="s">
        <v>59</v>
      </c>
      <c r="R1559" t="s">
        <v>59</v>
      </c>
      <c r="S1559" t="s">
        <v>59</v>
      </c>
      <c r="T1559" t="s">
        <v>59</v>
      </c>
      <c r="U1559" t="s">
        <v>59</v>
      </c>
      <c r="W1559">
        <v>0</v>
      </c>
      <c r="X1559">
        <v>0</v>
      </c>
      <c r="Y1559" t="s">
        <v>66</v>
      </c>
      <c r="Z1559" t="s">
        <v>58</v>
      </c>
      <c r="AA1559" t="s">
        <v>66</v>
      </c>
      <c r="AB1559" t="s">
        <v>58</v>
      </c>
      <c r="AC1559" t="s">
        <v>58</v>
      </c>
      <c r="AD1559" t="s">
        <v>58</v>
      </c>
      <c r="AE1559" t="s">
        <v>66</v>
      </c>
      <c r="AF1559" t="s">
        <v>58</v>
      </c>
      <c r="AG1559" t="s">
        <v>58</v>
      </c>
      <c r="AH1559" t="s">
        <v>58</v>
      </c>
      <c r="AI1559" t="s">
        <v>58</v>
      </c>
      <c r="AJ1559" t="s">
        <v>58</v>
      </c>
      <c r="AK1559">
        <v>1</v>
      </c>
      <c r="AL1559">
        <v>1</v>
      </c>
      <c r="AM1559">
        <v>1</v>
      </c>
      <c r="AN1559">
        <v>1</v>
      </c>
      <c r="AO1559">
        <v>1</v>
      </c>
      <c r="AP1559">
        <v>0</v>
      </c>
      <c r="AQ1559">
        <v>1</v>
      </c>
      <c r="AR1559">
        <v>0</v>
      </c>
      <c r="AS1559">
        <v>1</v>
      </c>
      <c r="AT1559">
        <v>8</v>
      </c>
      <c r="AU1559">
        <v>75845</v>
      </c>
      <c r="AV1559">
        <v>15.3</v>
      </c>
      <c r="AW1559" t="s">
        <v>59</v>
      </c>
      <c r="AX1559">
        <v>7</v>
      </c>
    </row>
    <row r="1560" spans="1:50">
      <c r="A1560" t="s">
        <v>2805</v>
      </c>
      <c r="B1560" t="s">
        <v>2806</v>
      </c>
      <c r="C1560" t="s">
        <v>108</v>
      </c>
      <c r="D1560">
        <v>1920</v>
      </c>
      <c r="E1560" t="s">
        <v>63</v>
      </c>
      <c r="F1560">
        <v>60</v>
      </c>
      <c r="G1560" t="s">
        <v>163</v>
      </c>
      <c r="H1560">
        <v>354.61</v>
      </c>
      <c r="I1560" t="s">
        <v>55</v>
      </c>
      <c r="J1560" t="s">
        <v>71</v>
      </c>
      <c r="K1560" t="s">
        <v>72</v>
      </c>
      <c r="L1560" t="s">
        <v>58</v>
      </c>
      <c r="M1560">
        <v>0</v>
      </c>
      <c r="N1560">
        <v>2</v>
      </c>
      <c r="O1560">
        <v>2</v>
      </c>
      <c r="P1560">
        <v>0</v>
      </c>
      <c r="Q1560" t="s">
        <v>59</v>
      </c>
      <c r="R1560" t="s">
        <v>59</v>
      </c>
      <c r="S1560" t="s">
        <v>59</v>
      </c>
      <c r="T1560" t="s">
        <v>59</v>
      </c>
      <c r="U1560" t="s">
        <v>59</v>
      </c>
      <c r="V1560">
        <v>0</v>
      </c>
      <c r="W1560">
        <v>1</v>
      </c>
      <c r="X1560">
        <v>1</v>
      </c>
      <c r="Y1560" t="s">
        <v>66</v>
      </c>
      <c r="Z1560" t="s">
        <v>58</v>
      </c>
      <c r="AA1560" t="s">
        <v>58</v>
      </c>
      <c r="AB1560" t="s">
        <v>66</v>
      </c>
      <c r="AC1560" t="s">
        <v>58</v>
      </c>
      <c r="AD1560" t="s">
        <v>58</v>
      </c>
      <c r="AE1560" t="s">
        <v>58</v>
      </c>
      <c r="AF1560" t="s">
        <v>58</v>
      </c>
      <c r="AG1560" t="s">
        <v>58</v>
      </c>
      <c r="AH1560" t="s">
        <v>58</v>
      </c>
      <c r="AI1560" t="s">
        <v>58</v>
      </c>
      <c r="AJ1560" t="s">
        <v>58</v>
      </c>
      <c r="AK1560">
        <v>0</v>
      </c>
      <c r="AL1560">
        <v>1</v>
      </c>
      <c r="AM1560">
        <v>1</v>
      </c>
      <c r="AN1560">
        <v>0</v>
      </c>
      <c r="AO1560">
        <v>1</v>
      </c>
      <c r="AP1560">
        <v>0</v>
      </c>
      <c r="AQ1560">
        <v>1</v>
      </c>
      <c r="AR1560">
        <v>0</v>
      </c>
      <c r="AS1560">
        <v>1</v>
      </c>
      <c r="AT1560">
        <v>9</v>
      </c>
      <c r="AU1560">
        <v>93408</v>
      </c>
      <c r="AV1560">
        <v>15</v>
      </c>
      <c r="AW1560" t="s">
        <v>59</v>
      </c>
      <c r="AX1560">
        <v>9</v>
      </c>
    </row>
    <row r="1561" spans="1:50">
      <c r="A1561" t="s">
        <v>2807</v>
      </c>
      <c r="B1561" t="s">
        <v>2808</v>
      </c>
      <c r="C1561" t="s">
        <v>148</v>
      </c>
      <c r="D1561">
        <v>5640</v>
      </c>
      <c r="E1561" t="s">
        <v>53</v>
      </c>
      <c r="F1561">
        <v>54</v>
      </c>
      <c r="G1561" t="s">
        <v>363</v>
      </c>
      <c r="H1561">
        <v>490.46</v>
      </c>
      <c r="I1561" t="s">
        <v>105</v>
      </c>
      <c r="J1561" t="s">
        <v>71</v>
      </c>
      <c r="K1561" t="s">
        <v>72</v>
      </c>
      <c r="L1561" t="s">
        <v>66</v>
      </c>
      <c r="M1561">
        <v>3</v>
      </c>
      <c r="N1561">
        <v>2</v>
      </c>
      <c r="O1561">
        <v>2</v>
      </c>
      <c r="P1561">
        <v>0</v>
      </c>
      <c r="Q1561" t="s">
        <v>59</v>
      </c>
      <c r="R1561" t="s">
        <v>59</v>
      </c>
      <c r="S1561" t="s">
        <v>59</v>
      </c>
      <c r="T1561" t="s">
        <v>66</v>
      </c>
      <c r="U1561" t="s">
        <v>59</v>
      </c>
      <c r="W1561">
        <v>0</v>
      </c>
      <c r="X1561">
        <v>0</v>
      </c>
      <c r="Y1561" t="s">
        <v>66</v>
      </c>
      <c r="Z1561" t="s">
        <v>66</v>
      </c>
      <c r="AA1561" t="s">
        <v>58</v>
      </c>
      <c r="AB1561" t="s">
        <v>66</v>
      </c>
      <c r="AC1561" t="s">
        <v>58</v>
      </c>
      <c r="AD1561" t="s">
        <v>58</v>
      </c>
      <c r="AE1561" t="s">
        <v>58</v>
      </c>
      <c r="AF1561" t="s">
        <v>58</v>
      </c>
      <c r="AG1561" t="s">
        <v>58</v>
      </c>
      <c r="AH1561" t="s">
        <v>66</v>
      </c>
      <c r="AI1561" t="s">
        <v>58</v>
      </c>
      <c r="AJ1561" t="s">
        <v>58</v>
      </c>
      <c r="AK1561">
        <v>1</v>
      </c>
      <c r="AL1561">
        <v>1</v>
      </c>
      <c r="AM1561">
        <v>0</v>
      </c>
      <c r="AN1561">
        <v>0</v>
      </c>
      <c r="AO1561">
        <v>0</v>
      </c>
      <c r="AP1561">
        <v>0</v>
      </c>
      <c r="AQ1561">
        <v>0</v>
      </c>
      <c r="AR1561">
        <v>1</v>
      </c>
      <c r="AS1561">
        <v>1</v>
      </c>
      <c r="AT1561">
        <v>9</v>
      </c>
      <c r="AU1561">
        <v>130287</v>
      </c>
      <c r="AV1561">
        <v>15.8</v>
      </c>
      <c r="AW1561" t="s">
        <v>66</v>
      </c>
      <c r="AX1561">
        <v>3</v>
      </c>
    </row>
    <row r="1562" spans="1:50">
      <c r="A1562" t="s">
        <v>2809</v>
      </c>
      <c r="B1562" t="s">
        <v>2810</v>
      </c>
      <c r="C1562" t="s">
        <v>529</v>
      </c>
      <c r="D1562">
        <v>5920</v>
      </c>
      <c r="E1562" t="s">
        <v>53</v>
      </c>
      <c r="F1562">
        <v>58</v>
      </c>
      <c r="G1562" t="s">
        <v>70</v>
      </c>
      <c r="H1562">
        <v>290.45999999999998</v>
      </c>
      <c r="I1562" t="s">
        <v>55</v>
      </c>
      <c r="J1562" t="s">
        <v>55</v>
      </c>
      <c r="K1562" t="s">
        <v>72</v>
      </c>
      <c r="L1562" t="s">
        <v>58</v>
      </c>
      <c r="M1562">
        <v>0</v>
      </c>
      <c r="N1562">
        <v>0</v>
      </c>
      <c r="O1562">
        <v>0</v>
      </c>
      <c r="P1562">
        <v>0</v>
      </c>
      <c r="Q1562" t="s">
        <v>59</v>
      </c>
      <c r="R1562" t="s">
        <v>59</v>
      </c>
      <c r="S1562" t="s">
        <v>59</v>
      </c>
      <c r="T1562" t="s">
        <v>59</v>
      </c>
      <c r="U1562" t="s">
        <v>59</v>
      </c>
      <c r="V1562">
        <v>2</v>
      </c>
      <c r="W1562">
        <v>1</v>
      </c>
      <c r="X1562">
        <v>1</v>
      </c>
      <c r="Y1562" t="s">
        <v>59</v>
      </c>
      <c r="Z1562" t="s">
        <v>59</v>
      </c>
      <c r="AA1562" t="s">
        <v>59</v>
      </c>
      <c r="AB1562" t="s">
        <v>59</v>
      </c>
      <c r="AC1562" t="s">
        <v>59</v>
      </c>
      <c r="AD1562" t="s">
        <v>59</v>
      </c>
      <c r="AE1562" t="s">
        <v>59</v>
      </c>
      <c r="AF1562" t="s">
        <v>59</v>
      </c>
      <c r="AG1562" t="s">
        <v>59</v>
      </c>
      <c r="AH1562" t="s">
        <v>59</v>
      </c>
      <c r="AI1562" t="s">
        <v>59</v>
      </c>
      <c r="AJ1562" t="s">
        <v>59</v>
      </c>
      <c r="AT1562">
        <v>8</v>
      </c>
      <c r="AU1562">
        <v>69999</v>
      </c>
      <c r="AV1562">
        <v>13.4</v>
      </c>
      <c r="AW1562" t="s">
        <v>59</v>
      </c>
      <c r="AX1562">
        <v>8</v>
      </c>
    </row>
    <row r="1563" spans="1:50">
      <c r="A1563" t="s">
        <v>2811</v>
      </c>
      <c r="B1563" t="s">
        <v>2812</v>
      </c>
      <c r="C1563" t="s">
        <v>185</v>
      </c>
      <c r="D1563">
        <v>1600</v>
      </c>
      <c r="E1563" t="s">
        <v>63</v>
      </c>
      <c r="F1563">
        <v>0</v>
      </c>
      <c r="G1563" t="s">
        <v>104</v>
      </c>
      <c r="H1563">
        <v>313.16000000000003</v>
      </c>
      <c r="I1563" t="s">
        <v>100</v>
      </c>
      <c r="J1563" t="s">
        <v>71</v>
      </c>
      <c r="K1563" t="s">
        <v>111</v>
      </c>
      <c r="L1563" t="s">
        <v>58</v>
      </c>
      <c r="M1563">
        <v>0</v>
      </c>
      <c r="N1563">
        <v>2</v>
      </c>
      <c r="O1563">
        <v>2</v>
      </c>
      <c r="P1563">
        <v>0</v>
      </c>
      <c r="Q1563" t="s">
        <v>59</v>
      </c>
      <c r="R1563" t="s">
        <v>59</v>
      </c>
      <c r="S1563" t="s">
        <v>59</v>
      </c>
      <c r="T1563" t="s">
        <v>66</v>
      </c>
      <c r="U1563" t="s">
        <v>59</v>
      </c>
      <c r="W1563">
        <v>0</v>
      </c>
      <c r="X1563">
        <v>0</v>
      </c>
      <c r="Y1563" t="s">
        <v>66</v>
      </c>
      <c r="Z1563" t="s">
        <v>58</v>
      </c>
      <c r="AA1563" t="s">
        <v>58</v>
      </c>
      <c r="AB1563" t="s">
        <v>58</v>
      </c>
      <c r="AC1563" t="s">
        <v>58</v>
      </c>
      <c r="AD1563" t="s">
        <v>58</v>
      </c>
      <c r="AE1563" t="s">
        <v>58</v>
      </c>
      <c r="AF1563" t="s">
        <v>58</v>
      </c>
      <c r="AG1563" t="s">
        <v>58</v>
      </c>
      <c r="AH1563" t="s">
        <v>58</v>
      </c>
      <c r="AI1563" t="s">
        <v>58</v>
      </c>
      <c r="AJ1563" t="s">
        <v>58</v>
      </c>
      <c r="AK1563">
        <v>0</v>
      </c>
      <c r="AL1563">
        <v>1</v>
      </c>
      <c r="AM1563">
        <v>0</v>
      </c>
      <c r="AN1563">
        <v>1</v>
      </c>
      <c r="AO1563">
        <v>1</v>
      </c>
      <c r="AP1563">
        <v>0</v>
      </c>
      <c r="AQ1563">
        <v>0</v>
      </c>
      <c r="AR1563">
        <v>0</v>
      </c>
      <c r="AS1563">
        <v>1</v>
      </c>
      <c r="AT1563">
        <v>9</v>
      </c>
      <c r="AU1563">
        <v>123610</v>
      </c>
      <c r="AV1563">
        <v>14.4</v>
      </c>
      <c r="AW1563" t="s">
        <v>59</v>
      </c>
      <c r="AX1563">
        <v>1</v>
      </c>
    </row>
    <row r="1564" spans="1:50">
      <c r="A1564" t="s">
        <v>2813</v>
      </c>
      <c r="B1564" t="s">
        <v>1388</v>
      </c>
      <c r="C1564" t="s">
        <v>420</v>
      </c>
      <c r="D1564">
        <v>4520</v>
      </c>
      <c r="E1564" t="s">
        <v>63</v>
      </c>
      <c r="F1564">
        <v>56</v>
      </c>
      <c r="G1564" t="s">
        <v>163</v>
      </c>
      <c r="H1564">
        <v>379.93</v>
      </c>
      <c r="I1564" t="s">
        <v>105</v>
      </c>
      <c r="J1564" t="s">
        <v>55</v>
      </c>
      <c r="K1564" t="s">
        <v>168</v>
      </c>
      <c r="L1564" t="s">
        <v>66</v>
      </c>
      <c r="M1564">
        <v>1</v>
      </c>
      <c r="N1564">
        <v>2</v>
      </c>
      <c r="O1564">
        <v>1</v>
      </c>
      <c r="P1564">
        <v>0</v>
      </c>
      <c r="Q1564" t="s">
        <v>59</v>
      </c>
      <c r="R1564" t="s">
        <v>59</v>
      </c>
      <c r="S1564" t="s">
        <v>59</v>
      </c>
      <c r="T1564" t="s">
        <v>59</v>
      </c>
      <c r="U1564" t="s">
        <v>59</v>
      </c>
      <c r="V1564">
        <v>3</v>
      </c>
      <c r="W1564">
        <v>1</v>
      </c>
      <c r="X1564">
        <v>1</v>
      </c>
      <c r="Y1564" t="s">
        <v>66</v>
      </c>
      <c r="Z1564" t="s">
        <v>66</v>
      </c>
      <c r="AA1564" t="s">
        <v>58</v>
      </c>
      <c r="AB1564" t="s">
        <v>66</v>
      </c>
      <c r="AC1564" t="s">
        <v>58</v>
      </c>
      <c r="AD1564" t="s">
        <v>58</v>
      </c>
      <c r="AE1564" t="s">
        <v>66</v>
      </c>
      <c r="AF1564" t="s">
        <v>58</v>
      </c>
      <c r="AG1564" t="s">
        <v>58</v>
      </c>
      <c r="AH1564" t="s">
        <v>58</v>
      </c>
      <c r="AI1564" t="s">
        <v>58</v>
      </c>
      <c r="AJ1564" t="s">
        <v>58</v>
      </c>
      <c r="AK1564">
        <v>0</v>
      </c>
      <c r="AL1564">
        <v>1</v>
      </c>
      <c r="AM1564">
        <v>1</v>
      </c>
      <c r="AN1564">
        <v>0</v>
      </c>
      <c r="AO1564">
        <v>1</v>
      </c>
      <c r="AP1564">
        <v>0</v>
      </c>
      <c r="AQ1564">
        <v>0</v>
      </c>
      <c r="AR1564">
        <v>0</v>
      </c>
      <c r="AS1564">
        <v>0</v>
      </c>
      <c r="AT1564">
        <v>9</v>
      </c>
      <c r="AU1564">
        <v>85951</v>
      </c>
      <c r="AV1564">
        <v>14.7</v>
      </c>
      <c r="AW1564" t="s">
        <v>59</v>
      </c>
      <c r="AX1564">
        <v>2</v>
      </c>
    </row>
    <row r="1565" spans="1:50">
      <c r="A1565" t="s">
        <v>2814</v>
      </c>
      <c r="B1565" t="s">
        <v>863</v>
      </c>
      <c r="C1565" t="s">
        <v>122</v>
      </c>
      <c r="D1565">
        <v>8280</v>
      </c>
      <c r="E1565" t="s">
        <v>53</v>
      </c>
      <c r="F1565">
        <v>38</v>
      </c>
      <c r="G1565" t="s">
        <v>226</v>
      </c>
      <c r="H1565">
        <v>392.11</v>
      </c>
      <c r="I1565" t="s">
        <v>55</v>
      </c>
      <c r="J1565" t="s">
        <v>55</v>
      </c>
      <c r="K1565" t="s">
        <v>80</v>
      </c>
      <c r="L1565" t="s">
        <v>66</v>
      </c>
      <c r="M1565">
        <v>2</v>
      </c>
      <c r="N1565">
        <v>2</v>
      </c>
      <c r="O1565">
        <v>2</v>
      </c>
      <c r="P1565">
        <v>0</v>
      </c>
      <c r="Q1565" t="s">
        <v>59</v>
      </c>
      <c r="R1565" t="s">
        <v>66</v>
      </c>
      <c r="S1565" t="s">
        <v>66</v>
      </c>
      <c r="T1565" t="s">
        <v>66</v>
      </c>
      <c r="U1565" t="s">
        <v>66</v>
      </c>
      <c r="V1565">
        <v>0</v>
      </c>
      <c r="W1565">
        <v>0</v>
      </c>
      <c r="X1565">
        <v>1</v>
      </c>
      <c r="Y1565" t="s">
        <v>58</v>
      </c>
      <c r="Z1565" t="s">
        <v>58</v>
      </c>
      <c r="AA1565" t="s">
        <v>58</v>
      </c>
      <c r="AB1565" t="s">
        <v>58</v>
      </c>
      <c r="AC1565" t="s">
        <v>58</v>
      </c>
      <c r="AD1565" t="s">
        <v>58</v>
      </c>
      <c r="AE1565" t="s">
        <v>58</v>
      </c>
      <c r="AF1565" t="s">
        <v>58</v>
      </c>
      <c r="AG1565" t="s">
        <v>58</v>
      </c>
      <c r="AH1565" t="s">
        <v>58</v>
      </c>
      <c r="AI1565" t="s">
        <v>58</v>
      </c>
      <c r="AJ1565" t="s">
        <v>58</v>
      </c>
      <c r="AK1565">
        <v>0</v>
      </c>
      <c r="AL1565">
        <v>1</v>
      </c>
      <c r="AM1565">
        <v>1</v>
      </c>
      <c r="AN1565">
        <v>0</v>
      </c>
      <c r="AO1565">
        <v>0</v>
      </c>
      <c r="AP1565">
        <v>0</v>
      </c>
      <c r="AQ1565">
        <v>0</v>
      </c>
      <c r="AR1565">
        <v>1</v>
      </c>
      <c r="AS1565">
        <v>1</v>
      </c>
      <c r="AT1565">
        <v>9</v>
      </c>
      <c r="AU1565">
        <v>86020</v>
      </c>
      <c r="AV1565">
        <v>14.6</v>
      </c>
      <c r="AW1565" t="s">
        <v>59</v>
      </c>
      <c r="AX1565">
        <v>7</v>
      </c>
    </row>
    <row r="1566" spans="1:50">
      <c r="A1566" t="s">
        <v>2815</v>
      </c>
      <c r="B1566" t="s">
        <v>2816</v>
      </c>
      <c r="C1566" t="s">
        <v>119</v>
      </c>
      <c r="D1566">
        <v>520</v>
      </c>
      <c r="E1566" t="s">
        <v>63</v>
      </c>
      <c r="F1566">
        <v>44</v>
      </c>
      <c r="G1566" t="s">
        <v>64</v>
      </c>
      <c r="H1566">
        <v>323.02999999999997</v>
      </c>
      <c r="I1566" t="s">
        <v>100</v>
      </c>
      <c r="J1566" t="s">
        <v>71</v>
      </c>
      <c r="K1566" t="s">
        <v>145</v>
      </c>
      <c r="L1566" t="s">
        <v>66</v>
      </c>
      <c r="M1566">
        <v>1</v>
      </c>
      <c r="N1566">
        <v>1</v>
      </c>
      <c r="O1566">
        <v>1</v>
      </c>
      <c r="P1566">
        <v>0</v>
      </c>
      <c r="Q1566" t="s">
        <v>59</v>
      </c>
      <c r="R1566" t="s">
        <v>59</v>
      </c>
      <c r="S1566" t="s">
        <v>66</v>
      </c>
      <c r="T1566" t="s">
        <v>66</v>
      </c>
      <c r="U1566" t="s">
        <v>66</v>
      </c>
      <c r="W1566">
        <v>0</v>
      </c>
      <c r="X1566">
        <v>0</v>
      </c>
      <c r="Y1566" t="s">
        <v>58</v>
      </c>
      <c r="Z1566" t="s">
        <v>66</v>
      </c>
      <c r="AA1566" t="s">
        <v>58</v>
      </c>
      <c r="AB1566" t="s">
        <v>66</v>
      </c>
      <c r="AC1566" t="s">
        <v>58</v>
      </c>
      <c r="AD1566" t="s">
        <v>58</v>
      </c>
      <c r="AE1566" t="s">
        <v>58</v>
      </c>
      <c r="AF1566" t="s">
        <v>58</v>
      </c>
      <c r="AG1566" t="s">
        <v>58</v>
      </c>
      <c r="AH1566" t="s">
        <v>58</v>
      </c>
      <c r="AI1566" t="s">
        <v>58</v>
      </c>
      <c r="AJ1566" t="s">
        <v>66</v>
      </c>
      <c r="AK1566">
        <v>0</v>
      </c>
      <c r="AL1566">
        <v>1</v>
      </c>
      <c r="AM1566">
        <v>1</v>
      </c>
      <c r="AN1566">
        <v>0</v>
      </c>
      <c r="AO1566">
        <v>0</v>
      </c>
      <c r="AP1566">
        <v>0</v>
      </c>
      <c r="AQ1566">
        <v>0</v>
      </c>
      <c r="AR1566">
        <v>0</v>
      </c>
      <c r="AS1566">
        <v>0</v>
      </c>
      <c r="AT1566">
        <v>7</v>
      </c>
      <c r="AU1566">
        <v>71562</v>
      </c>
      <c r="AV1566">
        <v>13.2</v>
      </c>
      <c r="AW1566" t="s">
        <v>59</v>
      </c>
      <c r="AX1566">
        <v>7</v>
      </c>
    </row>
    <row r="1567" spans="1:50">
      <c r="A1567" t="s">
        <v>2817</v>
      </c>
      <c r="B1567" t="s">
        <v>1779</v>
      </c>
      <c r="C1567" t="s">
        <v>108</v>
      </c>
      <c r="D1567">
        <v>1920</v>
      </c>
      <c r="E1567" t="s">
        <v>53</v>
      </c>
      <c r="F1567">
        <v>50</v>
      </c>
      <c r="G1567" t="s">
        <v>226</v>
      </c>
      <c r="H1567">
        <v>335.53</v>
      </c>
      <c r="I1567" t="s">
        <v>105</v>
      </c>
      <c r="J1567" t="s">
        <v>71</v>
      </c>
      <c r="K1567" t="s">
        <v>215</v>
      </c>
      <c r="L1567" t="s">
        <v>58</v>
      </c>
      <c r="M1567">
        <v>0</v>
      </c>
      <c r="N1567">
        <v>2</v>
      </c>
      <c r="O1567">
        <v>2</v>
      </c>
      <c r="P1567">
        <v>0</v>
      </c>
      <c r="Q1567" t="s">
        <v>59</v>
      </c>
      <c r="R1567" t="s">
        <v>59</v>
      </c>
      <c r="S1567" t="s">
        <v>59</v>
      </c>
      <c r="T1567" t="s">
        <v>66</v>
      </c>
      <c r="U1567" t="s">
        <v>59</v>
      </c>
      <c r="V1567">
        <v>1</v>
      </c>
      <c r="W1567">
        <v>1</v>
      </c>
      <c r="X1567">
        <v>1</v>
      </c>
      <c r="Y1567" t="s">
        <v>66</v>
      </c>
      <c r="Z1567" t="s">
        <v>58</v>
      </c>
      <c r="AA1567" t="s">
        <v>66</v>
      </c>
      <c r="AB1567" t="s">
        <v>66</v>
      </c>
      <c r="AC1567" t="s">
        <v>58</v>
      </c>
      <c r="AD1567" t="s">
        <v>66</v>
      </c>
      <c r="AE1567" t="s">
        <v>58</v>
      </c>
      <c r="AF1567" t="s">
        <v>58</v>
      </c>
      <c r="AG1567" t="s">
        <v>58</v>
      </c>
      <c r="AH1567" t="s">
        <v>58</v>
      </c>
      <c r="AI1567" t="s">
        <v>58</v>
      </c>
      <c r="AJ1567" t="s">
        <v>58</v>
      </c>
      <c r="AK1567">
        <v>1</v>
      </c>
      <c r="AL1567">
        <v>1</v>
      </c>
      <c r="AM1567">
        <v>1</v>
      </c>
      <c r="AN1567">
        <v>1</v>
      </c>
      <c r="AO1567">
        <v>1</v>
      </c>
      <c r="AP1567">
        <v>1</v>
      </c>
      <c r="AQ1567">
        <v>0</v>
      </c>
      <c r="AR1567">
        <v>0</v>
      </c>
      <c r="AS1567">
        <v>1</v>
      </c>
      <c r="AT1567">
        <v>9</v>
      </c>
      <c r="AU1567">
        <v>107712</v>
      </c>
      <c r="AV1567">
        <v>14.4</v>
      </c>
      <c r="AW1567" t="s">
        <v>59</v>
      </c>
      <c r="AX1567">
        <v>9</v>
      </c>
    </row>
    <row r="1568" spans="1:50">
      <c r="A1568" t="s">
        <v>2818</v>
      </c>
      <c r="B1568" t="s">
        <v>2246</v>
      </c>
      <c r="C1568" t="s">
        <v>187</v>
      </c>
      <c r="D1568">
        <v>6760</v>
      </c>
      <c r="E1568" t="s">
        <v>63</v>
      </c>
      <c r="F1568">
        <v>62</v>
      </c>
      <c r="G1568" t="s">
        <v>127</v>
      </c>
      <c r="H1568">
        <v>464.8</v>
      </c>
      <c r="I1568" t="s">
        <v>105</v>
      </c>
      <c r="J1568" t="s">
        <v>71</v>
      </c>
      <c r="K1568" t="s">
        <v>72</v>
      </c>
      <c r="L1568" t="s">
        <v>58</v>
      </c>
      <c r="M1568">
        <v>0</v>
      </c>
      <c r="N1568">
        <v>2</v>
      </c>
      <c r="O1568">
        <v>2</v>
      </c>
      <c r="P1568">
        <v>0</v>
      </c>
      <c r="Q1568" t="s">
        <v>59</v>
      </c>
      <c r="R1568" t="s">
        <v>59</v>
      </c>
      <c r="S1568" t="s">
        <v>66</v>
      </c>
      <c r="T1568" t="s">
        <v>66</v>
      </c>
      <c r="U1568" t="s">
        <v>66</v>
      </c>
      <c r="W1568">
        <v>0</v>
      </c>
      <c r="X1568">
        <v>0</v>
      </c>
      <c r="Y1568" t="s">
        <v>58</v>
      </c>
      <c r="Z1568" t="s">
        <v>58</v>
      </c>
      <c r="AA1568" t="s">
        <v>58</v>
      </c>
      <c r="AB1568" t="s">
        <v>66</v>
      </c>
      <c r="AC1568" t="s">
        <v>58</v>
      </c>
      <c r="AD1568" t="s">
        <v>58</v>
      </c>
      <c r="AE1568" t="s">
        <v>58</v>
      </c>
      <c r="AF1568" t="s">
        <v>66</v>
      </c>
      <c r="AG1568" t="s">
        <v>58</v>
      </c>
      <c r="AH1568" t="s">
        <v>58</v>
      </c>
      <c r="AI1568" t="s">
        <v>58</v>
      </c>
      <c r="AJ1568" t="s">
        <v>58</v>
      </c>
      <c r="AK1568">
        <v>0</v>
      </c>
      <c r="AL1568">
        <v>0</v>
      </c>
      <c r="AM1568">
        <v>0</v>
      </c>
      <c r="AN1568">
        <v>1</v>
      </c>
      <c r="AO1568">
        <v>1</v>
      </c>
      <c r="AP1568">
        <v>0</v>
      </c>
      <c r="AQ1568">
        <v>0</v>
      </c>
      <c r="AR1568">
        <v>0</v>
      </c>
      <c r="AS1568">
        <v>0</v>
      </c>
      <c r="AT1568">
        <v>9</v>
      </c>
      <c r="AU1568">
        <v>119166</v>
      </c>
      <c r="AV1568">
        <v>15.6</v>
      </c>
      <c r="AW1568" t="s">
        <v>66</v>
      </c>
      <c r="AX1568">
        <v>7</v>
      </c>
    </row>
    <row r="1569" spans="1:50">
      <c r="A1569" t="s">
        <v>2819</v>
      </c>
      <c r="B1569" t="s">
        <v>2820</v>
      </c>
      <c r="C1569" t="s">
        <v>202</v>
      </c>
      <c r="D1569">
        <v>3440</v>
      </c>
      <c r="E1569" t="s">
        <v>53</v>
      </c>
      <c r="F1569">
        <v>80</v>
      </c>
      <c r="G1569" t="s">
        <v>64</v>
      </c>
      <c r="H1569">
        <v>300.66000000000003</v>
      </c>
      <c r="I1569" t="s">
        <v>105</v>
      </c>
      <c r="J1569" t="s">
        <v>71</v>
      </c>
      <c r="K1569" t="s">
        <v>256</v>
      </c>
      <c r="L1569" t="s">
        <v>58</v>
      </c>
      <c r="M1569">
        <v>0</v>
      </c>
      <c r="N1569">
        <v>2</v>
      </c>
      <c r="O1569">
        <v>1</v>
      </c>
      <c r="P1569">
        <v>0</v>
      </c>
      <c r="Q1569" t="s">
        <v>59</v>
      </c>
      <c r="R1569" t="s">
        <v>59</v>
      </c>
      <c r="S1569" t="s">
        <v>59</v>
      </c>
      <c r="T1569" t="s">
        <v>59</v>
      </c>
      <c r="U1569" t="s">
        <v>59</v>
      </c>
      <c r="V1569">
        <v>1</v>
      </c>
      <c r="W1569">
        <v>0</v>
      </c>
      <c r="X1569">
        <v>1</v>
      </c>
      <c r="Y1569" t="s">
        <v>58</v>
      </c>
      <c r="Z1569" t="s">
        <v>66</v>
      </c>
      <c r="AA1569" t="s">
        <v>58</v>
      </c>
      <c r="AB1569" t="s">
        <v>66</v>
      </c>
      <c r="AC1569" t="s">
        <v>58</v>
      </c>
      <c r="AD1569" t="s">
        <v>58</v>
      </c>
      <c r="AE1569" t="s">
        <v>58</v>
      </c>
      <c r="AF1569" t="s">
        <v>58</v>
      </c>
      <c r="AG1569" t="s">
        <v>58</v>
      </c>
      <c r="AH1569" t="s">
        <v>58</v>
      </c>
      <c r="AI1569" t="s">
        <v>58</v>
      </c>
      <c r="AJ1569" t="s">
        <v>58</v>
      </c>
      <c r="AK1569">
        <v>0</v>
      </c>
      <c r="AL1569">
        <v>0</v>
      </c>
      <c r="AM1569">
        <v>1</v>
      </c>
      <c r="AN1569">
        <v>1</v>
      </c>
      <c r="AO1569">
        <v>1</v>
      </c>
      <c r="AP1569">
        <v>0</v>
      </c>
      <c r="AQ1569">
        <v>0</v>
      </c>
      <c r="AR1569">
        <v>0</v>
      </c>
      <c r="AS1569">
        <v>0</v>
      </c>
      <c r="AT1569">
        <v>9</v>
      </c>
      <c r="AU1569">
        <v>116994</v>
      </c>
      <c r="AV1569">
        <v>13.3</v>
      </c>
      <c r="AW1569" t="s">
        <v>59</v>
      </c>
      <c r="AX1569">
        <v>2</v>
      </c>
    </row>
    <row r="1570" spans="1:50">
      <c r="A1570" t="s">
        <v>2821</v>
      </c>
      <c r="B1570" t="s">
        <v>2822</v>
      </c>
      <c r="C1570" t="s">
        <v>103</v>
      </c>
      <c r="D1570">
        <v>6780</v>
      </c>
      <c r="E1570" t="s">
        <v>53</v>
      </c>
      <c r="F1570">
        <v>52</v>
      </c>
      <c r="G1570" t="s">
        <v>363</v>
      </c>
      <c r="H1570">
        <v>473.03</v>
      </c>
      <c r="I1570" t="s">
        <v>55</v>
      </c>
      <c r="J1570" t="s">
        <v>55</v>
      </c>
      <c r="K1570" t="s">
        <v>156</v>
      </c>
      <c r="L1570" t="s">
        <v>58</v>
      </c>
      <c r="M1570">
        <v>0</v>
      </c>
      <c r="N1570">
        <v>2</v>
      </c>
      <c r="O1570">
        <v>2</v>
      </c>
      <c r="P1570">
        <v>0</v>
      </c>
      <c r="Q1570" t="s">
        <v>59</v>
      </c>
      <c r="R1570" t="s">
        <v>59</v>
      </c>
      <c r="S1570" t="s">
        <v>59</v>
      </c>
      <c r="T1570" t="s">
        <v>59</v>
      </c>
      <c r="U1570" t="s">
        <v>59</v>
      </c>
      <c r="W1570">
        <v>0</v>
      </c>
      <c r="X1570">
        <v>0</v>
      </c>
      <c r="Y1570" t="s">
        <v>66</v>
      </c>
      <c r="Z1570" t="s">
        <v>66</v>
      </c>
      <c r="AA1570" t="s">
        <v>58</v>
      </c>
      <c r="AB1570" t="s">
        <v>66</v>
      </c>
      <c r="AC1570" t="s">
        <v>58</v>
      </c>
      <c r="AD1570" t="s">
        <v>58</v>
      </c>
      <c r="AE1570" t="s">
        <v>66</v>
      </c>
      <c r="AF1570" t="s">
        <v>58</v>
      </c>
      <c r="AG1570" t="s">
        <v>58</v>
      </c>
      <c r="AH1570" t="s">
        <v>58</v>
      </c>
      <c r="AI1570" t="s">
        <v>58</v>
      </c>
      <c r="AJ1570" t="s">
        <v>58</v>
      </c>
      <c r="AK1570">
        <v>0</v>
      </c>
      <c r="AL1570">
        <v>1</v>
      </c>
      <c r="AM1570">
        <v>1</v>
      </c>
      <c r="AN1570">
        <v>0</v>
      </c>
      <c r="AO1570">
        <v>1</v>
      </c>
      <c r="AP1570">
        <v>0</v>
      </c>
      <c r="AQ1570">
        <v>0</v>
      </c>
      <c r="AR1570">
        <v>0</v>
      </c>
      <c r="AS1570">
        <v>1</v>
      </c>
      <c r="AT1570">
        <v>8</v>
      </c>
      <c r="AU1570">
        <v>101562</v>
      </c>
      <c r="AV1570">
        <v>15</v>
      </c>
      <c r="AW1570" t="s">
        <v>59</v>
      </c>
      <c r="AX1570">
        <v>6</v>
      </c>
    </row>
    <row r="1571" spans="1:50">
      <c r="A1571" t="s">
        <v>2823</v>
      </c>
      <c r="B1571" t="s">
        <v>268</v>
      </c>
      <c r="C1571" t="s">
        <v>187</v>
      </c>
      <c r="D1571">
        <v>5720</v>
      </c>
      <c r="E1571" t="s">
        <v>53</v>
      </c>
      <c r="F1571">
        <v>50</v>
      </c>
      <c r="G1571" t="s">
        <v>363</v>
      </c>
      <c r="H1571">
        <v>428.29</v>
      </c>
      <c r="I1571" t="s">
        <v>55</v>
      </c>
      <c r="J1571" t="s">
        <v>55</v>
      </c>
      <c r="K1571" t="s">
        <v>80</v>
      </c>
      <c r="L1571" t="s">
        <v>66</v>
      </c>
      <c r="M1571">
        <v>2</v>
      </c>
      <c r="N1571">
        <v>2</v>
      </c>
      <c r="O1571">
        <v>2</v>
      </c>
      <c r="P1571">
        <v>0</v>
      </c>
      <c r="Q1571" t="s">
        <v>66</v>
      </c>
      <c r="R1571" t="s">
        <v>66</v>
      </c>
      <c r="S1571" t="s">
        <v>66</v>
      </c>
      <c r="T1571" t="s">
        <v>66</v>
      </c>
      <c r="U1571" t="s">
        <v>59</v>
      </c>
      <c r="W1571">
        <v>0</v>
      </c>
      <c r="X1571">
        <v>0</v>
      </c>
      <c r="Y1571" t="s">
        <v>59</v>
      </c>
      <c r="Z1571" t="s">
        <v>59</v>
      </c>
      <c r="AA1571" t="s">
        <v>59</v>
      </c>
      <c r="AB1571" t="s">
        <v>59</v>
      </c>
      <c r="AC1571" t="s">
        <v>59</v>
      </c>
      <c r="AD1571" t="s">
        <v>59</v>
      </c>
      <c r="AE1571" t="s">
        <v>59</v>
      </c>
      <c r="AF1571" t="s">
        <v>59</v>
      </c>
      <c r="AG1571" t="s">
        <v>59</v>
      </c>
      <c r="AH1571" t="s">
        <v>59</v>
      </c>
      <c r="AI1571" t="s">
        <v>59</v>
      </c>
      <c r="AJ1571" t="s">
        <v>59</v>
      </c>
      <c r="AT1571">
        <v>7</v>
      </c>
      <c r="AU1571">
        <v>82499</v>
      </c>
      <c r="AV1571">
        <v>14.4</v>
      </c>
      <c r="AW1571" t="s">
        <v>59</v>
      </c>
      <c r="AX1571">
        <v>7</v>
      </c>
    </row>
    <row r="1572" spans="1:50">
      <c r="A1572" t="s">
        <v>2824</v>
      </c>
      <c r="B1572" t="s">
        <v>1823</v>
      </c>
      <c r="C1572" t="s">
        <v>236</v>
      </c>
      <c r="D1572">
        <v>6200</v>
      </c>
      <c r="E1572" t="s">
        <v>63</v>
      </c>
      <c r="F1572">
        <v>46</v>
      </c>
      <c r="G1572" t="s">
        <v>70</v>
      </c>
      <c r="H1572">
        <v>303.62</v>
      </c>
      <c r="I1572" t="s">
        <v>55</v>
      </c>
      <c r="J1572" t="s">
        <v>71</v>
      </c>
      <c r="K1572" t="s">
        <v>80</v>
      </c>
      <c r="L1572" t="s">
        <v>58</v>
      </c>
      <c r="M1572">
        <v>0</v>
      </c>
      <c r="N1572">
        <v>2</v>
      </c>
      <c r="O1572">
        <v>2</v>
      </c>
      <c r="P1572">
        <v>1</v>
      </c>
      <c r="Q1572" t="s">
        <v>59</v>
      </c>
      <c r="R1572" t="s">
        <v>59</v>
      </c>
      <c r="S1572" t="s">
        <v>59</v>
      </c>
      <c r="T1572" t="s">
        <v>59</v>
      </c>
      <c r="U1572" t="s">
        <v>59</v>
      </c>
      <c r="V1572">
        <v>0</v>
      </c>
      <c r="W1572">
        <v>1</v>
      </c>
      <c r="X1572">
        <v>1</v>
      </c>
      <c r="Y1572" t="s">
        <v>59</v>
      </c>
      <c r="Z1572" t="s">
        <v>59</v>
      </c>
      <c r="AA1572" t="s">
        <v>59</v>
      </c>
      <c r="AB1572" t="s">
        <v>59</v>
      </c>
      <c r="AC1572" t="s">
        <v>59</v>
      </c>
      <c r="AD1572" t="s">
        <v>59</v>
      </c>
      <c r="AE1572" t="s">
        <v>59</v>
      </c>
      <c r="AF1572" t="s">
        <v>59</v>
      </c>
      <c r="AG1572" t="s">
        <v>59</v>
      </c>
      <c r="AH1572" t="s">
        <v>59</v>
      </c>
      <c r="AI1572" t="s">
        <v>59</v>
      </c>
      <c r="AJ1572" t="s">
        <v>59</v>
      </c>
      <c r="AT1572">
        <v>8</v>
      </c>
      <c r="AU1572">
        <v>78332</v>
      </c>
      <c r="AV1572">
        <v>14.1</v>
      </c>
      <c r="AW1572" t="s">
        <v>59</v>
      </c>
      <c r="AX1572">
        <v>4</v>
      </c>
    </row>
    <row r="1573" spans="1:50">
      <c r="A1573" t="s">
        <v>2825</v>
      </c>
      <c r="B1573" t="s">
        <v>2826</v>
      </c>
      <c r="C1573" t="s">
        <v>185</v>
      </c>
      <c r="D1573">
        <v>1600</v>
      </c>
      <c r="E1573" t="s">
        <v>63</v>
      </c>
      <c r="F1573">
        <v>40</v>
      </c>
      <c r="G1573" t="s">
        <v>70</v>
      </c>
      <c r="H1573">
        <v>430.59</v>
      </c>
      <c r="I1573" t="s">
        <v>55</v>
      </c>
      <c r="J1573" t="s">
        <v>56</v>
      </c>
      <c r="K1573" t="s">
        <v>145</v>
      </c>
      <c r="L1573" t="s">
        <v>58</v>
      </c>
      <c r="M1573">
        <v>0</v>
      </c>
      <c r="N1573">
        <v>1</v>
      </c>
      <c r="O1573">
        <v>1</v>
      </c>
      <c r="P1573">
        <v>0</v>
      </c>
      <c r="Q1573" t="s">
        <v>59</v>
      </c>
      <c r="R1573" t="s">
        <v>59</v>
      </c>
      <c r="S1573" t="s">
        <v>59</v>
      </c>
      <c r="T1573" t="s">
        <v>59</v>
      </c>
      <c r="U1573" t="s">
        <v>59</v>
      </c>
      <c r="W1573">
        <v>0</v>
      </c>
      <c r="X1573">
        <v>0</v>
      </c>
      <c r="Y1573" t="s">
        <v>66</v>
      </c>
      <c r="Z1573" t="s">
        <v>58</v>
      </c>
      <c r="AA1573" t="s">
        <v>58</v>
      </c>
      <c r="AB1573" t="s">
        <v>66</v>
      </c>
      <c r="AC1573" t="s">
        <v>58</v>
      </c>
      <c r="AD1573" t="s">
        <v>58</v>
      </c>
      <c r="AE1573" t="s">
        <v>58</v>
      </c>
      <c r="AF1573" t="s">
        <v>58</v>
      </c>
      <c r="AG1573" t="s">
        <v>66</v>
      </c>
      <c r="AH1573" t="s">
        <v>58</v>
      </c>
      <c r="AI1573" t="s">
        <v>58</v>
      </c>
      <c r="AJ1573" t="s">
        <v>58</v>
      </c>
      <c r="AK1573">
        <v>0</v>
      </c>
      <c r="AL1573">
        <v>1</v>
      </c>
      <c r="AM1573">
        <v>1</v>
      </c>
      <c r="AN1573">
        <v>0</v>
      </c>
      <c r="AO1573">
        <v>0</v>
      </c>
      <c r="AP1573">
        <v>0</v>
      </c>
      <c r="AQ1573">
        <v>0</v>
      </c>
      <c r="AR1573">
        <v>0</v>
      </c>
      <c r="AS1573">
        <v>1</v>
      </c>
      <c r="AT1573">
        <v>9</v>
      </c>
      <c r="AU1573">
        <v>116900</v>
      </c>
      <c r="AV1573">
        <v>15</v>
      </c>
      <c r="AW1573" t="s">
        <v>59</v>
      </c>
      <c r="AX1573">
        <v>1</v>
      </c>
    </row>
    <row r="1574" spans="1:50">
      <c r="A1574" t="s">
        <v>2827</v>
      </c>
      <c r="B1574" t="s">
        <v>2828</v>
      </c>
      <c r="C1574" t="s">
        <v>75</v>
      </c>
      <c r="D1574">
        <v>2160</v>
      </c>
      <c r="E1574" t="s">
        <v>63</v>
      </c>
      <c r="F1574">
        <v>46</v>
      </c>
      <c r="G1574" t="s">
        <v>163</v>
      </c>
      <c r="H1574">
        <v>452.3</v>
      </c>
      <c r="I1574" t="s">
        <v>55</v>
      </c>
      <c r="J1574" t="s">
        <v>71</v>
      </c>
      <c r="K1574" t="s">
        <v>145</v>
      </c>
      <c r="L1574" t="s">
        <v>66</v>
      </c>
      <c r="M1574">
        <v>1</v>
      </c>
      <c r="N1574">
        <v>2</v>
      </c>
      <c r="O1574">
        <v>2</v>
      </c>
      <c r="P1574">
        <v>0</v>
      </c>
      <c r="Q1574" t="s">
        <v>59</v>
      </c>
      <c r="R1574" t="s">
        <v>59</v>
      </c>
      <c r="S1574" t="s">
        <v>59</v>
      </c>
      <c r="T1574" t="s">
        <v>59</v>
      </c>
      <c r="U1574" t="s">
        <v>59</v>
      </c>
      <c r="V1574">
        <v>1</v>
      </c>
      <c r="W1574">
        <v>1</v>
      </c>
      <c r="X1574">
        <v>1</v>
      </c>
      <c r="Y1574" t="s">
        <v>66</v>
      </c>
      <c r="Z1574" t="s">
        <v>66</v>
      </c>
      <c r="AA1574" t="s">
        <v>58</v>
      </c>
      <c r="AB1574" t="s">
        <v>66</v>
      </c>
      <c r="AC1574" t="s">
        <v>58</v>
      </c>
      <c r="AD1574" t="s">
        <v>58</v>
      </c>
      <c r="AE1574" t="s">
        <v>66</v>
      </c>
      <c r="AF1574" t="s">
        <v>58</v>
      </c>
      <c r="AG1574" t="s">
        <v>58</v>
      </c>
      <c r="AH1574" t="s">
        <v>58</v>
      </c>
      <c r="AI1574" t="s">
        <v>58</v>
      </c>
      <c r="AJ1574" t="s">
        <v>58</v>
      </c>
      <c r="AK1574">
        <v>1</v>
      </c>
      <c r="AL1574">
        <v>0</v>
      </c>
      <c r="AM1574">
        <v>1</v>
      </c>
      <c r="AN1574">
        <v>0</v>
      </c>
      <c r="AO1574">
        <v>0</v>
      </c>
      <c r="AP1574">
        <v>0</v>
      </c>
      <c r="AQ1574">
        <v>0</v>
      </c>
      <c r="AR1574">
        <v>0</v>
      </c>
      <c r="AS1574">
        <v>1</v>
      </c>
      <c r="AT1574">
        <v>9</v>
      </c>
      <c r="AU1574">
        <v>118209</v>
      </c>
      <c r="AV1574">
        <v>15.3</v>
      </c>
      <c r="AW1574" t="s">
        <v>59</v>
      </c>
      <c r="AX1574">
        <v>1</v>
      </c>
    </row>
    <row r="1575" spans="1:50">
      <c r="A1575" t="s">
        <v>2829</v>
      </c>
      <c r="B1575" t="s">
        <v>2830</v>
      </c>
      <c r="C1575" t="s">
        <v>122</v>
      </c>
      <c r="D1575">
        <v>8960</v>
      </c>
      <c r="E1575" t="s">
        <v>53</v>
      </c>
      <c r="F1575">
        <v>44</v>
      </c>
      <c r="G1575" t="s">
        <v>70</v>
      </c>
      <c r="H1575">
        <v>315.79000000000002</v>
      </c>
      <c r="I1575" t="s">
        <v>55</v>
      </c>
      <c r="J1575" t="s">
        <v>71</v>
      </c>
      <c r="K1575" t="s">
        <v>90</v>
      </c>
      <c r="L1575" t="s">
        <v>58</v>
      </c>
      <c r="M1575">
        <v>0</v>
      </c>
      <c r="N1575">
        <v>1</v>
      </c>
      <c r="O1575">
        <v>1</v>
      </c>
      <c r="P1575">
        <v>0</v>
      </c>
      <c r="Q1575" t="s">
        <v>59</v>
      </c>
      <c r="R1575" t="s">
        <v>59</v>
      </c>
      <c r="S1575" t="s">
        <v>59</v>
      </c>
      <c r="T1575" t="s">
        <v>59</v>
      </c>
      <c r="U1575" t="s">
        <v>59</v>
      </c>
      <c r="V1575">
        <v>0</v>
      </c>
      <c r="W1575">
        <v>1</v>
      </c>
      <c r="X1575">
        <v>1</v>
      </c>
      <c r="Y1575" t="s">
        <v>58</v>
      </c>
      <c r="Z1575" t="s">
        <v>66</v>
      </c>
      <c r="AA1575" t="s">
        <v>58</v>
      </c>
      <c r="AB1575" t="s">
        <v>66</v>
      </c>
      <c r="AC1575" t="s">
        <v>58</v>
      </c>
      <c r="AD1575" t="s">
        <v>58</v>
      </c>
      <c r="AE1575" t="s">
        <v>58</v>
      </c>
      <c r="AF1575" t="s">
        <v>58</v>
      </c>
      <c r="AG1575" t="s">
        <v>58</v>
      </c>
      <c r="AH1575" t="s">
        <v>58</v>
      </c>
      <c r="AI1575" t="s">
        <v>58</v>
      </c>
      <c r="AJ1575" t="s">
        <v>58</v>
      </c>
      <c r="AK1575">
        <v>0</v>
      </c>
      <c r="AL1575">
        <v>1</v>
      </c>
      <c r="AM1575">
        <v>1</v>
      </c>
      <c r="AN1575">
        <v>0</v>
      </c>
      <c r="AO1575">
        <v>1</v>
      </c>
      <c r="AP1575">
        <v>0</v>
      </c>
      <c r="AQ1575">
        <v>0</v>
      </c>
      <c r="AR1575">
        <v>0</v>
      </c>
      <c r="AS1575">
        <v>1</v>
      </c>
      <c r="AT1575">
        <v>7</v>
      </c>
      <c r="AU1575">
        <v>66543</v>
      </c>
      <c r="AV1575">
        <v>12.4</v>
      </c>
      <c r="AW1575" t="s">
        <v>59</v>
      </c>
      <c r="AX1575">
        <v>7</v>
      </c>
    </row>
    <row r="1576" spans="1:50">
      <c r="A1576" t="s">
        <v>2831</v>
      </c>
      <c r="B1576" t="s">
        <v>1356</v>
      </c>
      <c r="C1576" t="s">
        <v>69</v>
      </c>
      <c r="D1576">
        <v>6440</v>
      </c>
      <c r="E1576" t="s">
        <v>53</v>
      </c>
      <c r="F1576">
        <v>58</v>
      </c>
      <c r="G1576" t="s">
        <v>70</v>
      </c>
      <c r="H1576">
        <v>336.84</v>
      </c>
      <c r="I1576" t="s">
        <v>55</v>
      </c>
      <c r="J1576" t="s">
        <v>56</v>
      </c>
      <c r="K1576" t="s">
        <v>90</v>
      </c>
      <c r="L1576" t="s">
        <v>58</v>
      </c>
      <c r="M1576">
        <v>0</v>
      </c>
      <c r="N1576">
        <v>2</v>
      </c>
      <c r="O1576">
        <v>2</v>
      </c>
      <c r="P1576">
        <v>0</v>
      </c>
      <c r="Q1576" t="s">
        <v>59</v>
      </c>
      <c r="R1576" t="s">
        <v>59</v>
      </c>
      <c r="S1576" t="s">
        <v>59</v>
      </c>
      <c r="T1576" t="s">
        <v>59</v>
      </c>
      <c r="U1576" t="s">
        <v>59</v>
      </c>
      <c r="W1576">
        <v>0</v>
      </c>
      <c r="X1576">
        <v>0</v>
      </c>
      <c r="Y1576" t="s">
        <v>66</v>
      </c>
      <c r="Z1576" t="s">
        <v>66</v>
      </c>
      <c r="AA1576" t="s">
        <v>58</v>
      </c>
      <c r="AB1576" t="s">
        <v>66</v>
      </c>
      <c r="AC1576" t="s">
        <v>58</v>
      </c>
      <c r="AD1576" t="s">
        <v>58</v>
      </c>
      <c r="AE1576" t="s">
        <v>58</v>
      </c>
      <c r="AF1576" t="s">
        <v>58</v>
      </c>
      <c r="AG1576" t="s">
        <v>58</v>
      </c>
      <c r="AH1576" t="s">
        <v>58</v>
      </c>
      <c r="AI1576" t="s">
        <v>58</v>
      </c>
      <c r="AJ1576" t="s">
        <v>58</v>
      </c>
      <c r="AK1576">
        <v>1</v>
      </c>
      <c r="AL1576">
        <v>0</v>
      </c>
      <c r="AM1576">
        <v>1</v>
      </c>
      <c r="AN1576">
        <v>0</v>
      </c>
      <c r="AO1576">
        <v>1</v>
      </c>
      <c r="AP1576">
        <v>1</v>
      </c>
      <c r="AQ1576">
        <v>1</v>
      </c>
      <c r="AR1576">
        <v>0</v>
      </c>
      <c r="AS1576">
        <v>0</v>
      </c>
      <c r="AT1576">
        <v>6</v>
      </c>
      <c r="AU1576">
        <v>71229</v>
      </c>
      <c r="AV1576">
        <v>13.7</v>
      </c>
      <c r="AW1576" t="s">
        <v>59</v>
      </c>
      <c r="AX1576">
        <v>6</v>
      </c>
    </row>
    <row r="1577" spans="1:50">
      <c r="A1577" t="s">
        <v>2832</v>
      </c>
      <c r="B1577" t="s">
        <v>2833</v>
      </c>
      <c r="C1577" t="s">
        <v>182</v>
      </c>
      <c r="D1577">
        <v>8840</v>
      </c>
      <c r="E1577" t="s">
        <v>53</v>
      </c>
      <c r="F1577">
        <v>32</v>
      </c>
      <c r="G1577" t="s">
        <v>84</v>
      </c>
      <c r="H1577">
        <v>361.84</v>
      </c>
      <c r="I1577" t="s">
        <v>105</v>
      </c>
      <c r="J1577" t="s">
        <v>56</v>
      </c>
      <c r="K1577" t="s">
        <v>153</v>
      </c>
      <c r="L1577" t="s">
        <v>58</v>
      </c>
      <c r="M1577">
        <v>0</v>
      </c>
      <c r="N1577">
        <v>0</v>
      </c>
      <c r="O1577">
        <v>0</v>
      </c>
      <c r="P1577">
        <v>0</v>
      </c>
      <c r="Q1577" t="s">
        <v>59</v>
      </c>
      <c r="R1577" t="s">
        <v>59</v>
      </c>
      <c r="S1577" t="s">
        <v>59</v>
      </c>
      <c r="T1577" t="s">
        <v>59</v>
      </c>
      <c r="U1577" t="s">
        <v>59</v>
      </c>
      <c r="V1577">
        <v>1</v>
      </c>
      <c r="W1577">
        <v>0</v>
      </c>
      <c r="X1577">
        <v>1</v>
      </c>
      <c r="Y1577" t="s">
        <v>58</v>
      </c>
      <c r="Z1577" t="s">
        <v>58</v>
      </c>
      <c r="AA1577" t="s">
        <v>58</v>
      </c>
      <c r="AB1577" t="s">
        <v>58</v>
      </c>
      <c r="AC1577" t="s">
        <v>58</v>
      </c>
      <c r="AD1577" t="s">
        <v>58</v>
      </c>
      <c r="AE1577" t="s">
        <v>58</v>
      </c>
      <c r="AF1577" t="s">
        <v>58</v>
      </c>
      <c r="AG1577" t="s">
        <v>58</v>
      </c>
      <c r="AH1577" t="s">
        <v>58</v>
      </c>
      <c r="AI1577" t="s">
        <v>58</v>
      </c>
      <c r="AJ1577" t="s">
        <v>58</v>
      </c>
      <c r="AK1577">
        <v>0</v>
      </c>
      <c r="AL1577">
        <v>0</v>
      </c>
      <c r="AM1577">
        <v>1</v>
      </c>
      <c r="AN1577">
        <v>0</v>
      </c>
      <c r="AO1577">
        <v>1</v>
      </c>
      <c r="AP1577">
        <v>0</v>
      </c>
      <c r="AQ1577">
        <v>0</v>
      </c>
      <c r="AR1577">
        <v>0</v>
      </c>
      <c r="AS1577">
        <v>1</v>
      </c>
      <c r="AT1577">
        <v>8</v>
      </c>
      <c r="AU1577">
        <v>107999</v>
      </c>
      <c r="AV1577">
        <v>12.5</v>
      </c>
      <c r="AW1577" t="s">
        <v>59</v>
      </c>
      <c r="AX1577">
        <v>7</v>
      </c>
    </row>
    <row r="1578" spans="1:50">
      <c r="A1578" t="s">
        <v>2834</v>
      </c>
      <c r="B1578" t="s">
        <v>1268</v>
      </c>
      <c r="C1578" t="s">
        <v>1269</v>
      </c>
      <c r="D1578">
        <v>1080</v>
      </c>
      <c r="E1578" t="s">
        <v>63</v>
      </c>
      <c r="F1578">
        <v>66</v>
      </c>
      <c r="G1578" t="s">
        <v>84</v>
      </c>
      <c r="H1578">
        <v>332.89</v>
      </c>
      <c r="I1578" t="s">
        <v>94</v>
      </c>
      <c r="J1578" t="s">
        <v>71</v>
      </c>
      <c r="K1578" t="s">
        <v>153</v>
      </c>
      <c r="L1578" t="s">
        <v>66</v>
      </c>
      <c r="M1578">
        <v>2</v>
      </c>
      <c r="N1578">
        <v>2</v>
      </c>
      <c r="O1578">
        <v>2</v>
      </c>
      <c r="P1578">
        <v>0</v>
      </c>
      <c r="Q1578" t="s">
        <v>59</v>
      </c>
      <c r="R1578" t="s">
        <v>66</v>
      </c>
      <c r="S1578" t="s">
        <v>66</v>
      </c>
      <c r="T1578" t="s">
        <v>66</v>
      </c>
      <c r="U1578" t="s">
        <v>66</v>
      </c>
      <c r="V1578">
        <v>2</v>
      </c>
      <c r="W1578">
        <v>0</v>
      </c>
      <c r="X1578">
        <v>1</v>
      </c>
      <c r="Y1578" t="s">
        <v>66</v>
      </c>
      <c r="Z1578" t="s">
        <v>66</v>
      </c>
      <c r="AA1578" t="s">
        <v>58</v>
      </c>
      <c r="AB1578" t="s">
        <v>66</v>
      </c>
      <c r="AC1578" t="s">
        <v>58</v>
      </c>
      <c r="AD1578" t="s">
        <v>58</v>
      </c>
      <c r="AE1578" t="s">
        <v>66</v>
      </c>
      <c r="AF1578" t="s">
        <v>58</v>
      </c>
      <c r="AG1578" t="s">
        <v>58</v>
      </c>
      <c r="AH1578" t="s">
        <v>58</v>
      </c>
      <c r="AI1578" t="s">
        <v>58</v>
      </c>
      <c r="AJ1578" t="s">
        <v>58</v>
      </c>
      <c r="AK1578">
        <v>0</v>
      </c>
      <c r="AL1578">
        <v>1</v>
      </c>
      <c r="AM1578">
        <v>1</v>
      </c>
      <c r="AN1578">
        <v>0</v>
      </c>
      <c r="AO1578">
        <v>1</v>
      </c>
      <c r="AP1578">
        <v>0</v>
      </c>
      <c r="AQ1578">
        <v>0</v>
      </c>
      <c r="AR1578">
        <v>0</v>
      </c>
      <c r="AS1578">
        <v>1</v>
      </c>
      <c r="AT1578">
        <v>9</v>
      </c>
      <c r="AU1578">
        <v>71154</v>
      </c>
      <c r="AV1578">
        <v>13.6</v>
      </c>
      <c r="AW1578" t="s">
        <v>66</v>
      </c>
      <c r="AX1578">
        <v>4</v>
      </c>
    </row>
    <row r="1579" spans="1:50">
      <c r="A1579" t="s">
        <v>2835</v>
      </c>
      <c r="B1579" t="s">
        <v>2047</v>
      </c>
      <c r="C1579" t="s">
        <v>148</v>
      </c>
      <c r="D1579">
        <v>5640</v>
      </c>
      <c r="E1579" t="s">
        <v>53</v>
      </c>
      <c r="F1579">
        <v>36</v>
      </c>
      <c r="G1579" t="s">
        <v>226</v>
      </c>
      <c r="H1579">
        <v>402.3</v>
      </c>
      <c r="I1579" t="s">
        <v>55</v>
      </c>
      <c r="J1579" t="s">
        <v>55</v>
      </c>
      <c r="K1579" t="s">
        <v>128</v>
      </c>
      <c r="L1579" t="s">
        <v>66</v>
      </c>
      <c r="M1579">
        <v>3</v>
      </c>
      <c r="N1579">
        <v>2</v>
      </c>
      <c r="O1579">
        <v>2</v>
      </c>
      <c r="P1579">
        <v>0</v>
      </c>
      <c r="Q1579" t="s">
        <v>59</v>
      </c>
      <c r="R1579" t="s">
        <v>66</v>
      </c>
      <c r="S1579" t="s">
        <v>66</v>
      </c>
      <c r="T1579" t="s">
        <v>59</v>
      </c>
      <c r="U1579" t="s">
        <v>59</v>
      </c>
      <c r="W1579">
        <v>0</v>
      </c>
      <c r="X1579">
        <v>0</v>
      </c>
      <c r="Y1579" t="s">
        <v>59</v>
      </c>
      <c r="Z1579" t="s">
        <v>59</v>
      </c>
      <c r="AA1579" t="s">
        <v>59</v>
      </c>
      <c r="AB1579" t="s">
        <v>59</v>
      </c>
      <c r="AC1579" t="s">
        <v>59</v>
      </c>
      <c r="AD1579" t="s">
        <v>59</v>
      </c>
      <c r="AE1579" t="s">
        <v>59</v>
      </c>
      <c r="AF1579" t="s">
        <v>59</v>
      </c>
      <c r="AG1579" t="s">
        <v>59</v>
      </c>
      <c r="AH1579" t="s">
        <v>59</v>
      </c>
      <c r="AI1579" t="s">
        <v>59</v>
      </c>
      <c r="AJ1579" t="s">
        <v>59</v>
      </c>
      <c r="AT1579">
        <v>9</v>
      </c>
      <c r="AU1579">
        <v>126063</v>
      </c>
      <c r="AV1579">
        <v>15.6</v>
      </c>
      <c r="AW1579" t="s">
        <v>59</v>
      </c>
      <c r="AX1579">
        <v>3</v>
      </c>
    </row>
    <row r="1580" spans="1:50">
      <c r="A1580" t="s">
        <v>2836</v>
      </c>
      <c r="B1580" t="s">
        <v>273</v>
      </c>
      <c r="C1580" t="s">
        <v>119</v>
      </c>
      <c r="D1580">
        <v>520</v>
      </c>
      <c r="E1580" t="s">
        <v>53</v>
      </c>
      <c r="F1580">
        <v>58</v>
      </c>
      <c r="G1580" t="s">
        <v>89</v>
      </c>
      <c r="H1580">
        <v>460.2</v>
      </c>
      <c r="I1580" t="s">
        <v>55</v>
      </c>
      <c r="J1580" t="s">
        <v>71</v>
      </c>
      <c r="K1580" t="s">
        <v>153</v>
      </c>
      <c r="L1580" t="s">
        <v>58</v>
      </c>
      <c r="M1580">
        <v>0</v>
      </c>
      <c r="N1580">
        <v>2</v>
      </c>
      <c r="O1580">
        <v>2</v>
      </c>
      <c r="P1580">
        <v>0</v>
      </c>
      <c r="Q1580" t="s">
        <v>59</v>
      </c>
      <c r="R1580" t="s">
        <v>59</v>
      </c>
      <c r="S1580" t="s">
        <v>59</v>
      </c>
      <c r="T1580" t="s">
        <v>59</v>
      </c>
      <c r="U1580" t="s">
        <v>59</v>
      </c>
      <c r="W1580">
        <v>0</v>
      </c>
      <c r="X1580">
        <v>0</v>
      </c>
      <c r="Y1580" t="s">
        <v>66</v>
      </c>
      <c r="Z1580" t="s">
        <v>58</v>
      </c>
      <c r="AA1580" t="s">
        <v>58</v>
      </c>
      <c r="AB1580" t="s">
        <v>58</v>
      </c>
      <c r="AC1580" t="s">
        <v>58</v>
      </c>
      <c r="AD1580" t="s">
        <v>58</v>
      </c>
      <c r="AE1580" t="s">
        <v>58</v>
      </c>
      <c r="AF1580" t="s">
        <v>58</v>
      </c>
      <c r="AG1580" t="s">
        <v>58</v>
      </c>
      <c r="AH1580" t="s">
        <v>58</v>
      </c>
      <c r="AI1580" t="s">
        <v>58</v>
      </c>
      <c r="AJ1580" t="s">
        <v>58</v>
      </c>
      <c r="AK1580">
        <v>1</v>
      </c>
      <c r="AL1580">
        <v>1</v>
      </c>
      <c r="AM1580">
        <v>1</v>
      </c>
      <c r="AN1580">
        <v>0</v>
      </c>
      <c r="AO1580">
        <v>0</v>
      </c>
      <c r="AP1580">
        <v>0</v>
      </c>
      <c r="AQ1580">
        <v>0</v>
      </c>
      <c r="AR1580">
        <v>0</v>
      </c>
      <c r="AS1580">
        <v>1</v>
      </c>
      <c r="AT1580">
        <v>9</v>
      </c>
      <c r="AU1580">
        <v>153164</v>
      </c>
      <c r="AV1580">
        <v>17.2</v>
      </c>
      <c r="AW1580" t="s">
        <v>59</v>
      </c>
      <c r="AX1580">
        <v>7</v>
      </c>
    </row>
    <row r="1581" spans="1:50">
      <c r="A1581" t="s">
        <v>2837</v>
      </c>
      <c r="B1581" t="s">
        <v>749</v>
      </c>
      <c r="C1581" t="s">
        <v>88</v>
      </c>
      <c r="D1581">
        <v>5120</v>
      </c>
      <c r="E1581" t="s">
        <v>53</v>
      </c>
      <c r="F1581">
        <v>54</v>
      </c>
      <c r="G1581" t="s">
        <v>70</v>
      </c>
      <c r="H1581">
        <v>348.68</v>
      </c>
      <c r="I1581" t="s">
        <v>55</v>
      </c>
      <c r="J1581" t="s">
        <v>55</v>
      </c>
      <c r="K1581" t="s">
        <v>156</v>
      </c>
      <c r="L1581" t="s">
        <v>58</v>
      </c>
      <c r="M1581">
        <v>0</v>
      </c>
      <c r="N1581">
        <v>1</v>
      </c>
      <c r="O1581">
        <v>1</v>
      </c>
      <c r="P1581">
        <v>0</v>
      </c>
      <c r="Q1581" t="s">
        <v>59</v>
      </c>
      <c r="R1581" t="s">
        <v>59</v>
      </c>
      <c r="S1581" t="s">
        <v>59</v>
      </c>
      <c r="T1581" t="s">
        <v>59</v>
      </c>
      <c r="U1581" t="s">
        <v>59</v>
      </c>
      <c r="V1581">
        <v>1</v>
      </c>
      <c r="W1581">
        <v>1</v>
      </c>
      <c r="X1581">
        <v>0</v>
      </c>
      <c r="Y1581" t="s">
        <v>66</v>
      </c>
      <c r="Z1581" t="s">
        <v>58</v>
      </c>
      <c r="AA1581" t="s">
        <v>66</v>
      </c>
      <c r="AB1581" t="s">
        <v>58</v>
      </c>
      <c r="AC1581" t="s">
        <v>58</v>
      </c>
      <c r="AD1581" t="s">
        <v>58</v>
      </c>
      <c r="AE1581" t="s">
        <v>58</v>
      </c>
      <c r="AF1581" t="s">
        <v>58</v>
      </c>
      <c r="AG1581" t="s">
        <v>58</v>
      </c>
      <c r="AH1581" t="s">
        <v>58</v>
      </c>
      <c r="AI1581" t="s">
        <v>58</v>
      </c>
      <c r="AJ1581" t="s">
        <v>58</v>
      </c>
      <c r="AK1581">
        <v>0</v>
      </c>
      <c r="AL1581">
        <v>1</v>
      </c>
      <c r="AM1581">
        <v>1</v>
      </c>
      <c r="AN1581">
        <v>0</v>
      </c>
      <c r="AO1581">
        <v>0</v>
      </c>
      <c r="AP1581">
        <v>0</v>
      </c>
      <c r="AQ1581">
        <v>0</v>
      </c>
      <c r="AR1581">
        <v>1</v>
      </c>
      <c r="AS1581">
        <v>1</v>
      </c>
      <c r="AT1581">
        <v>9</v>
      </c>
      <c r="AU1581">
        <v>105681</v>
      </c>
      <c r="AV1581">
        <v>15.3</v>
      </c>
      <c r="AW1581" t="s">
        <v>59</v>
      </c>
      <c r="AX1581">
        <v>8</v>
      </c>
    </row>
    <row r="1582" spans="1:50">
      <c r="A1582" t="s">
        <v>2838</v>
      </c>
      <c r="B1582" t="s">
        <v>2839</v>
      </c>
      <c r="C1582" t="s">
        <v>103</v>
      </c>
      <c r="D1582">
        <v>8720</v>
      </c>
      <c r="E1582" t="s">
        <v>63</v>
      </c>
      <c r="F1582">
        <v>62</v>
      </c>
      <c r="G1582" t="s">
        <v>70</v>
      </c>
      <c r="H1582">
        <v>490.46</v>
      </c>
      <c r="I1582" t="s">
        <v>105</v>
      </c>
      <c r="J1582" t="s">
        <v>71</v>
      </c>
      <c r="K1582" t="s">
        <v>72</v>
      </c>
      <c r="L1582" t="s">
        <v>58</v>
      </c>
      <c r="M1582">
        <v>0</v>
      </c>
      <c r="N1582">
        <v>2</v>
      </c>
      <c r="O1582">
        <v>2</v>
      </c>
      <c r="P1582">
        <v>2</v>
      </c>
      <c r="Q1582" t="s">
        <v>59</v>
      </c>
      <c r="R1582" t="s">
        <v>59</v>
      </c>
      <c r="S1582" t="s">
        <v>59</v>
      </c>
      <c r="T1582" t="s">
        <v>59</v>
      </c>
      <c r="U1582" t="s">
        <v>59</v>
      </c>
      <c r="W1582">
        <v>0</v>
      </c>
      <c r="X1582">
        <v>0</v>
      </c>
      <c r="Y1582" t="s">
        <v>66</v>
      </c>
      <c r="Z1582" t="s">
        <v>66</v>
      </c>
      <c r="AA1582" t="s">
        <v>58</v>
      </c>
      <c r="AB1582" t="s">
        <v>66</v>
      </c>
      <c r="AC1582" t="s">
        <v>58</v>
      </c>
      <c r="AD1582" t="s">
        <v>58</v>
      </c>
      <c r="AE1582" t="s">
        <v>58</v>
      </c>
      <c r="AF1582" t="s">
        <v>58</v>
      </c>
      <c r="AG1582" t="s">
        <v>58</v>
      </c>
      <c r="AH1582" t="s">
        <v>58</v>
      </c>
      <c r="AI1582" t="s">
        <v>58</v>
      </c>
      <c r="AJ1582" t="s">
        <v>58</v>
      </c>
      <c r="AK1582">
        <v>0</v>
      </c>
      <c r="AL1582">
        <v>0</v>
      </c>
      <c r="AM1582">
        <v>1</v>
      </c>
      <c r="AN1582">
        <v>0</v>
      </c>
      <c r="AO1582">
        <v>0</v>
      </c>
      <c r="AP1582">
        <v>0</v>
      </c>
      <c r="AQ1582">
        <v>0</v>
      </c>
      <c r="AR1582">
        <v>1</v>
      </c>
      <c r="AS1582">
        <v>0</v>
      </c>
      <c r="AT1582">
        <v>8</v>
      </c>
      <c r="AU1582">
        <v>101562</v>
      </c>
      <c r="AV1582">
        <v>15.6</v>
      </c>
      <c r="AW1582" t="s">
        <v>59</v>
      </c>
      <c r="AX1582">
        <v>6</v>
      </c>
    </row>
    <row r="1583" spans="1:50">
      <c r="A1583" t="s">
        <v>2840</v>
      </c>
      <c r="B1583" t="s">
        <v>2106</v>
      </c>
      <c r="C1583" t="s">
        <v>271</v>
      </c>
      <c r="D1583">
        <v>4720</v>
      </c>
      <c r="E1583" t="s">
        <v>63</v>
      </c>
      <c r="F1583">
        <v>46</v>
      </c>
      <c r="G1583" t="s">
        <v>163</v>
      </c>
      <c r="H1583">
        <v>385.2</v>
      </c>
      <c r="I1583" t="s">
        <v>105</v>
      </c>
      <c r="J1583" t="s">
        <v>71</v>
      </c>
      <c r="K1583" t="s">
        <v>85</v>
      </c>
      <c r="L1583" t="s">
        <v>66</v>
      </c>
      <c r="M1583">
        <v>1</v>
      </c>
      <c r="N1583">
        <v>1</v>
      </c>
      <c r="O1583">
        <v>1</v>
      </c>
      <c r="P1583">
        <v>0</v>
      </c>
      <c r="Q1583" t="s">
        <v>59</v>
      </c>
      <c r="R1583" t="s">
        <v>66</v>
      </c>
      <c r="S1583" t="s">
        <v>59</v>
      </c>
      <c r="T1583" t="s">
        <v>59</v>
      </c>
      <c r="U1583" t="s">
        <v>59</v>
      </c>
      <c r="V1583">
        <v>0</v>
      </c>
      <c r="W1583">
        <v>1</v>
      </c>
      <c r="X1583">
        <v>0</v>
      </c>
      <c r="Y1583" t="s">
        <v>66</v>
      </c>
      <c r="Z1583" t="s">
        <v>58</v>
      </c>
      <c r="AA1583" t="s">
        <v>58</v>
      </c>
      <c r="AB1583" t="s">
        <v>66</v>
      </c>
      <c r="AC1583" t="s">
        <v>58</v>
      </c>
      <c r="AD1583" t="s">
        <v>58</v>
      </c>
      <c r="AE1583" t="s">
        <v>58</v>
      </c>
      <c r="AF1583" t="s">
        <v>58</v>
      </c>
      <c r="AG1583" t="s">
        <v>58</v>
      </c>
      <c r="AH1583" t="s">
        <v>58</v>
      </c>
      <c r="AI1583" t="s">
        <v>58</v>
      </c>
      <c r="AJ1583" t="s">
        <v>66</v>
      </c>
      <c r="AK1583">
        <v>0</v>
      </c>
      <c r="AL1583">
        <v>1</v>
      </c>
      <c r="AM1583">
        <v>0</v>
      </c>
      <c r="AN1583">
        <v>0</v>
      </c>
      <c r="AO1583">
        <v>1</v>
      </c>
      <c r="AP1583">
        <v>0</v>
      </c>
      <c r="AQ1583">
        <v>0</v>
      </c>
      <c r="AR1583">
        <v>0</v>
      </c>
      <c r="AS1583">
        <v>1</v>
      </c>
      <c r="AT1583">
        <v>9</v>
      </c>
      <c r="AU1583">
        <v>90249</v>
      </c>
      <c r="AV1583">
        <v>15.8</v>
      </c>
      <c r="AW1583" t="s">
        <v>59</v>
      </c>
      <c r="AX1583">
        <v>1</v>
      </c>
    </row>
    <row r="1584" spans="1:50">
      <c r="A1584" t="s">
        <v>2841</v>
      </c>
      <c r="B1584" t="s">
        <v>570</v>
      </c>
      <c r="C1584" t="s">
        <v>114</v>
      </c>
      <c r="D1584">
        <v>4120</v>
      </c>
      <c r="E1584" t="s">
        <v>53</v>
      </c>
      <c r="F1584">
        <v>72</v>
      </c>
      <c r="G1584" t="s">
        <v>70</v>
      </c>
      <c r="H1584">
        <v>347.37</v>
      </c>
      <c r="I1584" t="s">
        <v>55</v>
      </c>
      <c r="J1584" t="s">
        <v>55</v>
      </c>
      <c r="K1584" t="s">
        <v>90</v>
      </c>
      <c r="L1584" t="s">
        <v>58</v>
      </c>
      <c r="M1584">
        <v>0</v>
      </c>
      <c r="N1584">
        <v>1</v>
      </c>
      <c r="O1584">
        <v>1</v>
      </c>
      <c r="P1584">
        <v>0</v>
      </c>
      <c r="Q1584" t="s">
        <v>59</v>
      </c>
      <c r="R1584" t="s">
        <v>59</v>
      </c>
      <c r="S1584" t="s">
        <v>59</v>
      </c>
      <c r="T1584" t="s">
        <v>59</v>
      </c>
      <c r="U1584" t="s">
        <v>59</v>
      </c>
      <c r="W1584">
        <v>0</v>
      </c>
      <c r="X1584">
        <v>0</v>
      </c>
      <c r="Y1584" t="s">
        <v>58</v>
      </c>
      <c r="Z1584" t="s">
        <v>58</v>
      </c>
      <c r="AA1584" t="s">
        <v>58</v>
      </c>
      <c r="AB1584" t="s">
        <v>58</v>
      </c>
      <c r="AC1584" t="s">
        <v>58</v>
      </c>
      <c r="AD1584" t="s">
        <v>58</v>
      </c>
      <c r="AE1584" t="s">
        <v>58</v>
      </c>
      <c r="AF1584" t="s">
        <v>58</v>
      </c>
      <c r="AG1584" t="s">
        <v>58</v>
      </c>
      <c r="AH1584" t="s">
        <v>66</v>
      </c>
      <c r="AI1584" t="s">
        <v>58</v>
      </c>
      <c r="AJ1584" t="s">
        <v>58</v>
      </c>
      <c r="AK1584">
        <v>1</v>
      </c>
      <c r="AL1584">
        <v>0</v>
      </c>
      <c r="AM1584">
        <v>0</v>
      </c>
      <c r="AN1584">
        <v>1</v>
      </c>
      <c r="AO1584">
        <v>1</v>
      </c>
      <c r="AP1584">
        <v>0</v>
      </c>
      <c r="AQ1584">
        <v>0</v>
      </c>
      <c r="AR1584">
        <v>0</v>
      </c>
      <c r="AS1584">
        <v>0</v>
      </c>
      <c r="AT1584">
        <v>6</v>
      </c>
      <c r="AU1584">
        <v>62431</v>
      </c>
      <c r="AV1584">
        <v>12.8</v>
      </c>
      <c r="AW1584" t="s">
        <v>59</v>
      </c>
      <c r="AX1584">
        <v>4</v>
      </c>
    </row>
    <row r="1585" spans="1:50">
      <c r="A1585" t="s">
        <v>2842</v>
      </c>
      <c r="B1585" t="s">
        <v>2843</v>
      </c>
      <c r="C1585" t="s">
        <v>103</v>
      </c>
      <c r="D1585">
        <v>7320</v>
      </c>
      <c r="E1585" t="s">
        <v>53</v>
      </c>
      <c r="F1585">
        <v>46</v>
      </c>
      <c r="G1585" t="s">
        <v>89</v>
      </c>
      <c r="H1585">
        <v>490.46</v>
      </c>
      <c r="I1585" t="s">
        <v>55</v>
      </c>
      <c r="J1585" t="s">
        <v>55</v>
      </c>
      <c r="K1585" t="s">
        <v>168</v>
      </c>
      <c r="L1585" t="s">
        <v>66</v>
      </c>
      <c r="M1585">
        <v>2</v>
      </c>
      <c r="N1585">
        <v>2</v>
      </c>
      <c r="O1585">
        <v>2</v>
      </c>
      <c r="P1585">
        <v>0</v>
      </c>
      <c r="Q1585" t="s">
        <v>59</v>
      </c>
      <c r="R1585" t="s">
        <v>59</v>
      </c>
      <c r="S1585" t="s">
        <v>59</v>
      </c>
      <c r="T1585" t="s">
        <v>59</v>
      </c>
      <c r="U1585" t="s">
        <v>59</v>
      </c>
      <c r="W1585">
        <v>0</v>
      </c>
      <c r="X1585">
        <v>0</v>
      </c>
      <c r="Y1585" t="s">
        <v>59</v>
      </c>
      <c r="Z1585" t="s">
        <v>59</v>
      </c>
      <c r="AA1585" t="s">
        <v>59</v>
      </c>
      <c r="AB1585" t="s">
        <v>59</v>
      </c>
      <c r="AC1585" t="s">
        <v>59</v>
      </c>
      <c r="AD1585" t="s">
        <v>59</v>
      </c>
      <c r="AE1585" t="s">
        <v>59</v>
      </c>
      <c r="AF1585" t="s">
        <v>59</v>
      </c>
      <c r="AG1585" t="s">
        <v>59</v>
      </c>
      <c r="AH1585" t="s">
        <v>59</v>
      </c>
      <c r="AI1585" t="s">
        <v>59</v>
      </c>
      <c r="AJ1585" t="s">
        <v>59</v>
      </c>
      <c r="AT1585">
        <v>9</v>
      </c>
      <c r="AU1585">
        <v>149037</v>
      </c>
      <c r="AV1585">
        <v>16.600000000000001</v>
      </c>
      <c r="AW1585" t="s">
        <v>59</v>
      </c>
      <c r="AX1585">
        <v>6</v>
      </c>
    </row>
    <row r="1586" spans="1:50">
      <c r="A1586" t="s">
        <v>2844</v>
      </c>
      <c r="B1586" t="s">
        <v>1106</v>
      </c>
      <c r="C1586" t="s">
        <v>417</v>
      </c>
      <c r="D1586">
        <v>1720</v>
      </c>
      <c r="E1586" t="s">
        <v>63</v>
      </c>
      <c r="F1586">
        <v>68</v>
      </c>
      <c r="G1586" t="s">
        <v>64</v>
      </c>
      <c r="H1586">
        <v>427.96</v>
      </c>
      <c r="I1586" t="s">
        <v>94</v>
      </c>
      <c r="J1586" t="s">
        <v>71</v>
      </c>
      <c r="K1586" t="s">
        <v>256</v>
      </c>
      <c r="L1586" t="s">
        <v>58</v>
      </c>
      <c r="M1586">
        <v>0</v>
      </c>
      <c r="N1586">
        <v>2</v>
      </c>
      <c r="O1586">
        <v>2</v>
      </c>
      <c r="P1586">
        <v>0</v>
      </c>
      <c r="Q1586" t="s">
        <v>59</v>
      </c>
      <c r="R1586" t="s">
        <v>59</v>
      </c>
      <c r="S1586" t="s">
        <v>59</v>
      </c>
      <c r="T1586" t="s">
        <v>59</v>
      </c>
      <c r="U1586" t="s">
        <v>59</v>
      </c>
      <c r="V1586">
        <v>2</v>
      </c>
      <c r="W1586">
        <v>0</v>
      </c>
      <c r="X1586">
        <v>0</v>
      </c>
      <c r="Y1586" t="s">
        <v>66</v>
      </c>
      <c r="Z1586" t="s">
        <v>58</v>
      </c>
      <c r="AA1586" t="s">
        <v>58</v>
      </c>
      <c r="AB1586" t="s">
        <v>58</v>
      </c>
      <c r="AC1586" t="s">
        <v>58</v>
      </c>
      <c r="AD1586" t="s">
        <v>58</v>
      </c>
      <c r="AE1586" t="s">
        <v>58</v>
      </c>
      <c r="AF1586" t="s">
        <v>58</v>
      </c>
      <c r="AG1586" t="s">
        <v>58</v>
      </c>
      <c r="AH1586" t="s">
        <v>58</v>
      </c>
      <c r="AI1586" t="s">
        <v>58</v>
      </c>
      <c r="AJ1586" t="s">
        <v>58</v>
      </c>
      <c r="AK1586">
        <v>0</v>
      </c>
      <c r="AL1586">
        <v>0</v>
      </c>
      <c r="AM1586">
        <v>1</v>
      </c>
      <c r="AN1586">
        <v>0</v>
      </c>
      <c r="AO1586">
        <v>0</v>
      </c>
      <c r="AP1586">
        <v>0</v>
      </c>
      <c r="AQ1586">
        <v>0</v>
      </c>
      <c r="AR1586">
        <v>0</v>
      </c>
      <c r="AS1586">
        <v>0</v>
      </c>
      <c r="AT1586">
        <v>7</v>
      </c>
      <c r="AU1586">
        <v>81212</v>
      </c>
      <c r="AV1586">
        <v>15.6</v>
      </c>
      <c r="AW1586" t="s">
        <v>59</v>
      </c>
      <c r="AX1586">
        <v>4</v>
      </c>
    </row>
    <row r="1587" spans="1:50">
      <c r="A1587" t="s">
        <v>2845</v>
      </c>
      <c r="B1587" t="s">
        <v>2846</v>
      </c>
      <c r="C1587" t="s">
        <v>69</v>
      </c>
      <c r="D1587">
        <v>6740</v>
      </c>
      <c r="E1587" t="s">
        <v>63</v>
      </c>
      <c r="F1587">
        <v>42</v>
      </c>
      <c r="G1587" t="s">
        <v>64</v>
      </c>
      <c r="H1587">
        <v>421.38</v>
      </c>
      <c r="I1587" t="s">
        <v>241</v>
      </c>
      <c r="J1587" t="s">
        <v>71</v>
      </c>
      <c r="K1587" t="s">
        <v>90</v>
      </c>
      <c r="L1587" t="s">
        <v>66</v>
      </c>
      <c r="M1587">
        <v>1</v>
      </c>
      <c r="N1587">
        <v>2</v>
      </c>
      <c r="O1587">
        <v>2</v>
      </c>
      <c r="P1587">
        <v>0</v>
      </c>
      <c r="Q1587" t="s">
        <v>59</v>
      </c>
      <c r="R1587" t="s">
        <v>59</v>
      </c>
      <c r="S1587" t="s">
        <v>66</v>
      </c>
      <c r="T1587" t="s">
        <v>59</v>
      </c>
      <c r="U1587" t="s">
        <v>59</v>
      </c>
      <c r="W1587">
        <v>0</v>
      </c>
      <c r="X1587">
        <v>0</v>
      </c>
      <c r="Y1587" t="s">
        <v>58</v>
      </c>
      <c r="Z1587" t="s">
        <v>58</v>
      </c>
      <c r="AA1587" t="s">
        <v>58</v>
      </c>
      <c r="AB1587" t="s">
        <v>66</v>
      </c>
      <c r="AC1587" t="s">
        <v>58</v>
      </c>
      <c r="AD1587" t="s">
        <v>58</v>
      </c>
      <c r="AE1587" t="s">
        <v>66</v>
      </c>
      <c r="AF1587" t="s">
        <v>58</v>
      </c>
      <c r="AG1587" t="s">
        <v>58</v>
      </c>
      <c r="AH1587" t="s">
        <v>58</v>
      </c>
      <c r="AI1587" t="s">
        <v>58</v>
      </c>
      <c r="AJ1587" t="s">
        <v>66</v>
      </c>
      <c r="AK1587">
        <v>0</v>
      </c>
      <c r="AL1587">
        <v>1</v>
      </c>
      <c r="AM1587">
        <v>1</v>
      </c>
      <c r="AN1587">
        <v>0</v>
      </c>
      <c r="AO1587">
        <v>0</v>
      </c>
      <c r="AP1587">
        <v>0</v>
      </c>
      <c r="AQ1587">
        <v>1</v>
      </c>
      <c r="AR1587">
        <v>0</v>
      </c>
      <c r="AS1587">
        <v>0</v>
      </c>
      <c r="AT1587">
        <v>9</v>
      </c>
      <c r="AU1587">
        <v>100716</v>
      </c>
      <c r="AV1587">
        <v>15.3</v>
      </c>
      <c r="AW1587" t="s">
        <v>66</v>
      </c>
      <c r="AX1587">
        <v>6</v>
      </c>
    </row>
    <row r="1588" spans="1:50">
      <c r="A1588" t="s">
        <v>2847</v>
      </c>
      <c r="B1588" t="s">
        <v>2848</v>
      </c>
      <c r="C1588" t="s">
        <v>1269</v>
      </c>
      <c r="D1588">
        <v>1080</v>
      </c>
      <c r="E1588" t="s">
        <v>63</v>
      </c>
      <c r="F1588">
        <v>54</v>
      </c>
      <c r="G1588" t="s">
        <v>363</v>
      </c>
      <c r="H1588">
        <v>376.97</v>
      </c>
      <c r="I1588" t="s">
        <v>100</v>
      </c>
      <c r="J1588" t="s">
        <v>55</v>
      </c>
      <c r="K1588" t="s">
        <v>156</v>
      </c>
      <c r="L1588" t="s">
        <v>58</v>
      </c>
      <c r="M1588">
        <v>0</v>
      </c>
      <c r="N1588">
        <v>2</v>
      </c>
      <c r="O1588">
        <v>2</v>
      </c>
      <c r="P1588">
        <v>0</v>
      </c>
      <c r="Q1588" t="s">
        <v>66</v>
      </c>
      <c r="R1588" t="s">
        <v>59</v>
      </c>
      <c r="S1588" t="s">
        <v>59</v>
      </c>
      <c r="T1588" t="s">
        <v>66</v>
      </c>
      <c r="U1588" t="s">
        <v>66</v>
      </c>
      <c r="V1588">
        <v>0</v>
      </c>
      <c r="W1588">
        <v>1</v>
      </c>
      <c r="X1588">
        <v>1</v>
      </c>
      <c r="Y1588" t="s">
        <v>66</v>
      </c>
      <c r="Z1588" t="s">
        <v>66</v>
      </c>
      <c r="AA1588" t="s">
        <v>66</v>
      </c>
      <c r="AB1588" t="s">
        <v>66</v>
      </c>
      <c r="AC1588" t="s">
        <v>58</v>
      </c>
      <c r="AD1588" t="s">
        <v>58</v>
      </c>
      <c r="AE1588" t="s">
        <v>66</v>
      </c>
      <c r="AF1588" t="s">
        <v>58</v>
      </c>
      <c r="AG1588" t="s">
        <v>58</v>
      </c>
      <c r="AH1588" t="s">
        <v>58</v>
      </c>
      <c r="AI1588" t="s">
        <v>58</v>
      </c>
      <c r="AJ1588" t="s">
        <v>58</v>
      </c>
      <c r="AK1588">
        <v>0</v>
      </c>
      <c r="AL1588">
        <v>1</v>
      </c>
      <c r="AM1588">
        <v>1</v>
      </c>
      <c r="AN1588">
        <v>0</v>
      </c>
      <c r="AO1588">
        <v>1</v>
      </c>
      <c r="AP1588">
        <v>0</v>
      </c>
      <c r="AQ1588">
        <v>1</v>
      </c>
      <c r="AR1588">
        <v>0</v>
      </c>
      <c r="AS1588">
        <v>1</v>
      </c>
      <c r="AT1588">
        <v>8</v>
      </c>
      <c r="AU1588">
        <v>66166</v>
      </c>
      <c r="AV1588">
        <v>15.1</v>
      </c>
      <c r="AW1588" t="s">
        <v>59</v>
      </c>
      <c r="AX1588">
        <v>4</v>
      </c>
    </row>
    <row r="1589" spans="1:50">
      <c r="A1589" t="s">
        <v>2849</v>
      </c>
      <c r="B1589" t="s">
        <v>255</v>
      </c>
      <c r="C1589" t="s">
        <v>122</v>
      </c>
      <c r="D1589">
        <v>8960</v>
      </c>
      <c r="E1589" t="s">
        <v>63</v>
      </c>
      <c r="F1589">
        <v>50</v>
      </c>
      <c r="G1589" t="s">
        <v>246</v>
      </c>
      <c r="H1589">
        <v>465.79</v>
      </c>
      <c r="I1589" t="s">
        <v>105</v>
      </c>
      <c r="J1589" t="s">
        <v>71</v>
      </c>
      <c r="K1589" t="s">
        <v>256</v>
      </c>
      <c r="L1589" t="s">
        <v>66</v>
      </c>
      <c r="M1589">
        <v>1</v>
      </c>
      <c r="N1589">
        <v>1</v>
      </c>
      <c r="O1589">
        <v>1</v>
      </c>
      <c r="P1589">
        <v>0</v>
      </c>
      <c r="Q1589" t="s">
        <v>59</v>
      </c>
      <c r="R1589" t="s">
        <v>59</v>
      </c>
      <c r="S1589" t="s">
        <v>59</v>
      </c>
      <c r="T1589" t="s">
        <v>59</v>
      </c>
      <c r="U1589" t="s">
        <v>59</v>
      </c>
      <c r="V1589">
        <v>1</v>
      </c>
      <c r="W1589">
        <v>1</v>
      </c>
      <c r="X1589">
        <v>1</v>
      </c>
      <c r="Y1589" t="s">
        <v>66</v>
      </c>
      <c r="Z1589" t="s">
        <v>58</v>
      </c>
      <c r="AA1589" t="s">
        <v>58</v>
      </c>
      <c r="AB1589" t="s">
        <v>66</v>
      </c>
      <c r="AC1589" t="s">
        <v>58</v>
      </c>
      <c r="AD1589" t="s">
        <v>58</v>
      </c>
      <c r="AE1589" t="s">
        <v>58</v>
      </c>
      <c r="AF1589" t="s">
        <v>58</v>
      </c>
      <c r="AG1589" t="s">
        <v>58</v>
      </c>
      <c r="AH1589" t="s">
        <v>58</v>
      </c>
      <c r="AI1589" t="s">
        <v>58</v>
      </c>
      <c r="AJ1589" t="s">
        <v>58</v>
      </c>
      <c r="AK1589">
        <v>1</v>
      </c>
      <c r="AL1589">
        <v>0</v>
      </c>
      <c r="AM1589">
        <v>1</v>
      </c>
      <c r="AN1589">
        <v>0</v>
      </c>
      <c r="AO1589">
        <v>1</v>
      </c>
      <c r="AP1589">
        <v>0</v>
      </c>
      <c r="AQ1589">
        <v>0</v>
      </c>
      <c r="AR1589">
        <v>1</v>
      </c>
      <c r="AS1589">
        <v>0</v>
      </c>
      <c r="AT1589">
        <v>9</v>
      </c>
      <c r="AU1589">
        <v>116849</v>
      </c>
      <c r="AV1589">
        <v>15.1</v>
      </c>
      <c r="AW1589" t="s">
        <v>59</v>
      </c>
      <c r="AX1589">
        <v>7</v>
      </c>
    </row>
    <row r="1590" spans="1:50">
      <c r="A1590" t="s">
        <v>2850</v>
      </c>
      <c r="B1590" t="s">
        <v>2851</v>
      </c>
      <c r="C1590" t="s">
        <v>148</v>
      </c>
      <c r="D1590">
        <v>875</v>
      </c>
      <c r="E1590" t="s">
        <v>53</v>
      </c>
      <c r="F1590">
        <v>66</v>
      </c>
      <c r="G1590" t="s">
        <v>70</v>
      </c>
      <c r="H1590">
        <v>453.95</v>
      </c>
      <c r="I1590" t="s">
        <v>261</v>
      </c>
      <c r="J1590" t="s">
        <v>71</v>
      </c>
      <c r="K1590" t="s">
        <v>72</v>
      </c>
      <c r="L1590" t="s">
        <v>58</v>
      </c>
      <c r="M1590">
        <v>0</v>
      </c>
      <c r="N1590">
        <v>2</v>
      </c>
      <c r="O1590">
        <v>2</v>
      </c>
      <c r="P1590">
        <v>1</v>
      </c>
      <c r="Q1590" t="s">
        <v>59</v>
      </c>
      <c r="R1590" t="s">
        <v>59</v>
      </c>
      <c r="S1590" t="s">
        <v>59</v>
      </c>
      <c r="T1590" t="s">
        <v>59</v>
      </c>
      <c r="U1590" t="s">
        <v>59</v>
      </c>
      <c r="W1590">
        <v>0</v>
      </c>
      <c r="X1590">
        <v>0</v>
      </c>
      <c r="Y1590" t="s">
        <v>58</v>
      </c>
      <c r="Z1590" t="s">
        <v>66</v>
      </c>
      <c r="AA1590" t="s">
        <v>58</v>
      </c>
      <c r="AB1590" t="s">
        <v>58</v>
      </c>
      <c r="AC1590" t="s">
        <v>58</v>
      </c>
      <c r="AD1590" t="s">
        <v>58</v>
      </c>
      <c r="AE1590" t="s">
        <v>58</v>
      </c>
      <c r="AF1590" t="s">
        <v>58</v>
      </c>
      <c r="AG1590" t="s">
        <v>58</v>
      </c>
      <c r="AH1590" t="s">
        <v>58</v>
      </c>
      <c r="AI1590" t="s">
        <v>66</v>
      </c>
      <c r="AJ1590" t="s">
        <v>58</v>
      </c>
      <c r="AK1590">
        <v>0</v>
      </c>
      <c r="AL1590">
        <v>1</v>
      </c>
      <c r="AM1590">
        <v>1</v>
      </c>
      <c r="AN1590">
        <v>0</v>
      </c>
      <c r="AO1590">
        <v>1</v>
      </c>
      <c r="AP1590">
        <v>0</v>
      </c>
      <c r="AQ1590">
        <v>0</v>
      </c>
      <c r="AR1590">
        <v>0</v>
      </c>
      <c r="AS1590">
        <v>0</v>
      </c>
      <c r="AT1590">
        <v>8</v>
      </c>
      <c r="AU1590">
        <v>107782</v>
      </c>
      <c r="AV1590">
        <v>15.5</v>
      </c>
      <c r="AW1590" t="s">
        <v>59</v>
      </c>
      <c r="AX1590">
        <v>3</v>
      </c>
    </row>
    <row r="1591" spans="1:50">
      <c r="A1591" t="s">
        <v>2852</v>
      </c>
      <c r="B1591" t="s">
        <v>2853</v>
      </c>
      <c r="C1591" t="s">
        <v>75</v>
      </c>
      <c r="D1591">
        <v>2160</v>
      </c>
      <c r="E1591" t="s">
        <v>63</v>
      </c>
      <c r="F1591">
        <v>72</v>
      </c>
      <c r="G1591" t="s">
        <v>70</v>
      </c>
      <c r="H1591">
        <v>490.46</v>
      </c>
      <c r="I1591" t="s">
        <v>100</v>
      </c>
      <c r="J1591" t="s">
        <v>71</v>
      </c>
      <c r="K1591" t="s">
        <v>72</v>
      </c>
      <c r="L1591" t="s">
        <v>58</v>
      </c>
      <c r="M1591">
        <v>0</v>
      </c>
      <c r="N1591">
        <v>2</v>
      </c>
      <c r="O1591">
        <v>2</v>
      </c>
      <c r="P1591">
        <v>0</v>
      </c>
      <c r="Q1591" t="s">
        <v>59</v>
      </c>
      <c r="R1591" t="s">
        <v>59</v>
      </c>
      <c r="S1591" t="s">
        <v>59</v>
      </c>
      <c r="T1591" t="s">
        <v>59</v>
      </c>
      <c r="U1591" t="s">
        <v>59</v>
      </c>
      <c r="V1591">
        <v>0</v>
      </c>
      <c r="W1591">
        <v>1</v>
      </c>
      <c r="X1591">
        <v>1</v>
      </c>
      <c r="Y1591" t="s">
        <v>66</v>
      </c>
      <c r="Z1591" t="s">
        <v>66</v>
      </c>
      <c r="AA1591" t="s">
        <v>58</v>
      </c>
      <c r="AB1591" t="s">
        <v>66</v>
      </c>
      <c r="AC1591" t="s">
        <v>58</v>
      </c>
      <c r="AD1591" t="s">
        <v>58</v>
      </c>
      <c r="AE1591" t="s">
        <v>58</v>
      </c>
      <c r="AF1591" t="s">
        <v>58</v>
      </c>
      <c r="AG1591" t="s">
        <v>58</v>
      </c>
      <c r="AH1591" t="s">
        <v>66</v>
      </c>
      <c r="AI1591" t="s">
        <v>58</v>
      </c>
      <c r="AJ1591" t="s">
        <v>58</v>
      </c>
      <c r="AK1591">
        <v>1</v>
      </c>
      <c r="AL1591">
        <v>1</v>
      </c>
      <c r="AM1591">
        <v>1</v>
      </c>
      <c r="AN1591">
        <v>0</v>
      </c>
      <c r="AO1591">
        <v>1</v>
      </c>
      <c r="AP1591">
        <v>0</v>
      </c>
      <c r="AQ1591">
        <v>0</v>
      </c>
      <c r="AR1591">
        <v>0</v>
      </c>
      <c r="AS1591">
        <v>0</v>
      </c>
      <c r="AT1591">
        <v>9</v>
      </c>
      <c r="AU1591">
        <v>137283</v>
      </c>
      <c r="AV1591">
        <v>15.8</v>
      </c>
      <c r="AW1591" t="s">
        <v>59</v>
      </c>
      <c r="AX1591">
        <v>1</v>
      </c>
    </row>
    <row r="1592" spans="1:50">
      <c r="A1592" t="s">
        <v>2854</v>
      </c>
      <c r="B1592" t="s">
        <v>2855</v>
      </c>
      <c r="C1592" t="s">
        <v>236</v>
      </c>
      <c r="D1592">
        <v>6200</v>
      </c>
      <c r="E1592" t="s">
        <v>53</v>
      </c>
      <c r="F1592">
        <v>32</v>
      </c>
      <c r="G1592" t="s">
        <v>64</v>
      </c>
      <c r="H1592">
        <v>323.36</v>
      </c>
      <c r="I1592" t="s">
        <v>55</v>
      </c>
      <c r="J1592" t="s">
        <v>71</v>
      </c>
      <c r="K1592" t="s">
        <v>256</v>
      </c>
      <c r="L1592" t="s">
        <v>58</v>
      </c>
      <c r="M1592">
        <v>0</v>
      </c>
      <c r="N1592">
        <v>1</v>
      </c>
      <c r="O1592">
        <v>1</v>
      </c>
      <c r="P1592">
        <v>0</v>
      </c>
      <c r="Q1592" t="s">
        <v>59</v>
      </c>
      <c r="R1592" t="s">
        <v>59</v>
      </c>
      <c r="S1592" t="s">
        <v>59</v>
      </c>
      <c r="T1592" t="s">
        <v>59</v>
      </c>
      <c r="U1592" t="s">
        <v>59</v>
      </c>
      <c r="V1592">
        <v>0</v>
      </c>
      <c r="W1592">
        <v>1</v>
      </c>
      <c r="X1592">
        <v>1</v>
      </c>
      <c r="Y1592" t="s">
        <v>58</v>
      </c>
      <c r="Z1592" t="s">
        <v>66</v>
      </c>
      <c r="AA1592" t="s">
        <v>58</v>
      </c>
      <c r="AB1592" t="s">
        <v>66</v>
      </c>
      <c r="AC1592" t="s">
        <v>58</v>
      </c>
      <c r="AD1592" t="s">
        <v>58</v>
      </c>
      <c r="AE1592" t="s">
        <v>58</v>
      </c>
      <c r="AF1592" t="s">
        <v>58</v>
      </c>
      <c r="AG1592" t="s">
        <v>58</v>
      </c>
      <c r="AH1592" t="s">
        <v>58</v>
      </c>
      <c r="AI1592" t="s">
        <v>58</v>
      </c>
      <c r="AJ1592" t="s">
        <v>58</v>
      </c>
      <c r="AK1592">
        <v>0</v>
      </c>
      <c r="AL1592">
        <v>0</v>
      </c>
      <c r="AM1592">
        <v>1</v>
      </c>
      <c r="AN1592">
        <v>0</v>
      </c>
      <c r="AO1592">
        <v>0</v>
      </c>
      <c r="AP1592">
        <v>0</v>
      </c>
      <c r="AQ1592">
        <v>0</v>
      </c>
      <c r="AR1592">
        <v>0</v>
      </c>
      <c r="AS1592">
        <v>1</v>
      </c>
      <c r="AT1592">
        <v>7</v>
      </c>
      <c r="AU1592">
        <v>69317</v>
      </c>
      <c r="AV1592">
        <v>14.4</v>
      </c>
      <c r="AW1592" t="s">
        <v>59</v>
      </c>
      <c r="AX1592">
        <v>4</v>
      </c>
    </row>
    <row r="1593" spans="1:50">
      <c r="A1593" t="s">
        <v>2856</v>
      </c>
      <c r="B1593" t="s">
        <v>2857</v>
      </c>
      <c r="C1593" t="s">
        <v>93</v>
      </c>
      <c r="D1593">
        <v>1120</v>
      </c>
      <c r="E1593" t="s">
        <v>63</v>
      </c>
      <c r="F1593">
        <v>44</v>
      </c>
      <c r="G1593" t="s">
        <v>70</v>
      </c>
      <c r="H1593">
        <v>470.39</v>
      </c>
      <c r="I1593" t="s">
        <v>55</v>
      </c>
      <c r="J1593" t="s">
        <v>55</v>
      </c>
      <c r="K1593" t="s">
        <v>72</v>
      </c>
      <c r="L1593" t="s">
        <v>58</v>
      </c>
      <c r="M1593">
        <v>0</v>
      </c>
      <c r="N1593">
        <v>2</v>
      </c>
      <c r="O1593">
        <v>2</v>
      </c>
      <c r="P1593">
        <v>0</v>
      </c>
      <c r="Q1593" t="s">
        <v>59</v>
      </c>
      <c r="R1593" t="s">
        <v>59</v>
      </c>
      <c r="S1593" t="s">
        <v>59</v>
      </c>
      <c r="T1593" t="s">
        <v>59</v>
      </c>
      <c r="U1593" t="s">
        <v>59</v>
      </c>
      <c r="W1593">
        <v>0</v>
      </c>
      <c r="X1593">
        <v>0</v>
      </c>
      <c r="Y1593" t="s">
        <v>58</v>
      </c>
      <c r="Z1593" t="s">
        <v>58</v>
      </c>
      <c r="AA1593" t="s">
        <v>58</v>
      </c>
      <c r="AB1593" t="s">
        <v>58</v>
      </c>
      <c r="AC1593" t="s">
        <v>58</v>
      </c>
      <c r="AD1593" t="s">
        <v>58</v>
      </c>
      <c r="AE1593" t="s">
        <v>58</v>
      </c>
      <c r="AF1593" t="s">
        <v>58</v>
      </c>
      <c r="AG1593" t="s">
        <v>58</v>
      </c>
      <c r="AH1593" t="s">
        <v>58</v>
      </c>
      <c r="AI1593" t="s">
        <v>58</v>
      </c>
      <c r="AJ1593" t="s">
        <v>58</v>
      </c>
      <c r="AK1593">
        <v>0</v>
      </c>
      <c r="AL1593">
        <v>0</v>
      </c>
      <c r="AM1593">
        <v>0</v>
      </c>
      <c r="AN1593">
        <v>0</v>
      </c>
      <c r="AO1593">
        <v>0</v>
      </c>
      <c r="AP1593">
        <v>0</v>
      </c>
      <c r="AQ1593">
        <v>0</v>
      </c>
      <c r="AR1593">
        <v>0</v>
      </c>
      <c r="AS1593">
        <v>0</v>
      </c>
      <c r="AT1593">
        <v>9</v>
      </c>
      <c r="AU1593">
        <v>112980</v>
      </c>
      <c r="AV1593">
        <v>16.3</v>
      </c>
      <c r="AW1593" t="s">
        <v>59</v>
      </c>
      <c r="AX1593">
        <v>5</v>
      </c>
    </row>
    <row r="1594" spans="1:50">
      <c r="A1594" t="s">
        <v>2858</v>
      </c>
      <c r="B1594" t="s">
        <v>848</v>
      </c>
      <c r="C1594" t="s">
        <v>103</v>
      </c>
      <c r="D1594">
        <v>4480</v>
      </c>
      <c r="E1594" t="s">
        <v>63</v>
      </c>
      <c r="F1594">
        <v>36</v>
      </c>
      <c r="G1594" t="s">
        <v>127</v>
      </c>
      <c r="H1594">
        <v>490.46</v>
      </c>
      <c r="I1594" t="s">
        <v>55</v>
      </c>
      <c r="J1594" t="s">
        <v>55</v>
      </c>
      <c r="K1594" t="s">
        <v>128</v>
      </c>
      <c r="L1594" t="s">
        <v>58</v>
      </c>
      <c r="M1594">
        <v>0</v>
      </c>
      <c r="N1594">
        <v>2</v>
      </c>
      <c r="O1594">
        <v>1</v>
      </c>
      <c r="P1594">
        <v>0</v>
      </c>
      <c r="Q1594" t="s">
        <v>59</v>
      </c>
      <c r="R1594" t="s">
        <v>59</v>
      </c>
      <c r="S1594" t="s">
        <v>59</v>
      </c>
      <c r="T1594" t="s">
        <v>59</v>
      </c>
      <c r="U1594" t="s">
        <v>59</v>
      </c>
      <c r="W1594">
        <v>0</v>
      </c>
      <c r="X1594">
        <v>0</v>
      </c>
      <c r="Y1594" t="s">
        <v>66</v>
      </c>
      <c r="Z1594" t="s">
        <v>66</v>
      </c>
      <c r="AA1594" t="s">
        <v>58</v>
      </c>
      <c r="AB1594" t="s">
        <v>66</v>
      </c>
      <c r="AC1594" t="s">
        <v>58</v>
      </c>
      <c r="AD1594" t="s">
        <v>58</v>
      </c>
      <c r="AE1594" t="s">
        <v>58</v>
      </c>
      <c r="AF1594" t="s">
        <v>58</v>
      </c>
      <c r="AG1594" t="s">
        <v>58</v>
      </c>
      <c r="AH1594" t="s">
        <v>58</v>
      </c>
      <c r="AI1594" t="s">
        <v>58</v>
      </c>
      <c r="AJ1594" t="s">
        <v>58</v>
      </c>
      <c r="AK1594">
        <v>1</v>
      </c>
      <c r="AL1594">
        <v>0</v>
      </c>
      <c r="AM1594">
        <v>1</v>
      </c>
      <c r="AN1594">
        <v>0</v>
      </c>
      <c r="AO1594">
        <v>1</v>
      </c>
      <c r="AP1594">
        <v>0</v>
      </c>
      <c r="AQ1594">
        <v>0</v>
      </c>
      <c r="AR1594">
        <v>1</v>
      </c>
      <c r="AS1594">
        <v>1</v>
      </c>
      <c r="AT1594">
        <v>9</v>
      </c>
      <c r="AU1594">
        <v>110673</v>
      </c>
      <c r="AV1594">
        <v>15.2</v>
      </c>
      <c r="AW1594" t="s">
        <v>59</v>
      </c>
      <c r="AX1594">
        <v>6</v>
      </c>
    </row>
    <row r="1595" spans="1:50">
      <c r="A1595" t="s">
        <v>2859</v>
      </c>
      <c r="B1595" t="s">
        <v>273</v>
      </c>
      <c r="C1595" t="s">
        <v>119</v>
      </c>
      <c r="D1595">
        <v>520</v>
      </c>
      <c r="E1595" t="s">
        <v>53</v>
      </c>
      <c r="F1595">
        <v>70</v>
      </c>
      <c r="G1595" t="s">
        <v>70</v>
      </c>
      <c r="H1595">
        <v>427.63</v>
      </c>
      <c r="I1595" t="s">
        <v>100</v>
      </c>
      <c r="J1595" t="s">
        <v>71</v>
      </c>
      <c r="K1595" t="s">
        <v>72</v>
      </c>
      <c r="L1595" t="s">
        <v>58</v>
      </c>
      <c r="M1595">
        <v>0</v>
      </c>
      <c r="N1595">
        <v>2</v>
      </c>
      <c r="O1595">
        <v>2</v>
      </c>
      <c r="P1595">
        <v>0</v>
      </c>
      <c r="Q1595" t="s">
        <v>59</v>
      </c>
      <c r="R1595" t="s">
        <v>59</v>
      </c>
      <c r="S1595" t="s">
        <v>66</v>
      </c>
      <c r="T1595" t="s">
        <v>66</v>
      </c>
      <c r="U1595" t="s">
        <v>59</v>
      </c>
      <c r="W1595">
        <v>0</v>
      </c>
      <c r="X1595">
        <v>0</v>
      </c>
      <c r="Y1595" t="s">
        <v>66</v>
      </c>
      <c r="Z1595" t="s">
        <v>66</v>
      </c>
      <c r="AA1595" t="s">
        <v>58</v>
      </c>
      <c r="AB1595" t="s">
        <v>66</v>
      </c>
      <c r="AC1595" t="s">
        <v>58</v>
      </c>
      <c r="AD1595" t="s">
        <v>58</v>
      </c>
      <c r="AE1595" t="s">
        <v>58</v>
      </c>
      <c r="AF1595" t="s">
        <v>58</v>
      </c>
      <c r="AG1595" t="s">
        <v>58</v>
      </c>
      <c r="AH1595" t="s">
        <v>58</v>
      </c>
      <c r="AI1595" t="s">
        <v>58</v>
      </c>
      <c r="AJ1595" t="s">
        <v>58</v>
      </c>
      <c r="AK1595">
        <v>0</v>
      </c>
      <c r="AL1595">
        <v>0</v>
      </c>
      <c r="AM1595">
        <v>1</v>
      </c>
      <c r="AN1595">
        <v>0</v>
      </c>
      <c r="AO1595">
        <v>1</v>
      </c>
      <c r="AP1595">
        <v>0</v>
      </c>
      <c r="AQ1595">
        <v>0</v>
      </c>
      <c r="AR1595">
        <v>1</v>
      </c>
      <c r="AS1595">
        <v>0</v>
      </c>
      <c r="AT1595">
        <v>9</v>
      </c>
      <c r="AU1595">
        <v>105164</v>
      </c>
      <c r="AV1595">
        <v>15.8</v>
      </c>
      <c r="AW1595" t="s">
        <v>59</v>
      </c>
      <c r="AX1595">
        <v>7</v>
      </c>
    </row>
    <row r="1596" spans="1:50">
      <c r="A1596" t="s">
        <v>2860</v>
      </c>
      <c r="B1596" t="s">
        <v>2480</v>
      </c>
      <c r="C1596" t="s">
        <v>108</v>
      </c>
      <c r="D1596">
        <v>1920</v>
      </c>
      <c r="E1596" t="s">
        <v>63</v>
      </c>
      <c r="F1596">
        <v>52</v>
      </c>
      <c r="G1596" t="s">
        <v>89</v>
      </c>
      <c r="H1596">
        <v>490.46</v>
      </c>
      <c r="I1596" t="s">
        <v>55</v>
      </c>
      <c r="J1596" t="s">
        <v>71</v>
      </c>
      <c r="K1596" t="s">
        <v>90</v>
      </c>
      <c r="L1596" t="s">
        <v>66</v>
      </c>
      <c r="M1596">
        <v>1</v>
      </c>
      <c r="N1596">
        <v>2</v>
      </c>
      <c r="O1596">
        <v>2</v>
      </c>
      <c r="P1596">
        <v>0</v>
      </c>
      <c r="Q1596" t="s">
        <v>59</v>
      </c>
      <c r="R1596" t="s">
        <v>59</v>
      </c>
      <c r="S1596" t="s">
        <v>59</v>
      </c>
      <c r="T1596" t="s">
        <v>59</v>
      </c>
      <c r="U1596" t="s">
        <v>59</v>
      </c>
      <c r="V1596">
        <v>3</v>
      </c>
      <c r="W1596">
        <v>1</v>
      </c>
      <c r="X1596">
        <v>0</v>
      </c>
      <c r="Y1596" t="s">
        <v>66</v>
      </c>
      <c r="Z1596" t="s">
        <v>58</v>
      </c>
      <c r="AA1596" t="s">
        <v>58</v>
      </c>
      <c r="AB1596" t="s">
        <v>66</v>
      </c>
      <c r="AC1596" t="s">
        <v>58</v>
      </c>
      <c r="AD1596" t="s">
        <v>58</v>
      </c>
      <c r="AE1596" t="s">
        <v>66</v>
      </c>
      <c r="AF1596" t="s">
        <v>58</v>
      </c>
      <c r="AG1596" t="s">
        <v>58</v>
      </c>
      <c r="AH1596" t="s">
        <v>58</v>
      </c>
      <c r="AI1596" t="s">
        <v>58</v>
      </c>
      <c r="AJ1596" t="s">
        <v>58</v>
      </c>
      <c r="AK1596">
        <v>0</v>
      </c>
      <c r="AL1596">
        <v>1</v>
      </c>
      <c r="AM1596">
        <v>1</v>
      </c>
      <c r="AN1596">
        <v>0</v>
      </c>
      <c r="AO1596">
        <v>1</v>
      </c>
      <c r="AP1596">
        <v>0</v>
      </c>
      <c r="AQ1596">
        <v>0</v>
      </c>
      <c r="AR1596">
        <v>0</v>
      </c>
      <c r="AS1596">
        <v>1</v>
      </c>
      <c r="AT1596">
        <v>9</v>
      </c>
      <c r="AU1596">
        <v>160038</v>
      </c>
      <c r="AV1596">
        <v>16.399999999999999</v>
      </c>
      <c r="AW1596" t="s">
        <v>59</v>
      </c>
      <c r="AX1596">
        <v>9</v>
      </c>
    </row>
    <row r="1597" spans="1:50">
      <c r="A1597" t="s">
        <v>2861</v>
      </c>
      <c r="B1597" t="s">
        <v>165</v>
      </c>
      <c r="C1597" t="s">
        <v>126</v>
      </c>
      <c r="D1597">
        <v>1760</v>
      </c>
      <c r="E1597" t="s">
        <v>63</v>
      </c>
      <c r="F1597">
        <v>54</v>
      </c>
      <c r="G1597" t="s">
        <v>127</v>
      </c>
      <c r="H1597">
        <v>469.08</v>
      </c>
      <c r="I1597" t="s">
        <v>76</v>
      </c>
      <c r="J1597" t="s">
        <v>56</v>
      </c>
      <c r="K1597" t="s">
        <v>116</v>
      </c>
      <c r="L1597" t="s">
        <v>58</v>
      </c>
      <c r="M1597">
        <v>0</v>
      </c>
      <c r="N1597">
        <v>0</v>
      </c>
      <c r="O1597">
        <v>0</v>
      </c>
      <c r="P1597">
        <v>0</v>
      </c>
      <c r="Q1597" t="s">
        <v>59</v>
      </c>
      <c r="R1597" t="s">
        <v>59</v>
      </c>
      <c r="S1597" t="s">
        <v>59</v>
      </c>
      <c r="T1597" t="s">
        <v>59</v>
      </c>
      <c r="U1597" t="s">
        <v>59</v>
      </c>
      <c r="W1597">
        <v>0</v>
      </c>
      <c r="X1597">
        <v>0</v>
      </c>
      <c r="Y1597" t="s">
        <v>58</v>
      </c>
      <c r="Z1597" t="s">
        <v>66</v>
      </c>
      <c r="AA1597" t="s">
        <v>58</v>
      </c>
      <c r="AB1597" t="s">
        <v>58</v>
      </c>
      <c r="AC1597" t="s">
        <v>58</v>
      </c>
      <c r="AD1597" t="s">
        <v>58</v>
      </c>
      <c r="AE1597" t="s">
        <v>58</v>
      </c>
      <c r="AF1597" t="s">
        <v>58</v>
      </c>
      <c r="AG1597" t="s">
        <v>58</v>
      </c>
      <c r="AH1597" t="s">
        <v>58</v>
      </c>
      <c r="AI1597" t="s">
        <v>58</v>
      </c>
      <c r="AJ1597" t="s">
        <v>58</v>
      </c>
      <c r="AK1597">
        <v>0</v>
      </c>
      <c r="AL1597">
        <v>0</v>
      </c>
      <c r="AM1597">
        <v>1</v>
      </c>
      <c r="AN1597">
        <v>0</v>
      </c>
      <c r="AO1597">
        <v>1</v>
      </c>
      <c r="AP1597">
        <v>1</v>
      </c>
      <c r="AQ1597">
        <v>1</v>
      </c>
      <c r="AR1597">
        <v>0</v>
      </c>
      <c r="AS1597">
        <v>0</v>
      </c>
      <c r="AT1597">
        <v>9</v>
      </c>
      <c r="AU1597">
        <v>153868</v>
      </c>
      <c r="AV1597">
        <v>16.100000000000001</v>
      </c>
      <c r="AW1597" t="s">
        <v>59</v>
      </c>
      <c r="AX1597">
        <v>7</v>
      </c>
    </row>
    <row r="1598" spans="1:50">
      <c r="A1598" t="s">
        <v>2862</v>
      </c>
      <c r="B1598" t="s">
        <v>102</v>
      </c>
      <c r="C1598" t="s">
        <v>103</v>
      </c>
      <c r="D1598">
        <v>4480</v>
      </c>
      <c r="E1598" t="s">
        <v>63</v>
      </c>
      <c r="F1598">
        <v>74</v>
      </c>
      <c r="G1598" t="s">
        <v>246</v>
      </c>
      <c r="H1598">
        <v>490.46</v>
      </c>
      <c r="I1598" t="s">
        <v>100</v>
      </c>
      <c r="J1598" t="s">
        <v>71</v>
      </c>
      <c r="K1598" t="s">
        <v>72</v>
      </c>
      <c r="L1598" t="s">
        <v>58</v>
      </c>
      <c r="M1598">
        <v>0</v>
      </c>
      <c r="N1598">
        <v>2</v>
      </c>
      <c r="O1598">
        <v>1</v>
      </c>
      <c r="P1598">
        <v>0</v>
      </c>
      <c r="Q1598" t="s">
        <v>59</v>
      </c>
      <c r="R1598" t="s">
        <v>59</v>
      </c>
      <c r="S1598" t="s">
        <v>59</v>
      </c>
      <c r="T1598" t="s">
        <v>59</v>
      </c>
      <c r="U1598" t="s">
        <v>59</v>
      </c>
      <c r="W1598">
        <v>0</v>
      </c>
      <c r="X1598">
        <v>0</v>
      </c>
      <c r="Y1598" t="s">
        <v>66</v>
      </c>
      <c r="Z1598" t="s">
        <v>58</v>
      </c>
      <c r="AA1598" t="s">
        <v>66</v>
      </c>
      <c r="AB1598" t="s">
        <v>58</v>
      </c>
      <c r="AC1598" t="s">
        <v>58</v>
      </c>
      <c r="AD1598" t="s">
        <v>58</v>
      </c>
      <c r="AE1598" t="s">
        <v>58</v>
      </c>
      <c r="AF1598" t="s">
        <v>58</v>
      </c>
      <c r="AG1598" t="s">
        <v>58</v>
      </c>
      <c r="AH1598" t="s">
        <v>58</v>
      </c>
      <c r="AI1598" t="s">
        <v>58</v>
      </c>
      <c r="AJ1598" t="s">
        <v>58</v>
      </c>
      <c r="AK1598">
        <v>0</v>
      </c>
      <c r="AL1598">
        <v>0</v>
      </c>
      <c r="AM1598">
        <v>1</v>
      </c>
      <c r="AN1598">
        <v>0</v>
      </c>
      <c r="AO1598">
        <v>1</v>
      </c>
      <c r="AP1598">
        <v>0</v>
      </c>
      <c r="AQ1598">
        <v>0</v>
      </c>
      <c r="AR1598">
        <v>0</v>
      </c>
      <c r="AS1598">
        <v>0</v>
      </c>
      <c r="AT1598">
        <v>9</v>
      </c>
      <c r="AU1598">
        <v>147209</v>
      </c>
      <c r="AV1598">
        <v>16.5</v>
      </c>
      <c r="AW1598" t="s">
        <v>59</v>
      </c>
      <c r="AX1598">
        <v>6</v>
      </c>
    </row>
    <row r="1599" spans="1:50">
      <c r="A1599" t="s">
        <v>2863</v>
      </c>
      <c r="B1599" t="s">
        <v>1894</v>
      </c>
      <c r="C1599" t="s">
        <v>199</v>
      </c>
      <c r="D1599">
        <v>6160</v>
      </c>
      <c r="E1599" t="s">
        <v>63</v>
      </c>
      <c r="F1599">
        <v>64</v>
      </c>
      <c r="G1599" t="s">
        <v>64</v>
      </c>
      <c r="H1599">
        <v>400</v>
      </c>
      <c r="I1599" t="s">
        <v>94</v>
      </c>
      <c r="J1599" t="s">
        <v>71</v>
      </c>
      <c r="K1599" t="s">
        <v>80</v>
      </c>
      <c r="L1599" t="s">
        <v>58</v>
      </c>
      <c r="M1599">
        <v>0</v>
      </c>
      <c r="N1599">
        <v>2</v>
      </c>
      <c r="O1599">
        <v>2</v>
      </c>
      <c r="P1599">
        <v>0</v>
      </c>
      <c r="Q1599" t="s">
        <v>59</v>
      </c>
      <c r="R1599" t="s">
        <v>59</v>
      </c>
      <c r="S1599" t="s">
        <v>59</v>
      </c>
      <c r="T1599" t="s">
        <v>59</v>
      </c>
      <c r="U1599" t="s">
        <v>59</v>
      </c>
      <c r="W1599">
        <v>0</v>
      </c>
      <c r="X1599">
        <v>0</v>
      </c>
      <c r="Y1599" t="s">
        <v>66</v>
      </c>
      <c r="Z1599" t="s">
        <v>58</v>
      </c>
      <c r="AA1599" t="s">
        <v>66</v>
      </c>
      <c r="AB1599" t="s">
        <v>66</v>
      </c>
      <c r="AC1599" t="s">
        <v>58</v>
      </c>
      <c r="AD1599" t="s">
        <v>58</v>
      </c>
      <c r="AE1599" t="s">
        <v>58</v>
      </c>
      <c r="AF1599" t="s">
        <v>58</v>
      </c>
      <c r="AG1599" t="s">
        <v>58</v>
      </c>
      <c r="AH1599" t="s">
        <v>58</v>
      </c>
      <c r="AI1599" t="s">
        <v>58</v>
      </c>
      <c r="AJ1599" t="s">
        <v>58</v>
      </c>
      <c r="AK1599">
        <v>1</v>
      </c>
      <c r="AL1599">
        <v>0</v>
      </c>
      <c r="AM1599">
        <v>1</v>
      </c>
      <c r="AN1599">
        <v>0</v>
      </c>
      <c r="AO1599">
        <v>1</v>
      </c>
      <c r="AP1599">
        <v>0</v>
      </c>
      <c r="AQ1599">
        <v>0</v>
      </c>
      <c r="AR1599">
        <v>1</v>
      </c>
      <c r="AS1599">
        <v>0</v>
      </c>
      <c r="AT1599">
        <v>8</v>
      </c>
      <c r="AU1599">
        <v>80356</v>
      </c>
      <c r="AV1599">
        <v>14.4</v>
      </c>
      <c r="AW1599" t="s">
        <v>59</v>
      </c>
      <c r="AX1599">
        <v>3</v>
      </c>
    </row>
    <row r="1600" spans="1:50">
      <c r="A1600" t="s">
        <v>2864</v>
      </c>
      <c r="B1600" t="s">
        <v>2865</v>
      </c>
      <c r="C1600" t="s">
        <v>185</v>
      </c>
      <c r="D1600">
        <v>1600</v>
      </c>
      <c r="E1600" t="s">
        <v>53</v>
      </c>
      <c r="F1600">
        <v>48</v>
      </c>
      <c r="G1600" t="s">
        <v>54</v>
      </c>
      <c r="H1600">
        <v>255.92</v>
      </c>
      <c r="I1600" t="s">
        <v>55</v>
      </c>
      <c r="J1600" t="s">
        <v>55</v>
      </c>
      <c r="K1600" t="s">
        <v>215</v>
      </c>
      <c r="L1600" t="s">
        <v>66</v>
      </c>
      <c r="M1600">
        <v>1</v>
      </c>
      <c r="N1600">
        <v>1</v>
      </c>
      <c r="O1600">
        <v>1</v>
      </c>
      <c r="P1600">
        <v>0</v>
      </c>
      <c r="Q1600" t="s">
        <v>59</v>
      </c>
      <c r="R1600" t="s">
        <v>59</v>
      </c>
      <c r="S1600" t="s">
        <v>66</v>
      </c>
      <c r="T1600" t="s">
        <v>66</v>
      </c>
      <c r="U1600" t="s">
        <v>59</v>
      </c>
      <c r="W1600">
        <v>0</v>
      </c>
      <c r="X1600">
        <v>0</v>
      </c>
      <c r="Y1600" t="s">
        <v>58</v>
      </c>
      <c r="Z1600" t="s">
        <v>66</v>
      </c>
      <c r="AA1600" t="s">
        <v>58</v>
      </c>
      <c r="AB1600" t="s">
        <v>66</v>
      </c>
      <c r="AC1600" t="s">
        <v>58</v>
      </c>
      <c r="AD1600" t="s">
        <v>58</v>
      </c>
      <c r="AE1600" t="s">
        <v>58</v>
      </c>
      <c r="AF1600" t="s">
        <v>58</v>
      </c>
      <c r="AG1600" t="s">
        <v>58</v>
      </c>
      <c r="AH1600" t="s">
        <v>58</v>
      </c>
      <c r="AI1600" t="s">
        <v>58</v>
      </c>
      <c r="AJ1600" t="s">
        <v>58</v>
      </c>
      <c r="AK1600">
        <v>0</v>
      </c>
      <c r="AL1600">
        <v>1</v>
      </c>
      <c r="AM1600">
        <v>1</v>
      </c>
      <c r="AN1600">
        <v>1</v>
      </c>
      <c r="AO1600">
        <v>1</v>
      </c>
      <c r="AP1600">
        <v>0</v>
      </c>
      <c r="AQ1600">
        <v>0</v>
      </c>
      <c r="AR1600">
        <v>0</v>
      </c>
      <c r="AS1600">
        <v>1</v>
      </c>
      <c r="AT1600">
        <v>8</v>
      </c>
      <c r="AU1600">
        <v>93437</v>
      </c>
      <c r="AV1600">
        <v>14.7</v>
      </c>
      <c r="AW1600" t="s">
        <v>59</v>
      </c>
      <c r="AX1600">
        <v>1</v>
      </c>
    </row>
    <row r="1601" spans="1:50">
      <c r="A1601" t="s">
        <v>2866</v>
      </c>
      <c r="B1601" t="s">
        <v>2867</v>
      </c>
      <c r="C1601" t="s">
        <v>148</v>
      </c>
      <c r="D1601">
        <v>6160</v>
      </c>
      <c r="E1601" t="s">
        <v>63</v>
      </c>
      <c r="F1601">
        <v>56</v>
      </c>
      <c r="G1601" t="s">
        <v>84</v>
      </c>
      <c r="H1601">
        <v>393.42</v>
      </c>
      <c r="I1601" t="s">
        <v>55</v>
      </c>
      <c r="J1601" t="s">
        <v>56</v>
      </c>
      <c r="K1601" t="s">
        <v>72</v>
      </c>
      <c r="L1601" t="s">
        <v>58</v>
      </c>
      <c r="M1601">
        <v>0</v>
      </c>
      <c r="N1601">
        <v>1</v>
      </c>
      <c r="O1601">
        <v>1</v>
      </c>
      <c r="P1601">
        <v>0</v>
      </c>
      <c r="Q1601" t="s">
        <v>59</v>
      </c>
      <c r="R1601" t="s">
        <v>59</v>
      </c>
      <c r="S1601" t="s">
        <v>59</v>
      </c>
      <c r="T1601" t="s">
        <v>59</v>
      </c>
      <c r="U1601" t="s">
        <v>59</v>
      </c>
      <c r="W1601">
        <v>0</v>
      </c>
      <c r="X1601">
        <v>0</v>
      </c>
      <c r="Y1601" t="s">
        <v>66</v>
      </c>
      <c r="Z1601" t="s">
        <v>58</v>
      </c>
      <c r="AA1601" t="s">
        <v>58</v>
      </c>
      <c r="AB1601" t="s">
        <v>58</v>
      </c>
      <c r="AC1601" t="s">
        <v>58</v>
      </c>
      <c r="AD1601" t="s">
        <v>58</v>
      </c>
      <c r="AE1601" t="s">
        <v>58</v>
      </c>
      <c r="AF1601" t="s">
        <v>58</v>
      </c>
      <c r="AG1601" t="s">
        <v>58</v>
      </c>
      <c r="AH1601" t="s">
        <v>58</v>
      </c>
      <c r="AI1601" t="s">
        <v>58</v>
      </c>
      <c r="AJ1601" t="s">
        <v>58</v>
      </c>
      <c r="AK1601">
        <v>0</v>
      </c>
      <c r="AL1601">
        <v>0</v>
      </c>
      <c r="AM1601">
        <v>1</v>
      </c>
      <c r="AN1601">
        <v>1</v>
      </c>
      <c r="AO1601">
        <v>1</v>
      </c>
      <c r="AP1601">
        <v>0</v>
      </c>
      <c r="AQ1601">
        <v>0</v>
      </c>
      <c r="AR1601">
        <v>0</v>
      </c>
      <c r="AS1601">
        <v>0</v>
      </c>
      <c r="AT1601">
        <v>8</v>
      </c>
      <c r="AU1601">
        <v>109090</v>
      </c>
      <c r="AV1601">
        <v>14.6</v>
      </c>
      <c r="AW1601" t="s">
        <v>59</v>
      </c>
      <c r="AX1601">
        <v>3</v>
      </c>
    </row>
    <row r="1602" spans="1:50">
      <c r="A1602" t="s">
        <v>2868</v>
      </c>
      <c r="B1602" t="s">
        <v>2728</v>
      </c>
      <c r="C1602" t="s">
        <v>205</v>
      </c>
      <c r="D1602">
        <v>2760</v>
      </c>
      <c r="E1602" t="s">
        <v>63</v>
      </c>
      <c r="F1602">
        <v>42</v>
      </c>
      <c r="G1602" t="s">
        <v>70</v>
      </c>
      <c r="H1602">
        <v>329.61</v>
      </c>
      <c r="I1602" t="s">
        <v>65</v>
      </c>
      <c r="J1602" t="s">
        <v>71</v>
      </c>
      <c r="K1602" t="s">
        <v>156</v>
      </c>
      <c r="L1602" t="s">
        <v>66</v>
      </c>
      <c r="M1602">
        <v>3</v>
      </c>
      <c r="N1602">
        <v>2</v>
      </c>
      <c r="O1602">
        <v>2</v>
      </c>
      <c r="P1602">
        <v>0</v>
      </c>
      <c r="Q1602" t="s">
        <v>59</v>
      </c>
      <c r="R1602" t="s">
        <v>59</v>
      </c>
      <c r="S1602" t="s">
        <v>59</v>
      </c>
      <c r="T1602" t="s">
        <v>59</v>
      </c>
      <c r="U1602" t="s">
        <v>59</v>
      </c>
      <c r="W1602">
        <v>0</v>
      </c>
      <c r="X1602">
        <v>0</v>
      </c>
      <c r="Y1602" t="s">
        <v>58</v>
      </c>
      <c r="Z1602" t="s">
        <v>66</v>
      </c>
      <c r="AA1602" t="s">
        <v>58</v>
      </c>
      <c r="AB1602" t="s">
        <v>66</v>
      </c>
      <c r="AC1602" t="s">
        <v>58</v>
      </c>
      <c r="AD1602" t="s">
        <v>58</v>
      </c>
      <c r="AE1602" t="s">
        <v>58</v>
      </c>
      <c r="AF1602" t="s">
        <v>58</v>
      </c>
      <c r="AG1602" t="s">
        <v>58</v>
      </c>
      <c r="AH1602" t="s">
        <v>58</v>
      </c>
      <c r="AI1602" t="s">
        <v>58</v>
      </c>
      <c r="AJ1602" t="s">
        <v>58</v>
      </c>
      <c r="AK1602">
        <v>0</v>
      </c>
      <c r="AL1602">
        <v>1</v>
      </c>
      <c r="AM1602">
        <v>0</v>
      </c>
      <c r="AN1602">
        <v>0</v>
      </c>
      <c r="AO1602">
        <v>0</v>
      </c>
      <c r="AP1602">
        <v>1</v>
      </c>
      <c r="AQ1602">
        <v>0</v>
      </c>
      <c r="AR1602">
        <v>0</v>
      </c>
      <c r="AS1602">
        <v>0</v>
      </c>
      <c r="AT1602">
        <v>9</v>
      </c>
      <c r="AU1602">
        <v>82370</v>
      </c>
      <c r="AV1602">
        <v>14.6</v>
      </c>
      <c r="AW1602" t="s">
        <v>59</v>
      </c>
      <c r="AX1602">
        <v>1</v>
      </c>
    </row>
    <row r="1603" spans="1:50">
      <c r="A1603" t="s">
        <v>2869</v>
      </c>
      <c r="B1603" t="s">
        <v>1979</v>
      </c>
      <c r="C1603" t="s">
        <v>417</v>
      </c>
      <c r="D1603">
        <v>2995</v>
      </c>
      <c r="E1603" t="s">
        <v>63</v>
      </c>
      <c r="F1603">
        <v>46</v>
      </c>
      <c r="G1603" t="s">
        <v>127</v>
      </c>
      <c r="H1603">
        <v>439.14</v>
      </c>
      <c r="I1603" t="s">
        <v>55</v>
      </c>
      <c r="J1603" t="s">
        <v>71</v>
      </c>
      <c r="K1603" t="s">
        <v>80</v>
      </c>
      <c r="L1603" t="s">
        <v>66</v>
      </c>
      <c r="M1603">
        <v>2</v>
      </c>
      <c r="N1603">
        <v>2</v>
      </c>
      <c r="O1603">
        <v>2</v>
      </c>
      <c r="P1603">
        <v>0</v>
      </c>
      <c r="Q1603" t="s">
        <v>59</v>
      </c>
      <c r="R1603" t="s">
        <v>59</v>
      </c>
      <c r="S1603" t="s">
        <v>59</v>
      </c>
      <c r="T1603" t="s">
        <v>59</v>
      </c>
      <c r="U1603" t="s">
        <v>59</v>
      </c>
      <c r="V1603">
        <v>1</v>
      </c>
      <c r="W1603">
        <v>1</v>
      </c>
      <c r="X1603">
        <v>1</v>
      </c>
      <c r="Y1603" t="s">
        <v>58</v>
      </c>
      <c r="Z1603" t="s">
        <v>58</v>
      </c>
      <c r="AA1603" t="s">
        <v>58</v>
      </c>
      <c r="AB1603" t="s">
        <v>58</v>
      </c>
      <c r="AC1603" t="s">
        <v>58</v>
      </c>
      <c r="AD1603" t="s">
        <v>58</v>
      </c>
      <c r="AE1603" t="s">
        <v>58</v>
      </c>
      <c r="AF1603" t="s">
        <v>58</v>
      </c>
      <c r="AG1603" t="s">
        <v>58</v>
      </c>
      <c r="AH1603" t="s">
        <v>58</v>
      </c>
      <c r="AI1603" t="s">
        <v>58</v>
      </c>
      <c r="AJ1603" t="s">
        <v>58</v>
      </c>
      <c r="AK1603">
        <v>1</v>
      </c>
      <c r="AL1603">
        <v>1</v>
      </c>
      <c r="AM1603">
        <v>1</v>
      </c>
      <c r="AN1603">
        <v>0</v>
      </c>
      <c r="AO1603">
        <v>0</v>
      </c>
      <c r="AP1603">
        <v>1</v>
      </c>
      <c r="AQ1603">
        <v>0</v>
      </c>
      <c r="AR1603">
        <v>0</v>
      </c>
      <c r="AS1603">
        <v>1</v>
      </c>
      <c r="AT1603">
        <v>6</v>
      </c>
      <c r="AU1603">
        <v>72737</v>
      </c>
      <c r="AV1603">
        <v>14</v>
      </c>
      <c r="AW1603" t="s">
        <v>59</v>
      </c>
      <c r="AX1603">
        <v>4</v>
      </c>
    </row>
    <row r="1604" spans="1:50">
      <c r="A1604" t="s">
        <v>2870</v>
      </c>
      <c r="B1604" t="s">
        <v>1099</v>
      </c>
      <c r="C1604" t="s">
        <v>79</v>
      </c>
      <c r="D1604">
        <v>7040</v>
      </c>
      <c r="E1604" t="s">
        <v>63</v>
      </c>
      <c r="F1604">
        <v>68</v>
      </c>
      <c r="G1604" t="s">
        <v>104</v>
      </c>
      <c r="H1604">
        <v>392.11</v>
      </c>
      <c r="I1604" t="s">
        <v>76</v>
      </c>
      <c r="J1604" t="s">
        <v>71</v>
      </c>
      <c r="K1604" t="s">
        <v>153</v>
      </c>
      <c r="L1604" t="s">
        <v>66</v>
      </c>
      <c r="M1604">
        <v>1</v>
      </c>
      <c r="N1604">
        <v>2</v>
      </c>
      <c r="O1604">
        <v>2</v>
      </c>
      <c r="P1604">
        <v>0</v>
      </c>
      <c r="Q1604" t="s">
        <v>59</v>
      </c>
      <c r="R1604" t="s">
        <v>59</v>
      </c>
      <c r="S1604" t="s">
        <v>59</v>
      </c>
      <c r="T1604" t="s">
        <v>66</v>
      </c>
      <c r="U1604" t="s">
        <v>59</v>
      </c>
      <c r="V1604">
        <v>0</v>
      </c>
      <c r="W1604">
        <v>1</v>
      </c>
      <c r="X1604">
        <v>1</v>
      </c>
      <c r="Y1604" t="s">
        <v>66</v>
      </c>
      <c r="Z1604" t="s">
        <v>66</v>
      </c>
      <c r="AA1604" t="s">
        <v>66</v>
      </c>
      <c r="AB1604" t="s">
        <v>66</v>
      </c>
      <c r="AC1604" t="s">
        <v>58</v>
      </c>
      <c r="AD1604" t="s">
        <v>58</v>
      </c>
      <c r="AE1604" t="s">
        <v>66</v>
      </c>
      <c r="AF1604" t="s">
        <v>58</v>
      </c>
      <c r="AG1604" t="s">
        <v>58</v>
      </c>
      <c r="AH1604" t="s">
        <v>58</v>
      </c>
      <c r="AI1604" t="s">
        <v>58</v>
      </c>
      <c r="AJ1604" t="s">
        <v>58</v>
      </c>
      <c r="AK1604">
        <v>0</v>
      </c>
      <c r="AL1604">
        <v>0</v>
      </c>
      <c r="AM1604">
        <v>1</v>
      </c>
      <c r="AN1604">
        <v>1</v>
      </c>
      <c r="AO1604">
        <v>1</v>
      </c>
      <c r="AP1604">
        <v>0</v>
      </c>
      <c r="AQ1604">
        <v>0</v>
      </c>
      <c r="AR1604">
        <v>0</v>
      </c>
      <c r="AS1604">
        <v>0</v>
      </c>
      <c r="AT1604">
        <v>8</v>
      </c>
      <c r="AU1604">
        <v>78725</v>
      </c>
      <c r="AV1604">
        <v>13.9</v>
      </c>
      <c r="AW1604" t="s">
        <v>59</v>
      </c>
      <c r="AX1604">
        <v>8</v>
      </c>
    </row>
    <row r="1605" spans="1:50">
      <c r="A1605" t="s">
        <v>2871</v>
      </c>
      <c r="B1605" t="s">
        <v>2872</v>
      </c>
      <c r="C1605" t="s">
        <v>93</v>
      </c>
      <c r="D1605">
        <v>1120</v>
      </c>
      <c r="E1605" t="s">
        <v>63</v>
      </c>
      <c r="F1605">
        <v>40</v>
      </c>
      <c r="G1605" t="s">
        <v>226</v>
      </c>
      <c r="H1605">
        <v>428.29</v>
      </c>
      <c r="I1605" t="s">
        <v>55</v>
      </c>
      <c r="J1605" t="s">
        <v>71</v>
      </c>
      <c r="K1605" t="s">
        <v>145</v>
      </c>
      <c r="L1605" t="s">
        <v>66</v>
      </c>
      <c r="M1605">
        <v>4</v>
      </c>
      <c r="N1605">
        <v>2</v>
      </c>
      <c r="O1605">
        <v>2</v>
      </c>
      <c r="P1605">
        <v>0</v>
      </c>
      <c r="Q1605" t="s">
        <v>59</v>
      </c>
      <c r="R1605" t="s">
        <v>59</v>
      </c>
      <c r="S1605" t="s">
        <v>59</v>
      </c>
      <c r="T1605" t="s">
        <v>59</v>
      </c>
      <c r="U1605" t="s">
        <v>59</v>
      </c>
      <c r="W1605">
        <v>0</v>
      </c>
      <c r="X1605">
        <v>0</v>
      </c>
      <c r="Y1605" t="s">
        <v>66</v>
      </c>
      <c r="Z1605" t="s">
        <v>66</v>
      </c>
      <c r="AA1605" t="s">
        <v>58</v>
      </c>
      <c r="AB1605" t="s">
        <v>66</v>
      </c>
      <c r="AC1605" t="s">
        <v>58</v>
      </c>
      <c r="AD1605" t="s">
        <v>58</v>
      </c>
      <c r="AE1605" t="s">
        <v>58</v>
      </c>
      <c r="AF1605" t="s">
        <v>58</v>
      </c>
      <c r="AG1605" t="s">
        <v>58</v>
      </c>
      <c r="AH1605" t="s">
        <v>58</v>
      </c>
      <c r="AI1605" t="s">
        <v>58</v>
      </c>
      <c r="AJ1605" t="s">
        <v>58</v>
      </c>
      <c r="AK1605">
        <v>0</v>
      </c>
      <c r="AL1605">
        <v>0</v>
      </c>
      <c r="AM1605">
        <v>1</v>
      </c>
      <c r="AN1605">
        <v>0</v>
      </c>
      <c r="AO1605">
        <v>0</v>
      </c>
      <c r="AP1605">
        <v>0</v>
      </c>
      <c r="AQ1605">
        <v>0</v>
      </c>
      <c r="AR1605">
        <v>0</v>
      </c>
      <c r="AS1605">
        <v>0</v>
      </c>
      <c r="AT1605">
        <v>6</v>
      </c>
      <c r="AU1605">
        <v>81428</v>
      </c>
      <c r="AV1605">
        <v>13.4</v>
      </c>
      <c r="AW1605" t="s">
        <v>59</v>
      </c>
      <c r="AX1605">
        <v>5</v>
      </c>
    </row>
    <row r="1606" spans="1:50">
      <c r="A1606" t="s">
        <v>2873</v>
      </c>
      <c r="B1606" t="s">
        <v>1571</v>
      </c>
      <c r="C1606" t="s">
        <v>185</v>
      </c>
      <c r="D1606">
        <v>1400</v>
      </c>
      <c r="E1606" t="s">
        <v>53</v>
      </c>
      <c r="F1606">
        <v>0</v>
      </c>
      <c r="G1606" t="s">
        <v>226</v>
      </c>
      <c r="H1606">
        <v>358.22</v>
      </c>
      <c r="I1606" t="s">
        <v>55</v>
      </c>
      <c r="J1606" t="s">
        <v>55</v>
      </c>
      <c r="K1606" t="s">
        <v>128</v>
      </c>
      <c r="L1606" t="s">
        <v>66</v>
      </c>
      <c r="M1606">
        <v>1</v>
      </c>
      <c r="N1606">
        <v>2</v>
      </c>
      <c r="O1606">
        <v>2</v>
      </c>
      <c r="P1606">
        <v>0</v>
      </c>
      <c r="Q1606" t="s">
        <v>59</v>
      </c>
      <c r="R1606" t="s">
        <v>59</v>
      </c>
      <c r="S1606" t="s">
        <v>59</v>
      </c>
      <c r="T1606" t="s">
        <v>59</v>
      </c>
      <c r="U1606" t="s">
        <v>59</v>
      </c>
      <c r="W1606">
        <v>0</v>
      </c>
      <c r="X1606">
        <v>0</v>
      </c>
      <c r="Y1606" t="s">
        <v>58</v>
      </c>
      <c r="Z1606" t="s">
        <v>58</v>
      </c>
      <c r="AA1606" t="s">
        <v>58</v>
      </c>
      <c r="AB1606" t="s">
        <v>58</v>
      </c>
      <c r="AC1606" t="s">
        <v>58</v>
      </c>
      <c r="AD1606" t="s">
        <v>58</v>
      </c>
      <c r="AE1606" t="s">
        <v>58</v>
      </c>
      <c r="AF1606" t="s">
        <v>58</v>
      </c>
      <c r="AG1606" t="s">
        <v>58</v>
      </c>
      <c r="AH1606" t="s">
        <v>58</v>
      </c>
      <c r="AI1606" t="s">
        <v>58</v>
      </c>
      <c r="AJ1606" t="s">
        <v>58</v>
      </c>
      <c r="AK1606">
        <v>0</v>
      </c>
      <c r="AL1606">
        <v>0</v>
      </c>
      <c r="AM1606">
        <v>1</v>
      </c>
      <c r="AN1606">
        <v>0</v>
      </c>
      <c r="AO1606">
        <v>0</v>
      </c>
      <c r="AP1606">
        <v>0</v>
      </c>
      <c r="AQ1606">
        <v>0</v>
      </c>
      <c r="AR1606">
        <v>0</v>
      </c>
      <c r="AS1606">
        <v>1</v>
      </c>
      <c r="AT1606">
        <v>8</v>
      </c>
      <c r="AU1606">
        <v>85832</v>
      </c>
      <c r="AV1606">
        <v>14.8</v>
      </c>
      <c r="AW1606" t="s">
        <v>59</v>
      </c>
      <c r="AX1606">
        <v>1</v>
      </c>
    </row>
    <row r="1607" spans="1:50">
      <c r="A1607" t="s">
        <v>2874</v>
      </c>
      <c r="B1607" t="s">
        <v>800</v>
      </c>
      <c r="C1607" t="s">
        <v>79</v>
      </c>
      <c r="D1607">
        <v>7040</v>
      </c>
      <c r="E1607" t="s">
        <v>63</v>
      </c>
      <c r="F1607">
        <v>68</v>
      </c>
      <c r="G1607" t="s">
        <v>163</v>
      </c>
      <c r="H1607">
        <v>427.3</v>
      </c>
      <c r="I1607" t="s">
        <v>105</v>
      </c>
      <c r="J1607" t="s">
        <v>71</v>
      </c>
      <c r="K1607" t="s">
        <v>153</v>
      </c>
      <c r="L1607" t="s">
        <v>58</v>
      </c>
      <c r="M1607">
        <v>0</v>
      </c>
      <c r="N1607">
        <v>2</v>
      </c>
      <c r="O1607">
        <v>2</v>
      </c>
      <c r="P1607">
        <v>0</v>
      </c>
      <c r="Q1607" t="s">
        <v>59</v>
      </c>
      <c r="R1607" t="s">
        <v>66</v>
      </c>
      <c r="S1607" t="s">
        <v>66</v>
      </c>
      <c r="T1607" t="s">
        <v>59</v>
      </c>
      <c r="U1607" t="s">
        <v>59</v>
      </c>
      <c r="V1607">
        <v>1</v>
      </c>
      <c r="W1607">
        <v>1</v>
      </c>
      <c r="X1607">
        <v>0</v>
      </c>
      <c r="Y1607" t="s">
        <v>66</v>
      </c>
      <c r="Z1607" t="s">
        <v>66</v>
      </c>
      <c r="AA1607" t="s">
        <v>58</v>
      </c>
      <c r="AB1607" t="s">
        <v>66</v>
      </c>
      <c r="AC1607" t="s">
        <v>58</v>
      </c>
      <c r="AD1607" t="s">
        <v>58</v>
      </c>
      <c r="AE1607" t="s">
        <v>58</v>
      </c>
      <c r="AF1607" t="s">
        <v>58</v>
      </c>
      <c r="AG1607" t="s">
        <v>58</v>
      </c>
      <c r="AH1607" t="s">
        <v>58</v>
      </c>
      <c r="AI1607" t="s">
        <v>58</v>
      </c>
      <c r="AJ1607" t="s">
        <v>58</v>
      </c>
      <c r="AK1607">
        <v>1</v>
      </c>
      <c r="AL1607">
        <v>0</v>
      </c>
      <c r="AM1607">
        <v>1</v>
      </c>
      <c r="AN1607">
        <v>0</v>
      </c>
      <c r="AO1607">
        <v>1</v>
      </c>
      <c r="AP1607">
        <v>0</v>
      </c>
      <c r="AQ1607">
        <v>0</v>
      </c>
      <c r="AR1607">
        <v>0</v>
      </c>
      <c r="AS1607">
        <v>0</v>
      </c>
      <c r="AT1607">
        <v>9</v>
      </c>
      <c r="AU1607">
        <v>144791</v>
      </c>
      <c r="AV1607">
        <v>16.5</v>
      </c>
      <c r="AW1607" t="s">
        <v>59</v>
      </c>
      <c r="AX1607">
        <v>8</v>
      </c>
    </row>
    <row r="1608" spans="1:50">
      <c r="A1608" t="s">
        <v>2875</v>
      </c>
      <c r="B1608" t="s">
        <v>2876</v>
      </c>
      <c r="C1608" t="s">
        <v>148</v>
      </c>
      <c r="D1608">
        <v>5015</v>
      </c>
      <c r="E1608" t="s">
        <v>53</v>
      </c>
      <c r="F1608">
        <v>34</v>
      </c>
      <c r="G1608" t="s">
        <v>163</v>
      </c>
      <c r="H1608">
        <v>403.95</v>
      </c>
      <c r="I1608" t="s">
        <v>55</v>
      </c>
      <c r="J1608" t="s">
        <v>55</v>
      </c>
      <c r="K1608" t="s">
        <v>215</v>
      </c>
      <c r="L1608" t="s">
        <v>66</v>
      </c>
      <c r="M1608">
        <v>1</v>
      </c>
      <c r="N1608">
        <v>1</v>
      </c>
      <c r="O1608">
        <v>1</v>
      </c>
      <c r="P1608">
        <v>0</v>
      </c>
      <c r="Q1608" t="s">
        <v>59</v>
      </c>
      <c r="R1608" t="s">
        <v>59</v>
      </c>
      <c r="S1608" t="s">
        <v>59</v>
      </c>
      <c r="T1608" t="s">
        <v>59</v>
      </c>
      <c r="U1608" t="s">
        <v>59</v>
      </c>
      <c r="W1608">
        <v>0</v>
      </c>
      <c r="X1608">
        <v>0</v>
      </c>
      <c r="Y1608" t="s">
        <v>58</v>
      </c>
      <c r="Z1608" t="s">
        <v>66</v>
      </c>
      <c r="AA1608" t="s">
        <v>58</v>
      </c>
      <c r="AB1608" t="s">
        <v>66</v>
      </c>
      <c r="AC1608" t="s">
        <v>58</v>
      </c>
      <c r="AD1608" t="s">
        <v>58</v>
      </c>
      <c r="AE1608" t="s">
        <v>58</v>
      </c>
      <c r="AF1608" t="s">
        <v>58</v>
      </c>
      <c r="AG1608" t="s">
        <v>58</v>
      </c>
      <c r="AH1608" t="s">
        <v>58</v>
      </c>
      <c r="AI1608" t="s">
        <v>58</v>
      </c>
      <c r="AJ1608" t="s">
        <v>58</v>
      </c>
      <c r="AK1608">
        <v>0</v>
      </c>
      <c r="AL1608">
        <v>1</v>
      </c>
      <c r="AM1608">
        <v>1</v>
      </c>
      <c r="AN1608">
        <v>0</v>
      </c>
      <c r="AO1608">
        <v>1</v>
      </c>
      <c r="AP1608">
        <v>0</v>
      </c>
      <c r="AQ1608">
        <v>0</v>
      </c>
      <c r="AR1608">
        <v>1</v>
      </c>
      <c r="AS1608">
        <v>0</v>
      </c>
      <c r="AT1608">
        <v>6</v>
      </c>
      <c r="AU1608">
        <v>84090</v>
      </c>
      <c r="AV1608">
        <v>14.2</v>
      </c>
      <c r="AW1608" t="s">
        <v>59</v>
      </c>
      <c r="AX1608">
        <v>3</v>
      </c>
    </row>
    <row r="1609" spans="1:50">
      <c r="A1609" t="s">
        <v>2877</v>
      </c>
      <c r="B1609" t="s">
        <v>1352</v>
      </c>
      <c r="C1609" t="s">
        <v>122</v>
      </c>
      <c r="D1609">
        <v>8960</v>
      </c>
      <c r="E1609" t="s">
        <v>63</v>
      </c>
      <c r="F1609">
        <v>42</v>
      </c>
      <c r="G1609" t="s">
        <v>226</v>
      </c>
      <c r="H1609">
        <v>360.86</v>
      </c>
      <c r="I1609" t="s">
        <v>94</v>
      </c>
      <c r="J1609" t="s">
        <v>71</v>
      </c>
      <c r="K1609" t="s">
        <v>128</v>
      </c>
      <c r="L1609" t="s">
        <v>58</v>
      </c>
      <c r="M1609">
        <v>0</v>
      </c>
      <c r="N1609">
        <v>2</v>
      </c>
      <c r="O1609">
        <v>2</v>
      </c>
      <c r="P1609">
        <v>0</v>
      </c>
      <c r="Q1609" t="s">
        <v>59</v>
      </c>
      <c r="R1609" t="s">
        <v>59</v>
      </c>
      <c r="S1609" t="s">
        <v>66</v>
      </c>
      <c r="T1609" t="s">
        <v>59</v>
      </c>
      <c r="U1609" t="s">
        <v>66</v>
      </c>
      <c r="V1609">
        <v>1</v>
      </c>
      <c r="W1609">
        <v>1</v>
      </c>
      <c r="X1609">
        <v>0</v>
      </c>
      <c r="Y1609" t="s">
        <v>66</v>
      </c>
      <c r="Z1609" t="s">
        <v>66</v>
      </c>
      <c r="AA1609" t="s">
        <v>66</v>
      </c>
      <c r="AB1609" t="s">
        <v>66</v>
      </c>
      <c r="AC1609" t="s">
        <v>58</v>
      </c>
      <c r="AD1609" t="s">
        <v>58</v>
      </c>
      <c r="AE1609" t="s">
        <v>66</v>
      </c>
      <c r="AF1609" t="s">
        <v>58</v>
      </c>
      <c r="AG1609" t="s">
        <v>66</v>
      </c>
      <c r="AH1609" t="s">
        <v>58</v>
      </c>
      <c r="AI1609" t="s">
        <v>58</v>
      </c>
      <c r="AJ1609" t="s">
        <v>58</v>
      </c>
      <c r="AK1609">
        <v>0</v>
      </c>
      <c r="AL1609">
        <v>0</v>
      </c>
      <c r="AM1609">
        <v>1</v>
      </c>
      <c r="AN1609">
        <v>1</v>
      </c>
      <c r="AO1609">
        <v>1</v>
      </c>
      <c r="AP1609">
        <v>0</v>
      </c>
      <c r="AQ1609">
        <v>0</v>
      </c>
      <c r="AR1609">
        <v>0</v>
      </c>
      <c r="AS1609">
        <v>1</v>
      </c>
      <c r="AT1609">
        <v>7</v>
      </c>
      <c r="AU1609">
        <v>62893</v>
      </c>
      <c r="AV1609">
        <v>14.1</v>
      </c>
      <c r="AW1609" t="s">
        <v>59</v>
      </c>
      <c r="AX1609">
        <v>7</v>
      </c>
    </row>
    <row r="1610" spans="1:50">
      <c r="A1610" t="s">
        <v>2878</v>
      </c>
      <c r="B1610" t="s">
        <v>668</v>
      </c>
      <c r="C1610" t="s">
        <v>103</v>
      </c>
      <c r="D1610">
        <v>8735</v>
      </c>
      <c r="E1610" t="s">
        <v>53</v>
      </c>
      <c r="F1610">
        <v>48</v>
      </c>
      <c r="G1610" t="s">
        <v>163</v>
      </c>
      <c r="H1610">
        <v>449.34</v>
      </c>
      <c r="I1610" t="s">
        <v>241</v>
      </c>
      <c r="J1610" t="s">
        <v>71</v>
      </c>
      <c r="K1610" t="s">
        <v>131</v>
      </c>
      <c r="L1610" t="s">
        <v>58</v>
      </c>
      <c r="M1610">
        <v>0</v>
      </c>
      <c r="N1610">
        <v>0</v>
      </c>
      <c r="O1610">
        <v>0</v>
      </c>
      <c r="P1610">
        <v>0</v>
      </c>
      <c r="Q1610" t="s">
        <v>59</v>
      </c>
      <c r="R1610" t="s">
        <v>66</v>
      </c>
      <c r="S1610" t="s">
        <v>66</v>
      </c>
      <c r="T1610" t="s">
        <v>59</v>
      </c>
      <c r="U1610" t="s">
        <v>59</v>
      </c>
      <c r="W1610">
        <v>0</v>
      </c>
      <c r="X1610">
        <v>0</v>
      </c>
      <c r="Y1610" t="s">
        <v>59</v>
      </c>
      <c r="Z1610" t="s">
        <v>59</v>
      </c>
      <c r="AA1610" t="s">
        <v>59</v>
      </c>
      <c r="AB1610" t="s">
        <v>59</v>
      </c>
      <c r="AC1610" t="s">
        <v>59</v>
      </c>
      <c r="AD1610" t="s">
        <v>59</v>
      </c>
      <c r="AE1610" t="s">
        <v>59</v>
      </c>
      <c r="AF1610" t="s">
        <v>59</v>
      </c>
      <c r="AG1610" t="s">
        <v>59</v>
      </c>
      <c r="AH1610" t="s">
        <v>59</v>
      </c>
      <c r="AI1610" t="s">
        <v>59</v>
      </c>
      <c r="AJ1610" t="s">
        <v>59</v>
      </c>
      <c r="AT1610">
        <v>9</v>
      </c>
      <c r="AU1610">
        <v>133881</v>
      </c>
      <c r="AV1610">
        <v>15.2</v>
      </c>
      <c r="AW1610" t="s">
        <v>59</v>
      </c>
      <c r="AX1610">
        <v>6</v>
      </c>
    </row>
    <row r="1611" spans="1:50">
      <c r="A1611" t="s">
        <v>2879</v>
      </c>
      <c r="B1611" t="s">
        <v>2880</v>
      </c>
      <c r="C1611" t="s">
        <v>199</v>
      </c>
      <c r="D1611">
        <v>6160</v>
      </c>
      <c r="E1611" t="s">
        <v>63</v>
      </c>
      <c r="F1611">
        <v>40</v>
      </c>
      <c r="G1611" t="s">
        <v>163</v>
      </c>
      <c r="H1611">
        <v>399.01</v>
      </c>
      <c r="I1611" t="s">
        <v>100</v>
      </c>
      <c r="J1611" t="s">
        <v>71</v>
      </c>
      <c r="K1611" t="s">
        <v>153</v>
      </c>
      <c r="L1611" t="s">
        <v>66</v>
      </c>
      <c r="M1611">
        <v>3</v>
      </c>
      <c r="N1611">
        <v>1</v>
      </c>
      <c r="O1611">
        <v>1</v>
      </c>
      <c r="P1611">
        <v>0</v>
      </c>
      <c r="Q1611" t="s">
        <v>59</v>
      </c>
      <c r="R1611" t="s">
        <v>59</v>
      </c>
      <c r="S1611" t="s">
        <v>59</v>
      </c>
      <c r="T1611" t="s">
        <v>59</v>
      </c>
      <c r="U1611" t="s">
        <v>66</v>
      </c>
      <c r="W1611">
        <v>0</v>
      </c>
      <c r="X1611">
        <v>0</v>
      </c>
      <c r="Y1611" t="s">
        <v>58</v>
      </c>
      <c r="Z1611" t="s">
        <v>66</v>
      </c>
      <c r="AA1611" t="s">
        <v>58</v>
      </c>
      <c r="AB1611" t="s">
        <v>66</v>
      </c>
      <c r="AC1611" t="s">
        <v>58</v>
      </c>
      <c r="AD1611" t="s">
        <v>58</v>
      </c>
      <c r="AE1611" t="s">
        <v>58</v>
      </c>
      <c r="AF1611" t="s">
        <v>58</v>
      </c>
      <c r="AG1611" t="s">
        <v>58</v>
      </c>
      <c r="AH1611" t="s">
        <v>66</v>
      </c>
      <c r="AI1611" t="s">
        <v>58</v>
      </c>
      <c r="AJ1611" t="s">
        <v>58</v>
      </c>
      <c r="AK1611">
        <v>0</v>
      </c>
      <c r="AL1611">
        <v>0</v>
      </c>
      <c r="AM1611">
        <v>0</v>
      </c>
      <c r="AN1611">
        <v>0</v>
      </c>
      <c r="AO1611">
        <v>0</v>
      </c>
      <c r="AP1611">
        <v>0</v>
      </c>
      <c r="AQ1611">
        <v>0</v>
      </c>
      <c r="AR1611">
        <v>0</v>
      </c>
      <c r="AS1611">
        <v>0</v>
      </c>
      <c r="AT1611">
        <v>9</v>
      </c>
      <c r="AU1611">
        <v>92845</v>
      </c>
      <c r="AV1611">
        <v>14</v>
      </c>
      <c r="AW1611" t="s">
        <v>59</v>
      </c>
      <c r="AX1611">
        <v>3</v>
      </c>
    </row>
    <row r="1612" spans="1:50">
      <c r="A1612" t="s">
        <v>2881</v>
      </c>
      <c r="B1612" t="s">
        <v>1522</v>
      </c>
      <c r="C1612" t="s">
        <v>271</v>
      </c>
      <c r="D1612">
        <v>5080</v>
      </c>
      <c r="E1612" t="s">
        <v>63</v>
      </c>
      <c r="F1612">
        <v>58</v>
      </c>
      <c r="G1612" t="s">
        <v>70</v>
      </c>
      <c r="H1612">
        <v>403.29</v>
      </c>
      <c r="I1612" t="s">
        <v>105</v>
      </c>
      <c r="J1612" t="s">
        <v>71</v>
      </c>
      <c r="K1612" t="s">
        <v>72</v>
      </c>
      <c r="L1612" t="s">
        <v>58</v>
      </c>
      <c r="M1612">
        <v>0</v>
      </c>
      <c r="N1612">
        <v>2</v>
      </c>
      <c r="O1612">
        <v>2</v>
      </c>
      <c r="P1612">
        <v>0</v>
      </c>
      <c r="Q1612" t="s">
        <v>59</v>
      </c>
      <c r="R1612" t="s">
        <v>66</v>
      </c>
      <c r="S1612" t="s">
        <v>66</v>
      </c>
      <c r="T1612" t="s">
        <v>66</v>
      </c>
      <c r="U1612" t="s">
        <v>66</v>
      </c>
      <c r="V1612">
        <v>1</v>
      </c>
      <c r="W1612">
        <v>1</v>
      </c>
      <c r="X1612">
        <v>1</v>
      </c>
      <c r="Y1612" t="s">
        <v>66</v>
      </c>
      <c r="Z1612" t="s">
        <v>66</v>
      </c>
      <c r="AA1612" t="s">
        <v>58</v>
      </c>
      <c r="AB1612" t="s">
        <v>66</v>
      </c>
      <c r="AC1612" t="s">
        <v>58</v>
      </c>
      <c r="AD1612" t="s">
        <v>58</v>
      </c>
      <c r="AE1612" t="s">
        <v>66</v>
      </c>
      <c r="AF1612" t="s">
        <v>58</v>
      </c>
      <c r="AG1612" t="s">
        <v>58</v>
      </c>
      <c r="AH1612" t="s">
        <v>58</v>
      </c>
      <c r="AI1612" t="s">
        <v>58</v>
      </c>
      <c r="AJ1612" t="s">
        <v>58</v>
      </c>
      <c r="AK1612">
        <v>1</v>
      </c>
      <c r="AL1612">
        <v>1</v>
      </c>
      <c r="AM1612">
        <v>1</v>
      </c>
      <c r="AN1612">
        <v>0</v>
      </c>
      <c r="AO1612">
        <v>1</v>
      </c>
      <c r="AP1612">
        <v>0</v>
      </c>
      <c r="AQ1612">
        <v>0</v>
      </c>
      <c r="AR1612">
        <v>1</v>
      </c>
      <c r="AS1612">
        <v>1</v>
      </c>
      <c r="AT1612">
        <v>9</v>
      </c>
      <c r="AU1612">
        <v>110617</v>
      </c>
      <c r="AV1612">
        <v>15.5</v>
      </c>
      <c r="AW1612" t="s">
        <v>66</v>
      </c>
      <c r="AX1612">
        <v>1</v>
      </c>
    </row>
    <row r="1613" spans="1:50">
      <c r="A1613" t="s">
        <v>2882</v>
      </c>
      <c r="B1613" t="s">
        <v>113</v>
      </c>
      <c r="C1613" t="s">
        <v>114</v>
      </c>
      <c r="D1613">
        <v>4120</v>
      </c>
      <c r="E1613" t="s">
        <v>53</v>
      </c>
      <c r="F1613">
        <v>24</v>
      </c>
      <c r="G1613" t="s">
        <v>226</v>
      </c>
      <c r="H1613">
        <v>362.83</v>
      </c>
      <c r="I1613" t="s">
        <v>55</v>
      </c>
      <c r="J1613" t="s">
        <v>55</v>
      </c>
      <c r="K1613" t="s">
        <v>128</v>
      </c>
      <c r="L1613" t="s">
        <v>66</v>
      </c>
      <c r="M1613">
        <v>0</v>
      </c>
      <c r="N1613">
        <v>2</v>
      </c>
      <c r="O1613">
        <v>2</v>
      </c>
      <c r="P1613">
        <v>1</v>
      </c>
      <c r="Q1613" t="s">
        <v>59</v>
      </c>
      <c r="R1613" t="s">
        <v>59</v>
      </c>
      <c r="S1613" t="s">
        <v>59</v>
      </c>
      <c r="T1613" t="s">
        <v>59</v>
      </c>
      <c r="U1613" t="s">
        <v>59</v>
      </c>
      <c r="Y1613" t="s">
        <v>58</v>
      </c>
      <c r="Z1613" t="s">
        <v>66</v>
      </c>
      <c r="AA1613" t="s">
        <v>58</v>
      </c>
      <c r="AB1613" t="s">
        <v>66</v>
      </c>
      <c r="AC1613" t="s">
        <v>58</v>
      </c>
      <c r="AD1613" t="s">
        <v>58</v>
      </c>
      <c r="AE1613" t="s">
        <v>58</v>
      </c>
      <c r="AF1613" t="s">
        <v>58</v>
      </c>
      <c r="AG1613" t="s">
        <v>58</v>
      </c>
      <c r="AH1613" t="s">
        <v>66</v>
      </c>
      <c r="AI1613" t="s">
        <v>58</v>
      </c>
      <c r="AJ1613" t="s">
        <v>58</v>
      </c>
      <c r="AK1613">
        <v>1</v>
      </c>
      <c r="AL1613">
        <v>1</v>
      </c>
      <c r="AM1613">
        <v>1</v>
      </c>
      <c r="AN1613">
        <v>0</v>
      </c>
      <c r="AO1613">
        <v>1</v>
      </c>
      <c r="AP1613">
        <v>0</v>
      </c>
      <c r="AQ1613">
        <v>0</v>
      </c>
      <c r="AR1613">
        <v>1</v>
      </c>
      <c r="AS1613">
        <v>1</v>
      </c>
      <c r="AT1613">
        <v>9</v>
      </c>
      <c r="AU1613">
        <v>90254</v>
      </c>
      <c r="AW1613" t="s">
        <v>66</v>
      </c>
      <c r="AX1613">
        <v>4</v>
      </c>
    </row>
    <row r="1614" spans="1:50">
      <c r="A1614" t="s">
        <v>2883</v>
      </c>
      <c r="B1614" t="s">
        <v>162</v>
      </c>
      <c r="C1614" t="s">
        <v>103</v>
      </c>
      <c r="D1614">
        <v>4480</v>
      </c>
      <c r="E1614" t="s">
        <v>53</v>
      </c>
      <c r="F1614">
        <v>52</v>
      </c>
      <c r="G1614" t="s">
        <v>163</v>
      </c>
      <c r="H1614">
        <v>378.62</v>
      </c>
      <c r="I1614" t="s">
        <v>55</v>
      </c>
      <c r="J1614" t="s">
        <v>55</v>
      </c>
      <c r="K1614" t="s">
        <v>156</v>
      </c>
      <c r="L1614" t="s">
        <v>58</v>
      </c>
      <c r="M1614">
        <v>0</v>
      </c>
      <c r="N1614">
        <v>1</v>
      </c>
      <c r="O1614">
        <v>1</v>
      </c>
      <c r="P1614">
        <v>0</v>
      </c>
      <c r="Q1614" t="s">
        <v>59</v>
      </c>
      <c r="R1614" t="s">
        <v>59</v>
      </c>
      <c r="S1614" t="s">
        <v>59</v>
      </c>
      <c r="T1614" t="s">
        <v>59</v>
      </c>
      <c r="U1614" t="s">
        <v>59</v>
      </c>
      <c r="W1614">
        <v>0</v>
      </c>
      <c r="X1614">
        <v>0</v>
      </c>
      <c r="Y1614" t="s">
        <v>59</v>
      </c>
      <c r="Z1614" t="s">
        <v>59</v>
      </c>
      <c r="AA1614" t="s">
        <v>59</v>
      </c>
      <c r="AB1614" t="s">
        <v>59</v>
      </c>
      <c r="AC1614" t="s">
        <v>59</v>
      </c>
      <c r="AD1614" t="s">
        <v>59</v>
      </c>
      <c r="AE1614" t="s">
        <v>59</v>
      </c>
      <c r="AF1614" t="s">
        <v>59</v>
      </c>
      <c r="AG1614" t="s">
        <v>59</v>
      </c>
      <c r="AH1614" t="s">
        <v>59</v>
      </c>
      <c r="AI1614" t="s">
        <v>59</v>
      </c>
      <c r="AJ1614" t="s">
        <v>59</v>
      </c>
      <c r="AT1614">
        <v>8</v>
      </c>
      <c r="AU1614">
        <v>97655</v>
      </c>
      <c r="AV1614">
        <v>14.7</v>
      </c>
      <c r="AW1614" t="s">
        <v>59</v>
      </c>
      <c r="AX1614">
        <v>6</v>
      </c>
    </row>
    <row r="1615" spans="1:50">
      <c r="A1615" t="s">
        <v>2884</v>
      </c>
      <c r="B1615" t="s">
        <v>1450</v>
      </c>
      <c r="C1615" t="s">
        <v>75</v>
      </c>
      <c r="D1615">
        <v>440</v>
      </c>
      <c r="E1615" t="s">
        <v>63</v>
      </c>
      <c r="F1615">
        <v>60</v>
      </c>
      <c r="G1615" t="s">
        <v>163</v>
      </c>
      <c r="H1615">
        <v>413.82</v>
      </c>
      <c r="I1615" t="s">
        <v>105</v>
      </c>
      <c r="J1615" t="s">
        <v>71</v>
      </c>
      <c r="K1615" t="s">
        <v>72</v>
      </c>
      <c r="L1615" t="s">
        <v>58</v>
      </c>
      <c r="M1615">
        <v>0</v>
      </c>
      <c r="N1615">
        <v>2</v>
      </c>
      <c r="O1615">
        <v>2</v>
      </c>
      <c r="P1615">
        <v>0</v>
      </c>
      <c r="Q1615" t="s">
        <v>66</v>
      </c>
      <c r="R1615" t="s">
        <v>66</v>
      </c>
      <c r="S1615" t="s">
        <v>66</v>
      </c>
      <c r="T1615" t="s">
        <v>66</v>
      </c>
      <c r="U1615" t="s">
        <v>59</v>
      </c>
      <c r="V1615">
        <v>4</v>
      </c>
      <c r="W1615">
        <v>1</v>
      </c>
      <c r="X1615">
        <v>1</v>
      </c>
      <c r="Y1615" t="s">
        <v>66</v>
      </c>
      <c r="Z1615" t="s">
        <v>66</v>
      </c>
      <c r="AA1615" t="s">
        <v>58</v>
      </c>
      <c r="AB1615" t="s">
        <v>66</v>
      </c>
      <c r="AC1615" t="s">
        <v>58</v>
      </c>
      <c r="AD1615" t="s">
        <v>58</v>
      </c>
      <c r="AE1615" t="s">
        <v>58</v>
      </c>
      <c r="AF1615" t="s">
        <v>58</v>
      </c>
      <c r="AG1615" t="s">
        <v>58</v>
      </c>
      <c r="AH1615" t="s">
        <v>58</v>
      </c>
      <c r="AI1615" t="s">
        <v>58</v>
      </c>
      <c r="AJ1615" t="s">
        <v>58</v>
      </c>
      <c r="AK1615">
        <v>1</v>
      </c>
      <c r="AL1615">
        <v>1</v>
      </c>
      <c r="AM1615">
        <v>1</v>
      </c>
      <c r="AN1615">
        <v>0</v>
      </c>
      <c r="AO1615">
        <v>1</v>
      </c>
      <c r="AP1615">
        <v>0</v>
      </c>
      <c r="AQ1615">
        <v>0</v>
      </c>
      <c r="AR1615">
        <v>0</v>
      </c>
      <c r="AS1615">
        <v>1</v>
      </c>
      <c r="AT1615">
        <v>9</v>
      </c>
      <c r="AU1615">
        <v>92962</v>
      </c>
      <c r="AV1615">
        <v>15.4</v>
      </c>
      <c r="AW1615" t="s">
        <v>59</v>
      </c>
      <c r="AX1615">
        <v>1</v>
      </c>
    </row>
    <row r="1616" spans="1:50">
      <c r="A1616" t="s">
        <v>2885</v>
      </c>
      <c r="B1616" t="s">
        <v>2886</v>
      </c>
      <c r="C1616" t="s">
        <v>171</v>
      </c>
      <c r="D1616">
        <v>5380</v>
      </c>
      <c r="E1616" t="s">
        <v>53</v>
      </c>
      <c r="F1616">
        <v>0</v>
      </c>
      <c r="G1616" t="s">
        <v>54</v>
      </c>
      <c r="H1616">
        <v>224.01</v>
      </c>
      <c r="I1616" t="s">
        <v>55</v>
      </c>
      <c r="J1616" t="s">
        <v>55</v>
      </c>
      <c r="K1616" t="s">
        <v>156</v>
      </c>
      <c r="L1616" t="s">
        <v>58</v>
      </c>
      <c r="M1616">
        <v>0</v>
      </c>
      <c r="N1616">
        <v>1</v>
      </c>
      <c r="O1616">
        <v>1</v>
      </c>
      <c r="P1616">
        <v>0</v>
      </c>
      <c r="Q1616" t="s">
        <v>59</v>
      </c>
      <c r="R1616" t="s">
        <v>59</v>
      </c>
      <c r="S1616" t="s">
        <v>59</v>
      </c>
      <c r="T1616" t="s">
        <v>59</v>
      </c>
      <c r="U1616" t="s">
        <v>59</v>
      </c>
      <c r="V1616">
        <v>0</v>
      </c>
      <c r="W1616">
        <v>1</v>
      </c>
      <c r="X1616">
        <v>0</v>
      </c>
      <c r="Y1616" t="s">
        <v>59</v>
      </c>
      <c r="Z1616" t="s">
        <v>59</v>
      </c>
      <c r="AA1616" t="s">
        <v>59</v>
      </c>
      <c r="AB1616" t="s">
        <v>59</v>
      </c>
      <c r="AC1616" t="s">
        <v>59</v>
      </c>
      <c r="AD1616" t="s">
        <v>59</v>
      </c>
      <c r="AE1616" t="s">
        <v>59</v>
      </c>
      <c r="AF1616" t="s">
        <v>59</v>
      </c>
      <c r="AG1616" t="s">
        <v>59</v>
      </c>
      <c r="AH1616" t="s">
        <v>59</v>
      </c>
      <c r="AI1616" t="s">
        <v>59</v>
      </c>
      <c r="AJ1616" t="s">
        <v>59</v>
      </c>
      <c r="AT1616">
        <v>8</v>
      </c>
      <c r="AU1616">
        <v>91730</v>
      </c>
      <c r="AV1616">
        <v>13.6</v>
      </c>
      <c r="AW1616" t="s">
        <v>59</v>
      </c>
      <c r="AX1616">
        <v>3</v>
      </c>
    </row>
    <row r="1617" spans="1:50">
      <c r="A1617" t="s">
        <v>2887</v>
      </c>
      <c r="B1617" t="s">
        <v>1388</v>
      </c>
      <c r="C1617" t="s">
        <v>420</v>
      </c>
      <c r="D1617">
        <v>4520</v>
      </c>
      <c r="E1617" t="s">
        <v>53</v>
      </c>
      <c r="F1617">
        <v>36</v>
      </c>
      <c r="G1617" t="s">
        <v>226</v>
      </c>
      <c r="H1617">
        <v>377.3</v>
      </c>
      <c r="I1617" t="s">
        <v>55</v>
      </c>
      <c r="J1617" t="s">
        <v>55</v>
      </c>
      <c r="K1617" t="s">
        <v>128</v>
      </c>
      <c r="L1617" t="s">
        <v>66</v>
      </c>
      <c r="M1617">
        <v>2</v>
      </c>
      <c r="N1617">
        <v>2</v>
      </c>
      <c r="O1617">
        <v>2</v>
      </c>
      <c r="P1617">
        <v>0</v>
      </c>
      <c r="Q1617" t="s">
        <v>59</v>
      </c>
      <c r="R1617" t="s">
        <v>59</v>
      </c>
      <c r="S1617" t="s">
        <v>59</v>
      </c>
      <c r="T1617" t="s">
        <v>59</v>
      </c>
      <c r="U1617" t="s">
        <v>59</v>
      </c>
      <c r="V1617">
        <v>0</v>
      </c>
      <c r="W1617">
        <v>1</v>
      </c>
      <c r="X1617">
        <v>0</v>
      </c>
      <c r="Y1617" t="s">
        <v>58</v>
      </c>
      <c r="Z1617" t="s">
        <v>58</v>
      </c>
      <c r="AA1617" t="s">
        <v>58</v>
      </c>
      <c r="AB1617" t="s">
        <v>66</v>
      </c>
      <c r="AC1617" t="s">
        <v>58</v>
      </c>
      <c r="AD1617" t="s">
        <v>58</v>
      </c>
      <c r="AE1617" t="s">
        <v>58</v>
      </c>
      <c r="AF1617" t="s">
        <v>58</v>
      </c>
      <c r="AG1617" t="s">
        <v>58</v>
      </c>
      <c r="AH1617" t="s">
        <v>58</v>
      </c>
      <c r="AI1617" t="s">
        <v>58</v>
      </c>
      <c r="AJ1617" t="s">
        <v>58</v>
      </c>
      <c r="AK1617">
        <v>0</v>
      </c>
      <c r="AL1617">
        <v>0</v>
      </c>
      <c r="AM1617">
        <v>0</v>
      </c>
      <c r="AN1617">
        <v>0</v>
      </c>
      <c r="AO1617">
        <v>0</v>
      </c>
      <c r="AP1617">
        <v>0</v>
      </c>
      <c r="AQ1617">
        <v>0</v>
      </c>
      <c r="AR1617">
        <v>0</v>
      </c>
      <c r="AS1617">
        <v>0</v>
      </c>
      <c r="AT1617">
        <v>9</v>
      </c>
      <c r="AU1617">
        <v>120345</v>
      </c>
      <c r="AV1617">
        <v>15.1</v>
      </c>
      <c r="AW1617" t="s">
        <v>59</v>
      </c>
      <c r="AX1617">
        <v>2</v>
      </c>
    </row>
    <row r="1618" spans="1:50">
      <c r="A1618" t="s">
        <v>2888</v>
      </c>
      <c r="B1618" t="s">
        <v>946</v>
      </c>
      <c r="C1618" t="s">
        <v>171</v>
      </c>
      <c r="D1618">
        <v>5380</v>
      </c>
      <c r="E1618" t="s">
        <v>53</v>
      </c>
      <c r="F1618">
        <v>34</v>
      </c>
      <c r="G1618" t="s">
        <v>70</v>
      </c>
      <c r="H1618">
        <v>461.84</v>
      </c>
      <c r="I1618" t="s">
        <v>105</v>
      </c>
      <c r="J1618" t="s">
        <v>71</v>
      </c>
      <c r="K1618" t="s">
        <v>57</v>
      </c>
      <c r="L1618" t="s">
        <v>66</v>
      </c>
      <c r="M1618">
        <v>4</v>
      </c>
      <c r="N1618">
        <v>2</v>
      </c>
      <c r="O1618">
        <v>2</v>
      </c>
      <c r="P1618">
        <v>0</v>
      </c>
      <c r="Q1618" t="s">
        <v>59</v>
      </c>
      <c r="R1618" t="s">
        <v>59</v>
      </c>
      <c r="S1618" t="s">
        <v>59</v>
      </c>
      <c r="T1618" t="s">
        <v>59</v>
      </c>
      <c r="U1618" t="s">
        <v>59</v>
      </c>
      <c r="V1618">
        <v>1</v>
      </c>
      <c r="W1618">
        <v>1</v>
      </c>
      <c r="X1618">
        <v>0</v>
      </c>
      <c r="Y1618" t="s">
        <v>66</v>
      </c>
      <c r="Z1618" t="s">
        <v>58</v>
      </c>
      <c r="AA1618" t="s">
        <v>58</v>
      </c>
      <c r="AB1618" t="s">
        <v>66</v>
      </c>
      <c r="AC1618" t="s">
        <v>58</v>
      </c>
      <c r="AD1618" t="s">
        <v>58</v>
      </c>
      <c r="AE1618" t="s">
        <v>58</v>
      </c>
      <c r="AF1618" t="s">
        <v>58</v>
      </c>
      <c r="AG1618" t="s">
        <v>58</v>
      </c>
      <c r="AH1618" t="s">
        <v>58</v>
      </c>
      <c r="AI1618" t="s">
        <v>58</v>
      </c>
      <c r="AJ1618" t="s">
        <v>58</v>
      </c>
      <c r="AK1618">
        <v>1</v>
      </c>
      <c r="AL1618">
        <v>0</v>
      </c>
      <c r="AM1618">
        <v>1</v>
      </c>
      <c r="AN1618">
        <v>0</v>
      </c>
      <c r="AO1618">
        <v>0</v>
      </c>
      <c r="AP1618">
        <v>0</v>
      </c>
      <c r="AQ1618">
        <v>0</v>
      </c>
      <c r="AR1618">
        <v>0</v>
      </c>
      <c r="AS1618">
        <v>0</v>
      </c>
      <c r="AT1618">
        <v>9</v>
      </c>
      <c r="AU1618">
        <v>112291</v>
      </c>
      <c r="AV1618">
        <v>13.8</v>
      </c>
      <c r="AW1618" t="s">
        <v>59</v>
      </c>
      <c r="AX1618">
        <v>3</v>
      </c>
    </row>
    <row r="1619" spans="1:50">
      <c r="A1619" t="s">
        <v>2889</v>
      </c>
      <c r="B1619" t="s">
        <v>755</v>
      </c>
      <c r="C1619" t="s">
        <v>108</v>
      </c>
      <c r="D1619">
        <v>4420</v>
      </c>
      <c r="E1619" t="s">
        <v>53</v>
      </c>
      <c r="F1619">
        <v>42</v>
      </c>
      <c r="G1619" t="s">
        <v>226</v>
      </c>
      <c r="H1619">
        <v>395.39</v>
      </c>
      <c r="I1619" t="s">
        <v>105</v>
      </c>
      <c r="J1619" t="s">
        <v>71</v>
      </c>
      <c r="K1619" t="s">
        <v>72</v>
      </c>
      <c r="L1619" t="s">
        <v>66</v>
      </c>
      <c r="M1619">
        <v>3</v>
      </c>
      <c r="N1619">
        <v>2</v>
      </c>
      <c r="O1619">
        <v>2</v>
      </c>
      <c r="P1619">
        <v>0</v>
      </c>
      <c r="Q1619" t="s">
        <v>59</v>
      </c>
      <c r="R1619" t="s">
        <v>59</v>
      </c>
      <c r="S1619" t="s">
        <v>59</v>
      </c>
      <c r="T1619" t="s">
        <v>59</v>
      </c>
      <c r="U1619" t="s">
        <v>59</v>
      </c>
      <c r="V1619">
        <v>0</v>
      </c>
      <c r="W1619">
        <v>1</v>
      </c>
      <c r="X1619">
        <v>1</v>
      </c>
      <c r="Y1619" t="s">
        <v>66</v>
      </c>
      <c r="Z1619" t="s">
        <v>66</v>
      </c>
      <c r="AA1619" t="s">
        <v>58</v>
      </c>
      <c r="AB1619" t="s">
        <v>66</v>
      </c>
      <c r="AC1619" t="s">
        <v>58</v>
      </c>
      <c r="AD1619" t="s">
        <v>58</v>
      </c>
      <c r="AE1619" t="s">
        <v>66</v>
      </c>
      <c r="AF1619" t="s">
        <v>58</v>
      </c>
      <c r="AG1619" t="s">
        <v>58</v>
      </c>
      <c r="AH1619" t="s">
        <v>58</v>
      </c>
      <c r="AI1619" t="s">
        <v>58</v>
      </c>
      <c r="AJ1619" t="s">
        <v>58</v>
      </c>
      <c r="AK1619">
        <v>1</v>
      </c>
      <c r="AL1619">
        <v>0</v>
      </c>
      <c r="AM1619">
        <v>1</v>
      </c>
      <c r="AN1619">
        <v>0</v>
      </c>
      <c r="AO1619">
        <v>1</v>
      </c>
      <c r="AP1619">
        <v>0</v>
      </c>
      <c r="AQ1619">
        <v>0</v>
      </c>
      <c r="AR1619">
        <v>1</v>
      </c>
      <c r="AS1619">
        <v>1</v>
      </c>
      <c r="AT1619">
        <v>8</v>
      </c>
      <c r="AU1619">
        <v>83749</v>
      </c>
      <c r="AV1619">
        <v>15.9</v>
      </c>
      <c r="AW1619" t="s">
        <v>59</v>
      </c>
      <c r="AX1619">
        <v>9</v>
      </c>
    </row>
    <row r="1620" spans="1:50">
      <c r="A1620" t="s">
        <v>2890</v>
      </c>
      <c r="B1620" t="s">
        <v>2891</v>
      </c>
      <c r="C1620" t="s">
        <v>177</v>
      </c>
      <c r="D1620">
        <v>3760</v>
      </c>
      <c r="E1620" t="s">
        <v>63</v>
      </c>
      <c r="F1620">
        <v>56</v>
      </c>
      <c r="G1620" t="s">
        <v>89</v>
      </c>
      <c r="H1620">
        <v>476.32</v>
      </c>
      <c r="I1620" t="s">
        <v>55</v>
      </c>
      <c r="J1620" t="s">
        <v>71</v>
      </c>
      <c r="K1620" t="s">
        <v>72</v>
      </c>
      <c r="L1620" t="s">
        <v>58</v>
      </c>
      <c r="M1620">
        <v>0</v>
      </c>
      <c r="N1620">
        <v>2</v>
      </c>
      <c r="O1620">
        <v>2</v>
      </c>
      <c r="P1620">
        <v>0</v>
      </c>
      <c r="Q1620" t="s">
        <v>59</v>
      </c>
      <c r="R1620" t="s">
        <v>59</v>
      </c>
      <c r="S1620" t="s">
        <v>59</v>
      </c>
      <c r="T1620" t="s">
        <v>59</v>
      </c>
      <c r="U1620" t="s">
        <v>59</v>
      </c>
      <c r="W1620">
        <v>0</v>
      </c>
      <c r="X1620">
        <v>0</v>
      </c>
      <c r="Y1620" t="s">
        <v>66</v>
      </c>
      <c r="Z1620" t="s">
        <v>58</v>
      </c>
      <c r="AA1620" t="s">
        <v>66</v>
      </c>
      <c r="AB1620" t="s">
        <v>66</v>
      </c>
      <c r="AC1620" t="s">
        <v>58</v>
      </c>
      <c r="AD1620" t="s">
        <v>58</v>
      </c>
      <c r="AE1620" t="s">
        <v>66</v>
      </c>
      <c r="AF1620" t="s">
        <v>58</v>
      </c>
      <c r="AG1620" t="s">
        <v>58</v>
      </c>
      <c r="AH1620" t="s">
        <v>58</v>
      </c>
      <c r="AI1620" t="s">
        <v>58</v>
      </c>
      <c r="AJ1620" t="s">
        <v>58</v>
      </c>
      <c r="AK1620">
        <v>1</v>
      </c>
      <c r="AL1620">
        <v>0</v>
      </c>
      <c r="AM1620">
        <v>1</v>
      </c>
      <c r="AN1620">
        <v>0</v>
      </c>
      <c r="AO1620">
        <v>0</v>
      </c>
      <c r="AP1620">
        <v>0</v>
      </c>
      <c r="AQ1620">
        <v>0</v>
      </c>
      <c r="AR1620">
        <v>0</v>
      </c>
      <c r="AS1620">
        <v>1</v>
      </c>
      <c r="AT1620">
        <v>9</v>
      </c>
      <c r="AU1620">
        <v>145876</v>
      </c>
      <c r="AV1620">
        <v>16.100000000000001</v>
      </c>
      <c r="AW1620" t="s">
        <v>59</v>
      </c>
      <c r="AX1620">
        <v>8</v>
      </c>
    </row>
    <row r="1621" spans="1:50">
      <c r="A1621" t="s">
        <v>2892</v>
      </c>
      <c r="B1621" t="s">
        <v>2893</v>
      </c>
      <c r="C1621" t="s">
        <v>52</v>
      </c>
      <c r="D1621">
        <v>5520</v>
      </c>
      <c r="E1621" t="s">
        <v>63</v>
      </c>
      <c r="F1621">
        <v>72</v>
      </c>
      <c r="G1621" t="s">
        <v>226</v>
      </c>
      <c r="H1621">
        <v>487.83</v>
      </c>
      <c r="I1621" t="s">
        <v>196</v>
      </c>
      <c r="J1621" t="s">
        <v>71</v>
      </c>
      <c r="K1621" t="s">
        <v>215</v>
      </c>
      <c r="L1621" t="s">
        <v>58</v>
      </c>
      <c r="M1621">
        <v>0</v>
      </c>
      <c r="N1621">
        <v>2</v>
      </c>
      <c r="O1621">
        <v>2</v>
      </c>
      <c r="P1621">
        <v>0</v>
      </c>
      <c r="Q1621" t="s">
        <v>59</v>
      </c>
      <c r="R1621" t="s">
        <v>59</v>
      </c>
      <c r="S1621" t="s">
        <v>59</v>
      </c>
      <c r="T1621" t="s">
        <v>59</v>
      </c>
      <c r="U1621" t="s">
        <v>59</v>
      </c>
      <c r="W1621">
        <v>0</v>
      </c>
      <c r="X1621">
        <v>0</v>
      </c>
      <c r="Y1621" t="s">
        <v>66</v>
      </c>
      <c r="Z1621" t="s">
        <v>66</v>
      </c>
      <c r="AA1621" t="s">
        <v>58</v>
      </c>
      <c r="AB1621" t="s">
        <v>66</v>
      </c>
      <c r="AC1621" t="s">
        <v>58</v>
      </c>
      <c r="AD1621" t="s">
        <v>58</v>
      </c>
      <c r="AE1621" t="s">
        <v>58</v>
      </c>
      <c r="AF1621" t="s">
        <v>58</v>
      </c>
      <c r="AG1621" t="s">
        <v>58</v>
      </c>
      <c r="AH1621" t="s">
        <v>58</v>
      </c>
      <c r="AI1621" t="s">
        <v>58</v>
      </c>
      <c r="AJ1621" t="s">
        <v>66</v>
      </c>
      <c r="AK1621">
        <v>0</v>
      </c>
      <c r="AL1621">
        <v>0</v>
      </c>
      <c r="AM1621">
        <v>1</v>
      </c>
      <c r="AN1621">
        <v>0</v>
      </c>
      <c r="AO1621">
        <v>0</v>
      </c>
      <c r="AP1621">
        <v>0</v>
      </c>
      <c r="AQ1621">
        <v>0</v>
      </c>
      <c r="AR1621">
        <v>0</v>
      </c>
      <c r="AS1621">
        <v>0</v>
      </c>
      <c r="AT1621">
        <v>7</v>
      </c>
      <c r="AU1621">
        <v>95624</v>
      </c>
      <c r="AV1621">
        <v>15.7</v>
      </c>
      <c r="AW1621" t="s">
        <v>59</v>
      </c>
      <c r="AX1621">
        <v>5</v>
      </c>
    </row>
    <row r="1622" spans="1:50">
      <c r="A1622" t="s">
        <v>2894</v>
      </c>
      <c r="B1622" t="s">
        <v>2895</v>
      </c>
      <c r="C1622" t="s">
        <v>69</v>
      </c>
      <c r="D1622">
        <v>7600</v>
      </c>
      <c r="E1622" t="s">
        <v>53</v>
      </c>
      <c r="F1622">
        <v>48</v>
      </c>
      <c r="G1622" t="s">
        <v>70</v>
      </c>
      <c r="H1622">
        <v>373.03</v>
      </c>
      <c r="I1622" t="s">
        <v>55</v>
      </c>
      <c r="J1622" t="s">
        <v>55</v>
      </c>
      <c r="K1622" t="s">
        <v>72</v>
      </c>
      <c r="L1622" t="s">
        <v>66</v>
      </c>
      <c r="M1622">
        <v>1</v>
      </c>
      <c r="N1622">
        <v>2</v>
      </c>
      <c r="O1622">
        <v>2</v>
      </c>
      <c r="P1622">
        <v>0</v>
      </c>
      <c r="Q1622" t="s">
        <v>59</v>
      </c>
      <c r="R1622" t="s">
        <v>59</v>
      </c>
      <c r="S1622" t="s">
        <v>59</v>
      </c>
      <c r="T1622" t="s">
        <v>59</v>
      </c>
      <c r="U1622" t="s">
        <v>59</v>
      </c>
      <c r="W1622">
        <v>0</v>
      </c>
      <c r="X1622">
        <v>0</v>
      </c>
      <c r="Y1622" t="s">
        <v>59</v>
      </c>
      <c r="Z1622" t="s">
        <v>59</v>
      </c>
      <c r="AA1622" t="s">
        <v>59</v>
      </c>
      <c r="AB1622" t="s">
        <v>59</v>
      </c>
      <c r="AC1622" t="s">
        <v>59</v>
      </c>
      <c r="AD1622" t="s">
        <v>59</v>
      </c>
      <c r="AE1622" t="s">
        <v>59</v>
      </c>
      <c r="AF1622" t="s">
        <v>59</v>
      </c>
      <c r="AG1622" t="s">
        <v>59</v>
      </c>
      <c r="AH1622" t="s">
        <v>59</v>
      </c>
      <c r="AI1622" t="s">
        <v>59</v>
      </c>
      <c r="AJ1622" t="s">
        <v>59</v>
      </c>
      <c r="AT1622">
        <v>8</v>
      </c>
      <c r="AU1622">
        <v>81363</v>
      </c>
      <c r="AV1622">
        <v>13.4</v>
      </c>
      <c r="AW1622" t="s">
        <v>59</v>
      </c>
      <c r="AX1622">
        <v>6</v>
      </c>
    </row>
    <row r="1623" spans="1:50">
      <c r="A1623" t="s">
        <v>2896</v>
      </c>
      <c r="B1623" t="s">
        <v>165</v>
      </c>
      <c r="C1623" t="s">
        <v>79</v>
      </c>
      <c r="D1623">
        <v>1740</v>
      </c>
      <c r="E1623" t="s">
        <v>63</v>
      </c>
      <c r="F1623">
        <v>54</v>
      </c>
      <c r="G1623" t="s">
        <v>127</v>
      </c>
      <c r="H1623">
        <v>431.25</v>
      </c>
      <c r="I1623" t="s">
        <v>55</v>
      </c>
      <c r="J1623" t="s">
        <v>55</v>
      </c>
      <c r="K1623" t="s">
        <v>145</v>
      </c>
      <c r="L1623" t="s">
        <v>58</v>
      </c>
      <c r="M1623">
        <v>0</v>
      </c>
      <c r="N1623">
        <v>2</v>
      </c>
      <c r="O1623">
        <v>2</v>
      </c>
      <c r="P1623">
        <v>0</v>
      </c>
      <c r="Q1623" t="s">
        <v>59</v>
      </c>
      <c r="R1623" t="s">
        <v>59</v>
      </c>
      <c r="S1623" t="s">
        <v>59</v>
      </c>
      <c r="T1623" t="s">
        <v>59</v>
      </c>
      <c r="U1623" t="s">
        <v>59</v>
      </c>
      <c r="V1623">
        <v>0</v>
      </c>
      <c r="W1623">
        <v>1</v>
      </c>
      <c r="X1623">
        <v>1</v>
      </c>
      <c r="Y1623" t="s">
        <v>58</v>
      </c>
      <c r="Z1623" t="s">
        <v>66</v>
      </c>
      <c r="AA1623" t="s">
        <v>58</v>
      </c>
      <c r="AB1623" t="s">
        <v>66</v>
      </c>
      <c r="AC1623" t="s">
        <v>58</v>
      </c>
      <c r="AD1623" t="s">
        <v>58</v>
      </c>
      <c r="AE1623" t="s">
        <v>58</v>
      </c>
      <c r="AF1623" t="s">
        <v>58</v>
      </c>
      <c r="AG1623" t="s">
        <v>58</v>
      </c>
      <c r="AH1623" t="s">
        <v>58</v>
      </c>
      <c r="AI1623" t="s">
        <v>58</v>
      </c>
      <c r="AJ1623" t="s">
        <v>58</v>
      </c>
      <c r="AK1623">
        <v>1</v>
      </c>
      <c r="AL1623">
        <v>1</v>
      </c>
      <c r="AM1623">
        <v>1</v>
      </c>
      <c r="AN1623">
        <v>0</v>
      </c>
      <c r="AO1623">
        <v>1</v>
      </c>
      <c r="AP1623">
        <v>0</v>
      </c>
      <c r="AQ1623">
        <v>1</v>
      </c>
      <c r="AR1623">
        <v>0</v>
      </c>
      <c r="AS1623">
        <v>0</v>
      </c>
      <c r="AT1623">
        <v>9</v>
      </c>
      <c r="AU1623">
        <v>102336</v>
      </c>
      <c r="AV1623">
        <v>16.600000000000001</v>
      </c>
      <c r="AW1623" t="s">
        <v>59</v>
      </c>
      <c r="AX1623">
        <v>8</v>
      </c>
    </row>
    <row r="1624" spans="1:50">
      <c r="A1624" t="s">
        <v>2897</v>
      </c>
      <c r="B1624" t="s">
        <v>1851</v>
      </c>
      <c r="C1624" t="s">
        <v>187</v>
      </c>
      <c r="D1624">
        <v>6760</v>
      </c>
      <c r="E1624" t="s">
        <v>53</v>
      </c>
      <c r="F1624">
        <v>60</v>
      </c>
      <c r="G1624" t="s">
        <v>70</v>
      </c>
      <c r="H1624">
        <v>447.7</v>
      </c>
      <c r="I1624" t="s">
        <v>55</v>
      </c>
      <c r="J1624" t="s">
        <v>55</v>
      </c>
      <c r="K1624" t="s">
        <v>128</v>
      </c>
      <c r="L1624" t="s">
        <v>58</v>
      </c>
      <c r="M1624">
        <v>0</v>
      </c>
      <c r="N1624">
        <v>2</v>
      </c>
      <c r="O1624">
        <v>2</v>
      </c>
      <c r="P1624">
        <v>0</v>
      </c>
      <c r="Q1624" t="s">
        <v>59</v>
      </c>
      <c r="R1624" t="s">
        <v>66</v>
      </c>
      <c r="S1624" t="s">
        <v>59</v>
      </c>
      <c r="T1624" t="s">
        <v>66</v>
      </c>
      <c r="U1624" t="s">
        <v>66</v>
      </c>
      <c r="W1624">
        <v>0</v>
      </c>
      <c r="X1624">
        <v>0</v>
      </c>
      <c r="Y1624" t="s">
        <v>66</v>
      </c>
      <c r="Z1624" t="s">
        <v>66</v>
      </c>
      <c r="AA1624" t="s">
        <v>58</v>
      </c>
      <c r="AB1624" t="s">
        <v>66</v>
      </c>
      <c r="AC1624" t="s">
        <v>58</v>
      </c>
      <c r="AD1624" t="s">
        <v>58</v>
      </c>
      <c r="AE1624" t="s">
        <v>66</v>
      </c>
      <c r="AF1624" t="s">
        <v>58</v>
      </c>
      <c r="AG1624" t="s">
        <v>58</v>
      </c>
      <c r="AH1624" t="s">
        <v>58</v>
      </c>
      <c r="AI1624" t="s">
        <v>58</v>
      </c>
      <c r="AJ1624" t="s">
        <v>58</v>
      </c>
      <c r="AK1624">
        <v>1</v>
      </c>
      <c r="AL1624">
        <v>1</v>
      </c>
      <c r="AM1624">
        <v>1</v>
      </c>
      <c r="AN1624">
        <v>1</v>
      </c>
      <c r="AO1624">
        <v>1</v>
      </c>
      <c r="AP1624">
        <v>0</v>
      </c>
      <c r="AQ1624">
        <v>0</v>
      </c>
      <c r="AR1624">
        <v>0</v>
      </c>
      <c r="AS1624">
        <v>1</v>
      </c>
      <c r="AT1624">
        <v>9</v>
      </c>
      <c r="AU1624">
        <v>136753</v>
      </c>
      <c r="AV1624">
        <v>15.4</v>
      </c>
      <c r="AW1624" t="s">
        <v>59</v>
      </c>
      <c r="AX1624">
        <v>7</v>
      </c>
    </row>
    <row r="1625" spans="1:50">
      <c r="A1625" t="s">
        <v>2898</v>
      </c>
      <c r="B1625" t="s">
        <v>1960</v>
      </c>
      <c r="C1625" t="s">
        <v>103</v>
      </c>
      <c r="D1625">
        <v>5945</v>
      </c>
      <c r="E1625" t="s">
        <v>63</v>
      </c>
      <c r="F1625">
        <v>58</v>
      </c>
      <c r="G1625" t="s">
        <v>64</v>
      </c>
      <c r="H1625">
        <v>478.62</v>
      </c>
      <c r="I1625" t="s">
        <v>105</v>
      </c>
      <c r="J1625" t="s">
        <v>55</v>
      </c>
      <c r="K1625" t="s">
        <v>85</v>
      </c>
      <c r="L1625" t="s">
        <v>66</v>
      </c>
      <c r="M1625">
        <v>2</v>
      </c>
      <c r="N1625">
        <v>1</v>
      </c>
      <c r="O1625">
        <v>1</v>
      </c>
      <c r="P1625">
        <v>0</v>
      </c>
      <c r="Q1625" t="s">
        <v>59</v>
      </c>
      <c r="R1625" t="s">
        <v>59</v>
      </c>
      <c r="S1625" t="s">
        <v>66</v>
      </c>
      <c r="T1625" t="s">
        <v>66</v>
      </c>
      <c r="U1625" t="s">
        <v>66</v>
      </c>
      <c r="W1625">
        <v>0</v>
      </c>
      <c r="X1625">
        <v>0</v>
      </c>
      <c r="Y1625" t="s">
        <v>66</v>
      </c>
      <c r="Z1625" t="s">
        <v>66</v>
      </c>
      <c r="AA1625" t="s">
        <v>58</v>
      </c>
      <c r="AB1625" t="s">
        <v>58</v>
      </c>
      <c r="AC1625" t="s">
        <v>58</v>
      </c>
      <c r="AD1625" t="s">
        <v>58</v>
      </c>
      <c r="AE1625" t="s">
        <v>58</v>
      </c>
      <c r="AF1625" t="s">
        <v>58</v>
      </c>
      <c r="AG1625" t="s">
        <v>58</v>
      </c>
      <c r="AH1625" t="s">
        <v>58</v>
      </c>
      <c r="AI1625" t="s">
        <v>58</v>
      </c>
      <c r="AJ1625" t="s">
        <v>58</v>
      </c>
      <c r="AK1625">
        <v>0</v>
      </c>
      <c r="AL1625">
        <v>0</v>
      </c>
      <c r="AM1625">
        <v>0</v>
      </c>
      <c r="AN1625">
        <v>0</v>
      </c>
      <c r="AO1625">
        <v>0</v>
      </c>
      <c r="AP1625">
        <v>0</v>
      </c>
      <c r="AQ1625">
        <v>0</v>
      </c>
      <c r="AR1625">
        <v>0</v>
      </c>
      <c r="AS1625">
        <v>0</v>
      </c>
      <c r="AT1625">
        <v>9</v>
      </c>
      <c r="AU1625">
        <v>116780</v>
      </c>
      <c r="AV1625">
        <v>15.1</v>
      </c>
      <c r="AW1625" t="s">
        <v>66</v>
      </c>
      <c r="AX1625">
        <v>6</v>
      </c>
    </row>
    <row r="1626" spans="1:50">
      <c r="A1626" t="s">
        <v>2899</v>
      </c>
      <c r="B1626" t="s">
        <v>2900</v>
      </c>
      <c r="C1626" t="s">
        <v>266</v>
      </c>
      <c r="D1626">
        <v>760</v>
      </c>
      <c r="E1626" t="s">
        <v>63</v>
      </c>
      <c r="F1626">
        <v>56</v>
      </c>
      <c r="G1626" t="s">
        <v>226</v>
      </c>
      <c r="H1626">
        <v>373.68</v>
      </c>
      <c r="I1626" t="s">
        <v>100</v>
      </c>
      <c r="J1626" t="s">
        <v>71</v>
      </c>
      <c r="K1626" t="s">
        <v>156</v>
      </c>
      <c r="L1626" t="s">
        <v>66</v>
      </c>
      <c r="M1626">
        <v>2</v>
      </c>
      <c r="N1626">
        <v>2</v>
      </c>
      <c r="O1626">
        <v>2</v>
      </c>
      <c r="P1626">
        <v>1</v>
      </c>
      <c r="Q1626" t="s">
        <v>59</v>
      </c>
      <c r="R1626" t="s">
        <v>59</v>
      </c>
      <c r="S1626" t="s">
        <v>66</v>
      </c>
      <c r="T1626" t="s">
        <v>66</v>
      </c>
      <c r="U1626" t="s">
        <v>59</v>
      </c>
      <c r="V1626">
        <v>2</v>
      </c>
      <c r="W1626">
        <v>1</v>
      </c>
      <c r="X1626">
        <v>1</v>
      </c>
      <c r="Y1626" t="s">
        <v>58</v>
      </c>
      <c r="Z1626" t="s">
        <v>66</v>
      </c>
      <c r="AA1626" t="s">
        <v>58</v>
      </c>
      <c r="AB1626" t="s">
        <v>66</v>
      </c>
      <c r="AC1626" t="s">
        <v>58</v>
      </c>
      <c r="AD1626" t="s">
        <v>58</v>
      </c>
      <c r="AE1626" t="s">
        <v>58</v>
      </c>
      <c r="AF1626" t="s">
        <v>58</v>
      </c>
      <c r="AG1626" t="s">
        <v>58</v>
      </c>
      <c r="AH1626" t="s">
        <v>58</v>
      </c>
      <c r="AI1626" t="s">
        <v>58</v>
      </c>
      <c r="AJ1626" t="s">
        <v>58</v>
      </c>
      <c r="AK1626">
        <v>0</v>
      </c>
      <c r="AL1626">
        <v>0</v>
      </c>
      <c r="AM1626">
        <v>1</v>
      </c>
      <c r="AN1626">
        <v>0</v>
      </c>
      <c r="AO1626">
        <v>0</v>
      </c>
      <c r="AP1626">
        <v>0</v>
      </c>
      <c r="AQ1626">
        <v>0</v>
      </c>
      <c r="AR1626">
        <v>0</v>
      </c>
      <c r="AS1626">
        <v>1</v>
      </c>
      <c r="AT1626">
        <v>9</v>
      </c>
      <c r="AU1626">
        <v>81573</v>
      </c>
      <c r="AV1626">
        <v>13.7</v>
      </c>
      <c r="AW1626" t="s">
        <v>59</v>
      </c>
      <c r="AX1626">
        <v>9</v>
      </c>
    </row>
    <row r="1627" spans="1:50">
      <c r="A1627" t="s">
        <v>2901</v>
      </c>
      <c r="B1627" t="s">
        <v>763</v>
      </c>
      <c r="C1627" t="s">
        <v>134</v>
      </c>
      <c r="D1627">
        <v>1680</v>
      </c>
      <c r="E1627" t="s">
        <v>63</v>
      </c>
      <c r="F1627">
        <v>60</v>
      </c>
      <c r="G1627" t="s">
        <v>246</v>
      </c>
      <c r="H1627">
        <v>423.68</v>
      </c>
      <c r="I1627" t="s">
        <v>94</v>
      </c>
      <c r="J1627" t="s">
        <v>71</v>
      </c>
      <c r="K1627" t="s">
        <v>128</v>
      </c>
      <c r="L1627" t="s">
        <v>58</v>
      </c>
      <c r="M1627">
        <v>0</v>
      </c>
      <c r="N1627">
        <v>1</v>
      </c>
      <c r="O1627">
        <v>1</v>
      </c>
      <c r="P1627">
        <v>0</v>
      </c>
      <c r="Q1627" t="s">
        <v>59</v>
      </c>
      <c r="R1627" t="s">
        <v>59</v>
      </c>
      <c r="S1627" t="s">
        <v>59</v>
      </c>
      <c r="T1627" t="s">
        <v>59</v>
      </c>
      <c r="U1627" t="s">
        <v>59</v>
      </c>
      <c r="V1627">
        <v>1</v>
      </c>
      <c r="W1627">
        <v>0</v>
      </c>
      <c r="X1627">
        <v>1</v>
      </c>
      <c r="Y1627" t="s">
        <v>58</v>
      </c>
      <c r="Z1627" t="s">
        <v>58</v>
      </c>
      <c r="AA1627" t="s">
        <v>58</v>
      </c>
      <c r="AB1627" t="s">
        <v>66</v>
      </c>
      <c r="AC1627" t="s">
        <v>58</v>
      </c>
      <c r="AD1627" t="s">
        <v>58</v>
      </c>
      <c r="AE1627" t="s">
        <v>58</v>
      </c>
      <c r="AF1627" t="s">
        <v>58</v>
      </c>
      <c r="AG1627" t="s">
        <v>58</v>
      </c>
      <c r="AH1627" t="s">
        <v>58</v>
      </c>
      <c r="AI1627" t="s">
        <v>58</v>
      </c>
      <c r="AJ1627" t="s">
        <v>58</v>
      </c>
      <c r="AK1627">
        <v>0</v>
      </c>
      <c r="AL1627">
        <v>1</v>
      </c>
      <c r="AM1627">
        <v>0</v>
      </c>
      <c r="AN1627">
        <v>0</v>
      </c>
      <c r="AO1627">
        <v>1</v>
      </c>
      <c r="AP1627">
        <v>0</v>
      </c>
      <c r="AQ1627">
        <v>0</v>
      </c>
      <c r="AR1627">
        <v>0</v>
      </c>
      <c r="AS1627">
        <v>0</v>
      </c>
      <c r="AT1627">
        <v>9</v>
      </c>
      <c r="AU1627">
        <v>105133</v>
      </c>
      <c r="AV1627">
        <v>15</v>
      </c>
      <c r="AW1627" t="s">
        <v>59</v>
      </c>
      <c r="AX1627">
        <v>1</v>
      </c>
    </row>
    <row r="1628" spans="1:50">
      <c r="A1628" t="s">
        <v>2902</v>
      </c>
      <c r="B1628" t="s">
        <v>2903</v>
      </c>
      <c r="C1628" t="s">
        <v>148</v>
      </c>
      <c r="D1628">
        <v>5640</v>
      </c>
      <c r="E1628" t="s">
        <v>63</v>
      </c>
      <c r="F1628">
        <v>42</v>
      </c>
      <c r="G1628" t="s">
        <v>226</v>
      </c>
      <c r="H1628">
        <v>429.28</v>
      </c>
      <c r="I1628" t="s">
        <v>100</v>
      </c>
      <c r="J1628" t="s">
        <v>71</v>
      </c>
      <c r="K1628" t="s">
        <v>116</v>
      </c>
      <c r="L1628" t="s">
        <v>66</v>
      </c>
      <c r="M1628">
        <v>2</v>
      </c>
      <c r="N1628">
        <v>0</v>
      </c>
      <c r="O1628">
        <v>0</v>
      </c>
      <c r="P1628">
        <v>0</v>
      </c>
      <c r="Q1628" t="s">
        <v>59</v>
      </c>
      <c r="R1628" t="s">
        <v>59</v>
      </c>
      <c r="S1628" t="s">
        <v>66</v>
      </c>
      <c r="T1628" t="s">
        <v>59</v>
      </c>
      <c r="U1628" t="s">
        <v>59</v>
      </c>
      <c r="W1628">
        <v>0</v>
      </c>
      <c r="X1628">
        <v>0</v>
      </c>
      <c r="Y1628" t="s">
        <v>66</v>
      </c>
      <c r="Z1628" t="s">
        <v>66</v>
      </c>
      <c r="AA1628" t="s">
        <v>58</v>
      </c>
      <c r="AB1628" t="s">
        <v>66</v>
      </c>
      <c r="AC1628" t="s">
        <v>58</v>
      </c>
      <c r="AD1628" t="s">
        <v>58</v>
      </c>
      <c r="AE1628" t="s">
        <v>58</v>
      </c>
      <c r="AF1628" t="s">
        <v>58</v>
      </c>
      <c r="AG1628" t="s">
        <v>58</v>
      </c>
      <c r="AH1628" t="s">
        <v>58</v>
      </c>
      <c r="AI1628" t="s">
        <v>58</v>
      </c>
      <c r="AJ1628" t="s">
        <v>58</v>
      </c>
      <c r="AK1628">
        <v>1</v>
      </c>
      <c r="AL1628">
        <v>1</v>
      </c>
      <c r="AM1628">
        <v>1</v>
      </c>
      <c r="AN1628">
        <v>0</v>
      </c>
      <c r="AO1628">
        <v>1</v>
      </c>
      <c r="AP1628">
        <v>0</v>
      </c>
      <c r="AQ1628">
        <v>0</v>
      </c>
      <c r="AR1628">
        <v>0</v>
      </c>
      <c r="AS1628">
        <v>1</v>
      </c>
      <c r="AT1628">
        <v>7</v>
      </c>
      <c r="AU1628">
        <v>103171</v>
      </c>
      <c r="AV1628">
        <v>14.7</v>
      </c>
      <c r="AW1628" t="s">
        <v>59</v>
      </c>
      <c r="AX1628">
        <v>3</v>
      </c>
    </row>
    <row r="1629" spans="1:50">
      <c r="A1629" t="s">
        <v>2904</v>
      </c>
      <c r="B1629" t="s">
        <v>699</v>
      </c>
      <c r="C1629" t="s">
        <v>134</v>
      </c>
      <c r="D1629">
        <v>3200</v>
      </c>
      <c r="E1629" t="s">
        <v>63</v>
      </c>
      <c r="F1629">
        <v>72</v>
      </c>
      <c r="G1629" t="s">
        <v>64</v>
      </c>
      <c r="H1629">
        <v>351.32</v>
      </c>
      <c r="I1629" t="s">
        <v>55</v>
      </c>
      <c r="J1629" t="s">
        <v>71</v>
      </c>
      <c r="K1629" t="s">
        <v>85</v>
      </c>
      <c r="L1629" t="s">
        <v>58</v>
      </c>
      <c r="M1629">
        <v>0</v>
      </c>
      <c r="N1629">
        <v>0</v>
      </c>
      <c r="O1629">
        <v>0</v>
      </c>
      <c r="P1629">
        <v>0</v>
      </c>
      <c r="Q1629" t="s">
        <v>59</v>
      </c>
      <c r="R1629" t="s">
        <v>59</v>
      </c>
      <c r="S1629" t="s">
        <v>59</v>
      </c>
      <c r="T1629" t="s">
        <v>59</v>
      </c>
      <c r="U1629" t="s">
        <v>59</v>
      </c>
      <c r="V1629">
        <v>6</v>
      </c>
      <c r="W1629">
        <v>1</v>
      </c>
      <c r="X1629">
        <v>1</v>
      </c>
      <c r="Y1629" t="s">
        <v>66</v>
      </c>
      <c r="Z1629" t="s">
        <v>58</v>
      </c>
      <c r="AA1629" t="s">
        <v>58</v>
      </c>
      <c r="AB1629" t="s">
        <v>58</v>
      </c>
      <c r="AC1629" t="s">
        <v>58</v>
      </c>
      <c r="AD1629" t="s">
        <v>58</v>
      </c>
      <c r="AE1629" t="s">
        <v>58</v>
      </c>
      <c r="AF1629" t="s">
        <v>58</v>
      </c>
      <c r="AG1629" t="s">
        <v>58</v>
      </c>
      <c r="AH1629" t="s">
        <v>58</v>
      </c>
      <c r="AI1629" t="s">
        <v>58</v>
      </c>
      <c r="AJ1629" t="s">
        <v>58</v>
      </c>
      <c r="AK1629">
        <v>0</v>
      </c>
      <c r="AL1629">
        <v>0</v>
      </c>
      <c r="AM1629">
        <v>1</v>
      </c>
      <c r="AN1629">
        <v>0</v>
      </c>
      <c r="AO1629">
        <v>1</v>
      </c>
      <c r="AP1629">
        <v>0</v>
      </c>
      <c r="AQ1629">
        <v>0</v>
      </c>
      <c r="AR1629">
        <v>0</v>
      </c>
      <c r="AS1629">
        <v>0</v>
      </c>
      <c r="AT1629">
        <v>9</v>
      </c>
      <c r="AU1629">
        <v>94228</v>
      </c>
      <c r="AV1629">
        <v>14.4</v>
      </c>
      <c r="AW1629" t="s">
        <v>59</v>
      </c>
      <c r="AX1629">
        <v>1</v>
      </c>
    </row>
    <row r="1630" spans="1:50">
      <c r="A1630" t="s">
        <v>2905</v>
      </c>
      <c r="B1630" t="s">
        <v>2906</v>
      </c>
      <c r="C1630" t="s">
        <v>93</v>
      </c>
      <c r="D1630">
        <v>4160</v>
      </c>
      <c r="E1630" t="s">
        <v>63</v>
      </c>
      <c r="F1630">
        <v>80</v>
      </c>
      <c r="G1630" t="s">
        <v>226</v>
      </c>
      <c r="H1630">
        <v>475</v>
      </c>
      <c r="I1630" t="s">
        <v>55</v>
      </c>
      <c r="J1630" t="s">
        <v>71</v>
      </c>
      <c r="K1630" t="s">
        <v>72</v>
      </c>
      <c r="L1630" t="s">
        <v>58</v>
      </c>
      <c r="M1630">
        <v>0</v>
      </c>
      <c r="N1630">
        <v>1</v>
      </c>
      <c r="O1630">
        <v>1</v>
      </c>
      <c r="P1630">
        <v>0</v>
      </c>
      <c r="Q1630" t="s">
        <v>59</v>
      </c>
      <c r="R1630" t="s">
        <v>59</v>
      </c>
      <c r="S1630" t="s">
        <v>66</v>
      </c>
      <c r="T1630" t="s">
        <v>59</v>
      </c>
      <c r="U1630" t="s">
        <v>59</v>
      </c>
      <c r="W1630">
        <v>0</v>
      </c>
      <c r="X1630">
        <v>0</v>
      </c>
      <c r="Y1630" t="s">
        <v>66</v>
      </c>
      <c r="Z1630" t="s">
        <v>58</v>
      </c>
      <c r="AA1630" t="s">
        <v>58</v>
      </c>
      <c r="AB1630" t="s">
        <v>66</v>
      </c>
      <c r="AC1630" t="s">
        <v>58</v>
      </c>
      <c r="AD1630" t="s">
        <v>58</v>
      </c>
      <c r="AE1630" t="s">
        <v>58</v>
      </c>
      <c r="AF1630" t="s">
        <v>58</v>
      </c>
      <c r="AG1630" t="s">
        <v>58</v>
      </c>
      <c r="AH1630" t="s">
        <v>58</v>
      </c>
      <c r="AI1630" t="s">
        <v>58</v>
      </c>
      <c r="AJ1630" t="s">
        <v>58</v>
      </c>
      <c r="AK1630">
        <v>0</v>
      </c>
      <c r="AL1630">
        <v>0</v>
      </c>
      <c r="AM1630">
        <v>0</v>
      </c>
      <c r="AN1630">
        <v>0</v>
      </c>
      <c r="AO1630">
        <v>0</v>
      </c>
      <c r="AP1630">
        <v>0</v>
      </c>
      <c r="AQ1630">
        <v>0</v>
      </c>
      <c r="AR1630">
        <v>0</v>
      </c>
      <c r="AS1630">
        <v>0</v>
      </c>
      <c r="AT1630">
        <v>9</v>
      </c>
      <c r="AU1630">
        <v>116893</v>
      </c>
      <c r="AV1630">
        <v>15.7</v>
      </c>
      <c r="AW1630" t="s">
        <v>59</v>
      </c>
      <c r="AX1630">
        <v>5</v>
      </c>
    </row>
    <row r="1631" spans="1:50">
      <c r="A1631" t="s">
        <v>2907</v>
      </c>
      <c r="B1631" t="s">
        <v>2908</v>
      </c>
      <c r="C1631" t="s">
        <v>171</v>
      </c>
      <c r="D1631">
        <v>5600</v>
      </c>
      <c r="E1631" t="s">
        <v>63</v>
      </c>
      <c r="F1631">
        <v>46</v>
      </c>
      <c r="G1631" t="s">
        <v>363</v>
      </c>
      <c r="H1631">
        <v>490.46</v>
      </c>
      <c r="I1631" t="s">
        <v>55</v>
      </c>
      <c r="J1631" t="s">
        <v>71</v>
      </c>
      <c r="K1631" t="s">
        <v>57</v>
      </c>
      <c r="L1631" t="s">
        <v>66</v>
      </c>
      <c r="M1631">
        <v>1</v>
      </c>
      <c r="N1631">
        <v>2</v>
      </c>
      <c r="O1631">
        <v>2</v>
      </c>
      <c r="P1631">
        <v>0</v>
      </c>
      <c r="Q1631" t="s">
        <v>59</v>
      </c>
      <c r="R1631" t="s">
        <v>59</v>
      </c>
      <c r="S1631" t="s">
        <v>59</v>
      </c>
      <c r="T1631" t="s">
        <v>59</v>
      </c>
      <c r="U1631" t="s">
        <v>59</v>
      </c>
      <c r="V1631">
        <v>2</v>
      </c>
      <c r="W1631">
        <v>0</v>
      </c>
      <c r="X1631">
        <v>0</v>
      </c>
      <c r="Y1631" t="s">
        <v>58</v>
      </c>
      <c r="Z1631" t="s">
        <v>66</v>
      </c>
      <c r="AA1631" t="s">
        <v>58</v>
      </c>
      <c r="AB1631" t="s">
        <v>66</v>
      </c>
      <c r="AC1631" t="s">
        <v>58</v>
      </c>
      <c r="AD1631" t="s">
        <v>58</v>
      </c>
      <c r="AE1631" t="s">
        <v>58</v>
      </c>
      <c r="AF1631" t="s">
        <v>58</v>
      </c>
      <c r="AG1631" t="s">
        <v>58</v>
      </c>
      <c r="AH1631" t="s">
        <v>58</v>
      </c>
      <c r="AI1631" t="s">
        <v>58</v>
      </c>
      <c r="AJ1631" t="s">
        <v>58</v>
      </c>
      <c r="AK1631">
        <v>0</v>
      </c>
      <c r="AL1631">
        <v>0</v>
      </c>
      <c r="AM1631">
        <v>1</v>
      </c>
      <c r="AN1631">
        <v>0</v>
      </c>
      <c r="AO1631">
        <v>0</v>
      </c>
      <c r="AP1631">
        <v>0</v>
      </c>
      <c r="AQ1631">
        <v>0</v>
      </c>
      <c r="AR1631">
        <v>0</v>
      </c>
      <c r="AS1631">
        <v>0</v>
      </c>
      <c r="AT1631">
        <v>8</v>
      </c>
      <c r="AU1631">
        <v>110854</v>
      </c>
      <c r="AV1631">
        <v>15.8</v>
      </c>
      <c r="AW1631" t="s">
        <v>59</v>
      </c>
      <c r="AX1631">
        <v>3</v>
      </c>
    </row>
    <row r="1632" spans="1:50">
      <c r="A1632" t="s">
        <v>2909</v>
      </c>
      <c r="B1632" t="s">
        <v>2910</v>
      </c>
      <c r="C1632" t="s">
        <v>93</v>
      </c>
      <c r="D1632">
        <v>1120</v>
      </c>
      <c r="E1632" t="s">
        <v>53</v>
      </c>
      <c r="F1632">
        <v>60</v>
      </c>
      <c r="G1632" t="s">
        <v>163</v>
      </c>
      <c r="H1632">
        <v>404.61</v>
      </c>
      <c r="I1632" t="s">
        <v>105</v>
      </c>
      <c r="J1632" t="s">
        <v>55</v>
      </c>
      <c r="K1632" t="s">
        <v>145</v>
      </c>
      <c r="L1632" t="s">
        <v>66</v>
      </c>
      <c r="M1632">
        <v>1</v>
      </c>
      <c r="N1632">
        <v>2</v>
      </c>
      <c r="O1632">
        <v>2</v>
      </c>
      <c r="P1632">
        <v>0</v>
      </c>
      <c r="Q1632" t="s">
        <v>59</v>
      </c>
      <c r="R1632" t="s">
        <v>66</v>
      </c>
      <c r="S1632" t="s">
        <v>59</v>
      </c>
      <c r="T1632" t="s">
        <v>59</v>
      </c>
      <c r="U1632" t="s">
        <v>59</v>
      </c>
      <c r="W1632">
        <v>0</v>
      </c>
      <c r="X1632">
        <v>0</v>
      </c>
      <c r="Y1632" t="s">
        <v>59</v>
      </c>
      <c r="Z1632" t="s">
        <v>59</v>
      </c>
      <c r="AA1632" t="s">
        <v>59</v>
      </c>
      <c r="AB1632" t="s">
        <v>59</v>
      </c>
      <c r="AC1632" t="s">
        <v>59</v>
      </c>
      <c r="AD1632" t="s">
        <v>59</v>
      </c>
      <c r="AE1632" t="s">
        <v>59</v>
      </c>
      <c r="AF1632" t="s">
        <v>59</v>
      </c>
      <c r="AG1632" t="s">
        <v>59</v>
      </c>
      <c r="AH1632" t="s">
        <v>59</v>
      </c>
      <c r="AI1632" t="s">
        <v>59</v>
      </c>
      <c r="AJ1632" t="s">
        <v>59</v>
      </c>
      <c r="AT1632">
        <v>8</v>
      </c>
      <c r="AU1632">
        <v>93962</v>
      </c>
      <c r="AV1632">
        <v>13.8</v>
      </c>
      <c r="AW1632" t="s">
        <v>59</v>
      </c>
      <c r="AX1632">
        <v>5</v>
      </c>
    </row>
    <row r="1633" spans="1:50">
      <c r="A1633" t="s">
        <v>2911</v>
      </c>
      <c r="B1633" t="s">
        <v>2912</v>
      </c>
      <c r="C1633" t="s">
        <v>185</v>
      </c>
      <c r="D1633">
        <v>1600</v>
      </c>
      <c r="E1633" t="s">
        <v>63</v>
      </c>
      <c r="F1633">
        <v>54</v>
      </c>
      <c r="G1633" t="s">
        <v>246</v>
      </c>
      <c r="H1633">
        <v>467.76</v>
      </c>
      <c r="I1633" t="s">
        <v>196</v>
      </c>
      <c r="J1633" t="s">
        <v>71</v>
      </c>
      <c r="K1633" t="s">
        <v>72</v>
      </c>
      <c r="L1633" t="s">
        <v>66</v>
      </c>
      <c r="M1633">
        <v>1</v>
      </c>
      <c r="N1633">
        <v>2</v>
      </c>
      <c r="O1633">
        <v>2</v>
      </c>
      <c r="P1633">
        <v>0</v>
      </c>
      <c r="Q1633" t="s">
        <v>59</v>
      </c>
      <c r="R1633" t="s">
        <v>59</v>
      </c>
      <c r="S1633" t="s">
        <v>59</v>
      </c>
      <c r="T1633" t="s">
        <v>59</v>
      </c>
      <c r="U1633" t="s">
        <v>59</v>
      </c>
      <c r="W1633">
        <v>0</v>
      </c>
      <c r="X1633">
        <v>0</v>
      </c>
      <c r="Y1633" t="s">
        <v>66</v>
      </c>
      <c r="Z1633" t="s">
        <v>66</v>
      </c>
      <c r="AA1633" t="s">
        <v>58</v>
      </c>
      <c r="AB1633" t="s">
        <v>66</v>
      </c>
      <c r="AC1633" t="s">
        <v>58</v>
      </c>
      <c r="AD1633" t="s">
        <v>58</v>
      </c>
      <c r="AE1633" t="s">
        <v>58</v>
      </c>
      <c r="AF1633" t="s">
        <v>58</v>
      </c>
      <c r="AG1633" t="s">
        <v>58</v>
      </c>
      <c r="AH1633" t="s">
        <v>58</v>
      </c>
      <c r="AI1633" t="s">
        <v>58</v>
      </c>
      <c r="AJ1633" t="s">
        <v>58</v>
      </c>
      <c r="AK1633">
        <v>1</v>
      </c>
      <c r="AL1633">
        <v>0</v>
      </c>
      <c r="AM1633">
        <v>1</v>
      </c>
      <c r="AN1633">
        <v>0</v>
      </c>
      <c r="AO1633">
        <v>0</v>
      </c>
      <c r="AP1633">
        <v>0</v>
      </c>
      <c r="AQ1633">
        <v>0</v>
      </c>
      <c r="AR1633">
        <v>0</v>
      </c>
      <c r="AS1633">
        <v>0</v>
      </c>
      <c r="AT1633">
        <v>8</v>
      </c>
      <c r="AU1633">
        <v>96388</v>
      </c>
      <c r="AV1633">
        <v>14</v>
      </c>
      <c r="AW1633" t="s">
        <v>59</v>
      </c>
      <c r="AX1633">
        <v>1</v>
      </c>
    </row>
    <row r="1634" spans="1:50">
      <c r="A1634" t="s">
        <v>2913</v>
      </c>
      <c r="B1634" t="s">
        <v>701</v>
      </c>
      <c r="C1634" t="s">
        <v>171</v>
      </c>
      <c r="D1634">
        <v>6840</v>
      </c>
      <c r="E1634" t="s">
        <v>63</v>
      </c>
      <c r="F1634">
        <v>60</v>
      </c>
      <c r="G1634" t="s">
        <v>70</v>
      </c>
      <c r="H1634">
        <v>368.42</v>
      </c>
      <c r="I1634" t="s">
        <v>105</v>
      </c>
      <c r="J1634" t="s">
        <v>71</v>
      </c>
      <c r="K1634" t="s">
        <v>153</v>
      </c>
      <c r="L1634" t="s">
        <v>58</v>
      </c>
      <c r="M1634">
        <v>0</v>
      </c>
      <c r="N1634">
        <v>2</v>
      </c>
      <c r="O1634">
        <v>2</v>
      </c>
      <c r="P1634">
        <v>0</v>
      </c>
      <c r="Q1634" t="s">
        <v>59</v>
      </c>
      <c r="R1634" t="s">
        <v>66</v>
      </c>
      <c r="S1634" t="s">
        <v>66</v>
      </c>
      <c r="T1634" t="s">
        <v>66</v>
      </c>
      <c r="U1634" t="s">
        <v>66</v>
      </c>
      <c r="V1634">
        <v>3</v>
      </c>
      <c r="W1634">
        <v>0</v>
      </c>
      <c r="X1634">
        <v>0</v>
      </c>
      <c r="Y1634" t="s">
        <v>66</v>
      </c>
      <c r="Z1634" t="s">
        <v>58</v>
      </c>
      <c r="AA1634" t="s">
        <v>66</v>
      </c>
      <c r="AB1634" t="s">
        <v>66</v>
      </c>
      <c r="AC1634" t="s">
        <v>58</v>
      </c>
      <c r="AD1634" t="s">
        <v>58</v>
      </c>
      <c r="AE1634" t="s">
        <v>58</v>
      </c>
      <c r="AF1634" t="s">
        <v>58</v>
      </c>
      <c r="AG1634" t="s">
        <v>58</v>
      </c>
      <c r="AH1634" t="s">
        <v>58</v>
      </c>
      <c r="AI1634" t="s">
        <v>58</v>
      </c>
      <c r="AJ1634" t="s">
        <v>58</v>
      </c>
      <c r="AK1634">
        <v>0</v>
      </c>
      <c r="AL1634">
        <v>1</v>
      </c>
      <c r="AM1634">
        <v>1</v>
      </c>
      <c r="AN1634">
        <v>0</v>
      </c>
      <c r="AO1634">
        <v>0</v>
      </c>
      <c r="AP1634">
        <v>1</v>
      </c>
      <c r="AQ1634">
        <v>0</v>
      </c>
      <c r="AR1634">
        <v>0</v>
      </c>
      <c r="AS1634">
        <v>1</v>
      </c>
      <c r="AT1634">
        <v>8</v>
      </c>
      <c r="AU1634">
        <v>106080</v>
      </c>
      <c r="AV1634">
        <v>16.399999999999999</v>
      </c>
      <c r="AW1634" t="s">
        <v>66</v>
      </c>
      <c r="AX1634">
        <v>3</v>
      </c>
    </row>
    <row r="1635" spans="1:50">
      <c r="A1635" t="s">
        <v>2914</v>
      </c>
      <c r="B1635" t="s">
        <v>998</v>
      </c>
      <c r="C1635" t="s">
        <v>108</v>
      </c>
      <c r="D1635">
        <v>3360</v>
      </c>
      <c r="E1635" t="s">
        <v>63</v>
      </c>
      <c r="F1635">
        <v>44</v>
      </c>
      <c r="G1635" t="s">
        <v>89</v>
      </c>
      <c r="H1635">
        <v>466.45</v>
      </c>
      <c r="I1635" t="s">
        <v>196</v>
      </c>
      <c r="J1635" t="s">
        <v>71</v>
      </c>
      <c r="K1635" t="s">
        <v>215</v>
      </c>
      <c r="L1635" t="s">
        <v>66</v>
      </c>
      <c r="M1635">
        <v>2</v>
      </c>
      <c r="N1635">
        <v>2</v>
      </c>
      <c r="O1635">
        <v>2</v>
      </c>
      <c r="P1635">
        <v>0</v>
      </c>
      <c r="Q1635" t="s">
        <v>59</v>
      </c>
      <c r="R1635" t="s">
        <v>59</v>
      </c>
      <c r="S1635" t="s">
        <v>59</v>
      </c>
      <c r="T1635" t="s">
        <v>59</v>
      </c>
      <c r="U1635" t="s">
        <v>59</v>
      </c>
      <c r="V1635">
        <v>1</v>
      </c>
      <c r="W1635">
        <v>1</v>
      </c>
      <c r="X1635">
        <v>1</v>
      </c>
      <c r="Y1635" t="s">
        <v>66</v>
      </c>
      <c r="Z1635" t="s">
        <v>58</v>
      </c>
      <c r="AA1635" t="s">
        <v>58</v>
      </c>
      <c r="AB1635" t="s">
        <v>58</v>
      </c>
      <c r="AC1635" t="s">
        <v>58</v>
      </c>
      <c r="AD1635" t="s">
        <v>58</v>
      </c>
      <c r="AE1635" t="s">
        <v>66</v>
      </c>
      <c r="AF1635" t="s">
        <v>58</v>
      </c>
      <c r="AG1635" t="s">
        <v>66</v>
      </c>
      <c r="AH1635" t="s">
        <v>58</v>
      </c>
      <c r="AI1635" t="s">
        <v>58</v>
      </c>
      <c r="AJ1635" t="s">
        <v>58</v>
      </c>
      <c r="AK1635">
        <v>0</v>
      </c>
      <c r="AL1635">
        <v>1</v>
      </c>
      <c r="AM1635">
        <v>1</v>
      </c>
      <c r="AN1635">
        <v>0</v>
      </c>
      <c r="AO1635">
        <v>1</v>
      </c>
      <c r="AP1635">
        <v>0</v>
      </c>
      <c r="AQ1635">
        <v>1</v>
      </c>
      <c r="AR1635">
        <v>1</v>
      </c>
      <c r="AS1635">
        <v>0</v>
      </c>
      <c r="AT1635">
        <v>9</v>
      </c>
      <c r="AU1635">
        <v>110780</v>
      </c>
      <c r="AV1635">
        <v>15.6</v>
      </c>
      <c r="AW1635" t="s">
        <v>59</v>
      </c>
      <c r="AX1635">
        <v>9</v>
      </c>
    </row>
    <row r="1636" spans="1:50">
      <c r="A1636" t="s">
        <v>2915</v>
      </c>
      <c r="B1636" t="s">
        <v>2916</v>
      </c>
      <c r="C1636" t="s">
        <v>182</v>
      </c>
      <c r="D1636">
        <v>8840</v>
      </c>
      <c r="E1636" t="s">
        <v>63</v>
      </c>
      <c r="F1636">
        <v>62</v>
      </c>
      <c r="G1636" t="s">
        <v>246</v>
      </c>
      <c r="H1636">
        <v>490.46</v>
      </c>
      <c r="I1636" t="s">
        <v>105</v>
      </c>
      <c r="J1636" t="s">
        <v>71</v>
      </c>
      <c r="K1636" t="s">
        <v>116</v>
      </c>
      <c r="L1636" t="s">
        <v>58</v>
      </c>
      <c r="M1636">
        <v>0</v>
      </c>
      <c r="N1636">
        <v>2</v>
      </c>
      <c r="O1636">
        <v>2</v>
      </c>
      <c r="P1636">
        <v>0</v>
      </c>
      <c r="Q1636" t="s">
        <v>66</v>
      </c>
      <c r="R1636" t="s">
        <v>59</v>
      </c>
      <c r="S1636" t="s">
        <v>66</v>
      </c>
      <c r="T1636" t="s">
        <v>66</v>
      </c>
      <c r="U1636" t="s">
        <v>66</v>
      </c>
      <c r="V1636">
        <v>1</v>
      </c>
      <c r="W1636">
        <v>0</v>
      </c>
      <c r="X1636">
        <v>1</v>
      </c>
      <c r="Y1636" t="s">
        <v>58</v>
      </c>
      <c r="Z1636" t="s">
        <v>66</v>
      </c>
      <c r="AA1636" t="s">
        <v>58</v>
      </c>
      <c r="AB1636" t="s">
        <v>66</v>
      </c>
      <c r="AC1636" t="s">
        <v>58</v>
      </c>
      <c r="AD1636" t="s">
        <v>58</v>
      </c>
      <c r="AE1636" t="s">
        <v>58</v>
      </c>
      <c r="AF1636" t="s">
        <v>58</v>
      </c>
      <c r="AG1636" t="s">
        <v>66</v>
      </c>
      <c r="AH1636" t="s">
        <v>58</v>
      </c>
      <c r="AI1636" t="s">
        <v>58</v>
      </c>
      <c r="AJ1636" t="s">
        <v>66</v>
      </c>
      <c r="AK1636">
        <v>0</v>
      </c>
      <c r="AL1636">
        <v>0</v>
      </c>
      <c r="AM1636">
        <v>1</v>
      </c>
      <c r="AN1636">
        <v>0</v>
      </c>
      <c r="AO1636">
        <v>1</v>
      </c>
      <c r="AP1636">
        <v>0</v>
      </c>
      <c r="AQ1636">
        <v>0</v>
      </c>
      <c r="AR1636">
        <v>0</v>
      </c>
      <c r="AS1636">
        <v>0</v>
      </c>
      <c r="AT1636">
        <v>9</v>
      </c>
      <c r="AU1636">
        <v>169166</v>
      </c>
      <c r="AV1636">
        <v>17.2</v>
      </c>
      <c r="AW1636" t="s">
        <v>59</v>
      </c>
      <c r="AX1636">
        <v>7</v>
      </c>
    </row>
    <row r="1637" spans="1:50">
      <c r="A1637" t="s">
        <v>2917</v>
      </c>
      <c r="B1637" t="s">
        <v>1354</v>
      </c>
      <c r="C1637" t="s">
        <v>420</v>
      </c>
      <c r="D1637">
        <v>1640</v>
      </c>
      <c r="E1637" t="s">
        <v>53</v>
      </c>
      <c r="F1637">
        <v>34</v>
      </c>
      <c r="G1637" t="s">
        <v>64</v>
      </c>
      <c r="H1637">
        <v>274.67</v>
      </c>
      <c r="I1637" t="s">
        <v>55</v>
      </c>
      <c r="J1637" t="s">
        <v>71</v>
      </c>
      <c r="K1637" t="s">
        <v>256</v>
      </c>
      <c r="L1637" t="s">
        <v>58</v>
      </c>
      <c r="M1637">
        <v>0</v>
      </c>
      <c r="N1637">
        <v>1</v>
      </c>
      <c r="O1637">
        <v>1</v>
      </c>
      <c r="P1637">
        <v>0</v>
      </c>
      <c r="Q1637" t="s">
        <v>59</v>
      </c>
      <c r="R1637" t="s">
        <v>59</v>
      </c>
      <c r="S1637" t="s">
        <v>59</v>
      </c>
      <c r="T1637" t="s">
        <v>59</v>
      </c>
      <c r="U1637" t="s">
        <v>59</v>
      </c>
      <c r="V1637">
        <v>2</v>
      </c>
      <c r="W1637">
        <v>1</v>
      </c>
      <c r="X1637">
        <v>0</v>
      </c>
      <c r="Y1637" t="s">
        <v>58</v>
      </c>
      <c r="Z1637" t="s">
        <v>58</v>
      </c>
      <c r="AA1637" t="s">
        <v>58</v>
      </c>
      <c r="AB1637" t="s">
        <v>58</v>
      </c>
      <c r="AC1637" t="s">
        <v>58</v>
      </c>
      <c r="AD1637" t="s">
        <v>58</v>
      </c>
      <c r="AE1637" t="s">
        <v>58</v>
      </c>
      <c r="AF1637" t="s">
        <v>58</v>
      </c>
      <c r="AG1637" t="s">
        <v>58</v>
      </c>
      <c r="AH1637" t="s">
        <v>58</v>
      </c>
      <c r="AI1637" t="s">
        <v>58</v>
      </c>
      <c r="AJ1637" t="s">
        <v>58</v>
      </c>
      <c r="AK1637">
        <v>1</v>
      </c>
      <c r="AL1637">
        <v>0</v>
      </c>
      <c r="AM1637">
        <v>1</v>
      </c>
      <c r="AN1637">
        <v>0</v>
      </c>
      <c r="AO1637">
        <v>1</v>
      </c>
      <c r="AP1637">
        <v>0</v>
      </c>
      <c r="AQ1637">
        <v>0</v>
      </c>
      <c r="AR1637">
        <v>0</v>
      </c>
      <c r="AS1637">
        <v>0</v>
      </c>
      <c r="AT1637">
        <v>9</v>
      </c>
      <c r="AU1637">
        <v>72947</v>
      </c>
      <c r="AV1637">
        <v>12.7</v>
      </c>
      <c r="AW1637" t="s">
        <v>59</v>
      </c>
      <c r="AX1637">
        <v>2</v>
      </c>
    </row>
    <row r="1638" spans="1:50">
      <c r="A1638" t="s">
        <v>2918</v>
      </c>
      <c r="B1638" t="s">
        <v>2060</v>
      </c>
      <c r="C1638" t="s">
        <v>69</v>
      </c>
      <c r="D1638">
        <v>7600</v>
      </c>
      <c r="E1638" t="s">
        <v>63</v>
      </c>
      <c r="F1638">
        <v>64</v>
      </c>
      <c r="G1638" t="s">
        <v>70</v>
      </c>
      <c r="H1638">
        <v>367.11</v>
      </c>
      <c r="I1638" t="s">
        <v>105</v>
      </c>
      <c r="J1638" t="s">
        <v>71</v>
      </c>
      <c r="K1638" t="s">
        <v>72</v>
      </c>
      <c r="L1638" t="s">
        <v>58</v>
      </c>
      <c r="M1638">
        <v>0</v>
      </c>
      <c r="N1638">
        <v>2</v>
      </c>
      <c r="O1638">
        <v>2</v>
      </c>
      <c r="P1638">
        <v>0</v>
      </c>
      <c r="Q1638" t="s">
        <v>59</v>
      </c>
      <c r="R1638" t="s">
        <v>59</v>
      </c>
      <c r="S1638" t="s">
        <v>59</v>
      </c>
      <c r="T1638" t="s">
        <v>59</v>
      </c>
      <c r="U1638" t="s">
        <v>59</v>
      </c>
      <c r="W1638">
        <v>0</v>
      </c>
      <c r="X1638">
        <v>0</v>
      </c>
      <c r="Y1638" t="s">
        <v>66</v>
      </c>
      <c r="Z1638" t="s">
        <v>66</v>
      </c>
      <c r="AA1638" t="s">
        <v>58</v>
      </c>
      <c r="AB1638" t="s">
        <v>66</v>
      </c>
      <c r="AC1638" t="s">
        <v>58</v>
      </c>
      <c r="AD1638" t="s">
        <v>58</v>
      </c>
      <c r="AE1638" t="s">
        <v>58</v>
      </c>
      <c r="AF1638" t="s">
        <v>58</v>
      </c>
      <c r="AG1638" t="s">
        <v>58</v>
      </c>
      <c r="AH1638" t="s">
        <v>66</v>
      </c>
      <c r="AI1638" t="s">
        <v>58</v>
      </c>
      <c r="AJ1638" t="s">
        <v>58</v>
      </c>
      <c r="AK1638">
        <v>1</v>
      </c>
      <c r="AL1638">
        <v>0</v>
      </c>
      <c r="AM1638">
        <v>1</v>
      </c>
      <c r="AN1638">
        <v>0</v>
      </c>
      <c r="AO1638">
        <v>0</v>
      </c>
      <c r="AP1638">
        <v>0</v>
      </c>
      <c r="AQ1638">
        <v>0</v>
      </c>
      <c r="AR1638">
        <v>0</v>
      </c>
      <c r="AS1638">
        <v>1</v>
      </c>
      <c r="AT1638">
        <v>6</v>
      </c>
      <c r="AU1638">
        <v>71963</v>
      </c>
      <c r="AV1638">
        <v>13.1</v>
      </c>
      <c r="AW1638" t="s">
        <v>59</v>
      </c>
      <c r="AX1638">
        <v>6</v>
      </c>
    </row>
    <row r="1639" spans="1:50">
      <c r="A1639" t="s">
        <v>2919</v>
      </c>
      <c r="B1639" t="s">
        <v>1471</v>
      </c>
      <c r="C1639" t="s">
        <v>171</v>
      </c>
      <c r="D1639">
        <v>8160</v>
      </c>
      <c r="E1639" t="s">
        <v>53</v>
      </c>
      <c r="F1639">
        <v>56</v>
      </c>
      <c r="G1639" t="s">
        <v>64</v>
      </c>
      <c r="H1639">
        <v>346.38</v>
      </c>
      <c r="I1639" t="s">
        <v>55</v>
      </c>
      <c r="J1639" t="s">
        <v>55</v>
      </c>
      <c r="K1639" t="s">
        <v>111</v>
      </c>
      <c r="L1639" t="s">
        <v>66</v>
      </c>
      <c r="M1639">
        <v>1</v>
      </c>
      <c r="N1639">
        <v>1</v>
      </c>
      <c r="O1639">
        <v>1</v>
      </c>
      <c r="P1639">
        <v>0</v>
      </c>
      <c r="Q1639" t="s">
        <v>59</v>
      </c>
      <c r="R1639" t="s">
        <v>59</v>
      </c>
      <c r="S1639" t="s">
        <v>66</v>
      </c>
      <c r="T1639" t="s">
        <v>66</v>
      </c>
      <c r="U1639" t="s">
        <v>66</v>
      </c>
      <c r="V1639">
        <v>1</v>
      </c>
      <c r="W1639">
        <v>1</v>
      </c>
      <c r="X1639">
        <v>1</v>
      </c>
      <c r="Y1639" t="s">
        <v>66</v>
      </c>
      <c r="Z1639" t="s">
        <v>58</v>
      </c>
      <c r="AA1639" t="s">
        <v>58</v>
      </c>
      <c r="AB1639" t="s">
        <v>58</v>
      </c>
      <c r="AC1639" t="s">
        <v>58</v>
      </c>
      <c r="AD1639" t="s">
        <v>58</v>
      </c>
      <c r="AE1639" t="s">
        <v>58</v>
      </c>
      <c r="AF1639" t="s">
        <v>58</v>
      </c>
      <c r="AG1639" t="s">
        <v>58</v>
      </c>
      <c r="AH1639" t="s">
        <v>58</v>
      </c>
      <c r="AI1639" t="s">
        <v>58</v>
      </c>
      <c r="AJ1639" t="s">
        <v>58</v>
      </c>
      <c r="AK1639">
        <v>0</v>
      </c>
      <c r="AL1639">
        <v>1</v>
      </c>
      <c r="AM1639">
        <v>1</v>
      </c>
      <c r="AN1639">
        <v>1</v>
      </c>
      <c r="AO1639">
        <v>1</v>
      </c>
      <c r="AP1639">
        <v>0</v>
      </c>
      <c r="AQ1639">
        <v>0</v>
      </c>
      <c r="AR1639">
        <v>1</v>
      </c>
      <c r="AS1639">
        <v>1</v>
      </c>
      <c r="AT1639">
        <v>9</v>
      </c>
      <c r="AU1639">
        <v>126325</v>
      </c>
      <c r="AV1639">
        <v>16.7</v>
      </c>
      <c r="AW1639" t="s">
        <v>66</v>
      </c>
      <c r="AX1639">
        <v>3</v>
      </c>
    </row>
    <row r="1640" spans="1:50">
      <c r="A1640" t="s">
        <v>2920</v>
      </c>
      <c r="B1640" t="s">
        <v>1481</v>
      </c>
      <c r="C1640" t="s">
        <v>93</v>
      </c>
      <c r="D1640">
        <v>1120</v>
      </c>
      <c r="E1640" t="s">
        <v>53</v>
      </c>
      <c r="F1640">
        <v>64</v>
      </c>
      <c r="G1640" t="s">
        <v>246</v>
      </c>
      <c r="H1640">
        <v>477.96</v>
      </c>
      <c r="I1640" t="s">
        <v>105</v>
      </c>
      <c r="J1640" t="s">
        <v>71</v>
      </c>
      <c r="K1640" t="s">
        <v>128</v>
      </c>
      <c r="L1640" t="s">
        <v>58</v>
      </c>
      <c r="M1640">
        <v>0</v>
      </c>
      <c r="N1640">
        <v>2</v>
      </c>
      <c r="O1640">
        <v>2</v>
      </c>
      <c r="P1640">
        <v>0</v>
      </c>
      <c r="Q1640" t="s">
        <v>59</v>
      </c>
      <c r="R1640" t="s">
        <v>59</v>
      </c>
      <c r="S1640" t="s">
        <v>66</v>
      </c>
      <c r="T1640" t="s">
        <v>59</v>
      </c>
      <c r="U1640" t="s">
        <v>59</v>
      </c>
      <c r="W1640">
        <v>0</v>
      </c>
      <c r="X1640">
        <v>0</v>
      </c>
      <c r="Y1640" t="s">
        <v>58</v>
      </c>
      <c r="Z1640" t="s">
        <v>58</v>
      </c>
      <c r="AA1640" t="s">
        <v>58</v>
      </c>
      <c r="AB1640" t="s">
        <v>58</v>
      </c>
      <c r="AC1640" t="s">
        <v>58</v>
      </c>
      <c r="AD1640" t="s">
        <v>58</v>
      </c>
      <c r="AE1640" t="s">
        <v>58</v>
      </c>
      <c r="AF1640" t="s">
        <v>58</v>
      </c>
      <c r="AG1640" t="s">
        <v>58</v>
      </c>
      <c r="AH1640" t="s">
        <v>58</v>
      </c>
      <c r="AI1640" t="s">
        <v>58</v>
      </c>
      <c r="AJ1640" t="s">
        <v>58</v>
      </c>
      <c r="AK1640">
        <v>1</v>
      </c>
      <c r="AL1640">
        <v>0</v>
      </c>
      <c r="AM1640">
        <v>1</v>
      </c>
      <c r="AN1640">
        <v>0</v>
      </c>
      <c r="AO1640">
        <v>0</v>
      </c>
      <c r="AP1640">
        <v>0</v>
      </c>
      <c r="AQ1640">
        <v>0</v>
      </c>
      <c r="AR1640">
        <v>0</v>
      </c>
      <c r="AS1640">
        <v>0</v>
      </c>
      <c r="AT1640">
        <v>9</v>
      </c>
      <c r="AU1640">
        <v>111817</v>
      </c>
      <c r="AV1640">
        <v>15.7</v>
      </c>
      <c r="AW1640" t="s">
        <v>59</v>
      </c>
      <c r="AX1640">
        <v>5</v>
      </c>
    </row>
    <row r="1641" spans="1:50">
      <c r="A1641" t="s">
        <v>2921</v>
      </c>
      <c r="B1641" t="s">
        <v>2480</v>
      </c>
      <c r="C1641" t="s">
        <v>108</v>
      </c>
      <c r="D1641">
        <v>1920</v>
      </c>
      <c r="E1641" t="s">
        <v>53</v>
      </c>
      <c r="F1641">
        <v>52</v>
      </c>
      <c r="G1641" t="s">
        <v>70</v>
      </c>
      <c r="H1641">
        <v>334.54</v>
      </c>
      <c r="I1641" t="s">
        <v>55</v>
      </c>
      <c r="J1641" t="s">
        <v>71</v>
      </c>
      <c r="K1641" t="s">
        <v>72</v>
      </c>
      <c r="L1641" t="s">
        <v>58</v>
      </c>
      <c r="M1641">
        <v>0</v>
      </c>
      <c r="N1641">
        <v>2</v>
      </c>
      <c r="O1641">
        <v>2</v>
      </c>
      <c r="P1641">
        <v>0</v>
      </c>
      <c r="Q1641" t="s">
        <v>59</v>
      </c>
      <c r="R1641" t="s">
        <v>59</v>
      </c>
      <c r="S1641" t="s">
        <v>59</v>
      </c>
      <c r="T1641" t="s">
        <v>59</v>
      </c>
      <c r="U1641" t="s">
        <v>59</v>
      </c>
      <c r="V1641">
        <v>1</v>
      </c>
      <c r="W1641">
        <v>1</v>
      </c>
      <c r="X1641">
        <v>1</v>
      </c>
      <c r="Y1641" t="s">
        <v>66</v>
      </c>
      <c r="Z1641" t="s">
        <v>58</v>
      </c>
      <c r="AA1641" t="s">
        <v>58</v>
      </c>
      <c r="AB1641" t="s">
        <v>66</v>
      </c>
      <c r="AC1641" t="s">
        <v>58</v>
      </c>
      <c r="AD1641" t="s">
        <v>58</v>
      </c>
      <c r="AE1641" t="s">
        <v>66</v>
      </c>
      <c r="AF1641" t="s">
        <v>58</v>
      </c>
      <c r="AG1641" t="s">
        <v>58</v>
      </c>
      <c r="AH1641" t="s">
        <v>58</v>
      </c>
      <c r="AI1641" t="s">
        <v>58</v>
      </c>
      <c r="AJ1641" t="s">
        <v>58</v>
      </c>
      <c r="AK1641">
        <v>1</v>
      </c>
      <c r="AL1641">
        <v>0</v>
      </c>
      <c r="AM1641">
        <v>1</v>
      </c>
      <c r="AN1641">
        <v>0</v>
      </c>
      <c r="AO1641">
        <v>1</v>
      </c>
      <c r="AP1641">
        <v>0</v>
      </c>
      <c r="AQ1641">
        <v>0</v>
      </c>
      <c r="AR1641">
        <v>0</v>
      </c>
      <c r="AS1641">
        <v>1</v>
      </c>
      <c r="AT1641">
        <v>9</v>
      </c>
      <c r="AU1641">
        <v>116330</v>
      </c>
      <c r="AV1641">
        <v>15.2</v>
      </c>
      <c r="AW1641" t="s">
        <v>59</v>
      </c>
      <c r="AX1641">
        <v>9</v>
      </c>
    </row>
    <row r="1642" spans="1:50">
      <c r="A1642" t="s">
        <v>2922</v>
      </c>
      <c r="B1642" t="s">
        <v>2923</v>
      </c>
      <c r="C1642" t="s">
        <v>103</v>
      </c>
      <c r="D1642">
        <v>7400</v>
      </c>
      <c r="E1642" t="s">
        <v>63</v>
      </c>
      <c r="F1642">
        <v>44</v>
      </c>
      <c r="G1642" t="s">
        <v>70</v>
      </c>
      <c r="H1642">
        <v>467.76</v>
      </c>
      <c r="I1642" t="s">
        <v>105</v>
      </c>
      <c r="J1642" t="s">
        <v>71</v>
      </c>
      <c r="K1642" t="s">
        <v>256</v>
      </c>
      <c r="L1642" t="s">
        <v>66</v>
      </c>
      <c r="M1642">
        <v>2</v>
      </c>
      <c r="N1642">
        <v>2</v>
      </c>
      <c r="O1642">
        <v>2</v>
      </c>
      <c r="P1642">
        <v>0</v>
      </c>
      <c r="Q1642" t="s">
        <v>59</v>
      </c>
      <c r="R1642" t="s">
        <v>59</v>
      </c>
      <c r="S1642" t="s">
        <v>59</v>
      </c>
      <c r="T1642" t="s">
        <v>59</v>
      </c>
      <c r="U1642" t="s">
        <v>59</v>
      </c>
      <c r="W1642">
        <v>0</v>
      </c>
      <c r="X1642">
        <v>0</v>
      </c>
      <c r="Y1642" t="s">
        <v>58</v>
      </c>
      <c r="Z1642" t="s">
        <v>66</v>
      </c>
      <c r="AA1642" t="s">
        <v>58</v>
      </c>
      <c r="AB1642" t="s">
        <v>58</v>
      </c>
      <c r="AC1642" t="s">
        <v>58</v>
      </c>
      <c r="AD1642" t="s">
        <v>58</v>
      </c>
      <c r="AE1642" t="s">
        <v>58</v>
      </c>
      <c r="AF1642" t="s">
        <v>58</v>
      </c>
      <c r="AG1642" t="s">
        <v>58</v>
      </c>
      <c r="AH1642" t="s">
        <v>58</v>
      </c>
      <c r="AI1642" t="s">
        <v>58</v>
      </c>
      <c r="AJ1642" t="s">
        <v>58</v>
      </c>
      <c r="AK1642">
        <v>0</v>
      </c>
      <c r="AL1642">
        <v>0</v>
      </c>
      <c r="AM1642">
        <v>1</v>
      </c>
      <c r="AN1642">
        <v>0</v>
      </c>
      <c r="AO1642">
        <v>1</v>
      </c>
      <c r="AP1642">
        <v>0</v>
      </c>
      <c r="AQ1642">
        <v>0</v>
      </c>
      <c r="AR1642">
        <v>0</v>
      </c>
      <c r="AS1642">
        <v>0</v>
      </c>
      <c r="AT1642">
        <v>7</v>
      </c>
      <c r="AU1642">
        <v>84647</v>
      </c>
      <c r="AV1642">
        <v>13.9</v>
      </c>
      <c r="AW1642" t="s">
        <v>59</v>
      </c>
      <c r="AX1642">
        <v>6</v>
      </c>
    </row>
    <row r="1643" spans="1:50">
      <c r="A1643" t="s">
        <v>2924</v>
      </c>
      <c r="B1643" t="s">
        <v>165</v>
      </c>
      <c r="C1643" t="s">
        <v>79</v>
      </c>
      <c r="D1643">
        <v>1740</v>
      </c>
      <c r="E1643" t="s">
        <v>63</v>
      </c>
      <c r="F1643">
        <v>50</v>
      </c>
      <c r="G1643" t="s">
        <v>163</v>
      </c>
      <c r="H1643">
        <v>402.96</v>
      </c>
      <c r="I1643" t="s">
        <v>105</v>
      </c>
      <c r="J1643" t="s">
        <v>71</v>
      </c>
      <c r="K1643" t="s">
        <v>90</v>
      </c>
      <c r="L1643" t="s">
        <v>66</v>
      </c>
      <c r="M1643">
        <v>1</v>
      </c>
      <c r="N1643">
        <v>2</v>
      </c>
      <c r="O1643">
        <v>2</v>
      </c>
      <c r="P1643">
        <v>0</v>
      </c>
      <c r="Q1643" t="s">
        <v>59</v>
      </c>
      <c r="R1643" t="s">
        <v>59</v>
      </c>
      <c r="S1643" t="s">
        <v>59</v>
      </c>
      <c r="T1643" t="s">
        <v>59</v>
      </c>
      <c r="U1643" t="s">
        <v>59</v>
      </c>
      <c r="V1643">
        <v>2</v>
      </c>
      <c r="W1643">
        <v>1</v>
      </c>
      <c r="X1643">
        <v>1</v>
      </c>
      <c r="Y1643" t="s">
        <v>58</v>
      </c>
      <c r="Z1643" t="s">
        <v>58</v>
      </c>
      <c r="AA1643" t="s">
        <v>66</v>
      </c>
      <c r="AB1643" t="s">
        <v>58</v>
      </c>
      <c r="AC1643" t="s">
        <v>58</v>
      </c>
      <c r="AD1643" t="s">
        <v>58</v>
      </c>
      <c r="AE1643" t="s">
        <v>66</v>
      </c>
      <c r="AF1643" t="s">
        <v>58</v>
      </c>
      <c r="AG1643" t="s">
        <v>58</v>
      </c>
      <c r="AH1643" t="s">
        <v>58</v>
      </c>
      <c r="AI1643" t="s">
        <v>66</v>
      </c>
      <c r="AJ1643" t="s">
        <v>58</v>
      </c>
      <c r="AK1643">
        <v>0</v>
      </c>
      <c r="AL1643">
        <v>1</v>
      </c>
      <c r="AM1643">
        <v>1</v>
      </c>
      <c r="AN1643">
        <v>0</v>
      </c>
      <c r="AO1643">
        <v>0</v>
      </c>
      <c r="AP1643">
        <v>0</v>
      </c>
      <c r="AQ1643">
        <v>0</v>
      </c>
      <c r="AR1643">
        <v>0</v>
      </c>
      <c r="AS1643">
        <v>1</v>
      </c>
      <c r="AT1643">
        <v>9</v>
      </c>
      <c r="AU1643">
        <v>102336</v>
      </c>
      <c r="AV1643">
        <v>16.600000000000001</v>
      </c>
      <c r="AW1643" t="s">
        <v>59</v>
      </c>
      <c r="AX1643">
        <v>8</v>
      </c>
    </row>
    <row r="1644" spans="1:50">
      <c r="A1644" t="s">
        <v>2925</v>
      </c>
      <c r="B1644" t="s">
        <v>1615</v>
      </c>
      <c r="C1644" t="s">
        <v>122</v>
      </c>
      <c r="D1644">
        <v>2680</v>
      </c>
      <c r="E1644" t="s">
        <v>63</v>
      </c>
      <c r="F1644">
        <v>50</v>
      </c>
      <c r="G1644" t="s">
        <v>89</v>
      </c>
      <c r="H1644">
        <v>424.01</v>
      </c>
      <c r="I1644" t="s">
        <v>105</v>
      </c>
      <c r="J1644" t="s">
        <v>71</v>
      </c>
      <c r="K1644" t="s">
        <v>116</v>
      </c>
      <c r="L1644" t="s">
        <v>66</v>
      </c>
      <c r="M1644">
        <v>2</v>
      </c>
      <c r="N1644">
        <v>2</v>
      </c>
      <c r="O1644">
        <v>2</v>
      </c>
      <c r="P1644">
        <v>0</v>
      </c>
      <c r="Q1644" t="s">
        <v>59</v>
      </c>
      <c r="R1644" t="s">
        <v>59</v>
      </c>
      <c r="S1644" t="s">
        <v>59</v>
      </c>
      <c r="T1644" t="s">
        <v>59</v>
      </c>
      <c r="U1644" t="s">
        <v>59</v>
      </c>
      <c r="V1644">
        <v>1</v>
      </c>
      <c r="W1644">
        <v>1</v>
      </c>
      <c r="X1644">
        <v>0</v>
      </c>
      <c r="Y1644" t="s">
        <v>66</v>
      </c>
      <c r="Z1644" t="s">
        <v>66</v>
      </c>
      <c r="AA1644" t="s">
        <v>66</v>
      </c>
      <c r="AB1644" t="s">
        <v>66</v>
      </c>
      <c r="AC1644" t="s">
        <v>58</v>
      </c>
      <c r="AD1644" t="s">
        <v>58</v>
      </c>
      <c r="AE1644" t="s">
        <v>66</v>
      </c>
      <c r="AF1644" t="s">
        <v>58</v>
      </c>
      <c r="AG1644" t="s">
        <v>58</v>
      </c>
      <c r="AH1644" t="s">
        <v>58</v>
      </c>
      <c r="AI1644" t="s">
        <v>58</v>
      </c>
      <c r="AJ1644" t="s">
        <v>58</v>
      </c>
      <c r="AK1644">
        <v>1</v>
      </c>
      <c r="AL1644">
        <v>0</v>
      </c>
      <c r="AM1644">
        <v>0</v>
      </c>
      <c r="AN1644">
        <v>0</v>
      </c>
      <c r="AO1644">
        <v>1</v>
      </c>
      <c r="AP1644">
        <v>0</v>
      </c>
      <c r="AQ1644">
        <v>0</v>
      </c>
      <c r="AR1644">
        <v>1</v>
      </c>
      <c r="AS1644">
        <v>0</v>
      </c>
      <c r="AT1644">
        <v>9</v>
      </c>
      <c r="AU1644">
        <v>121590</v>
      </c>
      <c r="AV1644">
        <v>15</v>
      </c>
      <c r="AW1644" t="s">
        <v>59</v>
      </c>
      <c r="AX1644">
        <v>7</v>
      </c>
    </row>
    <row r="1645" spans="1:50">
      <c r="A1645" t="s">
        <v>2926</v>
      </c>
      <c r="B1645" t="s">
        <v>446</v>
      </c>
      <c r="C1645" t="s">
        <v>185</v>
      </c>
      <c r="D1645">
        <v>1600</v>
      </c>
      <c r="E1645" t="s">
        <v>53</v>
      </c>
      <c r="F1645">
        <v>62</v>
      </c>
      <c r="G1645" t="s">
        <v>70</v>
      </c>
      <c r="H1645">
        <v>460.86</v>
      </c>
      <c r="I1645" t="s">
        <v>196</v>
      </c>
      <c r="J1645" t="s">
        <v>71</v>
      </c>
      <c r="K1645" t="s">
        <v>153</v>
      </c>
      <c r="L1645" t="s">
        <v>58</v>
      </c>
      <c r="M1645">
        <v>0</v>
      </c>
      <c r="N1645">
        <v>1</v>
      </c>
      <c r="O1645">
        <v>1</v>
      </c>
      <c r="P1645">
        <v>0</v>
      </c>
      <c r="Q1645" t="s">
        <v>59</v>
      </c>
      <c r="R1645" t="s">
        <v>59</v>
      </c>
      <c r="S1645" t="s">
        <v>59</v>
      </c>
      <c r="T1645" t="s">
        <v>59</v>
      </c>
      <c r="U1645" t="s">
        <v>59</v>
      </c>
      <c r="W1645">
        <v>0</v>
      </c>
      <c r="X1645">
        <v>0</v>
      </c>
      <c r="Y1645" t="s">
        <v>66</v>
      </c>
      <c r="Z1645" t="s">
        <v>58</v>
      </c>
      <c r="AA1645" t="s">
        <v>58</v>
      </c>
      <c r="AB1645" t="s">
        <v>58</v>
      </c>
      <c r="AC1645" t="s">
        <v>58</v>
      </c>
      <c r="AD1645" t="s">
        <v>58</v>
      </c>
      <c r="AE1645" t="s">
        <v>58</v>
      </c>
      <c r="AF1645" t="s">
        <v>58</v>
      </c>
      <c r="AG1645" t="s">
        <v>58</v>
      </c>
      <c r="AH1645" t="s">
        <v>58</v>
      </c>
      <c r="AI1645" t="s">
        <v>58</v>
      </c>
      <c r="AJ1645" t="s">
        <v>58</v>
      </c>
      <c r="AK1645">
        <v>0</v>
      </c>
      <c r="AL1645">
        <v>0</v>
      </c>
      <c r="AM1645">
        <v>0</v>
      </c>
      <c r="AN1645">
        <v>0</v>
      </c>
      <c r="AO1645">
        <v>0</v>
      </c>
      <c r="AP1645">
        <v>0</v>
      </c>
      <c r="AQ1645">
        <v>0</v>
      </c>
      <c r="AR1645">
        <v>0</v>
      </c>
      <c r="AS1645">
        <v>0</v>
      </c>
      <c r="AT1645">
        <v>9</v>
      </c>
      <c r="AU1645">
        <v>149122</v>
      </c>
      <c r="AV1645">
        <v>17.100000000000001</v>
      </c>
      <c r="AW1645" t="s">
        <v>59</v>
      </c>
      <c r="AX1645">
        <v>1</v>
      </c>
    </row>
    <row r="1646" spans="1:50">
      <c r="A1646" t="s">
        <v>2927</v>
      </c>
      <c r="B1646" t="s">
        <v>133</v>
      </c>
      <c r="C1646" t="s">
        <v>134</v>
      </c>
      <c r="D1646">
        <v>80</v>
      </c>
      <c r="E1646" t="s">
        <v>63</v>
      </c>
      <c r="F1646">
        <v>46</v>
      </c>
      <c r="G1646" t="s">
        <v>89</v>
      </c>
      <c r="H1646">
        <v>413.16</v>
      </c>
      <c r="I1646" t="s">
        <v>196</v>
      </c>
      <c r="J1646" t="s">
        <v>71</v>
      </c>
      <c r="K1646" t="s">
        <v>128</v>
      </c>
      <c r="L1646" t="s">
        <v>66</v>
      </c>
      <c r="M1646">
        <v>1</v>
      </c>
      <c r="N1646">
        <v>2</v>
      </c>
      <c r="O1646">
        <v>2</v>
      </c>
      <c r="P1646">
        <v>0</v>
      </c>
      <c r="Q1646" t="s">
        <v>59</v>
      </c>
      <c r="R1646" t="s">
        <v>59</v>
      </c>
      <c r="S1646" t="s">
        <v>59</v>
      </c>
      <c r="T1646" t="s">
        <v>59</v>
      </c>
      <c r="U1646" t="s">
        <v>59</v>
      </c>
      <c r="V1646">
        <v>6</v>
      </c>
      <c r="W1646">
        <v>0</v>
      </c>
      <c r="X1646">
        <v>1</v>
      </c>
      <c r="Y1646" t="s">
        <v>58</v>
      </c>
      <c r="Z1646" t="s">
        <v>66</v>
      </c>
      <c r="AA1646" t="s">
        <v>66</v>
      </c>
      <c r="AB1646" t="s">
        <v>66</v>
      </c>
      <c r="AC1646" t="s">
        <v>58</v>
      </c>
      <c r="AD1646" t="s">
        <v>58</v>
      </c>
      <c r="AE1646" t="s">
        <v>58</v>
      </c>
      <c r="AF1646" t="s">
        <v>58</v>
      </c>
      <c r="AG1646" t="s">
        <v>58</v>
      </c>
      <c r="AH1646" t="s">
        <v>58</v>
      </c>
      <c r="AI1646" t="s">
        <v>58</v>
      </c>
      <c r="AJ1646" t="s">
        <v>58</v>
      </c>
      <c r="AK1646">
        <v>0</v>
      </c>
      <c r="AL1646">
        <v>1</v>
      </c>
      <c r="AM1646">
        <v>1</v>
      </c>
      <c r="AN1646">
        <v>0</v>
      </c>
      <c r="AO1646">
        <v>1</v>
      </c>
      <c r="AP1646">
        <v>0</v>
      </c>
      <c r="AQ1646">
        <v>0</v>
      </c>
      <c r="AR1646">
        <v>1</v>
      </c>
      <c r="AS1646">
        <v>1</v>
      </c>
      <c r="AT1646">
        <v>9</v>
      </c>
      <c r="AU1646">
        <v>93666</v>
      </c>
      <c r="AV1646">
        <v>16.5</v>
      </c>
      <c r="AW1646" t="s">
        <v>59</v>
      </c>
      <c r="AX1646">
        <v>1</v>
      </c>
    </row>
    <row r="1647" spans="1:50">
      <c r="A1647" t="s">
        <v>2928</v>
      </c>
      <c r="B1647" t="s">
        <v>1291</v>
      </c>
      <c r="C1647" t="s">
        <v>212</v>
      </c>
      <c r="D1647">
        <v>1520</v>
      </c>
      <c r="E1647" t="s">
        <v>53</v>
      </c>
      <c r="F1647">
        <v>60</v>
      </c>
      <c r="G1647" t="s">
        <v>246</v>
      </c>
      <c r="H1647">
        <v>441.45</v>
      </c>
      <c r="I1647" t="s">
        <v>55</v>
      </c>
      <c r="J1647" t="s">
        <v>71</v>
      </c>
      <c r="K1647" t="s">
        <v>72</v>
      </c>
      <c r="L1647" t="s">
        <v>58</v>
      </c>
      <c r="M1647">
        <v>0</v>
      </c>
      <c r="N1647">
        <v>2</v>
      </c>
      <c r="O1647">
        <v>2</v>
      </c>
      <c r="P1647">
        <v>0</v>
      </c>
      <c r="Q1647" t="s">
        <v>59</v>
      </c>
      <c r="R1647" t="s">
        <v>59</v>
      </c>
      <c r="S1647" t="s">
        <v>59</v>
      </c>
      <c r="T1647" t="s">
        <v>59</v>
      </c>
      <c r="U1647" t="s">
        <v>59</v>
      </c>
      <c r="W1647">
        <v>0</v>
      </c>
      <c r="X1647">
        <v>0</v>
      </c>
      <c r="Y1647" t="s">
        <v>66</v>
      </c>
      <c r="Z1647" t="s">
        <v>66</v>
      </c>
      <c r="AA1647" t="s">
        <v>58</v>
      </c>
      <c r="AB1647" t="s">
        <v>66</v>
      </c>
      <c r="AC1647" t="s">
        <v>58</v>
      </c>
      <c r="AD1647" t="s">
        <v>66</v>
      </c>
      <c r="AE1647" t="s">
        <v>58</v>
      </c>
      <c r="AF1647" t="s">
        <v>58</v>
      </c>
      <c r="AG1647" t="s">
        <v>58</v>
      </c>
      <c r="AH1647" t="s">
        <v>58</v>
      </c>
      <c r="AI1647" t="s">
        <v>58</v>
      </c>
      <c r="AJ1647" t="s">
        <v>66</v>
      </c>
      <c r="AK1647">
        <v>0</v>
      </c>
      <c r="AL1647">
        <v>1</v>
      </c>
      <c r="AM1647">
        <v>1</v>
      </c>
      <c r="AN1647">
        <v>0</v>
      </c>
      <c r="AO1647">
        <v>1</v>
      </c>
      <c r="AP1647">
        <v>0</v>
      </c>
      <c r="AQ1647">
        <v>0</v>
      </c>
      <c r="AR1647">
        <v>0</v>
      </c>
      <c r="AS1647">
        <v>0</v>
      </c>
      <c r="AT1647">
        <v>9</v>
      </c>
      <c r="AU1647">
        <v>108208</v>
      </c>
      <c r="AV1647">
        <v>16.100000000000001</v>
      </c>
      <c r="AW1647" t="s">
        <v>59</v>
      </c>
      <c r="AX1647">
        <v>7</v>
      </c>
    </row>
    <row r="1648" spans="1:50">
      <c r="A1648" t="s">
        <v>2929</v>
      </c>
      <c r="B1648" t="s">
        <v>1022</v>
      </c>
      <c r="C1648" t="s">
        <v>187</v>
      </c>
      <c r="D1648">
        <v>8840</v>
      </c>
      <c r="E1648" t="s">
        <v>63</v>
      </c>
      <c r="F1648">
        <v>40</v>
      </c>
      <c r="G1648" t="s">
        <v>104</v>
      </c>
      <c r="H1648">
        <v>422.37</v>
      </c>
      <c r="I1648" t="s">
        <v>105</v>
      </c>
      <c r="J1648" t="s">
        <v>56</v>
      </c>
      <c r="K1648" t="s">
        <v>111</v>
      </c>
      <c r="L1648" t="s">
        <v>58</v>
      </c>
      <c r="M1648">
        <v>0</v>
      </c>
      <c r="N1648">
        <v>0</v>
      </c>
      <c r="O1648">
        <v>0</v>
      </c>
      <c r="P1648">
        <v>0</v>
      </c>
      <c r="Q1648" t="s">
        <v>59</v>
      </c>
      <c r="R1648" t="s">
        <v>66</v>
      </c>
      <c r="S1648" t="s">
        <v>66</v>
      </c>
      <c r="T1648" t="s">
        <v>66</v>
      </c>
      <c r="U1648" t="s">
        <v>59</v>
      </c>
      <c r="W1648">
        <v>0</v>
      </c>
      <c r="X1648">
        <v>0</v>
      </c>
      <c r="Y1648" t="s">
        <v>58</v>
      </c>
      <c r="Z1648" t="s">
        <v>66</v>
      </c>
      <c r="AA1648" t="s">
        <v>58</v>
      </c>
      <c r="AB1648" t="s">
        <v>58</v>
      </c>
      <c r="AC1648" t="s">
        <v>58</v>
      </c>
      <c r="AD1648" t="s">
        <v>58</v>
      </c>
      <c r="AE1648" t="s">
        <v>58</v>
      </c>
      <c r="AF1648" t="s">
        <v>58</v>
      </c>
      <c r="AG1648" t="s">
        <v>58</v>
      </c>
      <c r="AH1648" t="s">
        <v>58</v>
      </c>
      <c r="AI1648" t="s">
        <v>58</v>
      </c>
      <c r="AJ1648" t="s">
        <v>58</v>
      </c>
      <c r="AK1648">
        <v>0</v>
      </c>
      <c r="AL1648">
        <v>0</v>
      </c>
      <c r="AM1648">
        <v>1</v>
      </c>
      <c r="AN1648">
        <v>0</v>
      </c>
      <c r="AO1648">
        <v>0</v>
      </c>
      <c r="AP1648">
        <v>0</v>
      </c>
      <c r="AQ1648">
        <v>0</v>
      </c>
      <c r="AR1648">
        <v>0</v>
      </c>
      <c r="AS1648">
        <v>0</v>
      </c>
      <c r="AT1648">
        <v>9</v>
      </c>
      <c r="AU1648">
        <v>118538</v>
      </c>
      <c r="AV1648">
        <v>15.6</v>
      </c>
      <c r="AW1648" t="s">
        <v>59</v>
      </c>
      <c r="AX1648">
        <v>7</v>
      </c>
    </row>
    <row r="1649" spans="1:50">
      <c r="A1649" t="s">
        <v>2930</v>
      </c>
      <c r="B1649" t="s">
        <v>2518</v>
      </c>
      <c r="C1649" t="s">
        <v>134</v>
      </c>
      <c r="D1649">
        <v>1640</v>
      </c>
      <c r="E1649" t="s">
        <v>63</v>
      </c>
      <c r="F1649">
        <v>44</v>
      </c>
      <c r="G1649" t="s">
        <v>89</v>
      </c>
      <c r="H1649">
        <v>409.87</v>
      </c>
      <c r="I1649" t="s">
        <v>100</v>
      </c>
      <c r="J1649" t="s">
        <v>71</v>
      </c>
      <c r="K1649" t="s">
        <v>57</v>
      </c>
      <c r="L1649" t="s">
        <v>58</v>
      </c>
      <c r="M1649">
        <v>0</v>
      </c>
      <c r="N1649">
        <v>1</v>
      </c>
      <c r="O1649">
        <v>1</v>
      </c>
      <c r="P1649">
        <v>0</v>
      </c>
      <c r="Q1649" t="s">
        <v>59</v>
      </c>
      <c r="R1649" t="s">
        <v>59</v>
      </c>
      <c r="S1649" t="s">
        <v>59</v>
      </c>
      <c r="T1649" t="s">
        <v>59</v>
      </c>
      <c r="U1649" t="s">
        <v>59</v>
      </c>
      <c r="V1649">
        <v>0</v>
      </c>
      <c r="W1649">
        <v>0</v>
      </c>
      <c r="X1649">
        <v>0</v>
      </c>
      <c r="Y1649" t="s">
        <v>58</v>
      </c>
      <c r="Z1649" t="s">
        <v>66</v>
      </c>
      <c r="AA1649" t="s">
        <v>58</v>
      </c>
      <c r="AB1649" t="s">
        <v>66</v>
      </c>
      <c r="AC1649" t="s">
        <v>58</v>
      </c>
      <c r="AD1649" t="s">
        <v>58</v>
      </c>
      <c r="AE1649" t="s">
        <v>58</v>
      </c>
      <c r="AF1649" t="s">
        <v>58</v>
      </c>
      <c r="AG1649" t="s">
        <v>58</v>
      </c>
      <c r="AH1649" t="s">
        <v>58</v>
      </c>
      <c r="AI1649" t="s">
        <v>58</v>
      </c>
      <c r="AJ1649" t="s">
        <v>58</v>
      </c>
      <c r="AK1649">
        <v>0</v>
      </c>
      <c r="AL1649">
        <v>1</v>
      </c>
      <c r="AM1649">
        <v>1</v>
      </c>
      <c r="AN1649">
        <v>1</v>
      </c>
      <c r="AO1649">
        <v>0</v>
      </c>
      <c r="AP1649">
        <v>0</v>
      </c>
      <c r="AQ1649">
        <v>0</v>
      </c>
      <c r="AR1649">
        <v>0</v>
      </c>
      <c r="AS1649">
        <v>0</v>
      </c>
      <c r="AT1649">
        <v>9</v>
      </c>
      <c r="AU1649">
        <v>138042</v>
      </c>
      <c r="AV1649">
        <v>15.9</v>
      </c>
      <c r="AW1649" t="s">
        <v>59</v>
      </c>
      <c r="AX1649">
        <v>1</v>
      </c>
    </row>
    <row r="1650" spans="1:50">
      <c r="A1650" t="s">
        <v>2931</v>
      </c>
      <c r="B1650" t="s">
        <v>946</v>
      </c>
      <c r="C1650" t="s">
        <v>171</v>
      </c>
      <c r="D1650">
        <v>5380</v>
      </c>
      <c r="E1650" t="s">
        <v>63</v>
      </c>
      <c r="F1650">
        <v>58</v>
      </c>
      <c r="G1650" t="s">
        <v>226</v>
      </c>
      <c r="H1650">
        <v>490.46</v>
      </c>
      <c r="I1650" t="s">
        <v>100</v>
      </c>
      <c r="J1650" t="s">
        <v>71</v>
      </c>
      <c r="K1650" t="s">
        <v>72</v>
      </c>
      <c r="L1650" t="s">
        <v>66</v>
      </c>
      <c r="M1650">
        <v>2</v>
      </c>
      <c r="N1650">
        <v>2</v>
      </c>
      <c r="O1650">
        <v>2</v>
      </c>
      <c r="P1650">
        <v>0</v>
      </c>
      <c r="Q1650" t="s">
        <v>59</v>
      </c>
      <c r="R1650" t="s">
        <v>66</v>
      </c>
      <c r="S1650" t="s">
        <v>66</v>
      </c>
      <c r="T1650" t="s">
        <v>66</v>
      </c>
      <c r="U1650" t="s">
        <v>66</v>
      </c>
      <c r="V1650">
        <v>2</v>
      </c>
      <c r="W1650">
        <v>1</v>
      </c>
      <c r="X1650">
        <v>1</v>
      </c>
      <c r="Y1650" t="s">
        <v>58</v>
      </c>
      <c r="Z1650" t="s">
        <v>66</v>
      </c>
      <c r="AA1650" t="s">
        <v>58</v>
      </c>
      <c r="AB1650" t="s">
        <v>66</v>
      </c>
      <c r="AC1650" t="s">
        <v>58</v>
      </c>
      <c r="AD1650" t="s">
        <v>58</v>
      </c>
      <c r="AE1650" t="s">
        <v>58</v>
      </c>
      <c r="AF1650" t="s">
        <v>58</v>
      </c>
      <c r="AG1650" t="s">
        <v>58</v>
      </c>
      <c r="AH1650" t="s">
        <v>58</v>
      </c>
      <c r="AI1650" t="s">
        <v>58</v>
      </c>
      <c r="AJ1650" t="s">
        <v>58</v>
      </c>
      <c r="AK1650">
        <v>0</v>
      </c>
      <c r="AL1650">
        <v>1</v>
      </c>
      <c r="AM1650">
        <v>1</v>
      </c>
      <c r="AN1650">
        <v>0</v>
      </c>
      <c r="AO1650">
        <v>1</v>
      </c>
      <c r="AP1650">
        <v>0</v>
      </c>
      <c r="AQ1650">
        <v>0</v>
      </c>
      <c r="AR1650">
        <v>1</v>
      </c>
      <c r="AS1650">
        <v>0</v>
      </c>
      <c r="AT1650">
        <v>9</v>
      </c>
      <c r="AU1650">
        <v>122309</v>
      </c>
      <c r="AV1650">
        <v>14.2</v>
      </c>
      <c r="AW1650" t="s">
        <v>59</v>
      </c>
      <c r="AX1650">
        <v>3</v>
      </c>
    </row>
    <row r="1651" spans="1:50">
      <c r="A1651" t="s">
        <v>2932</v>
      </c>
      <c r="B1651" t="s">
        <v>2933</v>
      </c>
      <c r="C1651" t="s">
        <v>182</v>
      </c>
      <c r="D1651">
        <v>8840</v>
      </c>
      <c r="E1651" t="s">
        <v>63</v>
      </c>
      <c r="F1651">
        <v>56</v>
      </c>
      <c r="G1651" t="s">
        <v>70</v>
      </c>
      <c r="H1651">
        <v>408.55</v>
      </c>
      <c r="I1651" t="s">
        <v>100</v>
      </c>
      <c r="J1651" t="s">
        <v>71</v>
      </c>
      <c r="K1651" t="s">
        <v>72</v>
      </c>
      <c r="L1651" t="s">
        <v>58</v>
      </c>
      <c r="M1651">
        <v>0</v>
      </c>
      <c r="N1651">
        <v>2</v>
      </c>
      <c r="O1651">
        <v>2</v>
      </c>
      <c r="P1651">
        <v>0</v>
      </c>
      <c r="Q1651" t="s">
        <v>59</v>
      </c>
      <c r="R1651" t="s">
        <v>66</v>
      </c>
      <c r="S1651" t="s">
        <v>59</v>
      </c>
      <c r="T1651" t="s">
        <v>59</v>
      </c>
      <c r="U1651" t="s">
        <v>59</v>
      </c>
      <c r="V1651">
        <v>2</v>
      </c>
      <c r="W1651">
        <v>1</v>
      </c>
      <c r="X1651">
        <v>1</v>
      </c>
      <c r="Y1651" t="s">
        <v>66</v>
      </c>
      <c r="Z1651" t="s">
        <v>66</v>
      </c>
      <c r="AA1651" t="s">
        <v>58</v>
      </c>
      <c r="AB1651" t="s">
        <v>66</v>
      </c>
      <c r="AC1651" t="s">
        <v>58</v>
      </c>
      <c r="AD1651" t="s">
        <v>58</v>
      </c>
      <c r="AE1651" t="s">
        <v>58</v>
      </c>
      <c r="AF1651" t="s">
        <v>58</v>
      </c>
      <c r="AG1651" t="s">
        <v>58</v>
      </c>
      <c r="AH1651" t="s">
        <v>58</v>
      </c>
      <c r="AI1651" t="s">
        <v>66</v>
      </c>
      <c r="AJ1651" t="s">
        <v>58</v>
      </c>
      <c r="AK1651">
        <v>0</v>
      </c>
      <c r="AL1651">
        <v>0</v>
      </c>
      <c r="AM1651">
        <v>1</v>
      </c>
      <c r="AN1651">
        <v>1</v>
      </c>
      <c r="AO1651">
        <v>0</v>
      </c>
      <c r="AP1651">
        <v>0</v>
      </c>
      <c r="AQ1651">
        <v>0</v>
      </c>
      <c r="AR1651">
        <v>0</v>
      </c>
      <c r="AS1651">
        <v>1</v>
      </c>
      <c r="AT1651">
        <v>7</v>
      </c>
      <c r="AU1651">
        <v>89931</v>
      </c>
      <c r="AV1651">
        <v>14.4</v>
      </c>
      <c r="AW1651" t="s">
        <v>59</v>
      </c>
      <c r="AX1651">
        <v>7</v>
      </c>
    </row>
    <row r="1652" spans="1:50">
      <c r="A1652" t="s">
        <v>2934</v>
      </c>
      <c r="B1652" t="s">
        <v>2935</v>
      </c>
      <c r="C1652" t="s">
        <v>185</v>
      </c>
      <c r="D1652">
        <v>2040</v>
      </c>
      <c r="E1652" t="s">
        <v>63</v>
      </c>
      <c r="F1652">
        <v>68</v>
      </c>
      <c r="G1652" t="s">
        <v>84</v>
      </c>
      <c r="H1652">
        <v>252.3</v>
      </c>
      <c r="I1652" t="s">
        <v>65</v>
      </c>
      <c r="J1652" t="s">
        <v>71</v>
      </c>
      <c r="K1652" t="s">
        <v>72</v>
      </c>
      <c r="L1652" t="s">
        <v>58</v>
      </c>
      <c r="M1652">
        <v>0</v>
      </c>
      <c r="N1652">
        <v>2</v>
      </c>
      <c r="O1652">
        <v>2</v>
      </c>
      <c r="P1652">
        <v>0</v>
      </c>
      <c r="Q1652" t="s">
        <v>59</v>
      </c>
      <c r="R1652" t="s">
        <v>59</v>
      </c>
      <c r="S1652" t="s">
        <v>59</v>
      </c>
      <c r="T1652" t="s">
        <v>59</v>
      </c>
      <c r="U1652" t="s">
        <v>59</v>
      </c>
      <c r="W1652">
        <v>0</v>
      </c>
      <c r="X1652">
        <v>0</v>
      </c>
      <c r="Y1652" t="s">
        <v>66</v>
      </c>
      <c r="Z1652" t="s">
        <v>66</v>
      </c>
      <c r="AA1652" t="s">
        <v>58</v>
      </c>
      <c r="AB1652" t="s">
        <v>66</v>
      </c>
      <c r="AC1652" t="s">
        <v>58</v>
      </c>
      <c r="AD1652" t="s">
        <v>58</v>
      </c>
      <c r="AE1652" t="s">
        <v>58</v>
      </c>
      <c r="AF1652" t="s">
        <v>58</v>
      </c>
      <c r="AG1652" t="s">
        <v>58</v>
      </c>
      <c r="AH1652" t="s">
        <v>58</v>
      </c>
      <c r="AI1652" t="s">
        <v>58</v>
      </c>
      <c r="AJ1652" t="s">
        <v>58</v>
      </c>
      <c r="AK1652">
        <v>0</v>
      </c>
      <c r="AL1652">
        <v>0</v>
      </c>
      <c r="AM1652">
        <v>1</v>
      </c>
      <c r="AN1652">
        <v>1</v>
      </c>
      <c r="AO1652">
        <v>1</v>
      </c>
      <c r="AP1652">
        <v>0</v>
      </c>
      <c r="AQ1652">
        <v>0</v>
      </c>
      <c r="AR1652">
        <v>0</v>
      </c>
      <c r="AS1652">
        <v>1</v>
      </c>
      <c r="AT1652">
        <v>6</v>
      </c>
      <c r="AU1652">
        <v>66692</v>
      </c>
      <c r="AV1652">
        <v>12.9</v>
      </c>
      <c r="AW1652" t="s">
        <v>59</v>
      </c>
      <c r="AX1652">
        <v>1</v>
      </c>
    </row>
    <row r="1653" spans="1:50">
      <c r="A1653" t="s">
        <v>2936</v>
      </c>
      <c r="B1653" t="s">
        <v>2937</v>
      </c>
      <c r="C1653" t="s">
        <v>182</v>
      </c>
      <c r="D1653">
        <v>720</v>
      </c>
      <c r="E1653" t="s">
        <v>53</v>
      </c>
      <c r="F1653">
        <v>36</v>
      </c>
      <c r="G1653" t="s">
        <v>70</v>
      </c>
      <c r="H1653">
        <v>423.68</v>
      </c>
      <c r="I1653" t="s">
        <v>105</v>
      </c>
      <c r="J1653" t="s">
        <v>71</v>
      </c>
      <c r="K1653" t="s">
        <v>153</v>
      </c>
      <c r="L1653" t="s">
        <v>66</v>
      </c>
      <c r="M1653">
        <v>3</v>
      </c>
      <c r="N1653">
        <v>2</v>
      </c>
      <c r="O1653">
        <v>2</v>
      </c>
      <c r="P1653">
        <v>0</v>
      </c>
      <c r="Q1653" t="s">
        <v>59</v>
      </c>
      <c r="R1653" t="s">
        <v>59</v>
      </c>
      <c r="S1653" t="s">
        <v>59</v>
      </c>
      <c r="T1653" t="s">
        <v>66</v>
      </c>
      <c r="U1653" t="s">
        <v>59</v>
      </c>
      <c r="V1653">
        <v>1</v>
      </c>
      <c r="W1653">
        <v>1</v>
      </c>
      <c r="X1653">
        <v>1</v>
      </c>
      <c r="Y1653" t="s">
        <v>66</v>
      </c>
      <c r="Z1653" t="s">
        <v>58</v>
      </c>
      <c r="AA1653" t="s">
        <v>58</v>
      </c>
      <c r="AB1653" t="s">
        <v>66</v>
      </c>
      <c r="AC1653" t="s">
        <v>58</v>
      </c>
      <c r="AD1653" t="s">
        <v>58</v>
      </c>
      <c r="AE1653" t="s">
        <v>58</v>
      </c>
      <c r="AF1653" t="s">
        <v>58</v>
      </c>
      <c r="AG1653" t="s">
        <v>58</v>
      </c>
      <c r="AH1653" t="s">
        <v>58</v>
      </c>
      <c r="AI1653" t="s">
        <v>58</v>
      </c>
      <c r="AJ1653" t="s">
        <v>58</v>
      </c>
      <c r="AK1653">
        <v>1</v>
      </c>
      <c r="AL1653">
        <v>0</v>
      </c>
      <c r="AM1653">
        <v>1</v>
      </c>
      <c r="AN1653">
        <v>0</v>
      </c>
      <c r="AO1653">
        <v>1</v>
      </c>
      <c r="AP1653">
        <v>0</v>
      </c>
      <c r="AQ1653">
        <v>0</v>
      </c>
      <c r="AR1653">
        <v>0</v>
      </c>
      <c r="AS1653">
        <v>1</v>
      </c>
      <c r="AT1653">
        <v>8</v>
      </c>
      <c r="AU1653">
        <v>103570</v>
      </c>
      <c r="AV1653">
        <v>14.5</v>
      </c>
      <c r="AW1653" t="s">
        <v>66</v>
      </c>
      <c r="AX1653">
        <v>7</v>
      </c>
    </row>
    <row r="1654" spans="1:50">
      <c r="A1654" t="s">
        <v>2938</v>
      </c>
      <c r="B1654" t="s">
        <v>1184</v>
      </c>
      <c r="C1654" t="s">
        <v>185</v>
      </c>
      <c r="D1654">
        <v>1040</v>
      </c>
      <c r="E1654" t="s">
        <v>63</v>
      </c>
      <c r="F1654">
        <v>58</v>
      </c>
      <c r="G1654" t="s">
        <v>64</v>
      </c>
      <c r="H1654">
        <v>284.87</v>
      </c>
      <c r="I1654" t="s">
        <v>55</v>
      </c>
      <c r="J1654" t="s">
        <v>71</v>
      </c>
      <c r="K1654" t="s">
        <v>57</v>
      </c>
      <c r="L1654" t="s">
        <v>58</v>
      </c>
      <c r="M1654">
        <v>0</v>
      </c>
      <c r="N1654">
        <v>2</v>
      </c>
      <c r="O1654">
        <v>2</v>
      </c>
      <c r="P1654">
        <v>0</v>
      </c>
      <c r="Q1654" t="s">
        <v>59</v>
      </c>
      <c r="R1654" t="s">
        <v>59</v>
      </c>
      <c r="S1654" t="s">
        <v>59</v>
      </c>
      <c r="T1654" t="s">
        <v>59</v>
      </c>
      <c r="U1654" t="s">
        <v>59</v>
      </c>
      <c r="W1654">
        <v>0</v>
      </c>
      <c r="X1654">
        <v>0</v>
      </c>
      <c r="Y1654" t="s">
        <v>66</v>
      </c>
      <c r="Z1654" t="s">
        <v>66</v>
      </c>
      <c r="AA1654" t="s">
        <v>58</v>
      </c>
      <c r="AB1654" t="s">
        <v>58</v>
      </c>
      <c r="AC1654" t="s">
        <v>58</v>
      </c>
      <c r="AD1654" t="s">
        <v>58</v>
      </c>
      <c r="AE1654" t="s">
        <v>58</v>
      </c>
      <c r="AF1654" t="s">
        <v>58</v>
      </c>
      <c r="AG1654" t="s">
        <v>58</v>
      </c>
      <c r="AH1654" t="s">
        <v>58</v>
      </c>
      <c r="AI1654" t="s">
        <v>58</v>
      </c>
      <c r="AJ1654" t="s">
        <v>58</v>
      </c>
      <c r="AK1654">
        <v>1</v>
      </c>
      <c r="AL1654">
        <v>1</v>
      </c>
      <c r="AM1654">
        <v>1</v>
      </c>
      <c r="AN1654">
        <v>1</v>
      </c>
      <c r="AO1654">
        <v>1</v>
      </c>
      <c r="AP1654">
        <v>1</v>
      </c>
      <c r="AQ1654">
        <v>0</v>
      </c>
      <c r="AR1654">
        <v>0</v>
      </c>
      <c r="AS1654">
        <v>0</v>
      </c>
      <c r="AT1654">
        <v>1</v>
      </c>
      <c r="AU1654">
        <v>38265</v>
      </c>
      <c r="AV1654">
        <v>15</v>
      </c>
      <c r="AW1654" t="s">
        <v>59</v>
      </c>
      <c r="AX1654">
        <v>1</v>
      </c>
    </row>
    <row r="1655" spans="1:50">
      <c r="A1655" t="s">
        <v>2939</v>
      </c>
      <c r="B1655" t="s">
        <v>1906</v>
      </c>
      <c r="C1655" t="s">
        <v>187</v>
      </c>
      <c r="D1655">
        <v>8840</v>
      </c>
      <c r="E1655" t="s">
        <v>53</v>
      </c>
      <c r="F1655">
        <v>50</v>
      </c>
      <c r="G1655" t="s">
        <v>70</v>
      </c>
      <c r="H1655">
        <v>325.66000000000003</v>
      </c>
      <c r="I1655" t="s">
        <v>55</v>
      </c>
      <c r="J1655" t="s">
        <v>55</v>
      </c>
      <c r="K1655" t="s">
        <v>128</v>
      </c>
      <c r="L1655" t="s">
        <v>58</v>
      </c>
      <c r="M1655">
        <v>0</v>
      </c>
      <c r="N1655">
        <v>0</v>
      </c>
      <c r="O1655">
        <v>0</v>
      </c>
      <c r="P1655">
        <v>0</v>
      </c>
      <c r="Q1655" t="s">
        <v>59</v>
      </c>
      <c r="R1655" t="s">
        <v>59</v>
      </c>
      <c r="S1655" t="s">
        <v>59</v>
      </c>
      <c r="T1655" t="s">
        <v>59</v>
      </c>
      <c r="U1655" t="s">
        <v>59</v>
      </c>
      <c r="W1655">
        <v>0</v>
      </c>
      <c r="X1655">
        <v>0</v>
      </c>
      <c r="Y1655" t="s">
        <v>59</v>
      </c>
      <c r="Z1655" t="s">
        <v>59</v>
      </c>
      <c r="AA1655" t="s">
        <v>59</v>
      </c>
      <c r="AB1655" t="s">
        <v>59</v>
      </c>
      <c r="AC1655" t="s">
        <v>59</v>
      </c>
      <c r="AD1655" t="s">
        <v>59</v>
      </c>
      <c r="AE1655" t="s">
        <v>59</v>
      </c>
      <c r="AF1655" t="s">
        <v>59</v>
      </c>
      <c r="AG1655" t="s">
        <v>59</v>
      </c>
      <c r="AH1655" t="s">
        <v>59</v>
      </c>
      <c r="AI1655" t="s">
        <v>59</v>
      </c>
      <c r="AJ1655" t="s">
        <v>59</v>
      </c>
      <c r="AT1655">
        <v>9</v>
      </c>
      <c r="AU1655">
        <v>111931</v>
      </c>
      <c r="AV1655">
        <v>15.6</v>
      </c>
      <c r="AW1655" t="s">
        <v>59</v>
      </c>
      <c r="AX1655">
        <v>7</v>
      </c>
    </row>
    <row r="1656" spans="1:50">
      <c r="A1656" t="s">
        <v>2940</v>
      </c>
      <c r="B1656" t="s">
        <v>2857</v>
      </c>
      <c r="C1656" t="s">
        <v>93</v>
      </c>
      <c r="D1656">
        <v>1120</v>
      </c>
      <c r="E1656" t="s">
        <v>63</v>
      </c>
      <c r="F1656">
        <v>64</v>
      </c>
      <c r="G1656" t="s">
        <v>226</v>
      </c>
      <c r="H1656">
        <v>490.46</v>
      </c>
      <c r="I1656" t="s">
        <v>55</v>
      </c>
      <c r="J1656" t="s">
        <v>71</v>
      </c>
      <c r="K1656" t="s">
        <v>72</v>
      </c>
      <c r="L1656" t="s">
        <v>58</v>
      </c>
      <c r="M1656">
        <v>0</v>
      </c>
      <c r="N1656">
        <v>2</v>
      </c>
      <c r="O1656">
        <v>2</v>
      </c>
      <c r="P1656">
        <v>0</v>
      </c>
      <c r="Q1656" t="s">
        <v>59</v>
      </c>
      <c r="R1656" t="s">
        <v>66</v>
      </c>
      <c r="S1656" t="s">
        <v>66</v>
      </c>
      <c r="T1656" t="s">
        <v>59</v>
      </c>
      <c r="U1656" t="s">
        <v>59</v>
      </c>
      <c r="W1656">
        <v>0</v>
      </c>
      <c r="X1656">
        <v>0</v>
      </c>
      <c r="Y1656" t="s">
        <v>66</v>
      </c>
      <c r="Z1656" t="s">
        <v>58</v>
      </c>
      <c r="AA1656" t="s">
        <v>66</v>
      </c>
      <c r="AB1656" t="s">
        <v>58</v>
      </c>
      <c r="AC1656" t="s">
        <v>58</v>
      </c>
      <c r="AD1656" t="s">
        <v>58</v>
      </c>
      <c r="AE1656" t="s">
        <v>58</v>
      </c>
      <c r="AF1656" t="s">
        <v>58</v>
      </c>
      <c r="AG1656" t="s">
        <v>58</v>
      </c>
      <c r="AH1656" t="s">
        <v>58</v>
      </c>
      <c r="AI1656" t="s">
        <v>58</v>
      </c>
      <c r="AJ1656" t="s">
        <v>66</v>
      </c>
      <c r="AK1656">
        <v>0</v>
      </c>
      <c r="AL1656">
        <v>1</v>
      </c>
      <c r="AM1656">
        <v>1</v>
      </c>
      <c r="AN1656">
        <v>1</v>
      </c>
      <c r="AO1656">
        <v>1</v>
      </c>
      <c r="AP1656">
        <v>0</v>
      </c>
      <c r="AQ1656">
        <v>0</v>
      </c>
      <c r="AR1656">
        <v>0</v>
      </c>
      <c r="AS1656">
        <v>1</v>
      </c>
      <c r="AT1656">
        <v>8</v>
      </c>
      <c r="AU1656">
        <v>93999</v>
      </c>
      <c r="AV1656">
        <v>16.2</v>
      </c>
      <c r="AW1656" t="s">
        <v>59</v>
      </c>
      <c r="AX1656">
        <v>5</v>
      </c>
    </row>
    <row r="1657" spans="1:50">
      <c r="A1657" t="s">
        <v>2941</v>
      </c>
      <c r="B1657" t="s">
        <v>1516</v>
      </c>
      <c r="C1657" t="s">
        <v>103</v>
      </c>
      <c r="D1657">
        <v>8735</v>
      </c>
      <c r="E1657" t="s">
        <v>63</v>
      </c>
      <c r="F1657">
        <v>54</v>
      </c>
      <c r="G1657" t="s">
        <v>246</v>
      </c>
      <c r="H1657">
        <v>490.46</v>
      </c>
      <c r="I1657" t="s">
        <v>100</v>
      </c>
      <c r="J1657" t="s">
        <v>55</v>
      </c>
      <c r="K1657" t="s">
        <v>72</v>
      </c>
      <c r="L1657" t="s">
        <v>58</v>
      </c>
      <c r="M1657">
        <v>0</v>
      </c>
      <c r="N1657">
        <v>2</v>
      </c>
      <c r="O1657">
        <v>2</v>
      </c>
      <c r="P1657">
        <v>1</v>
      </c>
      <c r="Q1657" t="s">
        <v>66</v>
      </c>
      <c r="R1657" t="s">
        <v>59</v>
      </c>
      <c r="S1657" t="s">
        <v>59</v>
      </c>
      <c r="T1657" t="s">
        <v>59</v>
      </c>
      <c r="U1657" t="s">
        <v>59</v>
      </c>
      <c r="W1657">
        <v>0</v>
      </c>
      <c r="X1657">
        <v>0</v>
      </c>
      <c r="Y1657" t="s">
        <v>66</v>
      </c>
      <c r="Z1657" t="s">
        <v>66</v>
      </c>
      <c r="AA1657" t="s">
        <v>58</v>
      </c>
      <c r="AB1657" t="s">
        <v>66</v>
      </c>
      <c r="AC1657" t="s">
        <v>58</v>
      </c>
      <c r="AD1657" t="s">
        <v>58</v>
      </c>
      <c r="AE1657" t="s">
        <v>58</v>
      </c>
      <c r="AF1657" t="s">
        <v>58</v>
      </c>
      <c r="AG1657" t="s">
        <v>66</v>
      </c>
      <c r="AH1657" t="s">
        <v>58</v>
      </c>
      <c r="AI1657" t="s">
        <v>58</v>
      </c>
      <c r="AJ1657" t="s">
        <v>58</v>
      </c>
      <c r="AK1657">
        <v>0</v>
      </c>
      <c r="AL1657">
        <v>1</v>
      </c>
      <c r="AM1657">
        <v>1</v>
      </c>
      <c r="AN1657">
        <v>0</v>
      </c>
      <c r="AO1657">
        <v>1</v>
      </c>
      <c r="AP1657">
        <v>0</v>
      </c>
      <c r="AQ1657">
        <v>1</v>
      </c>
      <c r="AR1657">
        <v>1</v>
      </c>
      <c r="AS1657">
        <v>1</v>
      </c>
      <c r="AT1657">
        <v>9</v>
      </c>
      <c r="AU1657">
        <v>114828</v>
      </c>
      <c r="AV1657">
        <v>14.4</v>
      </c>
      <c r="AW1657" t="s">
        <v>59</v>
      </c>
      <c r="AX1657">
        <v>6</v>
      </c>
    </row>
    <row r="1658" spans="1:50">
      <c r="A1658" t="s">
        <v>2942</v>
      </c>
      <c r="B1658" t="s">
        <v>2943</v>
      </c>
      <c r="C1658" t="s">
        <v>148</v>
      </c>
      <c r="D1658">
        <v>875</v>
      </c>
      <c r="E1658" t="s">
        <v>63</v>
      </c>
      <c r="F1658">
        <v>72</v>
      </c>
      <c r="G1658" t="s">
        <v>226</v>
      </c>
      <c r="H1658">
        <v>490.46</v>
      </c>
      <c r="I1658" t="s">
        <v>55</v>
      </c>
      <c r="J1658" t="s">
        <v>55</v>
      </c>
      <c r="K1658" t="s">
        <v>72</v>
      </c>
      <c r="L1658" t="s">
        <v>58</v>
      </c>
      <c r="M1658">
        <v>0</v>
      </c>
      <c r="N1658">
        <v>2</v>
      </c>
      <c r="O1658">
        <v>2</v>
      </c>
      <c r="P1658">
        <v>1</v>
      </c>
      <c r="Q1658" t="s">
        <v>59</v>
      </c>
      <c r="R1658" t="s">
        <v>59</v>
      </c>
      <c r="S1658" t="s">
        <v>59</v>
      </c>
      <c r="T1658" t="s">
        <v>59</v>
      </c>
      <c r="U1658" t="s">
        <v>59</v>
      </c>
      <c r="W1658">
        <v>0</v>
      </c>
      <c r="X1658">
        <v>0</v>
      </c>
      <c r="Y1658" t="s">
        <v>66</v>
      </c>
      <c r="Z1658" t="s">
        <v>66</v>
      </c>
      <c r="AA1658" t="s">
        <v>58</v>
      </c>
      <c r="AB1658" t="s">
        <v>66</v>
      </c>
      <c r="AC1658" t="s">
        <v>58</v>
      </c>
      <c r="AD1658" t="s">
        <v>58</v>
      </c>
      <c r="AE1658" t="s">
        <v>58</v>
      </c>
      <c r="AF1658" t="s">
        <v>58</v>
      </c>
      <c r="AG1658" t="s">
        <v>58</v>
      </c>
      <c r="AH1658" t="s">
        <v>58</v>
      </c>
      <c r="AI1658" t="s">
        <v>58</v>
      </c>
      <c r="AJ1658" t="s">
        <v>58</v>
      </c>
      <c r="AK1658">
        <v>0</v>
      </c>
      <c r="AL1658">
        <v>1</v>
      </c>
      <c r="AM1658">
        <v>1</v>
      </c>
      <c r="AN1658">
        <v>0</v>
      </c>
      <c r="AO1658">
        <v>1</v>
      </c>
      <c r="AP1658">
        <v>0</v>
      </c>
      <c r="AQ1658">
        <v>0</v>
      </c>
      <c r="AR1658">
        <v>0</v>
      </c>
      <c r="AS1658">
        <v>1</v>
      </c>
      <c r="AT1658">
        <v>8</v>
      </c>
      <c r="AU1658">
        <v>101973</v>
      </c>
      <c r="AV1658">
        <v>14.9</v>
      </c>
      <c r="AW1658" t="s">
        <v>59</v>
      </c>
      <c r="AX1658">
        <v>3</v>
      </c>
    </row>
    <row r="1659" spans="1:50">
      <c r="A1659" t="s">
        <v>2944</v>
      </c>
      <c r="B1659" t="s">
        <v>2828</v>
      </c>
      <c r="C1659" t="s">
        <v>75</v>
      </c>
      <c r="D1659">
        <v>2160</v>
      </c>
      <c r="E1659" t="s">
        <v>63</v>
      </c>
      <c r="F1659">
        <v>56</v>
      </c>
      <c r="G1659" t="s">
        <v>127</v>
      </c>
      <c r="H1659">
        <v>474.34</v>
      </c>
      <c r="I1659" t="s">
        <v>105</v>
      </c>
      <c r="J1659" t="s">
        <v>56</v>
      </c>
      <c r="K1659" t="s">
        <v>128</v>
      </c>
      <c r="L1659" t="s">
        <v>66</v>
      </c>
      <c r="M1659">
        <v>1</v>
      </c>
      <c r="N1659">
        <v>0</v>
      </c>
      <c r="O1659">
        <v>0</v>
      </c>
      <c r="P1659">
        <v>0</v>
      </c>
      <c r="Q1659" t="s">
        <v>59</v>
      </c>
      <c r="R1659" t="s">
        <v>59</v>
      </c>
      <c r="S1659" t="s">
        <v>59</v>
      </c>
      <c r="T1659" t="s">
        <v>59</v>
      </c>
      <c r="U1659" t="s">
        <v>59</v>
      </c>
      <c r="V1659">
        <v>3</v>
      </c>
      <c r="W1659">
        <v>1</v>
      </c>
      <c r="X1659">
        <v>1</v>
      </c>
      <c r="Y1659" t="s">
        <v>66</v>
      </c>
      <c r="Z1659" t="s">
        <v>66</v>
      </c>
      <c r="AA1659" t="s">
        <v>58</v>
      </c>
      <c r="AB1659" t="s">
        <v>66</v>
      </c>
      <c r="AC1659" t="s">
        <v>58</v>
      </c>
      <c r="AD1659" t="s">
        <v>58</v>
      </c>
      <c r="AE1659" t="s">
        <v>66</v>
      </c>
      <c r="AF1659" t="s">
        <v>58</v>
      </c>
      <c r="AG1659" t="s">
        <v>66</v>
      </c>
      <c r="AH1659" t="s">
        <v>58</v>
      </c>
      <c r="AI1659" t="s">
        <v>58</v>
      </c>
      <c r="AJ1659" t="s">
        <v>58</v>
      </c>
      <c r="AK1659">
        <v>0</v>
      </c>
      <c r="AL1659">
        <v>0</v>
      </c>
      <c r="AM1659">
        <v>1</v>
      </c>
      <c r="AN1659">
        <v>0</v>
      </c>
      <c r="AO1659">
        <v>1</v>
      </c>
      <c r="AP1659">
        <v>0</v>
      </c>
      <c r="AQ1659">
        <v>0</v>
      </c>
      <c r="AR1659">
        <v>0</v>
      </c>
      <c r="AS1659">
        <v>0</v>
      </c>
      <c r="AT1659">
        <v>9</v>
      </c>
      <c r="AU1659">
        <v>115788</v>
      </c>
      <c r="AV1659">
        <v>14.2</v>
      </c>
      <c r="AW1659" t="s">
        <v>59</v>
      </c>
      <c r="AX1659">
        <v>1</v>
      </c>
    </row>
    <row r="1660" spans="1:50">
      <c r="A1660" t="s">
        <v>2945</v>
      </c>
      <c r="B1660" t="s">
        <v>727</v>
      </c>
      <c r="C1660" t="s">
        <v>366</v>
      </c>
      <c r="D1660">
        <v>6520</v>
      </c>
      <c r="E1660" t="s">
        <v>63</v>
      </c>
      <c r="F1660">
        <v>58</v>
      </c>
      <c r="G1660" t="s">
        <v>363</v>
      </c>
      <c r="H1660">
        <v>442.76</v>
      </c>
      <c r="I1660" t="s">
        <v>105</v>
      </c>
      <c r="J1660" t="s">
        <v>71</v>
      </c>
      <c r="K1660" t="s">
        <v>156</v>
      </c>
      <c r="L1660" t="s">
        <v>58</v>
      </c>
      <c r="M1660">
        <v>0</v>
      </c>
      <c r="N1660">
        <v>2</v>
      </c>
      <c r="O1660">
        <v>2</v>
      </c>
      <c r="P1660">
        <v>0</v>
      </c>
      <c r="Q1660" t="s">
        <v>59</v>
      </c>
      <c r="R1660" t="s">
        <v>59</v>
      </c>
      <c r="S1660" t="s">
        <v>59</v>
      </c>
      <c r="T1660" t="s">
        <v>59</v>
      </c>
      <c r="U1660" t="s">
        <v>59</v>
      </c>
      <c r="V1660">
        <v>4</v>
      </c>
      <c r="W1660">
        <v>1</v>
      </c>
      <c r="X1660">
        <v>1</v>
      </c>
      <c r="Y1660" t="s">
        <v>66</v>
      </c>
      <c r="Z1660" t="s">
        <v>66</v>
      </c>
      <c r="AA1660" t="s">
        <v>58</v>
      </c>
      <c r="AB1660" t="s">
        <v>58</v>
      </c>
      <c r="AC1660" t="s">
        <v>58</v>
      </c>
      <c r="AD1660" t="s">
        <v>58</v>
      </c>
      <c r="AE1660" t="s">
        <v>66</v>
      </c>
      <c r="AF1660" t="s">
        <v>58</v>
      </c>
      <c r="AG1660" t="s">
        <v>58</v>
      </c>
      <c r="AH1660" t="s">
        <v>58</v>
      </c>
      <c r="AI1660" t="s">
        <v>58</v>
      </c>
      <c r="AJ1660" t="s">
        <v>58</v>
      </c>
      <c r="AK1660">
        <v>0</v>
      </c>
      <c r="AL1660">
        <v>1</v>
      </c>
      <c r="AM1660">
        <v>1</v>
      </c>
      <c r="AN1660">
        <v>0</v>
      </c>
      <c r="AO1660">
        <v>0</v>
      </c>
      <c r="AP1660">
        <v>0</v>
      </c>
      <c r="AQ1660">
        <v>0</v>
      </c>
      <c r="AR1660">
        <v>0</v>
      </c>
      <c r="AS1660">
        <v>0</v>
      </c>
      <c r="AT1660">
        <v>8</v>
      </c>
      <c r="AU1660">
        <v>82666</v>
      </c>
      <c r="AV1660">
        <v>15.1</v>
      </c>
      <c r="AW1660" t="s">
        <v>59</v>
      </c>
      <c r="AX1660">
        <v>4</v>
      </c>
    </row>
    <row r="1661" spans="1:50">
      <c r="A1661" t="s">
        <v>2946</v>
      </c>
      <c r="B1661" t="s">
        <v>1404</v>
      </c>
      <c r="C1661" t="s">
        <v>199</v>
      </c>
      <c r="D1661">
        <v>6280</v>
      </c>
      <c r="E1661" t="s">
        <v>53</v>
      </c>
      <c r="F1661">
        <v>52</v>
      </c>
      <c r="G1661" t="s">
        <v>363</v>
      </c>
      <c r="H1661">
        <v>482.24</v>
      </c>
      <c r="I1661" t="s">
        <v>55</v>
      </c>
      <c r="J1661" t="s">
        <v>55</v>
      </c>
      <c r="K1661" t="s">
        <v>72</v>
      </c>
      <c r="L1661" t="s">
        <v>58</v>
      </c>
      <c r="M1661">
        <v>0</v>
      </c>
      <c r="N1661">
        <v>2</v>
      </c>
      <c r="O1661">
        <v>2</v>
      </c>
      <c r="P1661">
        <v>0</v>
      </c>
      <c r="Q1661" t="s">
        <v>59</v>
      </c>
      <c r="R1661" t="s">
        <v>59</v>
      </c>
      <c r="S1661" t="s">
        <v>66</v>
      </c>
      <c r="T1661" t="s">
        <v>66</v>
      </c>
      <c r="U1661" t="s">
        <v>59</v>
      </c>
      <c r="W1661">
        <v>0</v>
      </c>
      <c r="X1661">
        <v>0</v>
      </c>
      <c r="Y1661" t="s">
        <v>66</v>
      </c>
      <c r="Z1661" t="s">
        <v>66</v>
      </c>
      <c r="AA1661" t="s">
        <v>58</v>
      </c>
      <c r="AB1661" t="s">
        <v>66</v>
      </c>
      <c r="AC1661" t="s">
        <v>58</v>
      </c>
      <c r="AD1661" t="s">
        <v>58</v>
      </c>
      <c r="AE1661" t="s">
        <v>58</v>
      </c>
      <c r="AF1661" t="s">
        <v>58</v>
      </c>
      <c r="AG1661" t="s">
        <v>58</v>
      </c>
      <c r="AH1661" t="s">
        <v>58</v>
      </c>
      <c r="AI1661" t="s">
        <v>66</v>
      </c>
      <c r="AJ1661" t="s">
        <v>58</v>
      </c>
      <c r="AK1661">
        <v>1</v>
      </c>
      <c r="AL1661">
        <v>1</v>
      </c>
      <c r="AM1661">
        <v>1</v>
      </c>
      <c r="AN1661">
        <v>0</v>
      </c>
      <c r="AO1661">
        <v>1</v>
      </c>
      <c r="AP1661">
        <v>0</v>
      </c>
      <c r="AQ1661">
        <v>0</v>
      </c>
      <c r="AR1661">
        <v>0</v>
      </c>
      <c r="AS1661">
        <v>1</v>
      </c>
      <c r="AT1661">
        <v>9</v>
      </c>
      <c r="AU1661">
        <v>128570</v>
      </c>
      <c r="AV1661">
        <v>15.4</v>
      </c>
      <c r="AW1661" t="s">
        <v>59</v>
      </c>
      <c r="AX1661">
        <v>3</v>
      </c>
    </row>
    <row r="1662" spans="1:50">
      <c r="A1662" t="s">
        <v>2947</v>
      </c>
      <c r="B1662" t="s">
        <v>2948</v>
      </c>
      <c r="C1662" t="s">
        <v>187</v>
      </c>
      <c r="D1662">
        <v>8840</v>
      </c>
      <c r="E1662" t="s">
        <v>53</v>
      </c>
      <c r="F1662">
        <v>44</v>
      </c>
      <c r="G1662" t="s">
        <v>163</v>
      </c>
      <c r="H1662">
        <v>490.46</v>
      </c>
      <c r="I1662" t="s">
        <v>55</v>
      </c>
      <c r="J1662" t="s">
        <v>55</v>
      </c>
      <c r="K1662" t="s">
        <v>116</v>
      </c>
      <c r="L1662" t="s">
        <v>58</v>
      </c>
      <c r="M1662">
        <v>0</v>
      </c>
      <c r="N1662">
        <v>2</v>
      </c>
      <c r="O1662">
        <v>2</v>
      </c>
      <c r="P1662">
        <v>0</v>
      </c>
      <c r="Q1662" t="s">
        <v>59</v>
      </c>
      <c r="R1662" t="s">
        <v>59</v>
      </c>
      <c r="S1662" t="s">
        <v>59</v>
      </c>
      <c r="T1662" t="s">
        <v>66</v>
      </c>
      <c r="U1662" t="s">
        <v>66</v>
      </c>
      <c r="W1662">
        <v>0</v>
      </c>
      <c r="X1662">
        <v>0</v>
      </c>
      <c r="Y1662" t="s">
        <v>58</v>
      </c>
      <c r="Z1662" t="s">
        <v>66</v>
      </c>
      <c r="AA1662" t="s">
        <v>58</v>
      </c>
      <c r="AB1662" t="s">
        <v>66</v>
      </c>
      <c r="AC1662" t="s">
        <v>58</v>
      </c>
      <c r="AD1662" t="s">
        <v>58</v>
      </c>
      <c r="AE1662" t="s">
        <v>58</v>
      </c>
      <c r="AF1662" t="s">
        <v>58</v>
      </c>
      <c r="AG1662" t="s">
        <v>58</v>
      </c>
      <c r="AH1662" t="s">
        <v>58</v>
      </c>
      <c r="AI1662" t="s">
        <v>58</v>
      </c>
      <c r="AJ1662" t="s">
        <v>58</v>
      </c>
      <c r="AK1662">
        <v>0</v>
      </c>
      <c r="AL1662">
        <v>1</v>
      </c>
      <c r="AM1662">
        <v>1</v>
      </c>
      <c r="AN1662">
        <v>0</v>
      </c>
      <c r="AO1662">
        <v>1</v>
      </c>
      <c r="AP1662">
        <v>0</v>
      </c>
      <c r="AQ1662">
        <v>0</v>
      </c>
      <c r="AR1662">
        <v>0</v>
      </c>
      <c r="AS1662">
        <v>1</v>
      </c>
      <c r="AT1662">
        <v>8</v>
      </c>
      <c r="AU1662">
        <v>108423</v>
      </c>
      <c r="AV1662">
        <v>16.3</v>
      </c>
      <c r="AW1662" t="s">
        <v>66</v>
      </c>
      <c r="AX1662">
        <v>7</v>
      </c>
    </row>
    <row r="1663" spans="1:50">
      <c r="A1663" t="s">
        <v>2949</v>
      </c>
      <c r="B1663" t="s">
        <v>1268</v>
      </c>
      <c r="C1663" t="s">
        <v>1269</v>
      </c>
      <c r="D1663">
        <v>1080</v>
      </c>
      <c r="E1663" t="s">
        <v>63</v>
      </c>
      <c r="F1663">
        <v>52</v>
      </c>
      <c r="G1663" t="s">
        <v>363</v>
      </c>
      <c r="H1663">
        <v>425.66</v>
      </c>
      <c r="I1663" t="s">
        <v>196</v>
      </c>
      <c r="J1663" t="s">
        <v>71</v>
      </c>
      <c r="K1663" t="s">
        <v>85</v>
      </c>
      <c r="L1663" t="s">
        <v>66</v>
      </c>
      <c r="M1663">
        <v>1</v>
      </c>
      <c r="N1663">
        <v>2</v>
      </c>
      <c r="O1663">
        <v>2</v>
      </c>
      <c r="P1663">
        <v>0</v>
      </c>
      <c r="Q1663" t="s">
        <v>59</v>
      </c>
      <c r="R1663" t="s">
        <v>59</v>
      </c>
      <c r="S1663" t="s">
        <v>59</v>
      </c>
      <c r="T1663" t="s">
        <v>59</v>
      </c>
      <c r="U1663" t="s">
        <v>59</v>
      </c>
      <c r="V1663">
        <v>2</v>
      </c>
      <c r="W1663">
        <v>1</v>
      </c>
      <c r="X1663">
        <v>1</v>
      </c>
      <c r="Y1663" t="s">
        <v>66</v>
      </c>
      <c r="Z1663" t="s">
        <v>66</v>
      </c>
      <c r="AA1663" t="s">
        <v>58</v>
      </c>
      <c r="AB1663" t="s">
        <v>66</v>
      </c>
      <c r="AC1663" t="s">
        <v>58</v>
      </c>
      <c r="AD1663" t="s">
        <v>58</v>
      </c>
      <c r="AE1663" t="s">
        <v>58</v>
      </c>
      <c r="AF1663" t="s">
        <v>58</v>
      </c>
      <c r="AG1663" t="s">
        <v>58</v>
      </c>
      <c r="AH1663" t="s">
        <v>58</v>
      </c>
      <c r="AI1663" t="s">
        <v>58</v>
      </c>
      <c r="AJ1663" t="s">
        <v>58</v>
      </c>
      <c r="AK1663">
        <v>1</v>
      </c>
      <c r="AL1663">
        <v>0</v>
      </c>
      <c r="AM1663">
        <v>1</v>
      </c>
      <c r="AN1663">
        <v>0</v>
      </c>
      <c r="AO1663">
        <v>0</v>
      </c>
      <c r="AP1663">
        <v>0</v>
      </c>
      <c r="AQ1663">
        <v>0</v>
      </c>
      <c r="AR1663">
        <v>0</v>
      </c>
      <c r="AS1663">
        <v>0</v>
      </c>
      <c r="AT1663">
        <v>9</v>
      </c>
      <c r="AU1663">
        <v>83795</v>
      </c>
      <c r="AV1663">
        <v>14</v>
      </c>
      <c r="AW1663" t="s">
        <v>59</v>
      </c>
      <c r="AX1663">
        <v>4</v>
      </c>
    </row>
    <row r="1664" spans="1:50">
      <c r="A1664" t="s">
        <v>2950</v>
      </c>
      <c r="B1664" t="s">
        <v>701</v>
      </c>
      <c r="C1664" t="s">
        <v>171</v>
      </c>
      <c r="D1664">
        <v>6840</v>
      </c>
      <c r="E1664" t="s">
        <v>63</v>
      </c>
      <c r="F1664">
        <v>78</v>
      </c>
      <c r="G1664" t="s">
        <v>64</v>
      </c>
      <c r="H1664">
        <v>346.38</v>
      </c>
      <c r="I1664" t="s">
        <v>105</v>
      </c>
      <c r="J1664" t="s">
        <v>71</v>
      </c>
      <c r="K1664" t="s">
        <v>57</v>
      </c>
      <c r="L1664" t="s">
        <v>66</v>
      </c>
      <c r="M1664">
        <v>2</v>
      </c>
      <c r="N1664">
        <v>2</v>
      </c>
      <c r="O1664">
        <v>2</v>
      </c>
      <c r="P1664">
        <v>0</v>
      </c>
      <c r="Q1664" t="s">
        <v>59</v>
      </c>
      <c r="R1664" t="s">
        <v>59</v>
      </c>
      <c r="S1664" t="s">
        <v>59</v>
      </c>
      <c r="T1664" t="s">
        <v>59</v>
      </c>
      <c r="U1664" t="s">
        <v>59</v>
      </c>
      <c r="V1664">
        <v>0</v>
      </c>
      <c r="W1664">
        <v>1</v>
      </c>
      <c r="X1664">
        <v>1</v>
      </c>
      <c r="Y1664" t="s">
        <v>58</v>
      </c>
      <c r="Z1664" t="s">
        <v>66</v>
      </c>
      <c r="AA1664" t="s">
        <v>58</v>
      </c>
      <c r="AB1664" t="s">
        <v>58</v>
      </c>
      <c r="AC1664" t="s">
        <v>58</v>
      </c>
      <c r="AD1664" t="s">
        <v>58</v>
      </c>
      <c r="AE1664" t="s">
        <v>58</v>
      </c>
      <c r="AF1664" t="s">
        <v>58</v>
      </c>
      <c r="AG1664" t="s">
        <v>58</v>
      </c>
      <c r="AH1664" t="s">
        <v>58</v>
      </c>
      <c r="AI1664" t="s">
        <v>58</v>
      </c>
      <c r="AJ1664" t="s">
        <v>58</v>
      </c>
      <c r="AK1664">
        <v>0</v>
      </c>
      <c r="AL1664">
        <v>0</v>
      </c>
      <c r="AM1664">
        <v>0</v>
      </c>
      <c r="AN1664">
        <v>0</v>
      </c>
      <c r="AO1664">
        <v>1</v>
      </c>
      <c r="AP1664">
        <v>0</v>
      </c>
      <c r="AQ1664">
        <v>0</v>
      </c>
      <c r="AR1664">
        <v>0</v>
      </c>
      <c r="AS1664">
        <v>0</v>
      </c>
      <c r="AT1664">
        <v>8</v>
      </c>
      <c r="AU1664">
        <v>94166</v>
      </c>
      <c r="AV1664">
        <v>15.7</v>
      </c>
      <c r="AW1664" t="s">
        <v>59</v>
      </c>
      <c r="AX1664">
        <v>3</v>
      </c>
    </row>
    <row r="1665" spans="1:50">
      <c r="A1665" t="s">
        <v>2951</v>
      </c>
      <c r="B1665" t="s">
        <v>1179</v>
      </c>
      <c r="C1665" t="s">
        <v>108</v>
      </c>
      <c r="D1665">
        <v>3360</v>
      </c>
      <c r="E1665" t="s">
        <v>53</v>
      </c>
      <c r="F1665">
        <v>34</v>
      </c>
      <c r="G1665" t="s">
        <v>246</v>
      </c>
      <c r="H1665">
        <v>436.84</v>
      </c>
      <c r="I1665" t="s">
        <v>55</v>
      </c>
      <c r="J1665" t="s">
        <v>55</v>
      </c>
      <c r="K1665" t="s">
        <v>256</v>
      </c>
      <c r="L1665" t="s">
        <v>66</v>
      </c>
      <c r="M1665">
        <v>1</v>
      </c>
      <c r="N1665">
        <v>2</v>
      </c>
      <c r="O1665">
        <v>2</v>
      </c>
      <c r="P1665">
        <v>0</v>
      </c>
      <c r="Q1665" t="s">
        <v>59</v>
      </c>
      <c r="R1665" t="s">
        <v>59</v>
      </c>
      <c r="S1665" t="s">
        <v>59</v>
      </c>
      <c r="T1665" t="s">
        <v>59</v>
      </c>
      <c r="U1665" t="s">
        <v>59</v>
      </c>
      <c r="V1665">
        <v>0</v>
      </c>
      <c r="W1665">
        <v>1</v>
      </c>
      <c r="X1665">
        <v>1</v>
      </c>
      <c r="Y1665" t="s">
        <v>59</v>
      </c>
      <c r="Z1665" t="s">
        <v>59</v>
      </c>
      <c r="AA1665" t="s">
        <v>59</v>
      </c>
      <c r="AB1665" t="s">
        <v>59</v>
      </c>
      <c r="AC1665" t="s">
        <v>59</v>
      </c>
      <c r="AD1665" t="s">
        <v>59</v>
      </c>
      <c r="AE1665" t="s">
        <v>59</v>
      </c>
      <c r="AF1665" t="s">
        <v>59</v>
      </c>
      <c r="AG1665" t="s">
        <v>59</v>
      </c>
      <c r="AH1665" t="s">
        <v>59</v>
      </c>
      <c r="AI1665" t="s">
        <v>59</v>
      </c>
      <c r="AJ1665" t="s">
        <v>59</v>
      </c>
      <c r="AT1665">
        <v>9</v>
      </c>
      <c r="AU1665">
        <v>116334</v>
      </c>
      <c r="AV1665">
        <v>15.9</v>
      </c>
      <c r="AW1665" t="s">
        <v>59</v>
      </c>
      <c r="AX1665">
        <v>9</v>
      </c>
    </row>
    <row r="1666" spans="1:50">
      <c r="A1666" t="s">
        <v>2952</v>
      </c>
      <c r="B1666" t="s">
        <v>1671</v>
      </c>
      <c r="C1666" t="s">
        <v>187</v>
      </c>
      <c r="D1666">
        <v>5720</v>
      </c>
      <c r="E1666" t="s">
        <v>53</v>
      </c>
      <c r="F1666">
        <v>60</v>
      </c>
      <c r="G1666" t="s">
        <v>89</v>
      </c>
      <c r="H1666">
        <v>369.08</v>
      </c>
      <c r="I1666" t="s">
        <v>55</v>
      </c>
      <c r="J1666" t="s">
        <v>71</v>
      </c>
      <c r="K1666" t="s">
        <v>215</v>
      </c>
      <c r="L1666" t="s">
        <v>58</v>
      </c>
      <c r="M1666">
        <v>0</v>
      </c>
      <c r="N1666">
        <v>2</v>
      </c>
      <c r="O1666">
        <v>2</v>
      </c>
      <c r="P1666">
        <v>0</v>
      </c>
      <c r="Q1666" t="s">
        <v>59</v>
      </c>
      <c r="R1666" t="s">
        <v>59</v>
      </c>
      <c r="S1666" t="s">
        <v>59</v>
      </c>
      <c r="T1666" t="s">
        <v>59</v>
      </c>
      <c r="U1666" t="s">
        <v>59</v>
      </c>
      <c r="W1666">
        <v>0</v>
      </c>
      <c r="X1666">
        <v>0</v>
      </c>
      <c r="Y1666" t="s">
        <v>58</v>
      </c>
      <c r="Z1666" t="s">
        <v>58</v>
      </c>
      <c r="AA1666" t="s">
        <v>58</v>
      </c>
      <c r="AB1666" t="s">
        <v>58</v>
      </c>
      <c r="AC1666" t="s">
        <v>58</v>
      </c>
      <c r="AD1666" t="s">
        <v>58</v>
      </c>
      <c r="AE1666" t="s">
        <v>58</v>
      </c>
      <c r="AF1666" t="s">
        <v>58</v>
      </c>
      <c r="AG1666" t="s">
        <v>58</v>
      </c>
      <c r="AH1666" t="s">
        <v>58</v>
      </c>
      <c r="AI1666" t="s">
        <v>58</v>
      </c>
      <c r="AJ1666" t="s">
        <v>58</v>
      </c>
      <c r="AK1666">
        <v>1</v>
      </c>
      <c r="AL1666">
        <v>1</v>
      </c>
      <c r="AM1666">
        <v>1</v>
      </c>
      <c r="AN1666">
        <v>0</v>
      </c>
      <c r="AO1666">
        <v>1</v>
      </c>
      <c r="AP1666">
        <v>0</v>
      </c>
      <c r="AQ1666">
        <v>0</v>
      </c>
      <c r="AR1666">
        <v>0</v>
      </c>
      <c r="AS1666">
        <v>1</v>
      </c>
      <c r="AT1666">
        <v>8</v>
      </c>
      <c r="AU1666">
        <v>89047</v>
      </c>
      <c r="AV1666">
        <v>14.4</v>
      </c>
      <c r="AW1666" t="s">
        <v>59</v>
      </c>
      <c r="AX1666">
        <v>7</v>
      </c>
    </row>
    <row r="1667" spans="1:50">
      <c r="A1667" t="s">
        <v>2953</v>
      </c>
      <c r="B1667" t="s">
        <v>2954</v>
      </c>
      <c r="C1667" t="s">
        <v>185</v>
      </c>
      <c r="D1667">
        <v>1600</v>
      </c>
      <c r="E1667" t="s">
        <v>63</v>
      </c>
      <c r="F1667">
        <v>58</v>
      </c>
      <c r="G1667" t="s">
        <v>363</v>
      </c>
      <c r="H1667">
        <v>446.71</v>
      </c>
      <c r="I1667" t="s">
        <v>76</v>
      </c>
      <c r="J1667" t="s">
        <v>71</v>
      </c>
      <c r="K1667" t="s">
        <v>72</v>
      </c>
      <c r="L1667" t="s">
        <v>58</v>
      </c>
      <c r="M1667">
        <v>0</v>
      </c>
      <c r="N1667">
        <v>2</v>
      </c>
      <c r="O1667">
        <v>2</v>
      </c>
      <c r="P1667">
        <v>0</v>
      </c>
      <c r="Q1667" t="s">
        <v>59</v>
      </c>
      <c r="R1667" t="s">
        <v>59</v>
      </c>
      <c r="S1667" t="s">
        <v>66</v>
      </c>
      <c r="T1667" t="s">
        <v>66</v>
      </c>
      <c r="U1667" t="s">
        <v>59</v>
      </c>
      <c r="W1667">
        <v>0</v>
      </c>
      <c r="X1667">
        <v>0</v>
      </c>
      <c r="Y1667" t="s">
        <v>66</v>
      </c>
      <c r="Z1667" t="s">
        <v>66</v>
      </c>
      <c r="AA1667" t="s">
        <v>66</v>
      </c>
      <c r="AB1667" t="s">
        <v>66</v>
      </c>
      <c r="AC1667" t="s">
        <v>58</v>
      </c>
      <c r="AD1667" t="s">
        <v>58</v>
      </c>
      <c r="AE1667" t="s">
        <v>66</v>
      </c>
      <c r="AF1667" t="s">
        <v>58</v>
      </c>
      <c r="AG1667" t="s">
        <v>58</v>
      </c>
      <c r="AH1667" t="s">
        <v>58</v>
      </c>
      <c r="AI1667" t="s">
        <v>58</v>
      </c>
      <c r="AJ1667" t="s">
        <v>58</v>
      </c>
      <c r="AK1667">
        <v>0</v>
      </c>
      <c r="AL1667">
        <v>1</v>
      </c>
      <c r="AM1667">
        <v>1</v>
      </c>
      <c r="AN1667">
        <v>0</v>
      </c>
      <c r="AO1667">
        <v>0</v>
      </c>
      <c r="AP1667">
        <v>0</v>
      </c>
      <c r="AQ1667">
        <v>0</v>
      </c>
      <c r="AR1667">
        <v>0</v>
      </c>
      <c r="AS1667">
        <v>1</v>
      </c>
      <c r="AT1667">
        <v>8</v>
      </c>
      <c r="AU1667">
        <v>96666</v>
      </c>
      <c r="AV1667">
        <v>15</v>
      </c>
      <c r="AW1667" t="s">
        <v>66</v>
      </c>
      <c r="AX1667">
        <v>1</v>
      </c>
    </row>
    <row r="1668" spans="1:50">
      <c r="A1668" t="s">
        <v>2955</v>
      </c>
      <c r="B1668" t="s">
        <v>2956</v>
      </c>
      <c r="C1668" t="s">
        <v>108</v>
      </c>
      <c r="D1668">
        <v>1145</v>
      </c>
      <c r="E1668" t="s">
        <v>63</v>
      </c>
      <c r="F1668">
        <v>62</v>
      </c>
      <c r="G1668" t="s">
        <v>70</v>
      </c>
      <c r="H1668">
        <v>280.58999999999997</v>
      </c>
      <c r="I1668" t="s">
        <v>55</v>
      </c>
      <c r="J1668" t="s">
        <v>55</v>
      </c>
      <c r="K1668" t="s">
        <v>55</v>
      </c>
      <c r="L1668" t="s">
        <v>58</v>
      </c>
      <c r="M1668">
        <v>0</v>
      </c>
      <c r="N1668">
        <v>2</v>
      </c>
      <c r="O1668">
        <v>2</v>
      </c>
      <c r="P1668">
        <v>1</v>
      </c>
      <c r="Q1668" t="s">
        <v>59</v>
      </c>
      <c r="R1668" t="s">
        <v>59</v>
      </c>
      <c r="S1668" t="s">
        <v>59</v>
      </c>
      <c r="T1668" t="s">
        <v>59</v>
      </c>
      <c r="U1668" t="s">
        <v>59</v>
      </c>
      <c r="Y1668" t="s">
        <v>58</v>
      </c>
      <c r="Z1668" t="s">
        <v>58</v>
      </c>
      <c r="AA1668" t="s">
        <v>58</v>
      </c>
      <c r="AB1668" t="s">
        <v>58</v>
      </c>
      <c r="AC1668" t="s">
        <v>58</v>
      </c>
      <c r="AD1668" t="s">
        <v>58</v>
      </c>
      <c r="AE1668" t="s">
        <v>58</v>
      </c>
      <c r="AF1668" t="s">
        <v>58</v>
      </c>
      <c r="AG1668" t="s">
        <v>58</v>
      </c>
      <c r="AH1668" t="s">
        <v>58</v>
      </c>
      <c r="AI1668" t="s">
        <v>58</v>
      </c>
      <c r="AJ1668" t="s">
        <v>58</v>
      </c>
      <c r="AK1668">
        <v>0</v>
      </c>
      <c r="AL1668">
        <v>1</v>
      </c>
      <c r="AM1668">
        <v>1</v>
      </c>
      <c r="AN1668">
        <v>0</v>
      </c>
      <c r="AO1668">
        <v>0</v>
      </c>
      <c r="AP1668">
        <v>1</v>
      </c>
      <c r="AQ1668">
        <v>1</v>
      </c>
      <c r="AR1668">
        <v>0</v>
      </c>
      <c r="AS1668">
        <v>0</v>
      </c>
      <c r="AT1668">
        <v>8</v>
      </c>
      <c r="AU1668">
        <v>83809</v>
      </c>
      <c r="AW1668" t="s">
        <v>66</v>
      </c>
      <c r="AX1668">
        <v>9</v>
      </c>
    </row>
    <row r="1669" spans="1:50">
      <c r="A1669" t="s">
        <v>2957</v>
      </c>
      <c r="B1669" t="s">
        <v>2958</v>
      </c>
      <c r="C1669" t="s">
        <v>122</v>
      </c>
      <c r="D1669">
        <v>2680</v>
      </c>
      <c r="E1669" t="s">
        <v>53</v>
      </c>
      <c r="F1669">
        <v>40</v>
      </c>
      <c r="G1669" t="s">
        <v>127</v>
      </c>
      <c r="H1669">
        <v>438.82</v>
      </c>
      <c r="I1669" t="s">
        <v>55</v>
      </c>
      <c r="J1669" t="s">
        <v>55</v>
      </c>
      <c r="K1669" t="s">
        <v>215</v>
      </c>
      <c r="L1669" t="s">
        <v>58</v>
      </c>
      <c r="M1669">
        <v>0</v>
      </c>
      <c r="N1669">
        <v>0</v>
      </c>
      <c r="O1669">
        <v>0</v>
      </c>
      <c r="P1669">
        <v>0</v>
      </c>
      <c r="Q1669" t="s">
        <v>59</v>
      </c>
      <c r="R1669" t="s">
        <v>59</v>
      </c>
      <c r="S1669" t="s">
        <v>59</v>
      </c>
      <c r="T1669" t="s">
        <v>59</v>
      </c>
      <c r="U1669" t="s">
        <v>59</v>
      </c>
      <c r="V1669">
        <v>0</v>
      </c>
      <c r="W1669">
        <v>0</v>
      </c>
      <c r="X1669">
        <v>1</v>
      </c>
      <c r="Y1669" t="s">
        <v>66</v>
      </c>
      <c r="Z1669" t="s">
        <v>58</v>
      </c>
      <c r="AA1669" t="s">
        <v>66</v>
      </c>
      <c r="AB1669" t="s">
        <v>66</v>
      </c>
      <c r="AC1669" t="s">
        <v>58</v>
      </c>
      <c r="AD1669" t="s">
        <v>58</v>
      </c>
      <c r="AE1669" t="s">
        <v>58</v>
      </c>
      <c r="AF1669" t="s">
        <v>58</v>
      </c>
      <c r="AG1669" t="s">
        <v>58</v>
      </c>
      <c r="AH1669" t="s">
        <v>58</v>
      </c>
      <c r="AI1669" t="s">
        <v>58</v>
      </c>
      <c r="AJ1669" t="s">
        <v>58</v>
      </c>
      <c r="AK1669">
        <v>1</v>
      </c>
      <c r="AL1669">
        <v>1</v>
      </c>
      <c r="AM1669">
        <v>1</v>
      </c>
      <c r="AN1669">
        <v>0</v>
      </c>
      <c r="AO1669">
        <v>1</v>
      </c>
      <c r="AP1669">
        <v>0</v>
      </c>
      <c r="AQ1669">
        <v>0</v>
      </c>
      <c r="AR1669">
        <v>1</v>
      </c>
      <c r="AS1669">
        <v>1</v>
      </c>
      <c r="AT1669">
        <v>9</v>
      </c>
      <c r="AU1669">
        <v>110433</v>
      </c>
      <c r="AV1669">
        <v>15.2</v>
      </c>
      <c r="AW1669" t="s">
        <v>59</v>
      </c>
      <c r="AX1669">
        <v>7</v>
      </c>
    </row>
    <row r="1670" spans="1:50">
      <c r="A1670" t="s">
        <v>2959</v>
      </c>
      <c r="B1670" t="s">
        <v>2960</v>
      </c>
      <c r="C1670" t="s">
        <v>609</v>
      </c>
      <c r="D1670">
        <v>8560</v>
      </c>
      <c r="E1670" t="s">
        <v>63</v>
      </c>
      <c r="F1670">
        <v>64</v>
      </c>
      <c r="G1670" t="s">
        <v>163</v>
      </c>
      <c r="H1670">
        <v>318.42</v>
      </c>
      <c r="I1670" t="s">
        <v>100</v>
      </c>
      <c r="J1670" t="s">
        <v>71</v>
      </c>
      <c r="K1670" t="s">
        <v>153</v>
      </c>
      <c r="L1670" t="s">
        <v>58</v>
      </c>
      <c r="M1670">
        <v>0</v>
      </c>
      <c r="N1670">
        <v>2</v>
      </c>
      <c r="O1670">
        <v>2</v>
      </c>
      <c r="P1670">
        <v>0</v>
      </c>
      <c r="Q1670" t="s">
        <v>59</v>
      </c>
      <c r="R1670" t="s">
        <v>59</v>
      </c>
      <c r="S1670" t="s">
        <v>59</v>
      </c>
      <c r="T1670" t="s">
        <v>66</v>
      </c>
      <c r="U1670" t="s">
        <v>59</v>
      </c>
      <c r="W1670">
        <v>0</v>
      </c>
      <c r="X1670">
        <v>0</v>
      </c>
      <c r="Y1670" t="s">
        <v>66</v>
      </c>
      <c r="Z1670" t="s">
        <v>66</v>
      </c>
      <c r="AA1670" t="s">
        <v>66</v>
      </c>
      <c r="AB1670" t="s">
        <v>66</v>
      </c>
      <c r="AC1670" t="s">
        <v>58</v>
      </c>
      <c r="AD1670" t="s">
        <v>58</v>
      </c>
      <c r="AE1670" t="s">
        <v>58</v>
      </c>
      <c r="AF1670" t="s">
        <v>58</v>
      </c>
      <c r="AG1670" t="s">
        <v>58</v>
      </c>
      <c r="AH1670" t="s">
        <v>58</v>
      </c>
      <c r="AI1670" t="s">
        <v>58</v>
      </c>
      <c r="AJ1670" t="s">
        <v>58</v>
      </c>
      <c r="AK1670">
        <v>0</v>
      </c>
      <c r="AL1670">
        <v>0</v>
      </c>
      <c r="AM1670">
        <v>1</v>
      </c>
      <c r="AN1670">
        <v>0</v>
      </c>
      <c r="AO1670">
        <v>1</v>
      </c>
      <c r="AP1670">
        <v>1</v>
      </c>
      <c r="AQ1670">
        <v>0</v>
      </c>
      <c r="AR1670">
        <v>0</v>
      </c>
      <c r="AS1670">
        <v>0</v>
      </c>
      <c r="AT1670">
        <v>9</v>
      </c>
      <c r="AU1670">
        <v>73888</v>
      </c>
      <c r="AV1670">
        <v>14.2</v>
      </c>
      <c r="AW1670" t="s">
        <v>66</v>
      </c>
      <c r="AX1670">
        <v>9</v>
      </c>
    </row>
    <row r="1671" spans="1:50">
      <c r="A1671" t="s">
        <v>2961</v>
      </c>
      <c r="B1671" t="s">
        <v>2822</v>
      </c>
      <c r="C1671" t="s">
        <v>103</v>
      </c>
      <c r="D1671">
        <v>6780</v>
      </c>
      <c r="E1671" t="s">
        <v>63</v>
      </c>
      <c r="F1671">
        <v>52</v>
      </c>
      <c r="G1671" t="s">
        <v>70</v>
      </c>
      <c r="H1671">
        <v>490.46</v>
      </c>
      <c r="I1671" t="s">
        <v>105</v>
      </c>
      <c r="J1671" t="s">
        <v>71</v>
      </c>
      <c r="K1671" t="s">
        <v>72</v>
      </c>
      <c r="L1671" t="s">
        <v>66</v>
      </c>
      <c r="M1671">
        <v>2</v>
      </c>
      <c r="N1671">
        <v>2</v>
      </c>
      <c r="O1671">
        <v>2</v>
      </c>
      <c r="P1671">
        <v>0</v>
      </c>
      <c r="Q1671" t="s">
        <v>66</v>
      </c>
      <c r="R1671" t="s">
        <v>66</v>
      </c>
      <c r="S1671" t="s">
        <v>59</v>
      </c>
      <c r="T1671" t="s">
        <v>66</v>
      </c>
      <c r="U1671" t="s">
        <v>66</v>
      </c>
      <c r="W1671">
        <v>0</v>
      </c>
      <c r="X1671">
        <v>0</v>
      </c>
      <c r="Y1671" t="s">
        <v>66</v>
      </c>
      <c r="Z1671" t="s">
        <v>66</v>
      </c>
      <c r="AA1671" t="s">
        <v>66</v>
      </c>
      <c r="AB1671" t="s">
        <v>66</v>
      </c>
      <c r="AC1671" t="s">
        <v>58</v>
      </c>
      <c r="AD1671" t="s">
        <v>58</v>
      </c>
      <c r="AE1671" t="s">
        <v>58</v>
      </c>
      <c r="AF1671" t="s">
        <v>58</v>
      </c>
      <c r="AG1671" t="s">
        <v>58</v>
      </c>
      <c r="AH1671" t="s">
        <v>66</v>
      </c>
      <c r="AI1671" t="s">
        <v>58</v>
      </c>
      <c r="AJ1671" t="s">
        <v>58</v>
      </c>
      <c r="AK1671">
        <v>0</v>
      </c>
      <c r="AL1671">
        <v>0</v>
      </c>
      <c r="AM1671">
        <v>1</v>
      </c>
      <c r="AN1671">
        <v>0</v>
      </c>
      <c r="AO1671">
        <v>1</v>
      </c>
      <c r="AP1671">
        <v>0</v>
      </c>
      <c r="AQ1671">
        <v>0</v>
      </c>
      <c r="AR1671">
        <v>1</v>
      </c>
      <c r="AS1671">
        <v>0</v>
      </c>
      <c r="AT1671">
        <v>8</v>
      </c>
      <c r="AU1671">
        <v>92559</v>
      </c>
      <c r="AV1671">
        <v>14.5</v>
      </c>
      <c r="AW1671" t="s">
        <v>59</v>
      </c>
      <c r="AX1671">
        <v>6</v>
      </c>
    </row>
    <row r="1672" spans="1:50">
      <c r="A1672" t="s">
        <v>2962</v>
      </c>
      <c r="B1672" t="s">
        <v>1440</v>
      </c>
      <c r="C1672" t="s">
        <v>103</v>
      </c>
      <c r="D1672">
        <v>4480</v>
      </c>
      <c r="E1672" t="s">
        <v>63</v>
      </c>
      <c r="F1672">
        <v>44</v>
      </c>
      <c r="G1672" t="s">
        <v>64</v>
      </c>
      <c r="H1672">
        <v>350.66</v>
      </c>
      <c r="I1672" t="s">
        <v>94</v>
      </c>
      <c r="J1672" t="s">
        <v>71</v>
      </c>
      <c r="K1672" t="s">
        <v>215</v>
      </c>
      <c r="L1672" t="s">
        <v>66</v>
      </c>
      <c r="M1672">
        <v>1</v>
      </c>
      <c r="N1672">
        <v>0</v>
      </c>
      <c r="O1672">
        <v>0</v>
      </c>
      <c r="P1672">
        <v>0</v>
      </c>
      <c r="Q1672" t="s">
        <v>59</v>
      </c>
      <c r="R1672" t="s">
        <v>59</v>
      </c>
      <c r="S1672" t="s">
        <v>59</v>
      </c>
      <c r="T1672" t="s">
        <v>59</v>
      </c>
      <c r="U1672" t="s">
        <v>59</v>
      </c>
      <c r="W1672">
        <v>0</v>
      </c>
      <c r="X1672">
        <v>0</v>
      </c>
      <c r="Y1672" t="s">
        <v>59</v>
      </c>
      <c r="Z1672" t="s">
        <v>59</v>
      </c>
      <c r="AA1672" t="s">
        <v>59</v>
      </c>
      <c r="AB1672" t="s">
        <v>59</v>
      </c>
      <c r="AC1672" t="s">
        <v>59</v>
      </c>
      <c r="AD1672" t="s">
        <v>59</v>
      </c>
      <c r="AE1672" t="s">
        <v>59</v>
      </c>
      <c r="AF1672" t="s">
        <v>59</v>
      </c>
      <c r="AG1672" t="s">
        <v>59</v>
      </c>
      <c r="AH1672" t="s">
        <v>59</v>
      </c>
      <c r="AI1672" t="s">
        <v>59</v>
      </c>
      <c r="AJ1672" t="s">
        <v>59</v>
      </c>
      <c r="AT1672">
        <v>9</v>
      </c>
      <c r="AU1672">
        <v>116956</v>
      </c>
      <c r="AV1672">
        <v>13.8</v>
      </c>
      <c r="AW1672" t="s">
        <v>59</v>
      </c>
      <c r="AX1672">
        <v>6</v>
      </c>
    </row>
    <row r="1673" spans="1:50">
      <c r="A1673" t="s">
        <v>2963</v>
      </c>
      <c r="B1673" t="s">
        <v>2964</v>
      </c>
      <c r="C1673" t="s">
        <v>171</v>
      </c>
      <c r="D1673">
        <v>160</v>
      </c>
      <c r="E1673" t="s">
        <v>53</v>
      </c>
      <c r="F1673">
        <v>54</v>
      </c>
      <c r="G1673" t="s">
        <v>70</v>
      </c>
      <c r="H1673">
        <v>373.36</v>
      </c>
      <c r="I1673" t="s">
        <v>55</v>
      </c>
      <c r="J1673" t="s">
        <v>71</v>
      </c>
      <c r="K1673" t="s">
        <v>72</v>
      </c>
      <c r="L1673" t="s">
        <v>58</v>
      </c>
      <c r="M1673">
        <v>0</v>
      </c>
      <c r="N1673">
        <v>1</v>
      </c>
      <c r="O1673">
        <v>1</v>
      </c>
      <c r="P1673">
        <v>0</v>
      </c>
      <c r="Q1673" t="s">
        <v>59</v>
      </c>
      <c r="R1673" t="s">
        <v>59</v>
      </c>
      <c r="S1673" t="s">
        <v>59</v>
      </c>
      <c r="T1673" t="s">
        <v>59</v>
      </c>
      <c r="U1673" t="s">
        <v>59</v>
      </c>
      <c r="V1673">
        <v>2</v>
      </c>
      <c r="W1673">
        <v>0</v>
      </c>
      <c r="X1673">
        <v>1</v>
      </c>
      <c r="Y1673" t="s">
        <v>58</v>
      </c>
      <c r="Z1673" t="s">
        <v>58</v>
      </c>
      <c r="AA1673" t="s">
        <v>58</v>
      </c>
      <c r="AB1673" t="s">
        <v>58</v>
      </c>
      <c r="AC1673" t="s">
        <v>58</v>
      </c>
      <c r="AD1673" t="s">
        <v>58</v>
      </c>
      <c r="AE1673" t="s">
        <v>58</v>
      </c>
      <c r="AF1673" t="s">
        <v>58</v>
      </c>
      <c r="AG1673" t="s">
        <v>58</v>
      </c>
      <c r="AH1673" t="s">
        <v>58</v>
      </c>
      <c r="AI1673" t="s">
        <v>58</v>
      </c>
      <c r="AJ1673" t="s">
        <v>58</v>
      </c>
      <c r="AK1673">
        <v>0</v>
      </c>
      <c r="AL1673">
        <v>0</v>
      </c>
      <c r="AM1673">
        <v>1</v>
      </c>
      <c r="AN1673">
        <v>0</v>
      </c>
      <c r="AO1673">
        <v>0</v>
      </c>
      <c r="AP1673">
        <v>0</v>
      </c>
      <c r="AQ1673">
        <v>0</v>
      </c>
      <c r="AR1673">
        <v>0</v>
      </c>
      <c r="AS1673">
        <v>0</v>
      </c>
      <c r="AT1673">
        <v>8</v>
      </c>
      <c r="AU1673">
        <v>95763</v>
      </c>
      <c r="AV1673">
        <v>16.100000000000001</v>
      </c>
      <c r="AW1673" t="s">
        <v>59</v>
      </c>
      <c r="AX1673">
        <v>3</v>
      </c>
    </row>
    <row r="1674" spans="1:50">
      <c r="A1674" t="s">
        <v>2965</v>
      </c>
      <c r="B1674" t="s">
        <v>2966</v>
      </c>
      <c r="C1674" t="s">
        <v>134</v>
      </c>
      <c r="D1674">
        <v>1640</v>
      </c>
      <c r="E1674" t="s">
        <v>63</v>
      </c>
      <c r="F1674">
        <v>62</v>
      </c>
      <c r="G1674" t="s">
        <v>163</v>
      </c>
      <c r="H1674">
        <v>335.86</v>
      </c>
      <c r="I1674" t="s">
        <v>105</v>
      </c>
      <c r="J1674" t="s">
        <v>71</v>
      </c>
      <c r="K1674" t="s">
        <v>256</v>
      </c>
      <c r="L1674" t="s">
        <v>58</v>
      </c>
      <c r="M1674">
        <v>0</v>
      </c>
      <c r="N1674">
        <v>2</v>
      </c>
      <c r="O1674">
        <v>2</v>
      </c>
      <c r="P1674">
        <v>0</v>
      </c>
      <c r="Q1674" t="s">
        <v>59</v>
      </c>
      <c r="R1674" t="s">
        <v>59</v>
      </c>
      <c r="S1674" t="s">
        <v>59</v>
      </c>
      <c r="T1674" t="s">
        <v>66</v>
      </c>
      <c r="U1674" t="s">
        <v>59</v>
      </c>
      <c r="V1674">
        <v>1</v>
      </c>
      <c r="W1674">
        <v>1</v>
      </c>
      <c r="X1674">
        <v>1</v>
      </c>
      <c r="Y1674" t="s">
        <v>66</v>
      </c>
      <c r="Z1674" t="s">
        <v>58</v>
      </c>
      <c r="AA1674" t="s">
        <v>58</v>
      </c>
      <c r="AB1674" t="s">
        <v>66</v>
      </c>
      <c r="AC1674" t="s">
        <v>58</v>
      </c>
      <c r="AD1674" t="s">
        <v>58</v>
      </c>
      <c r="AE1674" t="s">
        <v>58</v>
      </c>
      <c r="AF1674" t="s">
        <v>58</v>
      </c>
      <c r="AG1674" t="s">
        <v>58</v>
      </c>
      <c r="AH1674" t="s">
        <v>58</v>
      </c>
      <c r="AI1674" t="s">
        <v>58</v>
      </c>
      <c r="AJ1674" t="s">
        <v>58</v>
      </c>
      <c r="AK1674">
        <v>0</v>
      </c>
      <c r="AL1674">
        <v>1</v>
      </c>
      <c r="AM1674">
        <v>1</v>
      </c>
      <c r="AN1674">
        <v>1</v>
      </c>
      <c r="AO1674">
        <v>1</v>
      </c>
      <c r="AP1674">
        <v>0</v>
      </c>
      <c r="AQ1674">
        <v>0</v>
      </c>
      <c r="AR1674">
        <v>0</v>
      </c>
      <c r="AS1674">
        <v>1</v>
      </c>
      <c r="AT1674">
        <v>9</v>
      </c>
      <c r="AU1674">
        <v>99264</v>
      </c>
      <c r="AV1674">
        <v>14.9</v>
      </c>
      <c r="AW1674" t="s">
        <v>59</v>
      </c>
      <c r="AX1674">
        <v>1</v>
      </c>
    </row>
    <row r="1675" spans="1:50">
      <c r="A1675" t="s">
        <v>2967</v>
      </c>
      <c r="B1675" t="s">
        <v>2047</v>
      </c>
      <c r="C1675" t="s">
        <v>185</v>
      </c>
      <c r="D1675">
        <v>7880</v>
      </c>
      <c r="E1675" t="s">
        <v>53</v>
      </c>
      <c r="F1675">
        <v>44</v>
      </c>
      <c r="G1675" t="s">
        <v>70</v>
      </c>
      <c r="H1675">
        <v>318.42</v>
      </c>
      <c r="I1675" t="s">
        <v>100</v>
      </c>
      <c r="J1675" t="s">
        <v>71</v>
      </c>
      <c r="K1675" t="s">
        <v>57</v>
      </c>
      <c r="L1675" t="s">
        <v>66</v>
      </c>
      <c r="M1675">
        <v>2</v>
      </c>
      <c r="N1675">
        <v>1</v>
      </c>
      <c r="O1675">
        <v>1</v>
      </c>
      <c r="P1675">
        <v>0</v>
      </c>
      <c r="Q1675" t="s">
        <v>59</v>
      </c>
      <c r="R1675" t="s">
        <v>59</v>
      </c>
      <c r="S1675" t="s">
        <v>59</v>
      </c>
      <c r="T1675" t="s">
        <v>59</v>
      </c>
      <c r="U1675" t="s">
        <v>59</v>
      </c>
      <c r="W1675">
        <v>0</v>
      </c>
      <c r="X1675">
        <v>0</v>
      </c>
      <c r="Y1675" t="s">
        <v>59</v>
      </c>
      <c r="Z1675" t="s">
        <v>59</v>
      </c>
      <c r="AA1675" t="s">
        <v>59</v>
      </c>
      <c r="AB1675" t="s">
        <v>59</v>
      </c>
      <c r="AC1675" t="s">
        <v>59</v>
      </c>
      <c r="AD1675" t="s">
        <v>59</v>
      </c>
      <c r="AE1675" t="s">
        <v>59</v>
      </c>
      <c r="AF1675" t="s">
        <v>59</v>
      </c>
      <c r="AG1675" t="s">
        <v>59</v>
      </c>
      <c r="AH1675" t="s">
        <v>59</v>
      </c>
      <c r="AI1675" t="s">
        <v>59</v>
      </c>
      <c r="AJ1675" t="s">
        <v>59</v>
      </c>
      <c r="AT1675">
        <v>8</v>
      </c>
      <c r="AU1675">
        <v>89749</v>
      </c>
      <c r="AV1675">
        <v>14.6</v>
      </c>
      <c r="AW1675" t="s">
        <v>59</v>
      </c>
      <c r="AX1675">
        <v>1</v>
      </c>
    </row>
    <row r="1676" spans="1:50">
      <c r="A1676" t="s">
        <v>2968</v>
      </c>
      <c r="B1676" t="s">
        <v>2969</v>
      </c>
      <c r="C1676" t="s">
        <v>185</v>
      </c>
      <c r="D1676">
        <v>1600</v>
      </c>
      <c r="E1676" t="s">
        <v>63</v>
      </c>
      <c r="F1676">
        <v>60</v>
      </c>
      <c r="G1676" t="s">
        <v>127</v>
      </c>
      <c r="H1676">
        <v>487.17</v>
      </c>
      <c r="I1676" t="s">
        <v>55</v>
      </c>
      <c r="J1676" t="s">
        <v>56</v>
      </c>
      <c r="K1676" t="s">
        <v>145</v>
      </c>
      <c r="L1676" t="s">
        <v>58</v>
      </c>
      <c r="M1676">
        <v>0</v>
      </c>
      <c r="N1676">
        <v>2</v>
      </c>
      <c r="O1676">
        <v>2</v>
      </c>
      <c r="P1676">
        <v>0</v>
      </c>
      <c r="Q1676" t="s">
        <v>59</v>
      </c>
      <c r="R1676" t="s">
        <v>59</v>
      </c>
      <c r="S1676" t="s">
        <v>59</v>
      </c>
      <c r="T1676" t="s">
        <v>59</v>
      </c>
      <c r="U1676" t="s">
        <v>59</v>
      </c>
      <c r="W1676">
        <v>0</v>
      </c>
      <c r="X1676">
        <v>0</v>
      </c>
      <c r="Y1676" t="s">
        <v>59</v>
      </c>
      <c r="Z1676" t="s">
        <v>59</v>
      </c>
      <c r="AA1676" t="s">
        <v>59</v>
      </c>
      <c r="AB1676" t="s">
        <v>59</v>
      </c>
      <c r="AC1676" t="s">
        <v>59</v>
      </c>
      <c r="AD1676" t="s">
        <v>59</v>
      </c>
      <c r="AE1676" t="s">
        <v>59</v>
      </c>
      <c r="AF1676" t="s">
        <v>59</v>
      </c>
      <c r="AG1676" t="s">
        <v>59</v>
      </c>
      <c r="AH1676" t="s">
        <v>59</v>
      </c>
      <c r="AI1676" t="s">
        <v>59</v>
      </c>
      <c r="AJ1676" t="s">
        <v>59</v>
      </c>
      <c r="AT1676">
        <v>9</v>
      </c>
      <c r="AU1676">
        <v>122999</v>
      </c>
      <c r="AV1676">
        <v>16.100000000000001</v>
      </c>
      <c r="AW1676" t="s">
        <v>59</v>
      </c>
      <c r="AX1676">
        <v>1</v>
      </c>
    </row>
    <row r="1677" spans="1:50">
      <c r="A1677" t="s">
        <v>2970</v>
      </c>
      <c r="B1677" t="s">
        <v>1121</v>
      </c>
      <c r="C1677" t="s">
        <v>148</v>
      </c>
      <c r="D1677">
        <v>5015</v>
      </c>
      <c r="E1677" t="s">
        <v>63</v>
      </c>
      <c r="F1677">
        <v>0</v>
      </c>
      <c r="G1677" t="s">
        <v>226</v>
      </c>
      <c r="H1677">
        <v>422.7</v>
      </c>
      <c r="I1677" t="s">
        <v>55</v>
      </c>
      <c r="J1677" t="s">
        <v>56</v>
      </c>
      <c r="K1677" t="s">
        <v>128</v>
      </c>
      <c r="L1677" t="s">
        <v>58</v>
      </c>
      <c r="M1677">
        <v>0</v>
      </c>
      <c r="N1677">
        <v>1</v>
      </c>
      <c r="O1677">
        <v>1</v>
      </c>
      <c r="P1677">
        <v>0</v>
      </c>
      <c r="Q1677" t="s">
        <v>59</v>
      </c>
      <c r="R1677" t="s">
        <v>59</v>
      </c>
      <c r="S1677" t="s">
        <v>59</v>
      </c>
      <c r="T1677" t="s">
        <v>59</v>
      </c>
      <c r="U1677" t="s">
        <v>59</v>
      </c>
      <c r="W1677">
        <v>0</v>
      </c>
      <c r="X1677">
        <v>0</v>
      </c>
      <c r="Y1677" t="s">
        <v>59</v>
      </c>
      <c r="Z1677" t="s">
        <v>59</v>
      </c>
      <c r="AA1677" t="s">
        <v>59</v>
      </c>
      <c r="AB1677" t="s">
        <v>59</v>
      </c>
      <c r="AC1677" t="s">
        <v>59</v>
      </c>
      <c r="AD1677" t="s">
        <v>59</v>
      </c>
      <c r="AE1677" t="s">
        <v>59</v>
      </c>
      <c r="AF1677" t="s">
        <v>59</v>
      </c>
      <c r="AG1677" t="s">
        <v>59</v>
      </c>
      <c r="AH1677" t="s">
        <v>59</v>
      </c>
      <c r="AI1677" t="s">
        <v>59</v>
      </c>
      <c r="AJ1677" t="s">
        <v>59</v>
      </c>
      <c r="AT1677">
        <v>9</v>
      </c>
      <c r="AU1677">
        <v>199122</v>
      </c>
      <c r="AV1677">
        <v>16.600000000000001</v>
      </c>
      <c r="AW1677" t="s">
        <v>59</v>
      </c>
      <c r="AX1677">
        <v>3</v>
      </c>
    </row>
    <row r="1678" spans="1:50">
      <c r="A1678" t="s">
        <v>2971</v>
      </c>
      <c r="B1678" t="s">
        <v>2049</v>
      </c>
      <c r="C1678" t="s">
        <v>134</v>
      </c>
      <c r="D1678">
        <v>1640</v>
      </c>
      <c r="E1678" t="s">
        <v>63</v>
      </c>
      <c r="F1678">
        <v>32</v>
      </c>
      <c r="G1678" t="s">
        <v>163</v>
      </c>
      <c r="H1678">
        <v>414.47</v>
      </c>
      <c r="I1678" t="s">
        <v>55</v>
      </c>
      <c r="J1678" t="s">
        <v>71</v>
      </c>
      <c r="K1678" t="s">
        <v>128</v>
      </c>
      <c r="L1678" t="s">
        <v>66</v>
      </c>
      <c r="M1678">
        <v>1</v>
      </c>
      <c r="N1678">
        <v>1</v>
      </c>
      <c r="O1678">
        <v>1</v>
      </c>
      <c r="P1678">
        <v>0</v>
      </c>
      <c r="Q1678" t="s">
        <v>59</v>
      </c>
      <c r="R1678" t="s">
        <v>59</v>
      </c>
      <c r="S1678" t="s">
        <v>59</v>
      </c>
      <c r="T1678" t="s">
        <v>59</v>
      </c>
      <c r="U1678" t="s">
        <v>59</v>
      </c>
      <c r="V1678">
        <v>1</v>
      </c>
      <c r="W1678">
        <v>1</v>
      </c>
      <c r="X1678">
        <v>0</v>
      </c>
      <c r="Y1678" t="s">
        <v>58</v>
      </c>
      <c r="Z1678" t="s">
        <v>58</v>
      </c>
      <c r="AA1678" t="s">
        <v>58</v>
      </c>
      <c r="AB1678" t="s">
        <v>58</v>
      </c>
      <c r="AC1678" t="s">
        <v>58</v>
      </c>
      <c r="AD1678" t="s">
        <v>58</v>
      </c>
      <c r="AE1678" t="s">
        <v>58</v>
      </c>
      <c r="AF1678" t="s">
        <v>58</v>
      </c>
      <c r="AG1678" t="s">
        <v>58</v>
      </c>
      <c r="AH1678" t="s">
        <v>58</v>
      </c>
      <c r="AI1678" t="s">
        <v>58</v>
      </c>
      <c r="AJ1678" t="s">
        <v>58</v>
      </c>
      <c r="AK1678">
        <v>0</v>
      </c>
      <c r="AL1678">
        <v>0</v>
      </c>
      <c r="AM1678">
        <v>0</v>
      </c>
      <c r="AN1678">
        <v>0</v>
      </c>
      <c r="AO1678">
        <v>0</v>
      </c>
      <c r="AP1678">
        <v>0</v>
      </c>
      <c r="AQ1678">
        <v>0</v>
      </c>
      <c r="AR1678">
        <v>0</v>
      </c>
      <c r="AS1678">
        <v>0</v>
      </c>
      <c r="AT1678">
        <v>9</v>
      </c>
      <c r="AU1678">
        <v>107462</v>
      </c>
      <c r="AV1678">
        <v>15.4</v>
      </c>
      <c r="AW1678" t="s">
        <v>59</v>
      </c>
      <c r="AX1678">
        <v>1</v>
      </c>
    </row>
    <row r="1679" spans="1:50">
      <c r="A1679" t="s">
        <v>2972</v>
      </c>
      <c r="B1679" t="s">
        <v>1814</v>
      </c>
      <c r="C1679" t="s">
        <v>187</v>
      </c>
      <c r="D1679">
        <v>8840</v>
      </c>
      <c r="E1679" t="s">
        <v>53</v>
      </c>
      <c r="F1679">
        <v>58</v>
      </c>
      <c r="G1679" t="s">
        <v>163</v>
      </c>
      <c r="H1679">
        <v>437.83</v>
      </c>
      <c r="I1679" t="s">
        <v>55</v>
      </c>
      <c r="J1679" t="s">
        <v>55</v>
      </c>
      <c r="K1679" t="s">
        <v>156</v>
      </c>
      <c r="L1679" t="s">
        <v>66</v>
      </c>
      <c r="M1679">
        <v>2</v>
      </c>
      <c r="N1679">
        <v>2</v>
      </c>
      <c r="O1679">
        <v>2</v>
      </c>
      <c r="P1679">
        <v>0</v>
      </c>
      <c r="Q1679" t="s">
        <v>59</v>
      </c>
      <c r="R1679" t="s">
        <v>59</v>
      </c>
      <c r="S1679" t="s">
        <v>59</v>
      </c>
      <c r="T1679" t="s">
        <v>59</v>
      </c>
      <c r="U1679" t="s">
        <v>59</v>
      </c>
      <c r="W1679">
        <v>0</v>
      </c>
      <c r="X1679">
        <v>0</v>
      </c>
      <c r="Y1679" t="s">
        <v>66</v>
      </c>
      <c r="Z1679" t="s">
        <v>58</v>
      </c>
      <c r="AA1679" t="s">
        <v>66</v>
      </c>
      <c r="AB1679" t="s">
        <v>58</v>
      </c>
      <c r="AC1679" t="s">
        <v>58</v>
      </c>
      <c r="AD1679" t="s">
        <v>66</v>
      </c>
      <c r="AE1679" t="s">
        <v>58</v>
      </c>
      <c r="AF1679" t="s">
        <v>58</v>
      </c>
      <c r="AG1679" t="s">
        <v>66</v>
      </c>
      <c r="AH1679" t="s">
        <v>58</v>
      </c>
      <c r="AI1679" t="s">
        <v>58</v>
      </c>
      <c r="AJ1679" t="s">
        <v>58</v>
      </c>
      <c r="AK1679">
        <v>1</v>
      </c>
      <c r="AL1679">
        <v>1</v>
      </c>
      <c r="AM1679">
        <v>1</v>
      </c>
      <c r="AN1679">
        <v>1</v>
      </c>
      <c r="AO1679">
        <v>1</v>
      </c>
      <c r="AP1679">
        <v>0</v>
      </c>
      <c r="AQ1679">
        <v>0</v>
      </c>
      <c r="AR1679">
        <v>0</v>
      </c>
      <c r="AS1679">
        <v>1</v>
      </c>
      <c r="AT1679">
        <v>9</v>
      </c>
      <c r="AU1679">
        <v>110226</v>
      </c>
      <c r="AV1679">
        <v>15.5</v>
      </c>
      <c r="AW1679" t="s">
        <v>59</v>
      </c>
      <c r="AX1679">
        <v>7</v>
      </c>
    </row>
    <row r="1680" spans="1:50">
      <c r="A1680" t="s">
        <v>2973</v>
      </c>
      <c r="B1680" t="s">
        <v>2974</v>
      </c>
      <c r="C1680" t="s">
        <v>134</v>
      </c>
      <c r="D1680">
        <v>1840</v>
      </c>
      <c r="E1680" t="s">
        <v>63</v>
      </c>
      <c r="F1680">
        <v>0</v>
      </c>
      <c r="G1680" t="s">
        <v>226</v>
      </c>
      <c r="H1680">
        <v>343.42</v>
      </c>
      <c r="I1680" t="s">
        <v>55</v>
      </c>
      <c r="J1680" t="s">
        <v>55</v>
      </c>
      <c r="K1680" t="s">
        <v>145</v>
      </c>
      <c r="L1680" t="s">
        <v>58</v>
      </c>
      <c r="M1680">
        <v>0</v>
      </c>
      <c r="N1680">
        <v>0</v>
      </c>
      <c r="O1680">
        <v>0</v>
      </c>
      <c r="P1680">
        <v>0</v>
      </c>
      <c r="Q1680" t="s">
        <v>59</v>
      </c>
      <c r="R1680" t="s">
        <v>59</v>
      </c>
      <c r="S1680" t="s">
        <v>59</v>
      </c>
      <c r="T1680" t="s">
        <v>59</v>
      </c>
      <c r="U1680" t="s">
        <v>59</v>
      </c>
      <c r="V1680">
        <v>1</v>
      </c>
      <c r="W1680">
        <v>1</v>
      </c>
      <c r="X1680">
        <v>0</v>
      </c>
      <c r="Y1680" t="s">
        <v>66</v>
      </c>
      <c r="Z1680" t="s">
        <v>66</v>
      </c>
      <c r="AA1680" t="s">
        <v>58</v>
      </c>
      <c r="AB1680" t="s">
        <v>66</v>
      </c>
      <c r="AC1680" t="s">
        <v>58</v>
      </c>
      <c r="AD1680" t="s">
        <v>58</v>
      </c>
      <c r="AE1680" t="s">
        <v>58</v>
      </c>
      <c r="AF1680" t="s">
        <v>58</v>
      </c>
      <c r="AG1680" t="s">
        <v>58</v>
      </c>
      <c r="AH1680" t="s">
        <v>58</v>
      </c>
      <c r="AI1680" t="s">
        <v>58</v>
      </c>
      <c r="AJ1680" t="s">
        <v>58</v>
      </c>
      <c r="AK1680">
        <v>1</v>
      </c>
      <c r="AL1680">
        <v>0</v>
      </c>
      <c r="AM1680">
        <v>1</v>
      </c>
      <c r="AN1680">
        <v>0</v>
      </c>
      <c r="AO1680">
        <v>1</v>
      </c>
      <c r="AP1680">
        <v>0</v>
      </c>
      <c r="AQ1680">
        <v>0</v>
      </c>
      <c r="AR1680">
        <v>0</v>
      </c>
      <c r="AS1680">
        <v>1</v>
      </c>
      <c r="AT1680">
        <v>9</v>
      </c>
      <c r="AU1680">
        <v>93408</v>
      </c>
      <c r="AV1680">
        <v>15.6</v>
      </c>
      <c r="AW1680" t="s">
        <v>59</v>
      </c>
      <c r="AX1680">
        <v>1</v>
      </c>
    </row>
    <row r="1681" spans="1:50">
      <c r="A1681" t="s">
        <v>2975</v>
      </c>
      <c r="B1681" t="s">
        <v>2741</v>
      </c>
      <c r="C1681" t="s">
        <v>103</v>
      </c>
      <c r="D1681">
        <v>5945</v>
      </c>
      <c r="E1681" t="s">
        <v>63</v>
      </c>
      <c r="F1681">
        <v>60</v>
      </c>
      <c r="G1681" t="s">
        <v>89</v>
      </c>
      <c r="H1681">
        <v>490.46</v>
      </c>
      <c r="I1681" t="s">
        <v>105</v>
      </c>
      <c r="J1681" t="s">
        <v>55</v>
      </c>
      <c r="K1681" t="s">
        <v>72</v>
      </c>
      <c r="L1681" t="s">
        <v>58</v>
      </c>
      <c r="M1681">
        <v>0</v>
      </c>
      <c r="N1681">
        <v>2</v>
      </c>
      <c r="O1681">
        <v>2</v>
      </c>
      <c r="P1681">
        <v>0</v>
      </c>
      <c r="Q1681" t="s">
        <v>59</v>
      </c>
      <c r="R1681" t="s">
        <v>66</v>
      </c>
      <c r="S1681" t="s">
        <v>59</v>
      </c>
      <c r="T1681" t="s">
        <v>59</v>
      </c>
      <c r="U1681" t="s">
        <v>66</v>
      </c>
      <c r="W1681">
        <v>0</v>
      </c>
      <c r="X1681">
        <v>0</v>
      </c>
      <c r="Y1681" t="s">
        <v>66</v>
      </c>
      <c r="Z1681" t="s">
        <v>58</v>
      </c>
      <c r="AA1681" t="s">
        <v>58</v>
      </c>
      <c r="AB1681" t="s">
        <v>58</v>
      </c>
      <c r="AC1681" t="s">
        <v>58</v>
      </c>
      <c r="AD1681" t="s">
        <v>58</v>
      </c>
      <c r="AE1681" t="s">
        <v>58</v>
      </c>
      <c r="AF1681" t="s">
        <v>58</v>
      </c>
      <c r="AG1681" t="s">
        <v>58</v>
      </c>
      <c r="AH1681" t="s">
        <v>58</v>
      </c>
      <c r="AI1681" t="s">
        <v>58</v>
      </c>
      <c r="AJ1681" t="s">
        <v>58</v>
      </c>
      <c r="AK1681">
        <v>1</v>
      </c>
      <c r="AL1681">
        <v>0</v>
      </c>
      <c r="AM1681">
        <v>1</v>
      </c>
      <c r="AN1681">
        <v>1</v>
      </c>
      <c r="AO1681">
        <v>1</v>
      </c>
      <c r="AP1681">
        <v>0</v>
      </c>
      <c r="AQ1681">
        <v>0</v>
      </c>
      <c r="AR1681">
        <v>1</v>
      </c>
      <c r="AS1681">
        <v>1</v>
      </c>
      <c r="AT1681">
        <v>9</v>
      </c>
      <c r="AU1681">
        <v>142462</v>
      </c>
      <c r="AV1681">
        <v>16.3</v>
      </c>
      <c r="AW1681" t="s">
        <v>66</v>
      </c>
      <c r="AX1681">
        <v>6</v>
      </c>
    </row>
    <row r="1682" spans="1:50">
      <c r="A1682" t="s">
        <v>2976</v>
      </c>
      <c r="B1682" t="s">
        <v>2954</v>
      </c>
      <c r="C1682" t="s">
        <v>185</v>
      </c>
      <c r="D1682">
        <v>1600</v>
      </c>
      <c r="E1682" t="s">
        <v>63</v>
      </c>
      <c r="F1682">
        <v>48</v>
      </c>
      <c r="G1682" t="s">
        <v>363</v>
      </c>
      <c r="H1682">
        <v>425</v>
      </c>
      <c r="I1682" t="s">
        <v>55</v>
      </c>
      <c r="J1682" t="s">
        <v>55</v>
      </c>
      <c r="K1682" t="s">
        <v>215</v>
      </c>
      <c r="L1682" t="s">
        <v>58</v>
      </c>
      <c r="M1682">
        <v>0</v>
      </c>
      <c r="N1682">
        <v>2</v>
      </c>
      <c r="O1682">
        <v>2</v>
      </c>
      <c r="P1682">
        <v>0</v>
      </c>
      <c r="Q1682" t="s">
        <v>59</v>
      </c>
      <c r="R1682" t="s">
        <v>59</v>
      </c>
      <c r="S1682" t="s">
        <v>59</v>
      </c>
      <c r="T1682" t="s">
        <v>59</v>
      </c>
      <c r="U1682" t="s">
        <v>59</v>
      </c>
      <c r="W1682">
        <v>0</v>
      </c>
      <c r="X1682">
        <v>0</v>
      </c>
      <c r="Y1682" t="s">
        <v>58</v>
      </c>
      <c r="Z1682" t="s">
        <v>58</v>
      </c>
      <c r="AA1682" t="s">
        <v>58</v>
      </c>
      <c r="AB1682" t="s">
        <v>58</v>
      </c>
      <c r="AC1682" t="s">
        <v>58</v>
      </c>
      <c r="AD1682" t="s">
        <v>58</v>
      </c>
      <c r="AE1682" t="s">
        <v>58</v>
      </c>
      <c r="AF1682" t="s">
        <v>58</v>
      </c>
      <c r="AG1682" t="s">
        <v>58</v>
      </c>
      <c r="AH1682" t="s">
        <v>58</v>
      </c>
      <c r="AI1682" t="s">
        <v>58</v>
      </c>
      <c r="AJ1682" t="s">
        <v>58</v>
      </c>
      <c r="AK1682">
        <v>0</v>
      </c>
      <c r="AL1682">
        <v>0</v>
      </c>
      <c r="AM1682">
        <v>1</v>
      </c>
      <c r="AN1682">
        <v>0</v>
      </c>
      <c r="AO1682">
        <v>0</v>
      </c>
      <c r="AP1682">
        <v>0</v>
      </c>
      <c r="AQ1682">
        <v>0</v>
      </c>
      <c r="AR1682">
        <v>0</v>
      </c>
      <c r="AS1682">
        <v>0</v>
      </c>
      <c r="AT1682">
        <v>8</v>
      </c>
      <c r="AU1682">
        <v>96666</v>
      </c>
      <c r="AV1682">
        <v>15</v>
      </c>
      <c r="AW1682" t="s">
        <v>59</v>
      </c>
      <c r="AX1682">
        <v>1</v>
      </c>
    </row>
    <row r="1683" spans="1:50">
      <c r="A1683" t="s">
        <v>2977</v>
      </c>
      <c r="B1683" t="s">
        <v>2978</v>
      </c>
      <c r="C1683" t="s">
        <v>171</v>
      </c>
      <c r="D1683">
        <v>5380</v>
      </c>
      <c r="E1683" t="s">
        <v>63</v>
      </c>
      <c r="F1683">
        <v>76</v>
      </c>
      <c r="G1683" t="s">
        <v>246</v>
      </c>
      <c r="H1683">
        <v>490.46</v>
      </c>
      <c r="I1683" t="s">
        <v>105</v>
      </c>
      <c r="J1683" t="s">
        <v>55</v>
      </c>
      <c r="K1683" t="s">
        <v>168</v>
      </c>
      <c r="L1683" t="s">
        <v>66</v>
      </c>
      <c r="M1683">
        <v>3</v>
      </c>
      <c r="N1683">
        <v>2</v>
      </c>
      <c r="O1683">
        <v>2</v>
      </c>
      <c r="P1683">
        <v>0</v>
      </c>
      <c r="Q1683" t="s">
        <v>59</v>
      </c>
      <c r="R1683" t="s">
        <v>59</v>
      </c>
      <c r="S1683" t="s">
        <v>59</v>
      </c>
      <c r="T1683" t="s">
        <v>59</v>
      </c>
      <c r="U1683" t="s">
        <v>59</v>
      </c>
      <c r="V1683">
        <v>0</v>
      </c>
      <c r="W1683">
        <v>1</v>
      </c>
      <c r="X1683">
        <v>1</v>
      </c>
      <c r="Y1683" t="s">
        <v>58</v>
      </c>
      <c r="Z1683" t="s">
        <v>66</v>
      </c>
      <c r="AA1683" t="s">
        <v>58</v>
      </c>
      <c r="AB1683" t="s">
        <v>66</v>
      </c>
      <c r="AC1683" t="s">
        <v>58</v>
      </c>
      <c r="AD1683" t="s">
        <v>58</v>
      </c>
      <c r="AE1683" t="s">
        <v>58</v>
      </c>
      <c r="AF1683" t="s">
        <v>58</v>
      </c>
      <c r="AG1683" t="s">
        <v>58</v>
      </c>
      <c r="AH1683" t="s">
        <v>58</v>
      </c>
      <c r="AI1683" t="s">
        <v>58</v>
      </c>
      <c r="AJ1683" t="s">
        <v>58</v>
      </c>
      <c r="AK1683">
        <v>0</v>
      </c>
      <c r="AL1683">
        <v>0</v>
      </c>
      <c r="AM1683">
        <v>1</v>
      </c>
      <c r="AN1683">
        <v>0</v>
      </c>
      <c r="AO1683">
        <v>0</v>
      </c>
      <c r="AP1683">
        <v>0</v>
      </c>
      <c r="AQ1683">
        <v>0</v>
      </c>
      <c r="AR1683">
        <v>0</v>
      </c>
      <c r="AS1683">
        <v>0</v>
      </c>
      <c r="AT1683">
        <v>9</v>
      </c>
      <c r="AU1683">
        <v>113970</v>
      </c>
      <c r="AV1683">
        <v>14.5</v>
      </c>
      <c r="AW1683" t="s">
        <v>59</v>
      </c>
      <c r="AX1683">
        <v>3</v>
      </c>
    </row>
    <row r="1684" spans="1:50">
      <c r="A1684" t="s">
        <v>2979</v>
      </c>
      <c r="B1684" t="s">
        <v>437</v>
      </c>
      <c r="C1684" t="s">
        <v>187</v>
      </c>
      <c r="D1684">
        <v>5720</v>
      </c>
      <c r="E1684" t="s">
        <v>63</v>
      </c>
      <c r="F1684">
        <v>52</v>
      </c>
      <c r="G1684" t="s">
        <v>226</v>
      </c>
      <c r="H1684">
        <v>387.17</v>
      </c>
      <c r="I1684" t="s">
        <v>76</v>
      </c>
      <c r="J1684" t="s">
        <v>55</v>
      </c>
      <c r="K1684" t="s">
        <v>128</v>
      </c>
      <c r="L1684" t="s">
        <v>66</v>
      </c>
      <c r="M1684">
        <v>3</v>
      </c>
      <c r="N1684">
        <v>2</v>
      </c>
      <c r="O1684">
        <v>2</v>
      </c>
      <c r="P1684">
        <v>0</v>
      </c>
      <c r="Q1684" t="s">
        <v>66</v>
      </c>
      <c r="R1684" t="s">
        <v>66</v>
      </c>
      <c r="S1684" t="s">
        <v>66</v>
      </c>
      <c r="T1684" t="s">
        <v>66</v>
      </c>
      <c r="U1684" t="s">
        <v>66</v>
      </c>
      <c r="W1684">
        <v>0</v>
      </c>
      <c r="X1684">
        <v>0</v>
      </c>
      <c r="Y1684" t="s">
        <v>58</v>
      </c>
      <c r="Z1684" t="s">
        <v>66</v>
      </c>
      <c r="AA1684" t="s">
        <v>58</v>
      </c>
      <c r="AB1684" t="s">
        <v>66</v>
      </c>
      <c r="AC1684" t="s">
        <v>58</v>
      </c>
      <c r="AD1684" t="s">
        <v>58</v>
      </c>
      <c r="AE1684" t="s">
        <v>58</v>
      </c>
      <c r="AF1684" t="s">
        <v>58</v>
      </c>
      <c r="AG1684" t="s">
        <v>58</v>
      </c>
      <c r="AH1684" t="s">
        <v>58</v>
      </c>
      <c r="AI1684" t="s">
        <v>58</v>
      </c>
      <c r="AJ1684" t="s">
        <v>58</v>
      </c>
      <c r="AK1684">
        <v>0</v>
      </c>
      <c r="AL1684">
        <v>1</v>
      </c>
      <c r="AM1684">
        <v>1</v>
      </c>
      <c r="AN1684">
        <v>0</v>
      </c>
      <c r="AO1684">
        <v>1</v>
      </c>
      <c r="AP1684">
        <v>0</v>
      </c>
      <c r="AQ1684">
        <v>0</v>
      </c>
      <c r="AR1684">
        <v>0</v>
      </c>
      <c r="AS1684">
        <v>1</v>
      </c>
      <c r="AT1684">
        <v>7</v>
      </c>
      <c r="AU1684">
        <v>84396</v>
      </c>
      <c r="AV1684">
        <v>13.5</v>
      </c>
      <c r="AW1684" t="s">
        <v>66</v>
      </c>
      <c r="AX1684">
        <v>7</v>
      </c>
    </row>
    <row r="1685" spans="1:50">
      <c r="A1685" t="s">
        <v>2980</v>
      </c>
      <c r="B1685" t="s">
        <v>2981</v>
      </c>
      <c r="C1685" t="s">
        <v>420</v>
      </c>
      <c r="D1685">
        <v>1640</v>
      </c>
      <c r="E1685" t="s">
        <v>53</v>
      </c>
      <c r="F1685">
        <v>78</v>
      </c>
      <c r="G1685" t="s">
        <v>64</v>
      </c>
      <c r="H1685">
        <v>300.66000000000003</v>
      </c>
      <c r="I1685" t="s">
        <v>55</v>
      </c>
      <c r="J1685" t="s">
        <v>55</v>
      </c>
      <c r="K1685" t="s">
        <v>116</v>
      </c>
      <c r="L1685" t="s">
        <v>58</v>
      </c>
      <c r="M1685">
        <v>0</v>
      </c>
      <c r="N1685">
        <v>1</v>
      </c>
      <c r="O1685">
        <v>0</v>
      </c>
      <c r="P1685">
        <v>0</v>
      </c>
      <c r="Q1685" t="s">
        <v>59</v>
      </c>
      <c r="R1685" t="s">
        <v>59</v>
      </c>
      <c r="S1685" t="s">
        <v>59</v>
      </c>
      <c r="T1685" t="s">
        <v>59</v>
      </c>
      <c r="U1685" t="s">
        <v>59</v>
      </c>
      <c r="Y1685" t="s">
        <v>66</v>
      </c>
      <c r="Z1685" t="s">
        <v>66</v>
      </c>
      <c r="AA1685" t="s">
        <v>58</v>
      </c>
      <c r="AB1685" t="s">
        <v>66</v>
      </c>
      <c r="AC1685" t="s">
        <v>58</v>
      </c>
      <c r="AD1685" t="s">
        <v>58</v>
      </c>
      <c r="AE1685" t="s">
        <v>66</v>
      </c>
      <c r="AF1685" t="s">
        <v>58</v>
      </c>
      <c r="AG1685" t="s">
        <v>58</v>
      </c>
      <c r="AH1685" t="s">
        <v>58</v>
      </c>
      <c r="AI1685" t="s">
        <v>58</v>
      </c>
      <c r="AJ1685" t="s">
        <v>58</v>
      </c>
      <c r="AK1685">
        <v>0</v>
      </c>
      <c r="AL1685">
        <v>0</v>
      </c>
      <c r="AM1685">
        <v>0</v>
      </c>
      <c r="AN1685">
        <v>0</v>
      </c>
      <c r="AO1685">
        <v>0</v>
      </c>
      <c r="AP1685">
        <v>0</v>
      </c>
      <c r="AQ1685">
        <v>0</v>
      </c>
      <c r="AR1685">
        <v>0</v>
      </c>
      <c r="AS1685">
        <v>0</v>
      </c>
      <c r="AT1685">
        <v>9</v>
      </c>
      <c r="AU1685">
        <v>73699</v>
      </c>
      <c r="AW1685" t="s">
        <v>59</v>
      </c>
      <c r="AX1685">
        <v>2</v>
      </c>
    </row>
    <row r="1686" spans="1:50">
      <c r="A1686" t="s">
        <v>2982</v>
      </c>
      <c r="B1686" t="s">
        <v>2983</v>
      </c>
      <c r="C1686" t="s">
        <v>108</v>
      </c>
      <c r="D1686">
        <v>1920</v>
      </c>
      <c r="E1686" t="s">
        <v>63</v>
      </c>
      <c r="F1686">
        <v>42</v>
      </c>
      <c r="G1686" t="s">
        <v>163</v>
      </c>
      <c r="H1686">
        <v>414.8</v>
      </c>
      <c r="I1686" t="s">
        <v>55</v>
      </c>
      <c r="J1686" t="s">
        <v>71</v>
      </c>
      <c r="K1686" t="s">
        <v>168</v>
      </c>
      <c r="L1686" t="s">
        <v>66</v>
      </c>
      <c r="M1686">
        <v>4</v>
      </c>
      <c r="N1686">
        <v>2</v>
      </c>
      <c r="O1686">
        <v>2</v>
      </c>
      <c r="P1686">
        <v>0</v>
      </c>
      <c r="Q1686" t="s">
        <v>59</v>
      </c>
      <c r="R1686" t="s">
        <v>59</v>
      </c>
      <c r="S1686" t="s">
        <v>59</v>
      </c>
      <c r="T1686" t="s">
        <v>59</v>
      </c>
      <c r="U1686" t="s">
        <v>59</v>
      </c>
      <c r="V1686">
        <v>1</v>
      </c>
      <c r="W1686">
        <v>1</v>
      </c>
      <c r="X1686">
        <v>1</v>
      </c>
      <c r="Y1686" t="s">
        <v>66</v>
      </c>
      <c r="Z1686" t="s">
        <v>58</v>
      </c>
      <c r="AA1686" t="s">
        <v>58</v>
      </c>
      <c r="AB1686" t="s">
        <v>58</v>
      </c>
      <c r="AC1686" t="s">
        <v>58</v>
      </c>
      <c r="AD1686" t="s">
        <v>58</v>
      </c>
      <c r="AE1686" t="s">
        <v>66</v>
      </c>
      <c r="AF1686" t="s">
        <v>58</v>
      </c>
      <c r="AG1686" t="s">
        <v>58</v>
      </c>
      <c r="AH1686" t="s">
        <v>58</v>
      </c>
      <c r="AI1686" t="s">
        <v>58</v>
      </c>
      <c r="AJ1686" t="s">
        <v>58</v>
      </c>
      <c r="AK1686">
        <v>1</v>
      </c>
      <c r="AL1686">
        <v>1</v>
      </c>
      <c r="AM1686">
        <v>1</v>
      </c>
      <c r="AN1686">
        <v>0</v>
      </c>
      <c r="AO1686">
        <v>1</v>
      </c>
      <c r="AP1686">
        <v>0</v>
      </c>
      <c r="AQ1686">
        <v>0</v>
      </c>
      <c r="AR1686">
        <v>0</v>
      </c>
      <c r="AS1686">
        <v>1</v>
      </c>
      <c r="AT1686">
        <v>9</v>
      </c>
      <c r="AU1686">
        <v>114963</v>
      </c>
      <c r="AV1686">
        <v>15.7</v>
      </c>
      <c r="AW1686" t="s">
        <v>59</v>
      </c>
      <c r="AX1686">
        <v>9</v>
      </c>
    </row>
    <row r="1687" spans="1:50">
      <c r="A1687" t="s">
        <v>2984</v>
      </c>
      <c r="B1687" t="s">
        <v>2985</v>
      </c>
      <c r="C1687" t="s">
        <v>148</v>
      </c>
      <c r="D1687">
        <v>5640</v>
      </c>
      <c r="E1687" t="s">
        <v>53</v>
      </c>
      <c r="F1687">
        <v>44</v>
      </c>
      <c r="G1687" t="s">
        <v>363</v>
      </c>
      <c r="H1687">
        <v>490.46</v>
      </c>
      <c r="I1687" t="s">
        <v>55</v>
      </c>
      <c r="J1687" t="s">
        <v>55</v>
      </c>
      <c r="K1687" t="s">
        <v>72</v>
      </c>
      <c r="L1687" t="s">
        <v>66</v>
      </c>
      <c r="M1687">
        <v>1</v>
      </c>
      <c r="N1687">
        <v>2</v>
      </c>
      <c r="O1687">
        <v>2</v>
      </c>
      <c r="P1687">
        <v>0</v>
      </c>
      <c r="Q1687" t="s">
        <v>59</v>
      </c>
      <c r="R1687" t="s">
        <v>59</v>
      </c>
      <c r="S1687" t="s">
        <v>59</v>
      </c>
      <c r="T1687" t="s">
        <v>59</v>
      </c>
      <c r="U1687" t="s">
        <v>59</v>
      </c>
      <c r="W1687">
        <v>0</v>
      </c>
      <c r="X1687">
        <v>0</v>
      </c>
      <c r="Y1687" t="s">
        <v>66</v>
      </c>
      <c r="Z1687" t="s">
        <v>58</v>
      </c>
      <c r="AA1687" t="s">
        <v>58</v>
      </c>
      <c r="AB1687" t="s">
        <v>66</v>
      </c>
      <c r="AC1687" t="s">
        <v>58</v>
      </c>
      <c r="AD1687" t="s">
        <v>58</v>
      </c>
      <c r="AE1687" t="s">
        <v>58</v>
      </c>
      <c r="AF1687" t="s">
        <v>58</v>
      </c>
      <c r="AG1687" t="s">
        <v>58</v>
      </c>
      <c r="AH1687" t="s">
        <v>58</v>
      </c>
      <c r="AI1687" t="s">
        <v>58</v>
      </c>
      <c r="AJ1687" t="s">
        <v>58</v>
      </c>
      <c r="AK1687">
        <v>0</v>
      </c>
      <c r="AL1687">
        <v>0</v>
      </c>
      <c r="AM1687">
        <v>1</v>
      </c>
      <c r="AN1687">
        <v>0</v>
      </c>
      <c r="AO1687">
        <v>1</v>
      </c>
      <c r="AP1687">
        <v>0</v>
      </c>
      <c r="AQ1687">
        <v>0</v>
      </c>
      <c r="AR1687">
        <v>0</v>
      </c>
      <c r="AS1687">
        <v>1</v>
      </c>
      <c r="AT1687">
        <v>9</v>
      </c>
      <c r="AU1687">
        <v>130491</v>
      </c>
      <c r="AV1687">
        <v>15.5</v>
      </c>
      <c r="AW1687" t="s">
        <v>59</v>
      </c>
      <c r="AX1687">
        <v>3</v>
      </c>
    </row>
    <row r="1688" spans="1:50">
      <c r="A1688" t="s">
        <v>2986</v>
      </c>
      <c r="B1688" t="s">
        <v>2987</v>
      </c>
      <c r="C1688" t="s">
        <v>119</v>
      </c>
      <c r="D1688">
        <v>520</v>
      </c>
      <c r="E1688" t="s">
        <v>63</v>
      </c>
      <c r="F1688">
        <v>48</v>
      </c>
      <c r="G1688" t="s">
        <v>163</v>
      </c>
      <c r="H1688">
        <v>390.13</v>
      </c>
      <c r="I1688" t="s">
        <v>100</v>
      </c>
      <c r="J1688" t="s">
        <v>71</v>
      </c>
      <c r="K1688" t="s">
        <v>215</v>
      </c>
      <c r="L1688" t="s">
        <v>66</v>
      </c>
      <c r="M1688">
        <v>1</v>
      </c>
      <c r="N1688">
        <v>0</v>
      </c>
      <c r="O1688">
        <v>0</v>
      </c>
      <c r="P1688">
        <v>0</v>
      </c>
      <c r="Q1688" t="s">
        <v>59</v>
      </c>
      <c r="R1688" t="s">
        <v>59</v>
      </c>
      <c r="S1688" t="s">
        <v>59</v>
      </c>
      <c r="T1688" t="s">
        <v>66</v>
      </c>
      <c r="U1688" t="s">
        <v>66</v>
      </c>
      <c r="W1688">
        <v>0</v>
      </c>
      <c r="X1688">
        <v>0</v>
      </c>
      <c r="Y1688" t="s">
        <v>58</v>
      </c>
      <c r="Z1688" t="s">
        <v>58</v>
      </c>
      <c r="AA1688" t="s">
        <v>58</v>
      </c>
      <c r="AB1688" t="s">
        <v>58</v>
      </c>
      <c r="AC1688" t="s">
        <v>58</v>
      </c>
      <c r="AD1688" t="s">
        <v>58</v>
      </c>
      <c r="AE1688" t="s">
        <v>58</v>
      </c>
      <c r="AF1688" t="s">
        <v>58</v>
      </c>
      <c r="AG1688" t="s">
        <v>58</v>
      </c>
      <c r="AH1688" t="s">
        <v>58</v>
      </c>
      <c r="AI1688" t="s">
        <v>58</v>
      </c>
      <c r="AJ1688" t="s">
        <v>58</v>
      </c>
      <c r="AK1688">
        <v>0</v>
      </c>
      <c r="AL1688">
        <v>0</v>
      </c>
      <c r="AM1688">
        <v>1</v>
      </c>
      <c r="AN1688">
        <v>0</v>
      </c>
      <c r="AO1688">
        <v>1</v>
      </c>
      <c r="AP1688">
        <v>0</v>
      </c>
      <c r="AQ1688">
        <v>0</v>
      </c>
      <c r="AR1688">
        <v>0</v>
      </c>
      <c r="AS1688">
        <v>1</v>
      </c>
      <c r="AT1688">
        <v>8</v>
      </c>
      <c r="AU1688">
        <v>89674</v>
      </c>
      <c r="AV1688">
        <v>13.5</v>
      </c>
      <c r="AW1688" t="s">
        <v>66</v>
      </c>
      <c r="AX1688">
        <v>7</v>
      </c>
    </row>
    <row r="1689" spans="1:50">
      <c r="A1689" t="s">
        <v>2988</v>
      </c>
      <c r="B1689" t="s">
        <v>2989</v>
      </c>
      <c r="C1689" t="s">
        <v>199</v>
      </c>
      <c r="D1689">
        <v>6680</v>
      </c>
      <c r="E1689" t="s">
        <v>63</v>
      </c>
      <c r="F1689">
        <v>40</v>
      </c>
      <c r="G1689" t="s">
        <v>70</v>
      </c>
      <c r="H1689">
        <v>400.33</v>
      </c>
      <c r="I1689" t="s">
        <v>100</v>
      </c>
      <c r="J1689" t="s">
        <v>71</v>
      </c>
      <c r="K1689" t="s">
        <v>85</v>
      </c>
      <c r="L1689" t="s">
        <v>66</v>
      </c>
      <c r="M1689">
        <v>4</v>
      </c>
      <c r="N1689">
        <v>2</v>
      </c>
      <c r="O1689">
        <v>1</v>
      </c>
      <c r="P1689">
        <v>0</v>
      </c>
      <c r="Q1689" t="s">
        <v>59</v>
      </c>
      <c r="R1689" t="s">
        <v>59</v>
      </c>
      <c r="S1689" t="s">
        <v>59</v>
      </c>
      <c r="T1689" t="s">
        <v>59</v>
      </c>
      <c r="U1689" t="s">
        <v>59</v>
      </c>
      <c r="W1689">
        <v>0</v>
      </c>
      <c r="X1689">
        <v>0</v>
      </c>
      <c r="Y1689" t="s">
        <v>66</v>
      </c>
      <c r="Z1689" t="s">
        <v>66</v>
      </c>
      <c r="AA1689" t="s">
        <v>58</v>
      </c>
      <c r="AB1689" t="s">
        <v>66</v>
      </c>
      <c r="AC1689" t="s">
        <v>58</v>
      </c>
      <c r="AD1689" t="s">
        <v>66</v>
      </c>
      <c r="AE1689" t="s">
        <v>58</v>
      </c>
      <c r="AF1689" t="s">
        <v>58</v>
      </c>
      <c r="AG1689" t="s">
        <v>58</v>
      </c>
      <c r="AH1689" t="s">
        <v>66</v>
      </c>
      <c r="AI1689" t="s">
        <v>58</v>
      </c>
      <c r="AJ1689" t="s">
        <v>58</v>
      </c>
      <c r="AK1689">
        <v>1</v>
      </c>
      <c r="AL1689">
        <v>0</v>
      </c>
      <c r="AM1689">
        <v>1</v>
      </c>
      <c r="AN1689">
        <v>0</v>
      </c>
      <c r="AO1689">
        <v>1</v>
      </c>
      <c r="AP1689">
        <v>0</v>
      </c>
      <c r="AQ1689">
        <v>0</v>
      </c>
      <c r="AR1689">
        <v>0</v>
      </c>
      <c r="AS1689">
        <v>1</v>
      </c>
      <c r="AT1689">
        <v>8</v>
      </c>
      <c r="AU1689">
        <v>83408</v>
      </c>
      <c r="AV1689">
        <v>15.4</v>
      </c>
      <c r="AW1689" t="s">
        <v>59</v>
      </c>
      <c r="AX1689">
        <v>3</v>
      </c>
    </row>
    <row r="1690" spans="1:50">
      <c r="A1690" t="s">
        <v>2990</v>
      </c>
      <c r="B1690" t="s">
        <v>2991</v>
      </c>
      <c r="C1690" t="s">
        <v>103</v>
      </c>
      <c r="D1690">
        <v>4480</v>
      </c>
      <c r="E1690" t="s">
        <v>63</v>
      </c>
      <c r="F1690">
        <v>70</v>
      </c>
      <c r="G1690" t="s">
        <v>226</v>
      </c>
      <c r="H1690">
        <v>490.46</v>
      </c>
      <c r="I1690" t="s">
        <v>105</v>
      </c>
      <c r="J1690" t="s">
        <v>71</v>
      </c>
      <c r="K1690" t="s">
        <v>72</v>
      </c>
      <c r="L1690" t="s">
        <v>58</v>
      </c>
      <c r="M1690">
        <v>0</v>
      </c>
      <c r="N1690">
        <v>2</v>
      </c>
      <c r="O1690">
        <v>2</v>
      </c>
      <c r="P1690">
        <v>0</v>
      </c>
      <c r="Q1690" t="s">
        <v>59</v>
      </c>
      <c r="R1690" t="s">
        <v>59</v>
      </c>
      <c r="S1690" t="s">
        <v>59</v>
      </c>
      <c r="T1690" t="s">
        <v>59</v>
      </c>
      <c r="U1690" t="s">
        <v>59</v>
      </c>
      <c r="W1690">
        <v>0</v>
      </c>
      <c r="X1690">
        <v>0</v>
      </c>
      <c r="Y1690" t="s">
        <v>66</v>
      </c>
      <c r="Z1690" t="s">
        <v>66</v>
      </c>
      <c r="AA1690" t="s">
        <v>58</v>
      </c>
      <c r="AB1690" t="s">
        <v>66</v>
      </c>
      <c r="AC1690" t="s">
        <v>58</v>
      </c>
      <c r="AD1690" t="s">
        <v>66</v>
      </c>
      <c r="AE1690" t="s">
        <v>66</v>
      </c>
      <c r="AF1690" t="s">
        <v>58</v>
      </c>
      <c r="AG1690" t="s">
        <v>58</v>
      </c>
      <c r="AH1690" t="s">
        <v>58</v>
      </c>
      <c r="AI1690" t="s">
        <v>58</v>
      </c>
      <c r="AJ1690" t="s">
        <v>58</v>
      </c>
      <c r="AK1690">
        <v>0</v>
      </c>
      <c r="AL1690">
        <v>0</v>
      </c>
      <c r="AM1690">
        <v>1</v>
      </c>
      <c r="AN1690">
        <v>0</v>
      </c>
      <c r="AO1690">
        <v>1</v>
      </c>
      <c r="AP1690">
        <v>0</v>
      </c>
      <c r="AQ1690">
        <v>0</v>
      </c>
      <c r="AR1690">
        <v>0</v>
      </c>
      <c r="AS1690">
        <v>1</v>
      </c>
      <c r="AT1690">
        <v>9</v>
      </c>
      <c r="AU1690">
        <v>130816</v>
      </c>
      <c r="AV1690">
        <v>15.9</v>
      </c>
      <c r="AW1690" t="s">
        <v>59</v>
      </c>
      <c r="AX1690">
        <v>6</v>
      </c>
    </row>
    <row r="1691" spans="1:50">
      <c r="A1691" t="s">
        <v>2992</v>
      </c>
      <c r="B1691" t="s">
        <v>1179</v>
      </c>
      <c r="C1691" t="s">
        <v>108</v>
      </c>
      <c r="D1691">
        <v>3360</v>
      </c>
      <c r="E1691" t="s">
        <v>53</v>
      </c>
      <c r="F1691">
        <v>0</v>
      </c>
      <c r="G1691" t="s">
        <v>246</v>
      </c>
      <c r="H1691">
        <v>441.12</v>
      </c>
      <c r="I1691" t="s">
        <v>94</v>
      </c>
      <c r="J1691" t="s">
        <v>55</v>
      </c>
      <c r="K1691" t="s">
        <v>116</v>
      </c>
      <c r="L1691" t="s">
        <v>58</v>
      </c>
      <c r="M1691">
        <v>0</v>
      </c>
      <c r="N1691">
        <v>2</v>
      </c>
      <c r="O1691">
        <v>2</v>
      </c>
      <c r="P1691">
        <v>0</v>
      </c>
      <c r="Q1691" t="s">
        <v>66</v>
      </c>
      <c r="R1691" t="s">
        <v>66</v>
      </c>
      <c r="S1691" t="s">
        <v>66</v>
      </c>
      <c r="T1691" t="s">
        <v>59</v>
      </c>
      <c r="U1691" t="s">
        <v>66</v>
      </c>
      <c r="V1691">
        <v>1</v>
      </c>
      <c r="W1691">
        <v>1</v>
      </c>
      <c r="X1691">
        <v>1</v>
      </c>
      <c r="Y1691" t="s">
        <v>58</v>
      </c>
      <c r="Z1691" t="s">
        <v>58</v>
      </c>
      <c r="AA1691" t="s">
        <v>58</v>
      </c>
      <c r="AB1691" t="s">
        <v>66</v>
      </c>
      <c r="AC1691" t="s">
        <v>58</v>
      </c>
      <c r="AD1691" t="s">
        <v>58</v>
      </c>
      <c r="AE1691" t="s">
        <v>66</v>
      </c>
      <c r="AF1691" t="s">
        <v>58</v>
      </c>
      <c r="AG1691" t="s">
        <v>58</v>
      </c>
      <c r="AH1691" t="s">
        <v>58</v>
      </c>
      <c r="AI1691" t="s">
        <v>58</v>
      </c>
      <c r="AJ1691" t="s">
        <v>58</v>
      </c>
      <c r="AK1691">
        <v>0</v>
      </c>
      <c r="AL1691">
        <v>1</v>
      </c>
      <c r="AM1691">
        <v>1</v>
      </c>
      <c r="AN1691">
        <v>0</v>
      </c>
      <c r="AO1691">
        <v>1</v>
      </c>
      <c r="AP1691">
        <v>0</v>
      </c>
      <c r="AQ1691">
        <v>1</v>
      </c>
      <c r="AR1691">
        <v>0</v>
      </c>
      <c r="AS1691">
        <v>0</v>
      </c>
      <c r="AT1691">
        <v>9</v>
      </c>
      <c r="AU1691">
        <v>164251</v>
      </c>
      <c r="AV1691">
        <v>16.5</v>
      </c>
      <c r="AW1691" t="s">
        <v>59</v>
      </c>
      <c r="AX1691">
        <v>9</v>
      </c>
    </row>
    <row r="1692" spans="1:50">
      <c r="A1692" t="s">
        <v>2993</v>
      </c>
      <c r="B1692" t="s">
        <v>2994</v>
      </c>
      <c r="C1692" t="s">
        <v>93</v>
      </c>
      <c r="D1692">
        <v>4560</v>
      </c>
      <c r="E1692" t="s">
        <v>63</v>
      </c>
      <c r="F1692">
        <v>42</v>
      </c>
      <c r="G1692" t="s">
        <v>70</v>
      </c>
      <c r="H1692">
        <v>377.3</v>
      </c>
      <c r="I1692" t="s">
        <v>100</v>
      </c>
      <c r="J1692" t="s">
        <v>71</v>
      </c>
      <c r="K1692" t="s">
        <v>72</v>
      </c>
      <c r="L1692" t="s">
        <v>66</v>
      </c>
      <c r="M1692">
        <v>1</v>
      </c>
      <c r="N1692">
        <v>0</v>
      </c>
      <c r="O1692">
        <v>0</v>
      </c>
      <c r="P1692">
        <v>0</v>
      </c>
      <c r="Q1692" t="s">
        <v>59</v>
      </c>
      <c r="R1692" t="s">
        <v>59</v>
      </c>
      <c r="S1692" t="s">
        <v>59</v>
      </c>
      <c r="T1692" t="s">
        <v>59</v>
      </c>
      <c r="U1692" t="s">
        <v>59</v>
      </c>
      <c r="W1692">
        <v>0</v>
      </c>
      <c r="X1692">
        <v>0</v>
      </c>
      <c r="Y1692" t="s">
        <v>59</v>
      </c>
      <c r="Z1692" t="s">
        <v>59</v>
      </c>
      <c r="AA1692" t="s">
        <v>59</v>
      </c>
      <c r="AB1692" t="s">
        <v>59</v>
      </c>
      <c r="AC1692" t="s">
        <v>59</v>
      </c>
      <c r="AD1692" t="s">
        <v>59</v>
      </c>
      <c r="AE1692" t="s">
        <v>59</v>
      </c>
      <c r="AF1692" t="s">
        <v>59</v>
      </c>
      <c r="AG1692" t="s">
        <v>59</v>
      </c>
      <c r="AH1692" t="s">
        <v>59</v>
      </c>
      <c r="AI1692" t="s">
        <v>59</v>
      </c>
      <c r="AJ1692" t="s">
        <v>59</v>
      </c>
      <c r="AT1692">
        <v>6</v>
      </c>
      <c r="AU1692">
        <v>79431</v>
      </c>
      <c r="AV1692">
        <v>13.6</v>
      </c>
      <c r="AW1692" t="s">
        <v>59</v>
      </c>
      <c r="AX1692">
        <v>5</v>
      </c>
    </row>
    <row r="1693" spans="1:50">
      <c r="A1693" t="s">
        <v>2995</v>
      </c>
      <c r="B1693" t="s">
        <v>2996</v>
      </c>
      <c r="C1693" t="s">
        <v>187</v>
      </c>
      <c r="D1693">
        <v>8840</v>
      </c>
      <c r="E1693" t="s">
        <v>53</v>
      </c>
      <c r="F1693">
        <v>52</v>
      </c>
      <c r="G1693" t="s">
        <v>104</v>
      </c>
      <c r="H1693">
        <v>490.46</v>
      </c>
      <c r="I1693" t="s">
        <v>100</v>
      </c>
      <c r="J1693" t="s">
        <v>71</v>
      </c>
      <c r="K1693" t="s">
        <v>116</v>
      </c>
      <c r="L1693" t="s">
        <v>66</v>
      </c>
      <c r="M1693">
        <v>2</v>
      </c>
      <c r="N1693">
        <v>2</v>
      </c>
      <c r="O1693">
        <v>2</v>
      </c>
      <c r="P1693">
        <v>0</v>
      </c>
      <c r="Q1693" t="s">
        <v>66</v>
      </c>
      <c r="R1693" t="s">
        <v>66</v>
      </c>
      <c r="S1693" t="s">
        <v>66</v>
      </c>
      <c r="T1693" t="s">
        <v>66</v>
      </c>
      <c r="U1693" t="s">
        <v>66</v>
      </c>
      <c r="W1693">
        <v>0</v>
      </c>
      <c r="X1693">
        <v>0</v>
      </c>
      <c r="Y1693" t="s">
        <v>66</v>
      </c>
      <c r="Z1693" t="s">
        <v>66</v>
      </c>
      <c r="AA1693" t="s">
        <v>58</v>
      </c>
      <c r="AB1693" t="s">
        <v>66</v>
      </c>
      <c r="AC1693" t="s">
        <v>58</v>
      </c>
      <c r="AD1693" t="s">
        <v>58</v>
      </c>
      <c r="AE1693" t="s">
        <v>66</v>
      </c>
      <c r="AF1693" t="s">
        <v>58</v>
      </c>
      <c r="AG1693" t="s">
        <v>58</v>
      </c>
      <c r="AH1693" t="s">
        <v>58</v>
      </c>
      <c r="AI1693" t="s">
        <v>58</v>
      </c>
      <c r="AJ1693" t="s">
        <v>58</v>
      </c>
      <c r="AK1693">
        <v>0</v>
      </c>
      <c r="AL1693">
        <v>1</v>
      </c>
      <c r="AM1693">
        <v>1</v>
      </c>
      <c r="AN1693">
        <v>0</v>
      </c>
      <c r="AO1693">
        <v>1</v>
      </c>
      <c r="AP1693">
        <v>0</v>
      </c>
      <c r="AQ1693">
        <v>0</v>
      </c>
      <c r="AR1693">
        <v>0</v>
      </c>
      <c r="AS1693">
        <v>1</v>
      </c>
      <c r="AT1693">
        <v>9</v>
      </c>
      <c r="AU1693">
        <v>138203</v>
      </c>
      <c r="AV1693">
        <v>16</v>
      </c>
      <c r="AW1693" t="s">
        <v>66</v>
      </c>
      <c r="AX1693">
        <v>7</v>
      </c>
    </row>
    <row r="1694" spans="1:50">
      <c r="A1694" t="s">
        <v>2997</v>
      </c>
      <c r="B1694" t="s">
        <v>1179</v>
      </c>
      <c r="C1694" t="s">
        <v>108</v>
      </c>
      <c r="D1694">
        <v>3360</v>
      </c>
      <c r="E1694" t="s">
        <v>63</v>
      </c>
      <c r="F1694">
        <v>30</v>
      </c>
      <c r="G1694" t="s">
        <v>70</v>
      </c>
      <c r="H1694">
        <v>299.01</v>
      </c>
      <c r="I1694" t="s">
        <v>105</v>
      </c>
      <c r="J1694" t="s">
        <v>71</v>
      </c>
      <c r="K1694" t="s">
        <v>85</v>
      </c>
      <c r="L1694" t="s">
        <v>66</v>
      </c>
      <c r="M1694">
        <v>1</v>
      </c>
      <c r="N1694">
        <v>2</v>
      </c>
      <c r="O1694">
        <v>2</v>
      </c>
      <c r="P1694">
        <v>0</v>
      </c>
      <c r="Q1694" t="s">
        <v>59</v>
      </c>
      <c r="R1694" t="s">
        <v>59</v>
      </c>
      <c r="S1694" t="s">
        <v>66</v>
      </c>
      <c r="T1694" t="s">
        <v>66</v>
      </c>
      <c r="U1694" t="s">
        <v>66</v>
      </c>
      <c r="V1694">
        <v>1</v>
      </c>
      <c r="W1694">
        <v>1</v>
      </c>
      <c r="X1694">
        <v>1</v>
      </c>
      <c r="Y1694" t="s">
        <v>59</v>
      </c>
      <c r="Z1694" t="s">
        <v>59</v>
      </c>
      <c r="AA1694" t="s">
        <v>59</v>
      </c>
      <c r="AB1694" t="s">
        <v>59</v>
      </c>
      <c r="AC1694" t="s">
        <v>59</v>
      </c>
      <c r="AD1694" t="s">
        <v>59</v>
      </c>
      <c r="AE1694" t="s">
        <v>59</v>
      </c>
      <c r="AF1694" t="s">
        <v>59</v>
      </c>
      <c r="AG1694" t="s">
        <v>59</v>
      </c>
      <c r="AH1694" t="s">
        <v>59</v>
      </c>
      <c r="AI1694" t="s">
        <v>59</v>
      </c>
      <c r="AJ1694" t="s">
        <v>59</v>
      </c>
      <c r="AT1694">
        <v>6</v>
      </c>
      <c r="AU1694">
        <v>61980</v>
      </c>
      <c r="AV1694">
        <v>13.5</v>
      </c>
      <c r="AW1694" t="s">
        <v>66</v>
      </c>
      <c r="AX1694">
        <v>9</v>
      </c>
    </row>
    <row r="1695" spans="1:50">
      <c r="A1695" t="s">
        <v>2998</v>
      </c>
      <c r="B1695" t="s">
        <v>2865</v>
      </c>
      <c r="C1695" t="s">
        <v>185</v>
      </c>
      <c r="D1695">
        <v>1600</v>
      </c>
      <c r="E1695" t="s">
        <v>63</v>
      </c>
      <c r="F1695">
        <v>42</v>
      </c>
      <c r="G1695" t="s">
        <v>89</v>
      </c>
      <c r="H1695">
        <v>434.87</v>
      </c>
      <c r="I1695" t="s">
        <v>55</v>
      </c>
      <c r="J1695" t="s">
        <v>71</v>
      </c>
      <c r="K1695" t="s">
        <v>128</v>
      </c>
      <c r="L1695" t="s">
        <v>66</v>
      </c>
      <c r="M1695">
        <v>3</v>
      </c>
      <c r="N1695">
        <v>2</v>
      </c>
      <c r="O1695">
        <v>2</v>
      </c>
      <c r="P1695">
        <v>0</v>
      </c>
      <c r="Q1695" t="s">
        <v>59</v>
      </c>
      <c r="R1695" t="s">
        <v>59</v>
      </c>
      <c r="S1695" t="s">
        <v>59</v>
      </c>
      <c r="T1695" t="s">
        <v>59</v>
      </c>
      <c r="U1695" t="s">
        <v>59</v>
      </c>
      <c r="W1695">
        <v>0</v>
      </c>
      <c r="X1695">
        <v>0</v>
      </c>
      <c r="Y1695" t="s">
        <v>66</v>
      </c>
      <c r="Z1695" t="s">
        <v>66</v>
      </c>
      <c r="AA1695" t="s">
        <v>58</v>
      </c>
      <c r="AB1695" t="s">
        <v>66</v>
      </c>
      <c r="AC1695" t="s">
        <v>58</v>
      </c>
      <c r="AD1695" t="s">
        <v>58</v>
      </c>
      <c r="AE1695" t="s">
        <v>58</v>
      </c>
      <c r="AF1695" t="s">
        <v>58</v>
      </c>
      <c r="AG1695" t="s">
        <v>58</v>
      </c>
      <c r="AH1695" t="s">
        <v>58</v>
      </c>
      <c r="AI1695" t="s">
        <v>58</v>
      </c>
      <c r="AJ1695" t="s">
        <v>58</v>
      </c>
      <c r="AK1695">
        <v>0</v>
      </c>
      <c r="AL1695">
        <v>0</v>
      </c>
      <c r="AM1695">
        <v>1</v>
      </c>
      <c r="AN1695">
        <v>0</v>
      </c>
      <c r="AO1695">
        <v>0</v>
      </c>
      <c r="AP1695">
        <v>0</v>
      </c>
      <c r="AQ1695">
        <v>0</v>
      </c>
      <c r="AR1695">
        <v>0</v>
      </c>
      <c r="AS1695">
        <v>0</v>
      </c>
      <c r="AT1695">
        <v>9</v>
      </c>
      <c r="AU1695">
        <v>109347</v>
      </c>
      <c r="AV1695">
        <v>14.7</v>
      </c>
      <c r="AW1695" t="s">
        <v>59</v>
      </c>
      <c r="AX1695">
        <v>1</v>
      </c>
    </row>
    <row r="1696" spans="1:50">
      <c r="A1696" t="s">
        <v>2999</v>
      </c>
      <c r="B1696" t="s">
        <v>113</v>
      </c>
      <c r="C1696" t="s">
        <v>114</v>
      </c>
      <c r="D1696">
        <v>4120</v>
      </c>
      <c r="E1696" t="s">
        <v>53</v>
      </c>
      <c r="F1696">
        <v>70</v>
      </c>
      <c r="G1696" t="s">
        <v>64</v>
      </c>
      <c r="H1696">
        <v>372.37</v>
      </c>
      <c r="I1696" t="s">
        <v>55</v>
      </c>
      <c r="J1696" t="s">
        <v>55</v>
      </c>
      <c r="K1696" t="s">
        <v>72</v>
      </c>
      <c r="L1696" t="s">
        <v>58</v>
      </c>
      <c r="M1696">
        <v>0</v>
      </c>
      <c r="N1696">
        <v>1</v>
      </c>
      <c r="O1696">
        <v>1</v>
      </c>
      <c r="P1696">
        <v>0</v>
      </c>
      <c r="Q1696" t="s">
        <v>59</v>
      </c>
      <c r="R1696" t="s">
        <v>59</v>
      </c>
      <c r="S1696" t="s">
        <v>59</v>
      </c>
      <c r="T1696" t="s">
        <v>59</v>
      </c>
      <c r="U1696" t="s">
        <v>59</v>
      </c>
      <c r="W1696">
        <v>0</v>
      </c>
      <c r="X1696">
        <v>0</v>
      </c>
      <c r="Y1696" t="s">
        <v>58</v>
      </c>
      <c r="Z1696" t="s">
        <v>66</v>
      </c>
      <c r="AA1696" t="s">
        <v>58</v>
      </c>
      <c r="AB1696" t="s">
        <v>66</v>
      </c>
      <c r="AC1696" t="s">
        <v>58</v>
      </c>
      <c r="AD1696" t="s">
        <v>58</v>
      </c>
      <c r="AE1696" t="s">
        <v>66</v>
      </c>
      <c r="AF1696" t="s">
        <v>58</v>
      </c>
      <c r="AG1696" t="s">
        <v>58</v>
      </c>
      <c r="AH1696" t="s">
        <v>58</v>
      </c>
      <c r="AI1696" t="s">
        <v>58</v>
      </c>
      <c r="AJ1696" t="s">
        <v>58</v>
      </c>
      <c r="AK1696">
        <v>0</v>
      </c>
      <c r="AL1696">
        <v>0</v>
      </c>
      <c r="AM1696">
        <v>1</v>
      </c>
      <c r="AN1696">
        <v>1</v>
      </c>
      <c r="AO1696">
        <v>1</v>
      </c>
      <c r="AP1696">
        <v>0</v>
      </c>
      <c r="AQ1696">
        <v>0</v>
      </c>
      <c r="AR1696">
        <v>1</v>
      </c>
      <c r="AS1696">
        <v>1</v>
      </c>
      <c r="AT1696">
        <v>9</v>
      </c>
      <c r="AU1696">
        <v>103905</v>
      </c>
      <c r="AV1696">
        <v>13.7</v>
      </c>
      <c r="AW1696" t="s">
        <v>59</v>
      </c>
      <c r="AX1696">
        <v>4</v>
      </c>
    </row>
    <row r="1697" spans="1:50">
      <c r="A1697" t="s">
        <v>3000</v>
      </c>
      <c r="B1697" t="s">
        <v>3001</v>
      </c>
      <c r="C1697" t="s">
        <v>171</v>
      </c>
      <c r="D1697">
        <v>5380</v>
      </c>
      <c r="E1697" t="s">
        <v>63</v>
      </c>
      <c r="F1697">
        <v>50</v>
      </c>
      <c r="G1697" t="s">
        <v>226</v>
      </c>
      <c r="H1697">
        <v>482.57</v>
      </c>
      <c r="I1697" t="s">
        <v>105</v>
      </c>
      <c r="J1697" t="s">
        <v>71</v>
      </c>
      <c r="K1697" t="s">
        <v>72</v>
      </c>
      <c r="L1697" t="s">
        <v>58</v>
      </c>
      <c r="M1697">
        <v>0</v>
      </c>
      <c r="N1697">
        <v>1</v>
      </c>
      <c r="O1697">
        <v>1</v>
      </c>
      <c r="P1697">
        <v>0</v>
      </c>
      <c r="Q1697" t="s">
        <v>59</v>
      </c>
      <c r="R1697" t="s">
        <v>59</v>
      </c>
      <c r="S1697" t="s">
        <v>59</v>
      </c>
      <c r="T1697" t="s">
        <v>59</v>
      </c>
      <c r="U1697" t="s">
        <v>59</v>
      </c>
      <c r="V1697">
        <v>4</v>
      </c>
      <c r="W1697">
        <v>1</v>
      </c>
      <c r="X1697">
        <v>1</v>
      </c>
      <c r="Y1697" t="s">
        <v>66</v>
      </c>
      <c r="Z1697" t="s">
        <v>66</v>
      </c>
      <c r="AA1697" t="s">
        <v>58</v>
      </c>
      <c r="AB1697" t="s">
        <v>66</v>
      </c>
      <c r="AC1697" t="s">
        <v>58</v>
      </c>
      <c r="AD1697" t="s">
        <v>58</v>
      </c>
      <c r="AE1697" t="s">
        <v>66</v>
      </c>
      <c r="AF1697" t="s">
        <v>58</v>
      </c>
      <c r="AG1697" t="s">
        <v>58</v>
      </c>
      <c r="AH1697" t="s">
        <v>66</v>
      </c>
      <c r="AI1697" t="s">
        <v>58</v>
      </c>
      <c r="AJ1697" t="s">
        <v>58</v>
      </c>
      <c r="AK1697">
        <v>0</v>
      </c>
      <c r="AL1697">
        <v>0</v>
      </c>
      <c r="AM1697">
        <v>1</v>
      </c>
      <c r="AN1697">
        <v>0</v>
      </c>
      <c r="AO1697">
        <v>1</v>
      </c>
      <c r="AP1697">
        <v>0</v>
      </c>
      <c r="AQ1697">
        <v>0</v>
      </c>
      <c r="AR1697">
        <v>0</v>
      </c>
      <c r="AS1697">
        <v>1</v>
      </c>
      <c r="AT1697">
        <v>8</v>
      </c>
      <c r="AU1697">
        <v>87777</v>
      </c>
      <c r="AV1697">
        <v>13.6</v>
      </c>
      <c r="AW1697" t="s">
        <v>59</v>
      </c>
      <c r="AX1697">
        <v>3</v>
      </c>
    </row>
    <row r="1698" spans="1:50">
      <c r="A1698" t="s">
        <v>3002</v>
      </c>
      <c r="B1698" t="s">
        <v>3003</v>
      </c>
      <c r="C1698" t="s">
        <v>103</v>
      </c>
      <c r="D1698">
        <v>5945</v>
      </c>
      <c r="E1698" t="s">
        <v>63</v>
      </c>
      <c r="F1698">
        <v>44</v>
      </c>
      <c r="G1698" t="s">
        <v>363</v>
      </c>
      <c r="H1698">
        <v>490.46</v>
      </c>
      <c r="I1698" t="s">
        <v>55</v>
      </c>
      <c r="J1698" t="s">
        <v>71</v>
      </c>
      <c r="K1698" t="s">
        <v>153</v>
      </c>
      <c r="L1698" t="s">
        <v>66</v>
      </c>
      <c r="M1698">
        <v>2</v>
      </c>
      <c r="N1698">
        <v>2</v>
      </c>
      <c r="O1698">
        <v>2</v>
      </c>
      <c r="P1698">
        <v>0</v>
      </c>
      <c r="Q1698" t="s">
        <v>59</v>
      </c>
      <c r="R1698" t="s">
        <v>59</v>
      </c>
      <c r="S1698" t="s">
        <v>59</v>
      </c>
      <c r="T1698" t="s">
        <v>59</v>
      </c>
      <c r="U1698" t="s">
        <v>59</v>
      </c>
      <c r="W1698">
        <v>0</v>
      </c>
      <c r="X1698">
        <v>0</v>
      </c>
      <c r="Y1698" t="s">
        <v>66</v>
      </c>
      <c r="Z1698" t="s">
        <v>66</v>
      </c>
      <c r="AA1698" t="s">
        <v>58</v>
      </c>
      <c r="AB1698" t="s">
        <v>66</v>
      </c>
      <c r="AC1698" t="s">
        <v>58</v>
      </c>
      <c r="AD1698" t="s">
        <v>58</v>
      </c>
      <c r="AE1698" t="s">
        <v>58</v>
      </c>
      <c r="AF1698" t="s">
        <v>58</v>
      </c>
      <c r="AG1698" t="s">
        <v>58</v>
      </c>
      <c r="AH1698" t="s">
        <v>58</v>
      </c>
      <c r="AI1698" t="s">
        <v>58</v>
      </c>
      <c r="AJ1698" t="s">
        <v>58</v>
      </c>
      <c r="AK1698">
        <v>0</v>
      </c>
      <c r="AL1698">
        <v>1</v>
      </c>
      <c r="AM1698">
        <v>1</v>
      </c>
      <c r="AN1698">
        <v>0</v>
      </c>
      <c r="AO1698">
        <v>1</v>
      </c>
      <c r="AP1698">
        <v>0</v>
      </c>
      <c r="AQ1698">
        <v>0</v>
      </c>
      <c r="AR1698">
        <v>1</v>
      </c>
      <c r="AS1698">
        <v>0</v>
      </c>
      <c r="AT1698">
        <v>9</v>
      </c>
      <c r="AU1698">
        <v>141744</v>
      </c>
      <c r="AV1698">
        <v>16.3</v>
      </c>
      <c r="AW1698" t="s">
        <v>59</v>
      </c>
      <c r="AX1698">
        <v>6</v>
      </c>
    </row>
    <row r="1699" spans="1:50">
      <c r="A1699" t="s">
        <v>3004</v>
      </c>
      <c r="B1699" t="s">
        <v>1320</v>
      </c>
      <c r="C1699" t="s">
        <v>134</v>
      </c>
      <c r="D1699">
        <v>3200</v>
      </c>
      <c r="E1699" t="s">
        <v>63</v>
      </c>
      <c r="F1699">
        <v>78</v>
      </c>
      <c r="G1699" t="s">
        <v>127</v>
      </c>
      <c r="H1699">
        <v>453.62</v>
      </c>
      <c r="I1699" t="s">
        <v>55</v>
      </c>
      <c r="J1699" t="s">
        <v>71</v>
      </c>
      <c r="K1699" t="s">
        <v>256</v>
      </c>
      <c r="L1699" t="s">
        <v>66</v>
      </c>
      <c r="M1699">
        <v>1</v>
      </c>
      <c r="N1699">
        <v>2</v>
      </c>
      <c r="O1699">
        <v>2</v>
      </c>
      <c r="P1699">
        <v>0</v>
      </c>
      <c r="Q1699" t="s">
        <v>59</v>
      </c>
      <c r="R1699" t="s">
        <v>59</v>
      </c>
      <c r="S1699" t="s">
        <v>59</v>
      </c>
      <c r="T1699" t="s">
        <v>59</v>
      </c>
      <c r="U1699" t="s">
        <v>59</v>
      </c>
      <c r="V1699">
        <v>2</v>
      </c>
      <c r="W1699">
        <v>0</v>
      </c>
      <c r="X1699">
        <v>1</v>
      </c>
      <c r="Y1699" t="s">
        <v>66</v>
      </c>
      <c r="Z1699" t="s">
        <v>66</v>
      </c>
      <c r="AA1699" t="s">
        <v>66</v>
      </c>
      <c r="AB1699" t="s">
        <v>66</v>
      </c>
      <c r="AC1699" t="s">
        <v>58</v>
      </c>
      <c r="AD1699" t="s">
        <v>58</v>
      </c>
      <c r="AE1699" t="s">
        <v>58</v>
      </c>
      <c r="AF1699" t="s">
        <v>58</v>
      </c>
      <c r="AG1699" t="s">
        <v>58</v>
      </c>
      <c r="AH1699" t="s">
        <v>58</v>
      </c>
      <c r="AI1699" t="s">
        <v>66</v>
      </c>
      <c r="AJ1699" t="s">
        <v>58</v>
      </c>
      <c r="AK1699">
        <v>0</v>
      </c>
      <c r="AL1699">
        <v>0</v>
      </c>
      <c r="AM1699">
        <v>0</v>
      </c>
      <c r="AN1699">
        <v>0</v>
      </c>
      <c r="AO1699">
        <v>0</v>
      </c>
      <c r="AP1699">
        <v>0</v>
      </c>
      <c r="AQ1699">
        <v>0</v>
      </c>
      <c r="AR1699">
        <v>0</v>
      </c>
      <c r="AS1699">
        <v>0</v>
      </c>
      <c r="AT1699">
        <v>9</v>
      </c>
      <c r="AU1699">
        <v>87015</v>
      </c>
      <c r="AV1699">
        <v>14.7</v>
      </c>
      <c r="AW1699" t="s">
        <v>59</v>
      </c>
      <c r="AX1699">
        <v>1</v>
      </c>
    </row>
    <row r="1700" spans="1:50">
      <c r="A1700" t="s">
        <v>3005</v>
      </c>
      <c r="B1700" t="s">
        <v>796</v>
      </c>
      <c r="C1700" t="s">
        <v>205</v>
      </c>
      <c r="D1700">
        <v>2440</v>
      </c>
      <c r="E1700" t="s">
        <v>63</v>
      </c>
      <c r="F1700">
        <v>40</v>
      </c>
      <c r="G1700" t="s">
        <v>226</v>
      </c>
      <c r="H1700">
        <v>346.05</v>
      </c>
      <c r="I1700" t="s">
        <v>55</v>
      </c>
      <c r="J1700" t="s">
        <v>55</v>
      </c>
      <c r="K1700" t="s">
        <v>128</v>
      </c>
      <c r="L1700" t="s">
        <v>58</v>
      </c>
      <c r="M1700">
        <v>0</v>
      </c>
      <c r="N1700">
        <v>0</v>
      </c>
      <c r="O1700">
        <v>0</v>
      </c>
      <c r="P1700">
        <v>0</v>
      </c>
      <c r="Q1700" t="s">
        <v>59</v>
      </c>
      <c r="R1700" t="s">
        <v>59</v>
      </c>
      <c r="S1700" t="s">
        <v>59</v>
      </c>
      <c r="T1700" t="s">
        <v>59</v>
      </c>
      <c r="U1700" t="s">
        <v>59</v>
      </c>
      <c r="W1700">
        <v>0</v>
      </c>
      <c r="X1700">
        <v>0</v>
      </c>
      <c r="Y1700" t="s">
        <v>58</v>
      </c>
      <c r="Z1700" t="s">
        <v>58</v>
      </c>
      <c r="AA1700" t="s">
        <v>58</v>
      </c>
      <c r="AB1700" t="s">
        <v>58</v>
      </c>
      <c r="AC1700" t="s">
        <v>58</v>
      </c>
      <c r="AD1700" t="s">
        <v>58</v>
      </c>
      <c r="AE1700" t="s">
        <v>58</v>
      </c>
      <c r="AF1700" t="s">
        <v>58</v>
      </c>
      <c r="AG1700" t="s">
        <v>58</v>
      </c>
      <c r="AH1700" t="s">
        <v>58</v>
      </c>
      <c r="AI1700" t="s">
        <v>58</v>
      </c>
      <c r="AJ1700" t="s">
        <v>58</v>
      </c>
      <c r="AK1700">
        <v>0</v>
      </c>
      <c r="AL1700">
        <v>1</v>
      </c>
      <c r="AM1700">
        <v>1</v>
      </c>
      <c r="AN1700">
        <v>0</v>
      </c>
      <c r="AO1700">
        <v>1</v>
      </c>
      <c r="AP1700">
        <v>0</v>
      </c>
      <c r="AQ1700">
        <v>1</v>
      </c>
      <c r="AR1700">
        <v>1</v>
      </c>
      <c r="AS1700">
        <v>0</v>
      </c>
      <c r="AT1700">
        <v>9</v>
      </c>
      <c r="AU1700">
        <v>92020</v>
      </c>
      <c r="AV1700">
        <v>14.2</v>
      </c>
      <c r="AW1700" t="s">
        <v>59</v>
      </c>
      <c r="AX1700">
        <v>1</v>
      </c>
    </row>
    <row r="1701" spans="1:50">
      <c r="A1701" t="s">
        <v>3006</v>
      </c>
      <c r="B1701" t="s">
        <v>3007</v>
      </c>
      <c r="C1701" t="s">
        <v>212</v>
      </c>
      <c r="D1701">
        <v>3120</v>
      </c>
      <c r="E1701" t="s">
        <v>53</v>
      </c>
      <c r="F1701">
        <v>30</v>
      </c>
      <c r="G1701" t="s">
        <v>89</v>
      </c>
      <c r="H1701">
        <v>393.42</v>
      </c>
      <c r="I1701" t="s">
        <v>55</v>
      </c>
      <c r="J1701" t="s">
        <v>56</v>
      </c>
      <c r="K1701" t="s">
        <v>116</v>
      </c>
      <c r="L1701" t="s">
        <v>58</v>
      </c>
      <c r="M1701">
        <v>0</v>
      </c>
      <c r="N1701">
        <v>1</v>
      </c>
      <c r="O1701">
        <v>1</v>
      </c>
      <c r="P1701">
        <v>0</v>
      </c>
      <c r="Q1701" t="s">
        <v>59</v>
      </c>
      <c r="R1701" t="s">
        <v>59</v>
      </c>
      <c r="S1701" t="s">
        <v>59</v>
      </c>
      <c r="T1701" t="s">
        <v>59</v>
      </c>
      <c r="U1701" t="s">
        <v>59</v>
      </c>
      <c r="W1701">
        <v>0</v>
      </c>
      <c r="X1701">
        <v>0</v>
      </c>
      <c r="Y1701" t="s">
        <v>58</v>
      </c>
      <c r="Z1701" t="s">
        <v>58</v>
      </c>
      <c r="AA1701" t="s">
        <v>58</v>
      </c>
      <c r="AB1701" t="s">
        <v>58</v>
      </c>
      <c r="AC1701" t="s">
        <v>58</v>
      </c>
      <c r="AD1701" t="s">
        <v>58</v>
      </c>
      <c r="AE1701" t="s">
        <v>58</v>
      </c>
      <c r="AF1701" t="s">
        <v>58</v>
      </c>
      <c r="AG1701" t="s">
        <v>58</v>
      </c>
      <c r="AH1701" t="s">
        <v>58</v>
      </c>
      <c r="AI1701" t="s">
        <v>58</v>
      </c>
      <c r="AJ1701" t="s">
        <v>58</v>
      </c>
      <c r="AK1701">
        <v>0</v>
      </c>
      <c r="AL1701">
        <v>0</v>
      </c>
      <c r="AM1701">
        <v>1</v>
      </c>
      <c r="AN1701">
        <v>0</v>
      </c>
      <c r="AO1701">
        <v>1</v>
      </c>
      <c r="AP1701">
        <v>0</v>
      </c>
      <c r="AQ1701">
        <v>0</v>
      </c>
      <c r="AR1701">
        <v>0</v>
      </c>
      <c r="AS1701">
        <v>1</v>
      </c>
      <c r="AT1701">
        <v>9</v>
      </c>
      <c r="AU1701">
        <v>112730</v>
      </c>
      <c r="AV1701">
        <v>15.6</v>
      </c>
      <c r="AW1701" t="s">
        <v>59</v>
      </c>
      <c r="AX1701">
        <v>7</v>
      </c>
    </row>
    <row r="1702" spans="1:50">
      <c r="A1702" t="s">
        <v>3008</v>
      </c>
      <c r="B1702" t="s">
        <v>2053</v>
      </c>
      <c r="C1702" t="s">
        <v>177</v>
      </c>
      <c r="D1702">
        <v>3760</v>
      </c>
      <c r="E1702" t="s">
        <v>53</v>
      </c>
      <c r="F1702">
        <v>48</v>
      </c>
      <c r="G1702" t="s">
        <v>54</v>
      </c>
      <c r="H1702">
        <v>376.32</v>
      </c>
      <c r="I1702" t="s">
        <v>105</v>
      </c>
      <c r="J1702" t="s">
        <v>55</v>
      </c>
      <c r="K1702" t="s">
        <v>111</v>
      </c>
      <c r="L1702" t="s">
        <v>58</v>
      </c>
      <c r="M1702">
        <v>0</v>
      </c>
      <c r="N1702">
        <v>2</v>
      </c>
      <c r="O1702">
        <v>2</v>
      </c>
      <c r="P1702">
        <v>0</v>
      </c>
      <c r="Q1702" t="s">
        <v>59</v>
      </c>
      <c r="R1702" t="s">
        <v>59</v>
      </c>
      <c r="S1702" t="s">
        <v>59</v>
      </c>
      <c r="T1702" t="s">
        <v>59</v>
      </c>
      <c r="U1702" t="s">
        <v>59</v>
      </c>
      <c r="W1702">
        <v>0</v>
      </c>
      <c r="X1702">
        <v>0</v>
      </c>
      <c r="Y1702" t="s">
        <v>66</v>
      </c>
      <c r="Z1702" t="s">
        <v>66</v>
      </c>
      <c r="AA1702" t="s">
        <v>58</v>
      </c>
      <c r="AB1702" t="s">
        <v>66</v>
      </c>
      <c r="AC1702" t="s">
        <v>58</v>
      </c>
      <c r="AD1702" t="s">
        <v>58</v>
      </c>
      <c r="AE1702" t="s">
        <v>66</v>
      </c>
      <c r="AF1702" t="s">
        <v>58</v>
      </c>
      <c r="AG1702" t="s">
        <v>58</v>
      </c>
      <c r="AH1702" t="s">
        <v>58</v>
      </c>
      <c r="AI1702" t="s">
        <v>58</v>
      </c>
      <c r="AJ1702" t="s">
        <v>66</v>
      </c>
      <c r="AK1702">
        <v>0</v>
      </c>
      <c r="AL1702">
        <v>1</v>
      </c>
      <c r="AM1702">
        <v>1</v>
      </c>
      <c r="AN1702">
        <v>0</v>
      </c>
      <c r="AO1702">
        <v>1</v>
      </c>
      <c r="AP1702">
        <v>0</v>
      </c>
      <c r="AQ1702">
        <v>0</v>
      </c>
      <c r="AR1702">
        <v>0</v>
      </c>
      <c r="AS1702">
        <v>1</v>
      </c>
      <c r="AT1702">
        <v>9</v>
      </c>
      <c r="AU1702">
        <v>91704</v>
      </c>
      <c r="AV1702">
        <v>15.5</v>
      </c>
      <c r="AW1702" t="s">
        <v>59</v>
      </c>
      <c r="AX1702">
        <v>8</v>
      </c>
    </row>
    <row r="1703" spans="1:50">
      <c r="A1703" t="s">
        <v>3009</v>
      </c>
      <c r="B1703" t="s">
        <v>3010</v>
      </c>
      <c r="C1703" t="s">
        <v>75</v>
      </c>
      <c r="D1703">
        <v>2640</v>
      </c>
      <c r="E1703" t="s">
        <v>63</v>
      </c>
      <c r="F1703">
        <v>46</v>
      </c>
      <c r="G1703" t="s">
        <v>127</v>
      </c>
      <c r="H1703">
        <v>490.46</v>
      </c>
      <c r="I1703" t="s">
        <v>76</v>
      </c>
      <c r="J1703" t="s">
        <v>71</v>
      </c>
      <c r="K1703" t="s">
        <v>72</v>
      </c>
      <c r="L1703" t="s">
        <v>66</v>
      </c>
      <c r="M1703">
        <v>2</v>
      </c>
      <c r="N1703">
        <v>2</v>
      </c>
      <c r="O1703">
        <v>2</v>
      </c>
      <c r="P1703">
        <v>0</v>
      </c>
      <c r="Q1703" t="s">
        <v>59</v>
      </c>
      <c r="R1703" t="s">
        <v>59</v>
      </c>
      <c r="S1703" t="s">
        <v>59</v>
      </c>
      <c r="T1703" t="s">
        <v>59</v>
      </c>
      <c r="U1703" t="s">
        <v>59</v>
      </c>
      <c r="V1703">
        <v>1</v>
      </c>
      <c r="W1703">
        <v>1</v>
      </c>
      <c r="X1703">
        <v>1</v>
      </c>
      <c r="Y1703" t="s">
        <v>66</v>
      </c>
      <c r="Z1703" t="s">
        <v>58</v>
      </c>
      <c r="AA1703" t="s">
        <v>58</v>
      </c>
      <c r="AB1703" t="s">
        <v>66</v>
      </c>
      <c r="AC1703" t="s">
        <v>58</v>
      </c>
      <c r="AD1703" t="s">
        <v>58</v>
      </c>
      <c r="AE1703" t="s">
        <v>58</v>
      </c>
      <c r="AF1703" t="s">
        <v>58</v>
      </c>
      <c r="AG1703" t="s">
        <v>58</v>
      </c>
      <c r="AH1703" t="s">
        <v>58</v>
      </c>
      <c r="AI1703" t="s">
        <v>58</v>
      </c>
      <c r="AJ1703" t="s">
        <v>58</v>
      </c>
      <c r="AK1703">
        <v>1</v>
      </c>
      <c r="AL1703">
        <v>1</v>
      </c>
      <c r="AM1703">
        <v>1</v>
      </c>
      <c r="AN1703">
        <v>0</v>
      </c>
      <c r="AO1703">
        <v>1</v>
      </c>
      <c r="AP1703">
        <v>0</v>
      </c>
      <c r="AQ1703">
        <v>0</v>
      </c>
      <c r="AR1703">
        <v>0</v>
      </c>
      <c r="AS1703">
        <v>1</v>
      </c>
      <c r="AT1703">
        <v>9</v>
      </c>
      <c r="AU1703">
        <v>130654</v>
      </c>
      <c r="AV1703">
        <v>15.2</v>
      </c>
      <c r="AW1703" t="s">
        <v>59</v>
      </c>
      <c r="AX1703">
        <v>1</v>
      </c>
    </row>
    <row r="1704" spans="1:50">
      <c r="A1704" t="s">
        <v>3011</v>
      </c>
      <c r="B1704" t="s">
        <v>340</v>
      </c>
      <c r="C1704" t="s">
        <v>205</v>
      </c>
      <c r="D1704">
        <v>3480</v>
      </c>
      <c r="E1704" t="s">
        <v>53</v>
      </c>
      <c r="F1704">
        <v>58</v>
      </c>
      <c r="G1704" t="s">
        <v>363</v>
      </c>
      <c r="H1704">
        <v>354.28</v>
      </c>
      <c r="I1704" t="s">
        <v>55</v>
      </c>
      <c r="J1704" t="s">
        <v>55</v>
      </c>
      <c r="K1704" t="s">
        <v>90</v>
      </c>
      <c r="L1704" t="s">
        <v>58</v>
      </c>
      <c r="M1704">
        <v>0</v>
      </c>
      <c r="N1704">
        <v>1</v>
      </c>
      <c r="O1704">
        <v>1</v>
      </c>
      <c r="P1704">
        <v>0</v>
      </c>
      <c r="Q1704" t="s">
        <v>59</v>
      </c>
      <c r="R1704" t="s">
        <v>59</v>
      </c>
      <c r="S1704" t="s">
        <v>59</v>
      </c>
      <c r="T1704" t="s">
        <v>59</v>
      </c>
      <c r="U1704" t="s">
        <v>59</v>
      </c>
      <c r="W1704">
        <v>0</v>
      </c>
      <c r="X1704">
        <v>0</v>
      </c>
      <c r="Y1704" t="s">
        <v>58</v>
      </c>
      <c r="Z1704" t="s">
        <v>66</v>
      </c>
      <c r="AA1704" t="s">
        <v>58</v>
      </c>
      <c r="AB1704" t="s">
        <v>58</v>
      </c>
      <c r="AC1704" t="s">
        <v>58</v>
      </c>
      <c r="AD1704" t="s">
        <v>58</v>
      </c>
      <c r="AE1704" t="s">
        <v>58</v>
      </c>
      <c r="AF1704" t="s">
        <v>58</v>
      </c>
      <c r="AG1704" t="s">
        <v>58</v>
      </c>
      <c r="AH1704" t="s">
        <v>58</v>
      </c>
      <c r="AI1704" t="s">
        <v>58</v>
      </c>
      <c r="AJ1704" t="s">
        <v>58</v>
      </c>
      <c r="AK1704">
        <v>0</v>
      </c>
      <c r="AL1704">
        <v>1</v>
      </c>
      <c r="AM1704">
        <v>1</v>
      </c>
      <c r="AN1704">
        <v>0</v>
      </c>
      <c r="AO1704">
        <v>1</v>
      </c>
      <c r="AP1704">
        <v>0</v>
      </c>
      <c r="AQ1704">
        <v>0</v>
      </c>
      <c r="AR1704">
        <v>0</v>
      </c>
      <c r="AS1704">
        <v>1</v>
      </c>
      <c r="AT1704">
        <v>9</v>
      </c>
      <c r="AU1704">
        <v>79443</v>
      </c>
      <c r="AV1704">
        <v>13.3</v>
      </c>
      <c r="AW1704" t="s">
        <v>59</v>
      </c>
      <c r="AX1704">
        <v>1</v>
      </c>
    </row>
    <row r="1705" spans="1:50">
      <c r="A1705" t="s">
        <v>3012</v>
      </c>
      <c r="B1705" t="s">
        <v>1087</v>
      </c>
      <c r="C1705" t="s">
        <v>171</v>
      </c>
      <c r="D1705">
        <v>8160</v>
      </c>
      <c r="E1705" t="s">
        <v>53</v>
      </c>
      <c r="F1705">
        <v>0</v>
      </c>
      <c r="G1705" t="s">
        <v>70</v>
      </c>
      <c r="H1705">
        <v>282.89</v>
      </c>
      <c r="I1705" t="s">
        <v>55</v>
      </c>
      <c r="J1705" t="s">
        <v>55</v>
      </c>
      <c r="K1705" t="s">
        <v>85</v>
      </c>
      <c r="L1705" t="s">
        <v>66</v>
      </c>
      <c r="M1705">
        <v>2</v>
      </c>
      <c r="N1705">
        <v>1</v>
      </c>
      <c r="O1705">
        <v>1</v>
      </c>
      <c r="P1705">
        <v>0</v>
      </c>
      <c r="Q1705" t="s">
        <v>59</v>
      </c>
      <c r="R1705" t="s">
        <v>59</v>
      </c>
      <c r="S1705" t="s">
        <v>59</v>
      </c>
      <c r="T1705" t="s">
        <v>59</v>
      </c>
      <c r="U1705" t="s">
        <v>59</v>
      </c>
      <c r="V1705">
        <v>2</v>
      </c>
      <c r="W1705">
        <v>0</v>
      </c>
      <c r="X1705">
        <v>1</v>
      </c>
      <c r="Y1705" t="s">
        <v>58</v>
      </c>
      <c r="Z1705" t="s">
        <v>58</v>
      </c>
      <c r="AA1705" t="s">
        <v>58</v>
      </c>
      <c r="AB1705" t="s">
        <v>58</v>
      </c>
      <c r="AC1705" t="s">
        <v>58</v>
      </c>
      <c r="AD1705" t="s">
        <v>58</v>
      </c>
      <c r="AE1705" t="s">
        <v>58</v>
      </c>
      <c r="AF1705" t="s">
        <v>58</v>
      </c>
      <c r="AG1705" t="s">
        <v>58</v>
      </c>
      <c r="AH1705" t="s">
        <v>58</v>
      </c>
      <c r="AI1705" t="s">
        <v>58</v>
      </c>
      <c r="AJ1705" t="s">
        <v>58</v>
      </c>
      <c r="AK1705">
        <v>0</v>
      </c>
      <c r="AL1705">
        <v>0</v>
      </c>
      <c r="AM1705">
        <v>1</v>
      </c>
      <c r="AN1705">
        <v>0</v>
      </c>
      <c r="AO1705">
        <v>1</v>
      </c>
      <c r="AP1705">
        <v>0</v>
      </c>
      <c r="AQ1705">
        <v>0</v>
      </c>
      <c r="AR1705">
        <v>0</v>
      </c>
      <c r="AS1705">
        <v>0</v>
      </c>
      <c r="AT1705">
        <v>6</v>
      </c>
      <c r="AU1705">
        <v>72668</v>
      </c>
      <c r="AV1705">
        <v>14</v>
      </c>
      <c r="AW1705" t="s">
        <v>59</v>
      </c>
      <c r="AX1705">
        <v>3</v>
      </c>
    </row>
    <row r="1706" spans="1:50">
      <c r="A1706" t="s">
        <v>3013</v>
      </c>
      <c r="B1706" t="s">
        <v>570</v>
      </c>
      <c r="C1706" t="s">
        <v>114</v>
      </c>
      <c r="D1706">
        <v>4120</v>
      </c>
      <c r="E1706" t="s">
        <v>53</v>
      </c>
      <c r="F1706">
        <v>50</v>
      </c>
      <c r="G1706" t="s">
        <v>70</v>
      </c>
      <c r="H1706">
        <v>395.39</v>
      </c>
      <c r="I1706" t="s">
        <v>100</v>
      </c>
      <c r="J1706" t="s">
        <v>56</v>
      </c>
      <c r="K1706" t="s">
        <v>256</v>
      </c>
      <c r="L1706" t="s">
        <v>66</v>
      </c>
      <c r="M1706">
        <v>1</v>
      </c>
      <c r="N1706">
        <v>2</v>
      </c>
      <c r="O1706">
        <v>2</v>
      </c>
      <c r="P1706">
        <v>0</v>
      </c>
      <c r="Q1706" t="s">
        <v>59</v>
      </c>
      <c r="R1706" t="s">
        <v>59</v>
      </c>
      <c r="S1706" t="s">
        <v>66</v>
      </c>
      <c r="T1706" t="s">
        <v>66</v>
      </c>
      <c r="U1706" t="s">
        <v>66</v>
      </c>
      <c r="W1706">
        <v>0</v>
      </c>
      <c r="X1706">
        <v>0</v>
      </c>
      <c r="Y1706" t="s">
        <v>58</v>
      </c>
      <c r="Z1706" t="s">
        <v>58</v>
      </c>
      <c r="AA1706" t="s">
        <v>58</v>
      </c>
      <c r="AB1706" t="s">
        <v>58</v>
      </c>
      <c r="AC1706" t="s">
        <v>58</v>
      </c>
      <c r="AD1706" t="s">
        <v>58</v>
      </c>
      <c r="AE1706" t="s">
        <v>58</v>
      </c>
      <c r="AF1706" t="s">
        <v>58</v>
      </c>
      <c r="AG1706" t="s">
        <v>58</v>
      </c>
      <c r="AH1706" t="s">
        <v>58</v>
      </c>
      <c r="AI1706" t="s">
        <v>58</v>
      </c>
      <c r="AJ1706" t="s">
        <v>58</v>
      </c>
      <c r="AK1706">
        <v>1</v>
      </c>
      <c r="AL1706">
        <v>1</v>
      </c>
      <c r="AM1706">
        <v>1</v>
      </c>
      <c r="AN1706">
        <v>0</v>
      </c>
      <c r="AO1706">
        <v>1</v>
      </c>
      <c r="AP1706">
        <v>0</v>
      </c>
      <c r="AQ1706">
        <v>0</v>
      </c>
      <c r="AR1706">
        <v>1</v>
      </c>
      <c r="AS1706">
        <v>1</v>
      </c>
      <c r="AT1706">
        <v>8</v>
      </c>
      <c r="AU1706">
        <v>81033</v>
      </c>
      <c r="AV1706">
        <v>13.5</v>
      </c>
      <c r="AW1706" t="s">
        <v>59</v>
      </c>
      <c r="AX1706">
        <v>4</v>
      </c>
    </row>
    <row r="1707" spans="1:50">
      <c r="A1707" t="s">
        <v>3014</v>
      </c>
      <c r="B1707" t="s">
        <v>570</v>
      </c>
      <c r="C1707" t="s">
        <v>114</v>
      </c>
      <c r="D1707">
        <v>4120</v>
      </c>
      <c r="E1707" t="s">
        <v>63</v>
      </c>
      <c r="F1707">
        <v>42</v>
      </c>
      <c r="G1707" t="s">
        <v>70</v>
      </c>
      <c r="H1707">
        <v>436.18</v>
      </c>
      <c r="I1707" t="s">
        <v>105</v>
      </c>
      <c r="J1707" t="s">
        <v>71</v>
      </c>
      <c r="K1707" t="s">
        <v>153</v>
      </c>
      <c r="L1707" t="s">
        <v>66</v>
      </c>
      <c r="M1707">
        <v>2</v>
      </c>
      <c r="N1707">
        <v>2</v>
      </c>
      <c r="O1707">
        <v>2</v>
      </c>
      <c r="P1707">
        <v>0</v>
      </c>
      <c r="Q1707" t="s">
        <v>59</v>
      </c>
      <c r="R1707" t="s">
        <v>59</v>
      </c>
      <c r="S1707" t="s">
        <v>59</v>
      </c>
      <c r="T1707" t="s">
        <v>59</v>
      </c>
      <c r="U1707" t="s">
        <v>59</v>
      </c>
      <c r="W1707">
        <v>0</v>
      </c>
      <c r="X1707">
        <v>0</v>
      </c>
      <c r="Y1707" t="s">
        <v>58</v>
      </c>
      <c r="Z1707" t="s">
        <v>58</v>
      </c>
      <c r="AA1707" t="s">
        <v>58</v>
      </c>
      <c r="AB1707" t="s">
        <v>58</v>
      </c>
      <c r="AC1707" t="s">
        <v>58</v>
      </c>
      <c r="AD1707" t="s">
        <v>58</v>
      </c>
      <c r="AE1707" t="s">
        <v>58</v>
      </c>
      <c r="AF1707" t="s">
        <v>58</v>
      </c>
      <c r="AG1707" t="s">
        <v>58</v>
      </c>
      <c r="AH1707" t="s">
        <v>58</v>
      </c>
      <c r="AI1707" t="s">
        <v>58</v>
      </c>
      <c r="AJ1707" t="s">
        <v>58</v>
      </c>
      <c r="AK1707">
        <v>0</v>
      </c>
      <c r="AL1707">
        <v>0</v>
      </c>
      <c r="AM1707">
        <v>1</v>
      </c>
      <c r="AN1707">
        <v>0</v>
      </c>
      <c r="AO1707">
        <v>0</v>
      </c>
      <c r="AP1707">
        <v>0</v>
      </c>
      <c r="AQ1707">
        <v>0</v>
      </c>
      <c r="AR1707">
        <v>0</v>
      </c>
      <c r="AS1707">
        <v>0</v>
      </c>
      <c r="AT1707">
        <v>9</v>
      </c>
      <c r="AU1707">
        <v>94128</v>
      </c>
      <c r="AV1707">
        <v>14.1</v>
      </c>
      <c r="AW1707" t="s">
        <v>59</v>
      </c>
      <c r="AX1707">
        <v>4</v>
      </c>
    </row>
    <row r="1708" spans="1:50">
      <c r="A1708" t="s">
        <v>3015</v>
      </c>
      <c r="B1708" t="s">
        <v>1062</v>
      </c>
      <c r="C1708" t="s">
        <v>236</v>
      </c>
      <c r="D1708">
        <v>8520</v>
      </c>
      <c r="E1708" t="s">
        <v>53</v>
      </c>
      <c r="F1708">
        <v>32</v>
      </c>
      <c r="G1708" t="s">
        <v>64</v>
      </c>
      <c r="H1708">
        <v>351.64</v>
      </c>
      <c r="I1708" t="s">
        <v>55</v>
      </c>
      <c r="J1708" t="s">
        <v>55</v>
      </c>
      <c r="K1708" t="s">
        <v>90</v>
      </c>
      <c r="L1708" t="s">
        <v>66</v>
      </c>
      <c r="M1708">
        <v>2</v>
      </c>
      <c r="N1708">
        <v>2</v>
      </c>
      <c r="O1708">
        <v>2</v>
      </c>
      <c r="P1708">
        <v>0</v>
      </c>
      <c r="Q1708" t="s">
        <v>59</v>
      </c>
      <c r="R1708" t="s">
        <v>59</v>
      </c>
      <c r="S1708" t="s">
        <v>59</v>
      </c>
      <c r="T1708" t="s">
        <v>59</v>
      </c>
      <c r="U1708" t="s">
        <v>59</v>
      </c>
      <c r="V1708">
        <v>1</v>
      </c>
      <c r="W1708">
        <v>1</v>
      </c>
      <c r="X1708">
        <v>0</v>
      </c>
      <c r="Y1708" t="s">
        <v>58</v>
      </c>
      <c r="Z1708" t="s">
        <v>66</v>
      </c>
      <c r="AA1708" t="s">
        <v>58</v>
      </c>
      <c r="AB1708" t="s">
        <v>58</v>
      </c>
      <c r="AC1708" t="s">
        <v>58</v>
      </c>
      <c r="AD1708" t="s">
        <v>58</v>
      </c>
      <c r="AE1708" t="s">
        <v>66</v>
      </c>
      <c r="AF1708" t="s">
        <v>58</v>
      </c>
      <c r="AG1708" t="s">
        <v>58</v>
      </c>
      <c r="AH1708" t="s">
        <v>58</v>
      </c>
      <c r="AI1708" t="s">
        <v>58</v>
      </c>
      <c r="AJ1708" t="s">
        <v>58</v>
      </c>
      <c r="AK1708">
        <v>0</v>
      </c>
      <c r="AL1708">
        <v>0</v>
      </c>
      <c r="AM1708">
        <v>1</v>
      </c>
      <c r="AN1708">
        <v>0</v>
      </c>
      <c r="AO1708">
        <v>0</v>
      </c>
      <c r="AP1708">
        <v>0</v>
      </c>
      <c r="AQ1708">
        <v>0</v>
      </c>
      <c r="AR1708">
        <v>0</v>
      </c>
      <c r="AS1708">
        <v>1</v>
      </c>
      <c r="AT1708">
        <v>7</v>
      </c>
      <c r="AU1708">
        <v>69072</v>
      </c>
      <c r="AV1708">
        <v>14.2</v>
      </c>
      <c r="AW1708" t="s">
        <v>59</v>
      </c>
      <c r="AX1708">
        <v>4</v>
      </c>
    </row>
    <row r="1709" spans="1:50">
      <c r="A1709" t="s">
        <v>3016</v>
      </c>
      <c r="B1709" t="s">
        <v>3017</v>
      </c>
      <c r="C1709" t="s">
        <v>119</v>
      </c>
      <c r="D1709">
        <v>520</v>
      </c>
      <c r="E1709" t="s">
        <v>63</v>
      </c>
      <c r="F1709">
        <v>46</v>
      </c>
      <c r="G1709" t="s">
        <v>64</v>
      </c>
      <c r="H1709">
        <v>398.36</v>
      </c>
      <c r="I1709" t="s">
        <v>105</v>
      </c>
      <c r="J1709" t="s">
        <v>71</v>
      </c>
      <c r="K1709" t="s">
        <v>80</v>
      </c>
      <c r="L1709" t="s">
        <v>66</v>
      </c>
      <c r="M1709">
        <v>3</v>
      </c>
      <c r="N1709">
        <v>1</v>
      </c>
      <c r="O1709">
        <v>1</v>
      </c>
      <c r="P1709">
        <v>0</v>
      </c>
      <c r="Q1709" t="s">
        <v>59</v>
      </c>
      <c r="R1709" t="s">
        <v>59</v>
      </c>
      <c r="S1709" t="s">
        <v>66</v>
      </c>
      <c r="T1709" t="s">
        <v>66</v>
      </c>
      <c r="U1709" t="s">
        <v>59</v>
      </c>
      <c r="W1709">
        <v>0</v>
      </c>
      <c r="X1709">
        <v>0</v>
      </c>
      <c r="Y1709" t="s">
        <v>66</v>
      </c>
      <c r="Z1709" t="s">
        <v>66</v>
      </c>
      <c r="AA1709" t="s">
        <v>58</v>
      </c>
      <c r="AB1709" t="s">
        <v>66</v>
      </c>
      <c r="AC1709" t="s">
        <v>58</v>
      </c>
      <c r="AD1709" t="s">
        <v>58</v>
      </c>
      <c r="AE1709" t="s">
        <v>66</v>
      </c>
      <c r="AF1709" t="s">
        <v>58</v>
      </c>
      <c r="AG1709" t="s">
        <v>66</v>
      </c>
      <c r="AH1709" t="s">
        <v>58</v>
      </c>
      <c r="AI1709" t="s">
        <v>58</v>
      </c>
      <c r="AJ1709" t="s">
        <v>58</v>
      </c>
      <c r="AK1709">
        <v>1</v>
      </c>
      <c r="AL1709">
        <v>1</v>
      </c>
      <c r="AM1709">
        <v>1</v>
      </c>
      <c r="AN1709">
        <v>0</v>
      </c>
      <c r="AO1709">
        <v>1</v>
      </c>
      <c r="AP1709">
        <v>0</v>
      </c>
      <c r="AQ1709">
        <v>0</v>
      </c>
      <c r="AR1709">
        <v>0</v>
      </c>
      <c r="AS1709">
        <v>1</v>
      </c>
      <c r="AT1709">
        <v>9</v>
      </c>
      <c r="AU1709">
        <v>97428</v>
      </c>
      <c r="AV1709">
        <v>14.1</v>
      </c>
      <c r="AW1709" t="s">
        <v>59</v>
      </c>
      <c r="AX1709">
        <v>7</v>
      </c>
    </row>
    <row r="1710" spans="1:50">
      <c r="A1710" t="s">
        <v>3018</v>
      </c>
      <c r="B1710" t="s">
        <v>165</v>
      </c>
      <c r="C1710" t="s">
        <v>126</v>
      </c>
      <c r="D1710">
        <v>1760</v>
      </c>
      <c r="E1710" t="s">
        <v>63</v>
      </c>
      <c r="F1710">
        <v>60</v>
      </c>
      <c r="G1710" t="s">
        <v>70</v>
      </c>
      <c r="H1710">
        <v>302.95999999999998</v>
      </c>
      <c r="I1710" t="s">
        <v>105</v>
      </c>
      <c r="J1710" t="s">
        <v>71</v>
      </c>
      <c r="K1710" t="s">
        <v>256</v>
      </c>
      <c r="L1710" t="s">
        <v>58</v>
      </c>
      <c r="M1710">
        <v>0</v>
      </c>
      <c r="N1710">
        <v>2</v>
      </c>
      <c r="O1710">
        <v>2</v>
      </c>
      <c r="P1710">
        <v>0</v>
      </c>
      <c r="Q1710" t="s">
        <v>59</v>
      </c>
      <c r="R1710" t="s">
        <v>59</v>
      </c>
      <c r="S1710" t="s">
        <v>59</v>
      </c>
      <c r="T1710" t="s">
        <v>59</v>
      </c>
      <c r="U1710" t="s">
        <v>59</v>
      </c>
      <c r="W1710">
        <v>0</v>
      </c>
      <c r="X1710">
        <v>0</v>
      </c>
      <c r="Y1710" t="s">
        <v>66</v>
      </c>
      <c r="Z1710" t="s">
        <v>66</v>
      </c>
      <c r="AA1710" t="s">
        <v>58</v>
      </c>
      <c r="AB1710" t="s">
        <v>66</v>
      </c>
      <c r="AC1710" t="s">
        <v>58</v>
      </c>
      <c r="AD1710" t="s">
        <v>58</v>
      </c>
      <c r="AE1710" t="s">
        <v>66</v>
      </c>
      <c r="AF1710" t="s">
        <v>58</v>
      </c>
      <c r="AG1710" t="s">
        <v>58</v>
      </c>
      <c r="AH1710" t="s">
        <v>58</v>
      </c>
      <c r="AI1710" t="s">
        <v>58</v>
      </c>
      <c r="AJ1710" t="s">
        <v>58</v>
      </c>
      <c r="AK1710">
        <v>0</v>
      </c>
      <c r="AL1710">
        <v>0</v>
      </c>
      <c r="AM1710">
        <v>1</v>
      </c>
      <c r="AN1710">
        <v>0</v>
      </c>
      <c r="AO1710">
        <v>1</v>
      </c>
      <c r="AP1710">
        <v>0</v>
      </c>
      <c r="AQ1710">
        <v>1</v>
      </c>
      <c r="AR1710">
        <v>0</v>
      </c>
      <c r="AS1710">
        <v>0</v>
      </c>
      <c r="AT1710">
        <v>8</v>
      </c>
      <c r="AU1710">
        <v>74712</v>
      </c>
      <c r="AV1710">
        <v>14.8</v>
      </c>
      <c r="AW1710" t="s">
        <v>59</v>
      </c>
      <c r="AX1710">
        <v>7</v>
      </c>
    </row>
    <row r="1711" spans="1:50">
      <c r="A1711" t="s">
        <v>3019</v>
      </c>
      <c r="B1711" t="s">
        <v>3020</v>
      </c>
      <c r="C1711" t="s">
        <v>93</v>
      </c>
      <c r="D1711">
        <v>1120</v>
      </c>
      <c r="E1711" t="s">
        <v>53</v>
      </c>
      <c r="F1711">
        <v>58</v>
      </c>
      <c r="G1711" t="s">
        <v>226</v>
      </c>
      <c r="H1711">
        <v>437.83</v>
      </c>
      <c r="I1711" t="s">
        <v>55</v>
      </c>
      <c r="J1711" t="s">
        <v>55</v>
      </c>
      <c r="K1711" t="s">
        <v>57</v>
      </c>
      <c r="L1711" t="s">
        <v>58</v>
      </c>
      <c r="M1711">
        <v>0</v>
      </c>
      <c r="N1711">
        <v>2</v>
      </c>
      <c r="O1711">
        <v>2</v>
      </c>
      <c r="P1711">
        <v>0</v>
      </c>
      <c r="Q1711" t="s">
        <v>59</v>
      </c>
      <c r="R1711" t="s">
        <v>59</v>
      </c>
      <c r="S1711" t="s">
        <v>59</v>
      </c>
      <c r="T1711" t="s">
        <v>59</v>
      </c>
      <c r="U1711" t="s">
        <v>59</v>
      </c>
      <c r="W1711">
        <v>0</v>
      </c>
      <c r="X1711">
        <v>0</v>
      </c>
      <c r="Y1711" t="s">
        <v>66</v>
      </c>
      <c r="Z1711" t="s">
        <v>58</v>
      </c>
      <c r="AA1711" t="s">
        <v>66</v>
      </c>
      <c r="AB1711" t="s">
        <v>58</v>
      </c>
      <c r="AC1711" t="s">
        <v>58</v>
      </c>
      <c r="AD1711" t="s">
        <v>58</v>
      </c>
      <c r="AE1711" t="s">
        <v>58</v>
      </c>
      <c r="AF1711" t="s">
        <v>58</v>
      </c>
      <c r="AG1711" t="s">
        <v>58</v>
      </c>
      <c r="AH1711" t="s">
        <v>58</v>
      </c>
      <c r="AI1711" t="s">
        <v>58</v>
      </c>
      <c r="AJ1711" t="s">
        <v>58</v>
      </c>
      <c r="AK1711">
        <v>0</v>
      </c>
      <c r="AL1711">
        <v>0</v>
      </c>
      <c r="AM1711">
        <v>1</v>
      </c>
      <c r="AN1711">
        <v>1</v>
      </c>
      <c r="AO1711">
        <v>0</v>
      </c>
      <c r="AP1711">
        <v>0</v>
      </c>
      <c r="AQ1711">
        <v>0</v>
      </c>
      <c r="AR1711">
        <v>0</v>
      </c>
      <c r="AS1711">
        <v>1</v>
      </c>
      <c r="AT1711">
        <v>9</v>
      </c>
      <c r="AU1711">
        <v>119642</v>
      </c>
      <c r="AV1711">
        <v>15.2</v>
      </c>
      <c r="AW1711" t="s">
        <v>59</v>
      </c>
      <c r="AX1711">
        <v>5</v>
      </c>
    </row>
    <row r="1712" spans="1:50">
      <c r="A1712" t="s">
        <v>3021</v>
      </c>
      <c r="B1712" t="s">
        <v>160</v>
      </c>
      <c r="C1712" t="s">
        <v>148</v>
      </c>
      <c r="D1712">
        <v>5015</v>
      </c>
      <c r="E1712" t="s">
        <v>63</v>
      </c>
      <c r="F1712">
        <v>54</v>
      </c>
      <c r="G1712" t="s">
        <v>246</v>
      </c>
      <c r="H1712">
        <v>490.46</v>
      </c>
      <c r="I1712" t="s">
        <v>105</v>
      </c>
      <c r="J1712" t="s">
        <v>55</v>
      </c>
      <c r="K1712" t="s">
        <v>72</v>
      </c>
      <c r="L1712" t="s">
        <v>66</v>
      </c>
      <c r="M1712">
        <v>1</v>
      </c>
      <c r="N1712">
        <v>2</v>
      </c>
      <c r="O1712">
        <v>2</v>
      </c>
      <c r="P1712">
        <v>0</v>
      </c>
      <c r="Q1712" t="s">
        <v>59</v>
      </c>
      <c r="R1712" t="s">
        <v>66</v>
      </c>
      <c r="S1712" t="s">
        <v>66</v>
      </c>
      <c r="T1712" t="s">
        <v>59</v>
      </c>
      <c r="U1712" t="s">
        <v>59</v>
      </c>
      <c r="W1712">
        <v>0</v>
      </c>
      <c r="X1712">
        <v>0</v>
      </c>
      <c r="Y1712" t="s">
        <v>66</v>
      </c>
      <c r="Z1712" t="s">
        <v>58</v>
      </c>
      <c r="AA1712" t="s">
        <v>58</v>
      </c>
      <c r="AB1712" t="s">
        <v>66</v>
      </c>
      <c r="AC1712" t="s">
        <v>58</v>
      </c>
      <c r="AD1712" t="s">
        <v>58</v>
      </c>
      <c r="AE1712" t="s">
        <v>58</v>
      </c>
      <c r="AF1712" t="s">
        <v>58</v>
      </c>
      <c r="AG1712" t="s">
        <v>66</v>
      </c>
      <c r="AH1712" t="s">
        <v>58</v>
      </c>
      <c r="AI1712" t="s">
        <v>58</v>
      </c>
      <c r="AJ1712" t="s">
        <v>58</v>
      </c>
      <c r="AK1712">
        <v>0</v>
      </c>
      <c r="AL1712">
        <v>0</v>
      </c>
      <c r="AM1712">
        <v>1</v>
      </c>
      <c r="AN1712">
        <v>0</v>
      </c>
      <c r="AO1712">
        <v>1</v>
      </c>
      <c r="AP1712">
        <v>0</v>
      </c>
      <c r="AQ1712">
        <v>0</v>
      </c>
      <c r="AR1712">
        <v>0</v>
      </c>
      <c r="AS1712">
        <v>0</v>
      </c>
      <c r="AT1712">
        <v>9</v>
      </c>
      <c r="AU1712">
        <v>164758</v>
      </c>
      <c r="AV1712">
        <v>15.9</v>
      </c>
      <c r="AW1712" t="s">
        <v>59</v>
      </c>
      <c r="AX1712">
        <v>3</v>
      </c>
    </row>
    <row r="1713" spans="1:50">
      <c r="A1713" t="s">
        <v>3022</v>
      </c>
      <c r="B1713" t="s">
        <v>3023</v>
      </c>
      <c r="C1713" t="s">
        <v>103</v>
      </c>
      <c r="D1713">
        <v>4480</v>
      </c>
      <c r="E1713" t="s">
        <v>63</v>
      </c>
      <c r="F1713">
        <v>50</v>
      </c>
      <c r="G1713" t="s">
        <v>64</v>
      </c>
      <c r="H1713">
        <v>410.53</v>
      </c>
      <c r="I1713" t="s">
        <v>105</v>
      </c>
      <c r="J1713" t="s">
        <v>71</v>
      </c>
      <c r="K1713" t="s">
        <v>85</v>
      </c>
      <c r="L1713" t="s">
        <v>58</v>
      </c>
      <c r="M1713">
        <v>0</v>
      </c>
      <c r="N1713">
        <v>2</v>
      </c>
      <c r="O1713">
        <v>2</v>
      </c>
      <c r="P1713">
        <v>0</v>
      </c>
      <c r="Q1713" t="s">
        <v>59</v>
      </c>
      <c r="R1713" t="s">
        <v>59</v>
      </c>
      <c r="S1713" t="s">
        <v>59</v>
      </c>
      <c r="T1713" t="s">
        <v>66</v>
      </c>
      <c r="U1713" t="s">
        <v>59</v>
      </c>
      <c r="W1713">
        <v>0</v>
      </c>
      <c r="X1713">
        <v>0</v>
      </c>
      <c r="Y1713" t="s">
        <v>58</v>
      </c>
      <c r="Z1713" t="s">
        <v>66</v>
      </c>
      <c r="AA1713" t="s">
        <v>58</v>
      </c>
      <c r="AB1713" t="s">
        <v>66</v>
      </c>
      <c r="AC1713" t="s">
        <v>58</v>
      </c>
      <c r="AD1713" t="s">
        <v>58</v>
      </c>
      <c r="AE1713" t="s">
        <v>66</v>
      </c>
      <c r="AF1713" t="s">
        <v>58</v>
      </c>
      <c r="AG1713" t="s">
        <v>58</v>
      </c>
      <c r="AH1713" t="s">
        <v>58</v>
      </c>
      <c r="AI1713" t="s">
        <v>58</v>
      </c>
      <c r="AJ1713" t="s">
        <v>58</v>
      </c>
      <c r="AK1713">
        <v>0</v>
      </c>
      <c r="AL1713">
        <v>1</v>
      </c>
      <c r="AM1713">
        <v>1</v>
      </c>
      <c r="AN1713">
        <v>0</v>
      </c>
      <c r="AO1713">
        <v>0</v>
      </c>
      <c r="AP1713">
        <v>0</v>
      </c>
      <c r="AQ1713">
        <v>0</v>
      </c>
      <c r="AR1713">
        <v>1</v>
      </c>
      <c r="AS1713">
        <v>0</v>
      </c>
      <c r="AT1713">
        <v>9</v>
      </c>
      <c r="AU1713">
        <v>113353</v>
      </c>
      <c r="AV1713">
        <v>14.2</v>
      </c>
      <c r="AW1713" t="s">
        <v>59</v>
      </c>
      <c r="AX1713">
        <v>6</v>
      </c>
    </row>
    <row r="1714" spans="1:50">
      <c r="A1714" t="s">
        <v>3024</v>
      </c>
      <c r="B1714" t="s">
        <v>3025</v>
      </c>
      <c r="C1714" t="s">
        <v>171</v>
      </c>
      <c r="D1714">
        <v>5380</v>
      </c>
      <c r="E1714" t="s">
        <v>63</v>
      </c>
      <c r="F1714">
        <v>48</v>
      </c>
      <c r="G1714" t="s">
        <v>70</v>
      </c>
      <c r="H1714">
        <v>403.95</v>
      </c>
      <c r="I1714" t="s">
        <v>261</v>
      </c>
      <c r="J1714" t="s">
        <v>71</v>
      </c>
      <c r="K1714" t="s">
        <v>72</v>
      </c>
      <c r="L1714" t="s">
        <v>66</v>
      </c>
      <c r="M1714">
        <v>2</v>
      </c>
      <c r="N1714">
        <v>2</v>
      </c>
      <c r="O1714">
        <v>2</v>
      </c>
      <c r="P1714">
        <v>0</v>
      </c>
      <c r="Q1714" t="s">
        <v>59</v>
      </c>
      <c r="R1714" t="s">
        <v>59</v>
      </c>
      <c r="S1714" t="s">
        <v>59</v>
      </c>
      <c r="T1714" t="s">
        <v>59</v>
      </c>
      <c r="U1714" t="s">
        <v>59</v>
      </c>
      <c r="V1714">
        <v>2</v>
      </c>
      <c r="W1714">
        <v>1</v>
      </c>
      <c r="X1714">
        <v>1</v>
      </c>
      <c r="Y1714" t="s">
        <v>66</v>
      </c>
      <c r="Z1714" t="s">
        <v>66</v>
      </c>
      <c r="AA1714" t="s">
        <v>58</v>
      </c>
      <c r="AB1714" t="s">
        <v>66</v>
      </c>
      <c r="AC1714" t="s">
        <v>58</v>
      </c>
      <c r="AD1714" t="s">
        <v>58</v>
      </c>
      <c r="AE1714" t="s">
        <v>66</v>
      </c>
      <c r="AF1714" t="s">
        <v>58</v>
      </c>
      <c r="AG1714" t="s">
        <v>58</v>
      </c>
      <c r="AH1714" t="s">
        <v>66</v>
      </c>
      <c r="AI1714" t="s">
        <v>58</v>
      </c>
      <c r="AJ1714" t="s">
        <v>58</v>
      </c>
      <c r="AK1714">
        <v>1</v>
      </c>
      <c r="AL1714">
        <v>1</v>
      </c>
      <c r="AM1714">
        <v>1</v>
      </c>
      <c r="AN1714">
        <v>1</v>
      </c>
      <c r="AO1714">
        <v>1</v>
      </c>
      <c r="AP1714">
        <v>0</v>
      </c>
      <c r="AQ1714">
        <v>0</v>
      </c>
      <c r="AR1714">
        <v>0</v>
      </c>
      <c r="AS1714">
        <v>1</v>
      </c>
      <c r="AT1714">
        <v>7</v>
      </c>
      <c r="AU1714">
        <v>76175</v>
      </c>
      <c r="AV1714">
        <v>13.6</v>
      </c>
      <c r="AW1714" t="s">
        <v>59</v>
      </c>
      <c r="AX1714">
        <v>3</v>
      </c>
    </row>
    <row r="1715" spans="1:50">
      <c r="A1715" t="s">
        <v>3026</v>
      </c>
      <c r="B1715" t="s">
        <v>1345</v>
      </c>
      <c r="C1715" t="s">
        <v>202</v>
      </c>
      <c r="D1715">
        <v>1000</v>
      </c>
      <c r="E1715" t="s">
        <v>63</v>
      </c>
      <c r="F1715">
        <v>58</v>
      </c>
      <c r="G1715" t="s">
        <v>226</v>
      </c>
      <c r="H1715">
        <v>387.17</v>
      </c>
      <c r="I1715" t="s">
        <v>55</v>
      </c>
      <c r="J1715" t="s">
        <v>55</v>
      </c>
      <c r="K1715" t="s">
        <v>90</v>
      </c>
      <c r="L1715" t="s">
        <v>58</v>
      </c>
      <c r="M1715">
        <v>0</v>
      </c>
      <c r="N1715">
        <v>1</v>
      </c>
      <c r="O1715">
        <v>1</v>
      </c>
      <c r="P1715">
        <v>0</v>
      </c>
      <c r="Q1715" t="s">
        <v>59</v>
      </c>
      <c r="R1715" t="s">
        <v>59</v>
      </c>
      <c r="S1715" t="s">
        <v>59</v>
      </c>
      <c r="T1715" t="s">
        <v>59</v>
      </c>
      <c r="U1715" t="s">
        <v>59</v>
      </c>
      <c r="V1715">
        <v>1</v>
      </c>
      <c r="W1715">
        <v>1</v>
      </c>
      <c r="X1715">
        <v>0</v>
      </c>
      <c r="Y1715" t="s">
        <v>58</v>
      </c>
      <c r="Z1715" t="s">
        <v>66</v>
      </c>
      <c r="AA1715" t="s">
        <v>58</v>
      </c>
      <c r="AB1715" t="s">
        <v>66</v>
      </c>
      <c r="AC1715" t="s">
        <v>58</v>
      </c>
      <c r="AD1715" t="s">
        <v>58</v>
      </c>
      <c r="AE1715" t="s">
        <v>58</v>
      </c>
      <c r="AF1715" t="s">
        <v>58</v>
      </c>
      <c r="AG1715" t="s">
        <v>58</v>
      </c>
      <c r="AH1715" t="s">
        <v>58</v>
      </c>
      <c r="AI1715" t="s">
        <v>58</v>
      </c>
      <c r="AJ1715" t="s">
        <v>58</v>
      </c>
      <c r="AK1715">
        <v>0</v>
      </c>
      <c r="AL1715">
        <v>1</v>
      </c>
      <c r="AM1715">
        <v>1</v>
      </c>
      <c r="AN1715">
        <v>0</v>
      </c>
      <c r="AO1715">
        <v>1</v>
      </c>
      <c r="AP1715">
        <v>0</v>
      </c>
      <c r="AQ1715">
        <v>0</v>
      </c>
      <c r="AR1715">
        <v>0</v>
      </c>
      <c r="AS1715">
        <v>0</v>
      </c>
      <c r="AT1715">
        <v>9</v>
      </c>
      <c r="AU1715">
        <v>100961</v>
      </c>
      <c r="AV1715">
        <v>15.3</v>
      </c>
      <c r="AW1715" t="s">
        <v>59</v>
      </c>
      <c r="AX1715">
        <v>2</v>
      </c>
    </row>
    <row r="1716" spans="1:50">
      <c r="A1716" t="s">
        <v>3027</v>
      </c>
      <c r="B1716" t="s">
        <v>474</v>
      </c>
      <c r="C1716" t="s">
        <v>205</v>
      </c>
      <c r="D1716">
        <v>3480</v>
      </c>
      <c r="E1716" t="s">
        <v>53</v>
      </c>
      <c r="F1716">
        <v>40</v>
      </c>
      <c r="G1716" t="s">
        <v>363</v>
      </c>
      <c r="H1716">
        <v>369.08</v>
      </c>
      <c r="I1716" t="s">
        <v>55</v>
      </c>
      <c r="J1716" t="s">
        <v>71</v>
      </c>
      <c r="K1716" t="s">
        <v>153</v>
      </c>
      <c r="L1716" t="s">
        <v>58</v>
      </c>
      <c r="M1716">
        <v>0</v>
      </c>
      <c r="N1716">
        <v>2</v>
      </c>
      <c r="O1716">
        <v>2</v>
      </c>
      <c r="P1716">
        <v>0</v>
      </c>
      <c r="Q1716" t="s">
        <v>59</v>
      </c>
      <c r="R1716" t="s">
        <v>59</v>
      </c>
      <c r="S1716" t="s">
        <v>59</v>
      </c>
      <c r="T1716" t="s">
        <v>59</v>
      </c>
      <c r="U1716" t="s">
        <v>59</v>
      </c>
      <c r="W1716">
        <v>0</v>
      </c>
      <c r="X1716">
        <v>0</v>
      </c>
      <c r="Y1716" t="s">
        <v>66</v>
      </c>
      <c r="Z1716" t="s">
        <v>66</v>
      </c>
      <c r="AA1716" t="s">
        <v>58</v>
      </c>
      <c r="AB1716" t="s">
        <v>66</v>
      </c>
      <c r="AC1716" t="s">
        <v>58</v>
      </c>
      <c r="AD1716" t="s">
        <v>58</v>
      </c>
      <c r="AE1716" t="s">
        <v>58</v>
      </c>
      <c r="AF1716" t="s">
        <v>58</v>
      </c>
      <c r="AG1716" t="s">
        <v>58</v>
      </c>
      <c r="AH1716" t="s">
        <v>58</v>
      </c>
      <c r="AI1716" t="s">
        <v>58</v>
      </c>
      <c r="AJ1716" t="s">
        <v>58</v>
      </c>
      <c r="AK1716">
        <v>0</v>
      </c>
      <c r="AL1716">
        <v>0</v>
      </c>
      <c r="AM1716">
        <v>0</v>
      </c>
      <c r="AN1716">
        <v>0</v>
      </c>
      <c r="AO1716">
        <v>1</v>
      </c>
      <c r="AP1716">
        <v>0</v>
      </c>
      <c r="AQ1716">
        <v>0</v>
      </c>
      <c r="AR1716">
        <v>0</v>
      </c>
      <c r="AS1716">
        <v>1</v>
      </c>
      <c r="AT1716">
        <v>9</v>
      </c>
      <c r="AU1716">
        <v>94883</v>
      </c>
      <c r="AV1716">
        <v>14.9</v>
      </c>
      <c r="AW1716" t="s">
        <v>59</v>
      </c>
      <c r="AX1716">
        <v>1</v>
      </c>
    </row>
    <row r="1717" spans="1:50">
      <c r="A1717" t="s">
        <v>3028</v>
      </c>
      <c r="B1717" t="s">
        <v>3029</v>
      </c>
      <c r="C1717" t="s">
        <v>366</v>
      </c>
      <c r="D1717">
        <v>7160</v>
      </c>
      <c r="E1717" t="s">
        <v>53</v>
      </c>
      <c r="F1717">
        <v>42</v>
      </c>
      <c r="G1717" t="s">
        <v>226</v>
      </c>
      <c r="H1717">
        <v>364.8</v>
      </c>
      <c r="I1717" t="s">
        <v>100</v>
      </c>
      <c r="J1717" t="s">
        <v>71</v>
      </c>
      <c r="K1717" t="s">
        <v>72</v>
      </c>
      <c r="L1717" t="s">
        <v>66</v>
      </c>
      <c r="M1717">
        <v>1</v>
      </c>
      <c r="N1717">
        <v>2</v>
      </c>
      <c r="O1717">
        <v>2</v>
      </c>
      <c r="P1717">
        <v>0</v>
      </c>
      <c r="Q1717" t="s">
        <v>59</v>
      </c>
      <c r="R1717" t="s">
        <v>59</v>
      </c>
      <c r="S1717" t="s">
        <v>59</v>
      </c>
      <c r="T1717" t="s">
        <v>59</v>
      </c>
      <c r="U1717" t="s">
        <v>59</v>
      </c>
      <c r="V1717">
        <v>2</v>
      </c>
      <c r="W1717">
        <v>1</v>
      </c>
      <c r="X1717">
        <v>1</v>
      </c>
      <c r="Y1717" t="s">
        <v>66</v>
      </c>
      <c r="Z1717" t="s">
        <v>58</v>
      </c>
      <c r="AA1717" t="s">
        <v>58</v>
      </c>
      <c r="AB1717" t="s">
        <v>66</v>
      </c>
      <c r="AC1717" t="s">
        <v>58</v>
      </c>
      <c r="AD1717" t="s">
        <v>66</v>
      </c>
      <c r="AE1717" t="s">
        <v>66</v>
      </c>
      <c r="AF1717" t="s">
        <v>58</v>
      </c>
      <c r="AG1717" t="s">
        <v>58</v>
      </c>
      <c r="AH1717" t="s">
        <v>58</v>
      </c>
      <c r="AI1717" t="s">
        <v>58</v>
      </c>
      <c r="AJ1717" t="s">
        <v>66</v>
      </c>
      <c r="AK1717">
        <v>1</v>
      </c>
      <c r="AL1717">
        <v>0</v>
      </c>
      <c r="AM1717">
        <v>1</v>
      </c>
      <c r="AN1717">
        <v>0</v>
      </c>
      <c r="AO1717">
        <v>1</v>
      </c>
      <c r="AP1717">
        <v>0</v>
      </c>
      <c r="AQ1717">
        <v>0</v>
      </c>
      <c r="AR1717">
        <v>0</v>
      </c>
      <c r="AS1717">
        <v>0</v>
      </c>
      <c r="AT1717">
        <v>7</v>
      </c>
      <c r="AU1717">
        <v>70376</v>
      </c>
      <c r="AV1717">
        <v>13.5</v>
      </c>
      <c r="AW1717" t="s">
        <v>59</v>
      </c>
      <c r="AX1717">
        <v>4</v>
      </c>
    </row>
    <row r="1718" spans="1:50">
      <c r="A1718" t="s">
        <v>3030</v>
      </c>
      <c r="B1718" t="s">
        <v>3031</v>
      </c>
      <c r="C1718" t="s">
        <v>171</v>
      </c>
      <c r="D1718">
        <v>6840</v>
      </c>
      <c r="E1718" t="s">
        <v>53</v>
      </c>
      <c r="F1718">
        <v>38</v>
      </c>
      <c r="G1718" t="s">
        <v>54</v>
      </c>
      <c r="H1718">
        <v>339.8</v>
      </c>
      <c r="I1718" t="s">
        <v>76</v>
      </c>
      <c r="J1718" t="s">
        <v>56</v>
      </c>
      <c r="K1718" t="s">
        <v>215</v>
      </c>
      <c r="L1718" t="s">
        <v>66</v>
      </c>
      <c r="M1718">
        <v>4</v>
      </c>
      <c r="N1718">
        <v>2</v>
      </c>
      <c r="O1718">
        <v>2</v>
      </c>
      <c r="P1718">
        <v>0</v>
      </c>
      <c r="Q1718" t="s">
        <v>59</v>
      </c>
      <c r="R1718" t="s">
        <v>59</v>
      </c>
      <c r="S1718" t="s">
        <v>59</v>
      </c>
      <c r="T1718" t="s">
        <v>59</v>
      </c>
      <c r="U1718" t="s">
        <v>59</v>
      </c>
      <c r="V1718">
        <v>1</v>
      </c>
      <c r="W1718">
        <v>0</v>
      </c>
      <c r="X1718">
        <v>1</v>
      </c>
      <c r="Y1718" t="s">
        <v>66</v>
      </c>
      <c r="Z1718" t="s">
        <v>66</v>
      </c>
      <c r="AA1718" t="s">
        <v>58</v>
      </c>
      <c r="AB1718" t="s">
        <v>66</v>
      </c>
      <c r="AC1718" t="s">
        <v>58</v>
      </c>
      <c r="AD1718" t="s">
        <v>58</v>
      </c>
      <c r="AE1718" t="s">
        <v>58</v>
      </c>
      <c r="AF1718" t="s">
        <v>58</v>
      </c>
      <c r="AG1718" t="s">
        <v>58</v>
      </c>
      <c r="AH1718" t="s">
        <v>58</v>
      </c>
      <c r="AI1718" t="s">
        <v>58</v>
      </c>
      <c r="AJ1718" t="s">
        <v>58</v>
      </c>
      <c r="AK1718">
        <v>1</v>
      </c>
      <c r="AL1718">
        <v>1</v>
      </c>
      <c r="AM1718">
        <v>1</v>
      </c>
      <c r="AN1718">
        <v>0</v>
      </c>
      <c r="AO1718">
        <v>1</v>
      </c>
      <c r="AP1718">
        <v>0</v>
      </c>
      <c r="AQ1718">
        <v>0</v>
      </c>
      <c r="AR1718">
        <v>0</v>
      </c>
      <c r="AS1718">
        <v>0</v>
      </c>
      <c r="AT1718">
        <v>8</v>
      </c>
      <c r="AU1718">
        <v>87527</v>
      </c>
      <c r="AV1718">
        <v>15.4</v>
      </c>
      <c r="AW1718" t="s">
        <v>59</v>
      </c>
      <c r="AX1718">
        <v>3</v>
      </c>
    </row>
    <row r="1719" spans="1:50">
      <c r="A1719" t="s">
        <v>3032</v>
      </c>
      <c r="B1719" t="s">
        <v>286</v>
      </c>
      <c r="C1719" t="s">
        <v>134</v>
      </c>
      <c r="D1719">
        <v>1640</v>
      </c>
      <c r="E1719" t="s">
        <v>63</v>
      </c>
      <c r="F1719">
        <v>40</v>
      </c>
      <c r="G1719" t="s">
        <v>226</v>
      </c>
      <c r="H1719">
        <v>356.91</v>
      </c>
      <c r="I1719" t="s">
        <v>55</v>
      </c>
      <c r="J1719" t="s">
        <v>71</v>
      </c>
      <c r="K1719" t="s">
        <v>153</v>
      </c>
      <c r="L1719" t="s">
        <v>66</v>
      </c>
      <c r="M1719">
        <v>1</v>
      </c>
      <c r="N1719">
        <v>2</v>
      </c>
      <c r="O1719">
        <v>2</v>
      </c>
      <c r="P1719">
        <v>0</v>
      </c>
      <c r="Q1719" t="s">
        <v>59</v>
      </c>
      <c r="R1719" t="s">
        <v>59</v>
      </c>
      <c r="S1719" t="s">
        <v>59</v>
      </c>
      <c r="T1719" t="s">
        <v>59</v>
      </c>
      <c r="U1719" t="s">
        <v>59</v>
      </c>
      <c r="V1719">
        <v>1</v>
      </c>
      <c r="W1719">
        <v>1</v>
      </c>
      <c r="X1719">
        <v>0</v>
      </c>
      <c r="Y1719" t="s">
        <v>58</v>
      </c>
      <c r="Z1719" t="s">
        <v>66</v>
      </c>
      <c r="AA1719" t="s">
        <v>58</v>
      </c>
      <c r="AB1719" t="s">
        <v>66</v>
      </c>
      <c r="AC1719" t="s">
        <v>58</v>
      </c>
      <c r="AD1719" t="s">
        <v>58</v>
      </c>
      <c r="AE1719" t="s">
        <v>66</v>
      </c>
      <c r="AF1719" t="s">
        <v>58</v>
      </c>
      <c r="AG1719" t="s">
        <v>58</v>
      </c>
      <c r="AH1719" t="s">
        <v>58</v>
      </c>
      <c r="AI1719" t="s">
        <v>58</v>
      </c>
      <c r="AJ1719" t="s">
        <v>58</v>
      </c>
      <c r="AK1719">
        <v>1</v>
      </c>
      <c r="AL1719">
        <v>1</v>
      </c>
      <c r="AM1719">
        <v>0</v>
      </c>
      <c r="AN1719">
        <v>0</v>
      </c>
      <c r="AO1719">
        <v>1</v>
      </c>
      <c r="AP1719">
        <v>0</v>
      </c>
      <c r="AQ1719">
        <v>0</v>
      </c>
      <c r="AR1719">
        <v>1</v>
      </c>
      <c r="AS1719">
        <v>0</v>
      </c>
      <c r="AT1719">
        <v>8</v>
      </c>
      <c r="AU1719">
        <v>74134</v>
      </c>
      <c r="AV1719">
        <v>13.1</v>
      </c>
      <c r="AW1719" t="s">
        <v>59</v>
      </c>
      <c r="AX1719">
        <v>1</v>
      </c>
    </row>
    <row r="1720" spans="1:50">
      <c r="A1720" t="s">
        <v>3033</v>
      </c>
      <c r="B1720" t="s">
        <v>2191</v>
      </c>
      <c r="C1720" t="s">
        <v>103</v>
      </c>
      <c r="D1720">
        <v>5945</v>
      </c>
      <c r="E1720" t="s">
        <v>53</v>
      </c>
      <c r="F1720">
        <v>50</v>
      </c>
      <c r="G1720" t="s">
        <v>64</v>
      </c>
      <c r="H1720">
        <v>395.72</v>
      </c>
      <c r="I1720" t="s">
        <v>55</v>
      </c>
      <c r="J1720" t="s">
        <v>55</v>
      </c>
      <c r="K1720" t="s">
        <v>153</v>
      </c>
      <c r="L1720" t="s">
        <v>58</v>
      </c>
      <c r="M1720">
        <v>0</v>
      </c>
      <c r="N1720">
        <v>0</v>
      </c>
      <c r="O1720">
        <v>0</v>
      </c>
      <c r="P1720">
        <v>0</v>
      </c>
      <c r="Q1720" t="s">
        <v>59</v>
      </c>
      <c r="R1720" t="s">
        <v>59</v>
      </c>
      <c r="S1720" t="s">
        <v>59</v>
      </c>
      <c r="T1720" t="s">
        <v>59</v>
      </c>
      <c r="U1720" t="s">
        <v>59</v>
      </c>
      <c r="W1720">
        <v>0</v>
      </c>
      <c r="X1720">
        <v>0</v>
      </c>
      <c r="Y1720" t="s">
        <v>58</v>
      </c>
      <c r="Z1720" t="s">
        <v>66</v>
      </c>
      <c r="AA1720" t="s">
        <v>58</v>
      </c>
      <c r="AB1720" t="s">
        <v>66</v>
      </c>
      <c r="AC1720" t="s">
        <v>58</v>
      </c>
      <c r="AD1720" t="s">
        <v>58</v>
      </c>
      <c r="AE1720" t="s">
        <v>66</v>
      </c>
      <c r="AF1720" t="s">
        <v>58</v>
      </c>
      <c r="AG1720" t="s">
        <v>58</v>
      </c>
      <c r="AH1720" t="s">
        <v>66</v>
      </c>
      <c r="AI1720" t="s">
        <v>58</v>
      </c>
      <c r="AJ1720" t="s">
        <v>58</v>
      </c>
      <c r="AK1720">
        <v>0</v>
      </c>
      <c r="AL1720">
        <v>0</v>
      </c>
      <c r="AM1720">
        <v>1</v>
      </c>
      <c r="AN1720">
        <v>0</v>
      </c>
      <c r="AO1720">
        <v>0</v>
      </c>
      <c r="AP1720">
        <v>0</v>
      </c>
      <c r="AQ1720">
        <v>0</v>
      </c>
      <c r="AR1720">
        <v>1</v>
      </c>
      <c r="AS1720">
        <v>0</v>
      </c>
      <c r="AT1720">
        <v>7</v>
      </c>
      <c r="AU1720">
        <v>77916</v>
      </c>
      <c r="AV1720">
        <v>13.5</v>
      </c>
      <c r="AW1720" t="s">
        <v>59</v>
      </c>
      <c r="AX1720">
        <v>6</v>
      </c>
    </row>
    <row r="1721" spans="1:50">
      <c r="A1721" t="s">
        <v>3034</v>
      </c>
      <c r="B1721" t="s">
        <v>3035</v>
      </c>
      <c r="C1721" t="s">
        <v>148</v>
      </c>
      <c r="D1721">
        <v>5640</v>
      </c>
      <c r="E1721" t="s">
        <v>63</v>
      </c>
      <c r="F1721">
        <v>36</v>
      </c>
      <c r="G1721" t="s">
        <v>226</v>
      </c>
      <c r="H1721">
        <v>415.46</v>
      </c>
      <c r="I1721" t="s">
        <v>65</v>
      </c>
      <c r="J1721" t="s">
        <v>71</v>
      </c>
      <c r="K1721" t="s">
        <v>85</v>
      </c>
      <c r="L1721" t="s">
        <v>66</v>
      </c>
      <c r="M1721">
        <v>3</v>
      </c>
      <c r="N1721">
        <v>2</v>
      </c>
      <c r="O1721">
        <v>2</v>
      </c>
      <c r="P1721">
        <v>0</v>
      </c>
      <c r="Q1721" t="s">
        <v>59</v>
      </c>
      <c r="R1721" t="s">
        <v>59</v>
      </c>
      <c r="S1721" t="s">
        <v>59</v>
      </c>
      <c r="T1721" t="s">
        <v>59</v>
      </c>
      <c r="U1721" t="s">
        <v>59</v>
      </c>
      <c r="W1721">
        <v>0</v>
      </c>
      <c r="X1721">
        <v>0</v>
      </c>
      <c r="Y1721" t="s">
        <v>66</v>
      </c>
      <c r="Z1721" t="s">
        <v>66</v>
      </c>
      <c r="AA1721" t="s">
        <v>58</v>
      </c>
      <c r="AB1721" t="s">
        <v>66</v>
      </c>
      <c r="AC1721" t="s">
        <v>58</v>
      </c>
      <c r="AD1721" t="s">
        <v>58</v>
      </c>
      <c r="AE1721" t="s">
        <v>58</v>
      </c>
      <c r="AF1721" t="s">
        <v>58</v>
      </c>
      <c r="AG1721" t="s">
        <v>58</v>
      </c>
      <c r="AH1721" t="s">
        <v>58</v>
      </c>
      <c r="AI1721" t="s">
        <v>58</v>
      </c>
      <c r="AJ1721" t="s">
        <v>58</v>
      </c>
      <c r="AK1721">
        <v>0</v>
      </c>
      <c r="AL1721">
        <v>1</v>
      </c>
      <c r="AM1721">
        <v>1</v>
      </c>
      <c r="AN1721">
        <v>0</v>
      </c>
      <c r="AO1721">
        <v>1</v>
      </c>
      <c r="AP1721">
        <v>0</v>
      </c>
      <c r="AQ1721">
        <v>0</v>
      </c>
      <c r="AR1721">
        <v>0</v>
      </c>
      <c r="AS1721">
        <v>1</v>
      </c>
      <c r="AT1721">
        <v>8</v>
      </c>
      <c r="AU1721">
        <v>104015</v>
      </c>
      <c r="AV1721">
        <v>14.4</v>
      </c>
      <c r="AW1721" t="s">
        <v>59</v>
      </c>
      <c r="AX1721">
        <v>3</v>
      </c>
    </row>
    <row r="1722" spans="1:50">
      <c r="A1722" t="s">
        <v>3036</v>
      </c>
      <c r="B1722" t="s">
        <v>3037</v>
      </c>
      <c r="C1722" t="s">
        <v>199</v>
      </c>
      <c r="D1722">
        <v>6160</v>
      </c>
      <c r="E1722" t="s">
        <v>63</v>
      </c>
      <c r="F1722">
        <v>32</v>
      </c>
      <c r="G1722" t="s">
        <v>226</v>
      </c>
      <c r="H1722">
        <v>375.33</v>
      </c>
      <c r="I1722" t="s">
        <v>105</v>
      </c>
      <c r="J1722" t="s">
        <v>71</v>
      </c>
      <c r="K1722" t="s">
        <v>85</v>
      </c>
      <c r="L1722" t="s">
        <v>66</v>
      </c>
      <c r="M1722">
        <v>1</v>
      </c>
      <c r="N1722">
        <v>2</v>
      </c>
      <c r="O1722">
        <v>2</v>
      </c>
      <c r="P1722">
        <v>0</v>
      </c>
      <c r="Q1722" t="s">
        <v>59</v>
      </c>
      <c r="R1722" t="s">
        <v>59</v>
      </c>
      <c r="S1722" t="s">
        <v>59</v>
      </c>
      <c r="T1722" t="s">
        <v>59</v>
      </c>
      <c r="U1722" t="s">
        <v>59</v>
      </c>
      <c r="W1722">
        <v>0</v>
      </c>
      <c r="X1722">
        <v>0</v>
      </c>
      <c r="Y1722" t="s">
        <v>58</v>
      </c>
      <c r="Z1722" t="s">
        <v>58</v>
      </c>
      <c r="AA1722" t="s">
        <v>58</v>
      </c>
      <c r="AB1722" t="s">
        <v>66</v>
      </c>
      <c r="AC1722" t="s">
        <v>58</v>
      </c>
      <c r="AD1722" t="s">
        <v>58</v>
      </c>
      <c r="AE1722" t="s">
        <v>58</v>
      </c>
      <c r="AF1722" t="s">
        <v>58</v>
      </c>
      <c r="AG1722" t="s">
        <v>58</v>
      </c>
      <c r="AH1722" t="s">
        <v>58</v>
      </c>
      <c r="AI1722" t="s">
        <v>58</v>
      </c>
      <c r="AJ1722" t="s">
        <v>58</v>
      </c>
      <c r="AK1722">
        <v>0</v>
      </c>
      <c r="AL1722">
        <v>0</v>
      </c>
      <c r="AM1722">
        <v>1</v>
      </c>
      <c r="AN1722">
        <v>0</v>
      </c>
      <c r="AO1722">
        <v>1</v>
      </c>
      <c r="AP1722">
        <v>0</v>
      </c>
      <c r="AQ1722">
        <v>0</v>
      </c>
      <c r="AR1722">
        <v>0</v>
      </c>
      <c r="AS1722">
        <v>1</v>
      </c>
      <c r="AT1722">
        <v>9</v>
      </c>
      <c r="AU1722">
        <v>88437</v>
      </c>
      <c r="AV1722">
        <v>15.3</v>
      </c>
      <c r="AW1722" t="s">
        <v>59</v>
      </c>
      <c r="AX1722">
        <v>3</v>
      </c>
    </row>
    <row r="1723" spans="1:50">
      <c r="A1723" t="s">
        <v>3038</v>
      </c>
      <c r="B1723" t="s">
        <v>3039</v>
      </c>
      <c r="C1723" t="s">
        <v>103</v>
      </c>
      <c r="D1723">
        <v>5775</v>
      </c>
      <c r="E1723" t="s">
        <v>53</v>
      </c>
      <c r="F1723">
        <v>0</v>
      </c>
      <c r="G1723" t="s">
        <v>64</v>
      </c>
      <c r="H1723">
        <v>268.75</v>
      </c>
      <c r="I1723" t="s">
        <v>55</v>
      </c>
      <c r="J1723" t="s">
        <v>55</v>
      </c>
      <c r="K1723" t="s">
        <v>85</v>
      </c>
      <c r="L1723" t="s">
        <v>66</v>
      </c>
      <c r="M1723">
        <v>1</v>
      </c>
      <c r="N1723">
        <v>2</v>
      </c>
      <c r="O1723">
        <v>2</v>
      </c>
      <c r="P1723">
        <v>0</v>
      </c>
      <c r="Q1723" t="s">
        <v>59</v>
      </c>
      <c r="R1723" t="s">
        <v>59</v>
      </c>
      <c r="S1723" t="s">
        <v>59</v>
      </c>
      <c r="T1723" t="s">
        <v>59</v>
      </c>
      <c r="U1723" t="s">
        <v>59</v>
      </c>
      <c r="W1723">
        <v>0</v>
      </c>
      <c r="X1723">
        <v>0</v>
      </c>
      <c r="Y1723" t="s">
        <v>58</v>
      </c>
      <c r="Z1723" t="s">
        <v>58</v>
      </c>
      <c r="AA1723" t="s">
        <v>58</v>
      </c>
      <c r="AB1723" t="s">
        <v>58</v>
      </c>
      <c r="AC1723" t="s">
        <v>58</v>
      </c>
      <c r="AD1723" t="s">
        <v>58</v>
      </c>
      <c r="AE1723" t="s">
        <v>58</v>
      </c>
      <c r="AF1723" t="s">
        <v>58</v>
      </c>
      <c r="AG1723" t="s">
        <v>58</v>
      </c>
      <c r="AH1723" t="s">
        <v>58</v>
      </c>
      <c r="AI1723" t="s">
        <v>58</v>
      </c>
      <c r="AJ1723" t="s">
        <v>58</v>
      </c>
      <c r="AK1723">
        <v>0</v>
      </c>
      <c r="AL1723">
        <v>0</v>
      </c>
      <c r="AM1723">
        <v>1</v>
      </c>
      <c r="AN1723">
        <v>0</v>
      </c>
      <c r="AO1723">
        <v>0</v>
      </c>
      <c r="AP1723">
        <v>0</v>
      </c>
      <c r="AQ1723">
        <v>0</v>
      </c>
      <c r="AR1723">
        <v>0</v>
      </c>
      <c r="AS1723">
        <v>0</v>
      </c>
      <c r="AT1723">
        <v>3</v>
      </c>
      <c r="AU1723">
        <v>51062</v>
      </c>
      <c r="AV1723">
        <v>11.7</v>
      </c>
      <c r="AW1723" t="s">
        <v>59</v>
      </c>
      <c r="AX1723">
        <v>6</v>
      </c>
    </row>
    <row r="1724" spans="1:50">
      <c r="A1724" t="s">
        <v>3040</v>
      </c>
      <c r="B1724" t="s">
        <v>113</v>
      </c>
      <c r="C1724" t="s">
        <v>114</v>
      </c>
      <c r="D1724">
        <v>4120</v>
      </c>
      <c r="E1724" t="s">
        <v>63</v>
      </c>
      <c r="F1724">
        <v>72</v>
      </c>
      <c r="G1724" t="s">
        <v>64</v>
      </c>
      <c r="H1724">
        <v>306.25</v>
      </c>
      <c r="I1724" t="s">
        <v>105</v>
      </c>
      <c r="J1724" t="s">
        <v>71</v>
      </c>
      <c r="K1724" t="s">
        <v>72</v>
      </c>
      <c r="L1724" t="s">
        <v>66</v>
      </c>
      <c r="M1724">
        <v>2</v>
      </c>
      <c r="N1724">
        <v>2</v>
      </c>
      <c r="O1724">
        <v>2</v>
      </c>
      <c r="P1724">
        <v>0</v>
      </c>
      <c r="Q1724" t="s">
        <v>66</v>
      </c>
      <c r="R1724" t="s">
        <v>66</v>
      </c>
      <c r="S1724" t="s">
        <v>66</v>
      </c>
      <c r="T1724" t="s">
        <v>59</v>
      </c>
      <c r="U1724" t="s">
        <v>59</v>
      </c>
      <c r="W1724">
        <v>0</v>
      </c>
      <c r="X1724">
        <v>0</v>
      </c>
      <c r="Y1724" t="s">
        <v>66</v>
      </c>
      <c r="Z1724" t="s">
        <v>58</v>
      </c>
      <c r="AA1724" t="s">
        <v>58</v>
      </c>
      <c r="AB1724" t="s">
        <v>58</v>
      </c>
      <c r="AC1724" t="s">
        <v>58</v>
      </c>
      <c r="AD1724" t="s">
        <v>58</v>
      </c>
      <c r="AE1724" t="s">
        <v>58</v>
      </c>
      <c r="AF1724" t="s">
        <v>58</v>
      </c>
      <c r="AG1724" t="s">
        <v>58</v>
      </c>
      <c r="AH1724" t="s">
        <v>66</v>
      </c>
      <c r="AI1724" t="s">
        <v>58</v>
      </c>
      <c r="AJ1724" t="s">
        <v>58</v>
      </c>
      <c r="AK1724">
        <v>0</v>
      </c>
      <c r="AL1724">
        <v>1</v>
      </c>
      <c r="AM1724">
        <v>1</v>
      </c>
      <c r="AN1724">
        <v>1</v>
      </c>
      <c r="AO1724">
        <v>1</v>
      </c>
      <c r="AP1724">
        <v>0</v>
      </c>
      <c r="AQ1724">
        <v>1</v>
      </c>
      <c r="AR1724">
        <v>1</v>
      </c>
      <c r="AS1724">
        <v>1</v>
      </c>
      <c r="AT1724">
        <v>6</v>
      </c>
      <c r="AU1724">
        <v>67068</v>
      </c>
      <c r="AV1724">
        <v>12.4</v>
      </c>
      <c r="AW1724" t="s">
        <v>59</v>
      </c>
      <c r="AX1724">
        <v>4</v>
      </c>
    </row>
    <row r="1725" spans="1:50">
      <c r="A1725" t="s">
        <v>3041</v>
      </c>
      <c r="B1725" t="s">
        <v>2379</v>
      </c>
      <c r="C1725" t="s">
        <v>532</v>
      </c>
      <c r="E1725" t="s">
        <v>53</v>
      </c>
      <c r="F1725">
        <v>52</v>
      </c>
      <c r="G1725" t="s">
        <v>89</v>
      </c>
      <c r="H1725">
        <v>339.47</v>
      </c>
      <c r="I1725" t="s">
        <v>55</v>
      </c>
      <c r="J1725" t="s">
        <v>55</v>
      </c>
      <c r="K1725" t="s">
        <v>72</v>
      </c>
      <c r="L1725" t="s">
        <v>58</v>
      </c>
      <c r="M1725">
        <v>0</v>
      </c>
      <c r="N1725">
        <v>2</v>
      </c>
      <c r="O1725">
        <v>2</v>
      </c>
      <c r="P1725">
        <v>0</v>
      </c>
      <c r="Q1725" t="s">
        <v>59</v>
      </c>
      <c r="R1725" t="s">
        <v>59</v>
      </c>
      <c r="S1725" t="s">
        <v>59</v>
      </c>
      <c r="T1725" t="s">
        <v>59</v>
      </c>
      <c r="U1725" t="s">
        <v>59</v>
      </c>
      <c r="V1725">
        <v>2</v>
      </c>
      <c r="W1725">
        <v>1</v>
      </c>
      <c r="X1725">
        <v>0</v>
      </c>
      <c r="Y1725" t="s">
        <v>66</v>
      </c>
      <c r="Z1725" t="s">
        <v>66</v>
      </c>
      <c r="AA1725" t="s">
        <v>58</v>
      </c>
      <c r="AB1725" t="s">
        <v>66</v>
      </c>
      <c r="AC1725" t="s">
        <v>58</v>
      </c>
      <c r="AD1725" t="s">
        <v>58</v>
      </c>
      <c r="AE1725" t="s">
        <v>66</v>
      </c>
      <c r="AF1725" t="s">
        <v>58</v>
      </c>
      <c r="AG1725" t="s">
        <v>58</v>
      </c>
      <c r="AH1725" t="s">
        <v>58</v>
      </c>
      <c r="AI1725" t="s">
        <v>58</v>
      </c>
      <c r="AJ1725" t="s">
        <v>58</v>
      </c>
      <c r="AK1725">
        <v>0</v>
      </c>
      <c r="AL1725">
        <v>1</v>
      </c>
      <c r="AM1725">
        <v>1</v>
      </c>
      <c r="AN1725">
        <v>0</v>
      </c>
      <c r="AO1725">
        <v>0</v>
      </c>
      <c r="AP1725">
        <v>0</v>
      </c>
      <c r="AQ1725">
        <v>0</v>
      </c>
      <c r="AR1725">
        <v>0</v>
      </c>
      <c r="AS1725">
        <v>0</v>
      </c>
      <c r="AT1725">
        <v>8</v>
      </c>
      <c r="AU1725">
        <v>63970</v>
      </c>
      <c r="AV1725">
        <v>14</v>
      </c>
      <c r="AW1725" t="s">
        <v>59</v>
      </c>
      <c r="AX1725">
        <v>8</v>
      </c>
    </row>
    <row r="1726" spans="1:50">
      <c r="A1726" t="s">
        <v>3042</v>
      </c>
      <c r="B1726" t="s">
        <v>800</v>
      </c>
      <c r="C1726" t="s">
        <v>79</v>
      </c>
      <c r="D1726">
        <v>7040</v>
      </c>
      <c r="E1726" t="s">
        <v>63</v>
      </c>
      <c r="F1726">
        <v>46</v>
      </c>
      <c r="G1726" t="s">
        <v>226</v>
      </c>
      <c r="H1726">
        <v>404.28</v>
      </c>
      <c r="I1726" t="s">
        <v>105</v>
      </c>
      <c r="J1726" t="s">
        <v>55</v>
      </c>
      <c r="K1726" t="s">
        <v>80</v>
      </c>
      <c r="L1726" t="s">
        <v>66</v>
      </c>
      <c r="M1726">
        <v>3</v>
      </c>
      <c r="N1726">
        <v>2</v>
      </c>
      <c r="O1726">
        <v>2</v>
      </c>
      <c r="P1726">
        <v>1</v>
      </c>
      <c r="Q1726" t="s">
        <v>59</v>
      </c>
      <c r="R1726" t="s">
        <v>59</v>
      </c>
      <c r="S1726" t="s">
        <v>59</v>
      </c>
      <c r="T1726" t="s">
        <v>66</v>
      </c>
      <c r="U1726" t="s">
        <v>66</v>
      </c>
      <c r="V1726">
        <v>1</v>
      </c>
      <c r="W1726">
        <v>1</v>
      </c>
      <c r="X1726">
        <v>1</v>
      </c>
      <c r="Y1726" t="s">
        <v>66</v>
      </c>
      <c r="Z1726" t="s">
        <v>58</v>
      </c>
      <c r="AA1726" t="s">
        <v>58</v>
      </c>
      <c r="AB1726" t="s">
        <v>66</v>
      </c>
      <c r="AC1726" t="s">
        <v>58</v>
      </c>
      <c r="AD1726" t="s">
        <v>58</v>
      </c>
      <c r="AE1726" t="s">
        <v>58</v>
      </c>
      <c r="AF1726" t="s">
        <v>58</v>
      </c>
      <c r="AG1726" t="s">
        <v>58</v>
      </c>
      <c r="AH1726" t="s">
        <v>58</v>
      </c>
      <c r="AI1726" t="s">
        <v>58</v>
      </c>
      <c r="AJ1726" t="s">
        <v>58</v>
      </c>
      <c r="AK1726">
        <v>1</v>
      </c>
      <c r="AL1726">
        <v>0</v>
      </c>
      <c r="AM1726">
        <v>1</v>
      </c>
      <c r="AN1726">
        <v>0</v>
      </c>
      <c r="AO1726">
        <v>1</v>
      </c>
      <c r="AP1726">
        <v>0</v>
      </c>
      <c r="AQ1726">
        <v>0</v>
      </c>
      <c r="AR1726">
        <v>1</v>
      </c>
      <c r="AS1726">
        <v>1</v>
      </c>
      <c r="AT1726">
        <v>9</v>
      </c>
      <c r="AU1726">
        <v>94999</v>
      </c>
      <c r="AV1726">
        <v>15.4</v>
      </c>
      <c r="AW1726" t="s">
        <v>66</v>
      </c>
      <c r="AX1726">
        <v>8</v>
      </c>
    </row>
    <row r="1727" spans="1:50">
      <c r="A1727" t="s">
        <v>3043</v>
      </c>
      <c r="B1727" t="s">
        <v>3044</v>
      </c>
      <c r="C1727" t="s">
        <v>171</v>
      </c>
      <c r="D1727">
        <v>160</v>
      </c>
      <c r="E1727" t="s">
        <v>53</v>
      </c>
      <c r="F1727">
        <v>36</v>
      </c>
      <c r="G1727" t="s">
        <v>70</v>
      </c>
      <c r="H1727">
        <v>300</v>
      </c>
      <c r="I1727" t="s">
        <v>55</v>
      </c>
      <c r="J1727" t="s">
        <v>71</v>
      </c>
      <c r="K1727" t="s">
        <v>131</v>
      </c>
      <c r="L1727" t="s">
        <v>66</v>
      </c>
      <c r="M1727">
        <v>3</v>
      </c>
      <c r="N1727">
        <v>2</v>
      </c>
      <c r="O1727">
        <v>2</v>
      </c>
      <c r="P1727">
        <v>0</v>
      </c>
      <c r="Q1727" t="s">
        <v>59</v>
      </c>
      <c r="R1727" t="s">
        <v>59</v>
      </c>
      <c r="S1727" t="s">
        <v>59</v>
      </c>
      <c r="T1727" t="s">
        <v>59</v>
      </c>
      <c r="U1727" t="s">
        <v>59</v>
      </c>
      <c r="V1727">
        <v>2</v>
      </c>
      <c r="W1727">
        <v>0</v>
      </c>
      <c r="X1727">
        <v>0</v>
      </c>
      <c r="Y1727" t="s">
        <v>66</v>
      </c>
      <c r="Z1727" t="s">
        <v>58</v>
      </c>
      <c r="AA1727" t="s">
        <v>58</v>
      </c>
      <c r="AB1727" t="s">
        <v>58</v>
      </c>
      <c r="AC1727" t="s">
        <v>58</v>
      </c>
      <c r="AD1727" t="s">
        <v>58</v>
      </c>
      <c r="AE1727" t="s">
        <v>58</v>
      </c>
      <c r="AF1727" t="s">
        <v>58</v>
      </c>
      <c r="AG1727" t="s">
        <v>58</v>
      </c>
      <c r="AH1727" t="s">
        <v>66</v>
      </c>
      <c r="AI1727" t="s">
        <v>58</v>
      </c>
      <c r="AJ1727" t="s">
        <v>58</v>
      </c>
      <c r="AK1727">
        <v>1</v>
      </c>
      <c r="AL1727">
        <v>1</v>
      </c>
      <c r="AM1727">
        <v>1</v>
      </c>
      <c r="AN1727">
        <v>0</v>
      </c>
      <c r="AO1727">
        <v>1</v>
      </c>
      <c r="AP1727">
        <v>0</v>
      </c>
      <c r="AQ1727">
        <v>0</v>
      </c>
      <c r="AR1727">
        <v>0</v>
      </c>
      <c r="AS1727">
        <v>1</v>
      </c>
      <c r="AT1727">
        <v>6</v>
      </c>
      <c r="AU1727">
        <v>65908</v>
      </c>
      <c r="AV1727">
        <v>14.5</v>
      </c>
      <c r="AW1727" t="s">
        <v>59</v>
      </c>
      <c r="AX1727">
        <v>3</v>
      </c>
    </row>
    <row r="1728" spans="1:50">
      <c r="A1728" t="s">
        <v>3045</v>
      </c>
      <c r="B1728" t="s">
        <v>3046</v>
      </c>
      <c r="C1728" t="s">
        <v>103</v>
      </c>
      <c r="D1728">
        <v>6780</v>
      </c>
      <c r="E1728" t="s">
        <v>63</v>
      </c>
      <c r="F1728">
        <v>54</v>
      </c>
      <c r="G1728" t="s">
        <v>226</v>
      </c>
      <c r="H1728">
        <v>376.32</v>
      </c>
      <c r="I1728" t="s">
        <v>105</v>
      </c>
      <c r="J1728" t="s">
        <v>55</v>
      </c>
      <c r="K1728" t="s">
        <v>85</v>
      </c>
      <c r="L1728" t="s">
        <v>66</v>
      </c>
      <c r="M1728">
        <v>1</v>
      </c>
      <c r="N1728">
        <v>1</v>
      </c>
      <c r="O1728">
        <v>1</v>
      </c>
      <c r="P1728">
        <v>0</v>
      </c>
      <c r="Q1728" t="s">
        <v>66</v>
      </c>
      <c r="R1728" t="s">
        <v>59</v>
      </c>
      <c r="S1728" t="s">
        <v>66</v>
      </c>
      <c r="T1728" t="s">
        <v>59</v>
      </c>
      <c r="U1728" t="s">
        <v>66</v>
      </c>
      <c r="W1728">
        <v>0</v>
      </c>
      <c r="X1728">
        <v>0</v>
      </c>
      <c r="Y1728" t="s">
        <v>66</v>
      </c>
      <c r="Z1728" t="s">
        <v>58</v>
      </c>
      <c r="AA1728" t="s">
        <v>66</v>
      </c>
      <c r="AB1728" t="s">
        <v>66</v>
      </c>
      <c r="AC1728" t="s">
        <v>58</v>
      </c>
      <c r="AD1728" t="s">
        <v>66</v>
      </c>
      <c r="AE1728" t="s">
        <v>58</v>
      </c>
      <c r="AF1728" t="s">
        <v>58</v>
      </c>
      <c r="AG1728" t="s">
        <v>58</v>
      </c>
      <c r="AH1728" t="s">
        <v>58</v>
      </c>
      <c r="AI1728" t="s">
        <v>58</v>
      </c>
      <c r="AJ1728" t="s">
        <v>58</v>
      </c>
      <c r="AK1728">
        <v>0</v>
      </c>
      <c r="AL1728">
        <v>1</v>
      </c>
      <c r="AM1728">
        <v>1</v>
      </c>
      <c r="AN1728">
        <v>0</v>
      </c>
      <c r="AO1728">
        <v>1</v>
      </c>
      <c r="AP1728">
        <v>0</v>
      </c>
      <c r="AQ1728">
        <v>1</v>
      </c>
      <c r="AR1728">
        <v>0</v>
      </c>
      <c r="AS1728">
        <v>1</v>
      </c>
      <c r="AT1728">
        <v>8</v>
      </c>
      <c r="AU1728">
        <v>92499</v>
      </c>
      <c r="AV1728">
        <v>14.1</v>
      </c>
      <c r="AW1728" t="s">
        <v>66</v>
      </c>
      <c r="AX1728">
        <v>6</v>
      </c>
    </row>
    <row r="1729" spans="1:50">
      <c r="A1729" t="s">
        <v>3047</v>
      </c>
      <c r="B1729" t="s">
        <v>3048</v>
      </c>
      <c r="C1729" t="s">
        <v>171</v>
      </c>
      <c r="D1729">
        <v>5600</v>
      </c>
      <c r="E1729" t="s">
        <v>53</v>
      </c>
      <c r="F1729">
        <v>56</v>
      </c>
      <c r="G1729" t="s">
        <v>226</v>
      </c>
      <c r="H1729">
        <v>369.41</v>
      </c>
      <c r="I1729" t="s">
        <v>55</v>
      </c>
      <c r="J1729" t="s">
        <v>55</v>
      </c>
      <c r="K1729" t="s">
        <v>72</v>
      </c>
      <c r="L1729" t="s">
        <v>58</v>
      </c>
      <c r="M1729">
        <v>0</v>
      </c>
      <c r="N1729">
        <v>1</v>
      </c>
      <c r="O1729">
        <v>1</v>
      </c>
      <c r="P1729">
        <v>0</v>
      </c>
      <c r="Q1729" t="s">
        <v>59</v>
      </c>
      <c r="R1729" t="s">
        <v>59</v>
      </c>
      <c r="S1729" t="s">
        <v>59</v>
      </c>
      <c r="T1729" t="s">
        <v>59</v>
      </c>
      <c r="U1729" t="s">
        <v>59</v>
      </c>
      <c r="V1729">
        <v>2</v>
      </c>
      <c r="W1729">
        <v>0</v>
      </c>
      <c r="X1729">
        <v>1</v>
      </c>
      <c r="Y1729" t="s">
        <v>66</v>
      </c>
      <c r="Z1729" t="s">
        <v>66</v>
      </c>
      <c r="AA1729" t="s">
        <v>58</v>
      </c>
      <c r="AB1729" t="s">
        <v>66</v>
      </c>
      <c r="AC1729" t="s">
        <v>58</v>
      </c>
      <c r="AD1729" t="s">
        <v>58</v>
      </c>
      <c r="AE1729" t="s">
        <v>58</v>
      </c>
      <c r="AF1729" t="s">
        <v>58</v>
      </c>
      <c r="AG1729" t="s">
        <v>58</v>
      </c>
      <c r="AH1729" t="s">
        <v>58</v>
      </c>
      <c r="AI1729" t="s">
        <v>58</v>
      </c>
      <c r="AJ1729" t="s">
        <v>58</v>
      </c>
      <c r="AK1729">
        <v>0</v>
      </c>
      <c r="AL1729">
        <v>1</v>
      </c>
      <c r="AM1729">
        <v>1</v>
      </c>
      <c r="AN1729">
        <v>0</v>
      </c>
      <c r="AO1729">
        <v>1</v>
      </c>
      <c r="AP1729">
        <v>0</v>
      </c>
      <c r="AQ1729">
        <v>0</v>
      </c>
      <c r="AR1729">
        <v>0</v>
      </c>
      <c r="AS1729">
        <v>0</v>
      </c>
      <c r="AT1729">
        <v>7</v>
      </c>
      <c r="AU1729">
        <v>82499</v>
      </c>
      <c r="AV1729">
        <v>13.7</v>
      </c>
      <c r="AW1729" t="s">
        <v>59</v>
      </c>
      <c r="AX1729">
        <v>3</v>
      </c>
    </row>
    <row r="1730" spans="1:50">
      <c r="A1730" t="s">
        <v>3049</v>
      </c>
      <c r="B1730" t="s">
        <v>1030</v>
      </c>
      <c r="C1730" t="s">
        <v>142</v>
      </c>
      <c r="D1730">
        <v>6440</v>
      </c>
      <c r="E1730" t="s">
        <v>63</v>
      </c>
      <c r="F1730">
        <v>48</v>
      </c>
      <c r="G1730" t="s">
        <v>163</v>
      </c>
      <c r="H1730">
        <v>392.43</v>
      </c>
      <c r="I1730" t="s">
        <v>94</v>
      </c>
      <c r="J1730" t="s">
        <v>55</v>
      </c>
      <c r="K1730" t="s">
        <v>72</v>
      </c>
      <c r="L1730" t="s">
        <v>58</v>
      </c>
      <c r="M1730">
        <v>0</v>
      </c>
      <c r="N1730">
        <v>2</v>
      </c>
      <c r="O1730">
        <v>1</v>
      </c>
      <c r="P1730">
        <v>1</v>
      </c>
      <c r="Q1730" t="s">
        <v>59</v>
      </c>
      <c r="R1730" t="s">
        <v>59</v>
      </c>
      <c r="S1730" t="s">
        <v>59</v>
      </c>
      <c r="T1730" t="s">
        <v>59</v>
      </c>
      <c r="U1730" t="s">
        <v>59</v>
      </c>
      <c r="V1730">
        <v>2</v>
      </c>
      <c r="W1730">
        <v>1</v>
      </c>
      <c r="X1730">
        <v>1</v>
      </c>
      <c r="Y1730" t="s">
        <v>66</v>
      </c>
      <c r="Z1730" t="s">
        <v>66</v>
      </c>
      <c r="AA1730" t="s">
        <v>58</v>
      </c>
      <c r="AB1730" t="s">
        <v>66</v>
      </c>
      <c r="AC1730" t="s">
        <v>58</v>
      </c>
      <c r="AD1730" t="s">
        <v>58</v>
      </c>
      <c r="AE1730" t="s">
        <v>58</v>
      </c>
      <c r="AF1730" t="s">
        <v>58</v>
      </c>
      <c r="AG1730" t="s">
        <v>58</v>
      </c>
      <c r="AH1730" t="s">
        <v>58</v>
      </c>
      <c r="AI1730" t="s">
        <v>58</v>
      </c>
      <c r="AJ1730" t="s">
        <v>58</v>
      </c>
      <c r="AK1730">
        <v>0</v>
      </c>
      <c r="AL1730">
        <v>0</v>
      </c>
      <c r="AM1730">
        <v>1</v>
      </c>
      <c r="AN1730">
        <v>0</v>
      </c>
      <c r="AO1730">
        <v>0</v>
      </c>
      <c r="AP1730">
        <v>0</v>
      </c>
      <c r="AQ1730">
        <v>0</v>
      </c>
      <c r="AR1730">
        <v>0</v>
      </c>
      <c r="AS1730">
        <v>0</v>
      </c>
      <c r="AT1730">
        <v>8</v>
      </c>
      <c r="AU1730">
        <v>71487</v>
      </c>
      <c r="AV1730">
        <v>15.1</v>
      </c>
      <c r="AW1730" t="s">
        <v>59</v>
      </c>
      <c r="AX1730">
        <v>6</v>
      </c>
    </row>
    <row r="1731" spans="1:50">
      <c r="A1731" t="s">
        <v>3050</v>
      </c>
      <c r="B1731" t="s">
        <v>195</v>
      </c>
      <c r="C1731" t="s">
        <v>108</v>
      </c>
      <c r="D1731">
        <v>1920</v>
      </c>
      <c r="E1731" t="s">
        <v>63</v>
      </c>
      <c r="F1731">
        <v>34</v>
      </c>
      <c r="G1731" t="s">
        <v>163</v>
      </c>
      <c r="H1731">
        <v>375</v>
      </c>
      <c r="I1731" t="s">
        <v>641</v>
      </c>
      <c r="J1731" t="s">
        <v>56</v>
      </c>
      <c r="K1731" t="s">
        <v>85</v>
      </c>
      <c r="L1731" t="s">
        <v>58</v>
      </c>
      <c r="M1731">
        <v>0</v>
      </c>
      <c r="N1731">
        <v>2</v>
      </c>
      <c r="O1731">
        <v>2</v>
      </c>
      <c r="P1731">
        <v>0</v>
      </c>
      <c r="Q1731" t="s">
        <v>59</v>
      </c>
      <c r="R1731" t="s">
        <v>59</v>
      </c>
      <c r="S1731" t="s">
        <v>59</v>
      </c>
      <c r="T1731" t="s">
        <v>59</v>
      </c>
      <c r="U1731" t="s">
        <v>59</v>
      </c>
      <c r="V1731">
        <v>1</v>
      </c>
      <c r="W1731">
        <v>1</v>
      </c>
      <c r="X1731">
        <v>1</v>
      </c>
      <c r="Y1731" t="s">
        <v>58</v>
      </c>
      <c r="Z1731" t="s">
        <v>58</v>
      </c>
      <c r="AA1731" t="s">
        <v>58</v>
      </c>
      <c r="AB1731" t="s">
        <v>58</v>
      </c>
      <c r="AC1731" t="s">
        <v>58</v>
      </c>
      <c r="AD1731" t="s">
        <v>58</v>
      </c>
      <c r="AE1731" t="s">
        <v>58</v>
      </c>
      <c r="AF1731" t="s">
        <v>58</v>
      </c>
      <c r="AG1731" t="s">
        <v>58</v>
      </c>
      <c r="AH1731" t="s">
        <v>58</v>
      </c>
      <c r="AI1731" t="s">
        <v>58</v>
      </c>
      <c r="AJ1731" t="s">
        <v>58</v>
      </c>
      <c r="AK1731">
        <v>0</v>
      </c>
      <c r="AL1731">
        <v>1</v>
      </c>
      <c r="AM1731">
        <v>1</v>
      </c>
      <c r="AN1731">
        <v>0</v>
      </c>
      <c r="AO1731">
        <v>0</v>
      </c>
      <c r="AP1731">
        <v>0</v>
      </c>
      <c r="AQ1731">
        <v>0</v>
      </c>
      <c r="AR1731">
        <v>0</v>
      </c>
      <c r="AS1731">
        <v>1</v>
      </c>
      <c r="AT1731">
        <v>9</v>
      </c>
      <c r="AU1731">
        <v>166175</v>
      </c>
      <c r="AV1731">
        <v>15.1</v>
      </c>
      <c r="AW1731" t="s">
        <v>59</v>
      </c>
      <c r="AX1731">
        <v>9</v>
      </c>
    </row>
    <row r="1732" spans="1:50">
      <c r="A1732" t="s">
        <v>3051</v>
      </c>
      <c r="B1732" t="s">
        <v>3052</v>
      </c>
      <c r="C1732" t="s">
        <v>199</v>
      </c>
      <c r="D1732">
        <v>6160</v>
      </c>
      <c r="E1732" t="s">
        <v>63</v>
      </c>
      <c r="F1732">
        <v>48</v>
      </c>
      <c r="G1732" t="s">
        <v>104</v>
      </c>
      <c r="H1732">
        <v>422.04</v>
      </c>
      <c r="I1732" t="s">
        <v>105</v>
      </c>
      <c r="J1732" t="s">
        <v>71</v>
      </c>
      <c r="K1732" t="s">
        <v>90</v>
      </c>
      <c r="L1732" t="s">
        <v>58</v>
      </c>
      <c r="M1732">
        <v>0</v>
      </c>
      <c r="N1732">
        <v>2</v>
      </c>
      <c r="O1732">
        <v>2</v>
      </c>
      <c r="P1732">
        <v>0</v>
      </c>
      <c r="Q1732" t="s">
        <v>66</v>
      </c>
      <c r="R1732" t="s">
        <v>59</v>
      </c>
      <c r="S1732" t="s">
        <v>66</v>
      </c>
      <c r="T1732" t="s">
        <v>66</v>
      </c>
      <c r="U1732" t="s">
        <v>66</v>
      </c>
      <c r="W1732">
        <v>0</v>
      </c>
      <c r="X1732">
        <v>0</v>
      </c>
      <c r="Y1732" t="s">
        <v>66</v>
      </c>
      <c r="Z1732" t="s">
        <v>66</v>
      </c>
      <c r="AA1732" t="s">
        <v>58</v>
      </c>
      <c r="AB1732" t="s">
        <v>66</v>
      </c>
      <c r="AC1732" t="s">
        <v>58</v>
      </c>
      <c r="AD1732" t="s">
        <v>58</v>
      </c>
      <c r="AE1732" t="s">
        <v>58</v>
      </c>
      <c r="AF1732" t="s">
        <v>58</v>
      </c>
      <c r="AG1732" t="s">
        <v>58</v>
      </c>
      <c r="AH1732" t="s">
        <v>58</v>
      </c>
      <c r="AI1732" t="s">
        <v>58</v>
      </c>
      <c r="AJ1732" t="s">
        <v>58</v>
      </c>
      <c r="AK1732">
        <v>1</v>
      </c>
      <c r="AL1732">
        <v>1</v>
      </c>
      <c r="AM1732">
        <v>1</v>
      </c>
      <c r="AN1732">
        <v>0</v>
      </c>
      <c r="AO1732">
        <v>1</v>
      </c>
      <c r="AP1732">
        <v>0</v>
      </c>
      <c r="AQ1732">
        <v>0</v>
      </c>
      <c r="AR1732">
        <v>0</v>
      </c>
      <c r="AS1732">
        <v>0</v>
      </c>
      <c r="AT1732">
        <v>8</v>
      </c>
      <c r="AU1732">
        <v>80587</v>
      </c>
      <c r="AV1732">
        <v>13.2</v>
      </c>
      <c r="AW1732" t="s">
        <v>59</v>
      </c>
      <c r="AX1732">
        <v>3</v>
      </c>
    </row>
    <row r="1733" spans="1:50">
      <c r="A1733" t="s">
        <v>3053</v>
      </c>
      <c r="B1733" t="s">
        <v>3054</v>
      </c>
      <c r="C1733" t="s">
        <v>93</v>
      </c>
      <c r="D1733">
        <v>4160</v>
      </c>
      <c r="E1733" t="s">
        <v>53</v>
      </c>
      <c r="F1733">
        <v>76</v>
      </c>
      <c r="G1733" t="s">
        <v>84</v>
      </c>
      <c r="H1733">
        <v>350.99</v>
      </c>
      <c r="I1733" t="s">
        <v>65</v>
      </c>
      <c r="J1733" t="s">
        <v>55</v>
      </c>
      <c r="K1733" t="s">
        <v>215</v>
      </c>
      <c r="L1733" t="s">
        <v>58</v>
      </c>
      <c r="M1733">
        <v>0</v>
      </c>
      <c r="N1733">
        <v>2</v>
      </c>
      <c r="O1733">
        <v>1</v>
      </c>
      <c r="P1733">
        <v>0</v>
      </c>
      <c r="Q1733" t="s">
        <v>59</v>
      </c>
      <c r="R1733" t="s">
        <v>59</v>
      </c>
      <c r="S1733" t="s">
        <v>59</v>
      </c>
      <c r="T1733" t="s">
        <v>59</v>
      </c>
      <c r="U1733" t="s">
        <v>59</v>
      </c>
      <c r="W1733">
        <v>0</v>
      </c>
      <c r="X1733">
        <v>0</v>
      </c>
      <c r="Y1733" t="s">
        <v>66</v>
      </c>
      <c r="Z1733" t="s">
        <v>66</v>
      </c>
      <c r="AA1733" t="s">
        <v>58</v>
      </c>
      <c r="AB1733" t="s">
        <v>66</v>
      </c>
      <c r="AC1733" t="s">
        <v>58</v>
      </c>
      <c r="AD1733" t="s">
        <v>58</v>
      </c>
      <c r="AE1733" t="s">
        <v>58</v>
      </c>
      <c r="AF1733" t="s">
        <v>58</v>
      </c>
      <c r="AG1733" t="s">
        <v>58</v>
      </c>
      <c r="AH1733" t="s">
        <v>58</v>
      </c>
      <c r="AI1733" t="s">
        <v>58</v>
      </c>
      <c r="AJ1733" t="s">
        <v>58</v>
      </c>
      <c r="AK1733">
        <v>0</v>
      </c>
      <c r="AL1733">
        <v>0</v>
      </c>
      <c r="AM1733">
        <v>0</v>
      </c>
      <c r="AN1733">
        <v>0</v>
      </c>
      <c r="AO1733">
        <v>0</v>
      </c>
      <c r="AP1733">
        <v>0</v>
      </c>
      <c r="AQ1733">
        <v>0</v>
      </c>
      <c r="AR1733">
        <v>0</v>
      </c>
      <c r="AS1733">
        <v>0</v>
      </c>
      <c r="AT1733">
        <v>7</v>
      </c>
      <c r="AU1733">
        <v>83999</v>
      </c>
      <c r="AV1733">
        <v>14.4</v>
      </c>
      <c r="AW1733" t="s">
        <v>59</v>
      </c>
      <c r="AX1733">
        <v>5</v>
      </c>
    </row>
    <row r="1734" spans="1:50">
      <c r="A1734" t="s">
        <v>3055</v>
      </c>
      <c r="B1734" t="s">
        <v>1759</v>
      </c>
      <c r="C1734" t="s">
        <v>148</v>
      </c>
      <c r="D1734">
        <v>5015</v>
      </c>
      <c r="E1734" t="s">
        <v>63</v>
      </c>
      <c r="F1734">
        <v>48</v>
      </c>
      <c r="G1734" t="s">
        <v>163</v>
      </c>
      <c r="H1734">
        <v>423.36</v>
      </c>
      <c r="I1734" t="s">
        <v>100</v>
      </c>
      <c r="J1734" t="s">
        <v>71</v>
      </c>
      <c r="K1734" t="s">
        <v>72</v>
      </c>
      <c r="L1734" t="s">
        <v>58</v>
      </c>
      <c r="M1734">
        <v>0</v>
      </c>
      <c r="N1734">
        <v>2</v>
      </c>
      <c r="O1734">
        <v>2</v>
      </c>
      <c r="P1734">
        <v>0</v>
      </c>
      <c r="Q1734" t="s">
        <v>59</v>
      </c>
      <c r="R1734" t="s">
        <v>59</v>
      </c>
      <c r="S1734" t="s">
        <v>59</v>
      </c>
      <c r="T1734" t="s">
        <v>59</v>
      </c>
      <c r="U1734" t="s">
        <v>59</v>
      </c>
      <c r="W1734">
        <v>0</v>
      </c>
      <c r="X1734">
        <v>0</v>
      </c>
      <c r="Y1734" t="s">
        <v>66</v>
      </c>
      <c r="Z1734" t="s">
        <v>66</v>
      </c>
      <c r="AA1734" t="s">
        <v>58</v>
      </c>
      <c r="AB1734" t="s">
        <v>66</v>
      </c>
      <c r="AC1734" t="s">
        <v>58</v>
      </c>
      <c r="AD1734" t="s">
        <v>58</v>
      </c>
      <c r="AE1734" t="s">
        <v>58</v>
      </c>
      <c r="AF1734" t="s">
        <v>58</v>
      </c>
      <c r="AG1734" t="s">
        <v>58</v>
      </c>
      <c r="AH1734" t="s">
        <v>58</v>
      </c>
      <c r="AI1734" t="s">
        <v>58</v>
      </c>
      <c r="AJ1734" t="s">
        <v>58</v>
      </c>
      <c r="AK1734">
        <v>0</v>
      </c>
      <c r="AL1734">
        <v>0</v>
      </c>
      <c r="AM1734">
        <v>1</v>
      </c>
      <c r="AN1734">
        <v>1</v>
      </c>
      <c r="AO1734">
        <v>1</v>
      </c>
      <c r="AP1734">
        <v>0</v>
      </c>
      <c r="AQ1734">
        <v>1</v>
      </c>
      <c r="AR1734">
        <v>0</v>
      </c>
      <c r="AS1734">
        <v>1</v>
      </c>
      <c r="AT1734">
        <v>6</v>
      </c>
      <c r="AU1734">
        <v>82466</v>
      </c>
      <c r="AV1734">
        <v>14.9</v>
      </c>
      <c r="AW1734" t="s">
        <v>59</v>
      </c>
      <c r="AX1734">
        <v>3</v>
      </c>
    </row>
    <row r="1735" spans="1:50">
      <c r="A1735" t="s">
        <v>3056</v>
      </c>
      <c r="B1735" t="s">
        <v>296</v>
      </c>
      <c r="C1735" t="s">
        <v>83</v>
      </c>
      <c r="D1735">
        <v>5360</v>
      </c>
      <c r="E1735" t="s">
        <v>63</v>
      </c>
      <c r="F1735">
        <v>40</v>
      </c>
      <c r="G1735" t="s">
        <v>226</v>
      </c>
      <c r="H1735">
        <v>327.3</v>
      </c>
      <c r="I1735" t="s">
        <v>100</v>
      </c>
      <c r="J1735" t="s">
        <v>71</v>
      </c>
      <c r="K1735" t="s">
        <v>153</v>
      </c>
      <c r="L1735" t="s">
        <v>58</v>
      </c>
      <c r="M1735">
        <v>0</v>
      </c>
      <c r="N1735">
        <v>2</v>
      </c>
      <c r="O1735">
        <v>2</v>
      </c>
      <c r="P1735">
        <v>0</v>
      </c>
      <c r="Q1735" t="s">
        <v>66</v>
      </c>
      <c r="R1735" t="s">
        <v>66</v>
      </c>
      <c r="S1735" t="s">
        <v>66</v>
      </c>
      <c r="T1735" t="s">
        <v>59</v>
      </c>
      <c r="U1735" t="s">
        <v>59</v>
      </c>
      <c r="V1735">
        <v>1</v>
      </c>
      <c r="W1735">
        <v>0</v>
      </c>
      <c r="X1735">
        <v>0</v>
      </c>
      <c r="Y1735" t="s">
        <v>66</v>
      </c>
      <c r="Z1735" t="s">
        <v>58</v>
      </c>
      <c r="AA1735" t="s">
        <v>58</v>
      </c>
      <c r="AB1735" t="s">
        <v>58</v>
      </c>
      <c r="AC1735" t="s">
        <v>58</v>
      </c>
      <c r="AD1735" t="s">
        <v>58</v>
      </c>
      <c r="AE1735" t="s">
        <v>66</v>
      </c>
      <c r="AF1735" t="s">
        <v>58</v>
      </c>
      <c r="AG1735" t="s">
        <v>58</v>
      </c>
      <c r="AH1735" t="s">
        <v>58</v>
      </c>
      <c r="AI1735" t="s">
        <v>58</v>
      </c>
      <c r="AJ1735" t="s">
        <v>58</v>
      </c>
      <c r="AK1735">
        <v>0</v>
      </c>
      <c r="AL1735">
        <v>1</v>
      </c>
      <c r="AM1735">
        <v>1</v>
      </c>
      <c r="AN1735">
        <v>0</v>
      </c>
      <c r="AO1735">
        <v>0</v>
      </c>
      <c r="AP1735">
        <v>0</v>
      </c>
      <c r="AQ1735">
        <v>0</v>
      </c>
      <c r="AR1735">
        <v>0</v>
      </c>
      <c r="AS1735">
        <v>0</v>
      </c>
      <c r="AT1735">
        <v>8</v>
      </c>
      <c r="AU1735">
        <v>68810</v>
      </c>
      <c r="AV1735">
        <v>13.9</v>
      </c>
      <c r="AW1735" t="s">
        <v>59</v>
      </c>
      <c r="AX1735">
        <v>2</v>
      </c>
    </row>
    <row r="1736" spans="1:50">
      <c r="A1736" t="s">
        <v>3057</v>
      </c>
      <c r="B1736" t="s">
        <v>3058</v>
      </c>
      <c r="C1736" t="s">
        <v>62</v>
      </c>
      <c r="D1736">
        <v>3500</v>
      </c>
      <c r="E1736" t="s">
        <v>63</v>
      </c>
      <c r="F1736">
        <v>68</v>
      </c>
      <c r="G1736" t="s">
        <v>54</v>
      </c>
      <c r="H1736">
        <v>301.97000000000003</v>
      </c>
      <c r="I1736" t="s">
        <v>196</v>
      </c>
      <c r="J1736" t="s">
        <v>55</v>
      </c>
      <c r="K1736" t="s">
        <v>145</v>
      </c>
      <c r="L1736" t="s">
        <v>66</v>
      </c>
      <c r="M1736">
        <v>1</v>
      </c>
      <c r="N1736">
        <v>2</v>
      </c>
      <c r="O1736">
        <v>2</v>
      </c>
      <c r="P1736">
        <v>0</v>
      </c>
      <c r="Q1736" t="s">
        <v>59</v>
      </c>
      <c r="R1736" t="s">
        <v>59</v>
      </c>
      <c r="S1736" t="s">
        <v>59</v>
      </c>
      <c r="T1736" t="s">
        <v>59</v>
      </c>
      <c r="U1736" t="s">
        <v>59</v>
      </c>
      <c r="V1736">
        <v>0</v>
      </c>
      <c r="W1736">
        <v>1</v>
      </c>
      <c r="X1736">
        <v>0</v>
      </c>
      <c r="Y1736" t="s">
        <v>58</v>
      </c>
      <c r="Z1736" t="s">
        <v>58</v>
      </c>
      <c r="AA1736" t="s">
        <v>58</v>
      </c>
      <c r="AB1736" t="s">
        <v>58</v>
      </c>
      <c r="AC1736" t="s">
        <v>58</v>
      </c>
      <c r="AD1736" t="s">
        <v>58</v>
      </c>
      <c r="AE1736" t="s">
        <v>58</v>
      </c>
      <c r="AF1736" t="s">
        <v>58</v>
      </c>
      <c r="AG1736" t="s">
        <v>58</v>
      </c>
      <c r="AH1736" t="s">
        <v>58</v>
      </c>
      <c r="AI1736" t="s">
        <v>58</v>
      </c>
      <c r="AJ1736" t="s">
        <v>58</v>
      </c>
      <c r="AK1736">
        <v>1</v>
      </c>
      <c r="AL1736">
        <v>1</v>
      </c>
      <c r="AM1736">
        <v>1</v>
      </c>
      <c r="AN1736">
        <v>0</v>
      </c>
      <c r="AO1736">
        <v>1</v>
      </c>
      <c r="AP1736">
        <v>0</v>
      </c>
      <c r="AQ1736">
        <v>0</v>
      </c>
      <c r="AR1736">
        <v>0</v>
      </c>
      <c r="AS1736">
        <v>0</v>
      </c>
      <c r="AT1736">
        <v>8</v>
      </c>
      <c r="AU1736">
        <v>65777</v>
      </c>
      <c r="AV1736">
        <v>14.4</v>
      </c>
      <c r="AW1736" t="s">
        <v>59</v>
      </c>
      <c r="AX1736">
        <v>8</v>
      </c>
    </row>
    <row r="1737" spans="1:50">
      <c r="A1737" t="s">
        <v>3059</v>
      </c>
      <c r="B1737" t="s">
        <v>3060</v>
      </c>
      <c r="C1737" t="s">
        <v>148</v>
      </c>
      <c r="D1737">
        <v>5640</v>
      </c>
      <c r="E1737" t="s">
        <v>53</v>
      </c>
      <c r="F1737">
        <v>30</v>
      </c>
      <c r="G1737" t="s">
        <v>163</v>
      </c>
      <c r="H1737">
        <v>330.59</v>
      </c>
      <c r="I1737" t="s">
        <v>55</v>
      </c>
      <c r="J1737" t="s">
        <v>55</v>
      </c>
      <c r="K1737" t="s">
        <v>256</v>
      </c>
      <c r="L1737" t="s">
        <v>58</v>
      </c>
      <c r="M1737">
        <v>0</v>
      </c>
      <c r="N1737">
        <v>1</v>
      </c>
      <c r="O1737">
        <v>1</v>
      </c>
      <c r="P1737">
        <v>0</v>
      </c>
      <c r="Q1737" t="s">
        <v>59</v>
      </c>
      <c r="R1737" t="s">
        <v>59</v>
      </c>
      <c r="S1737" t="s">
        <v>59</v>
      </c>
      <c r="T1737" t="s">
        <v>59</v>
      </c>
      <c r="U1737" t="s">
        <v>59</v>
      </c>
      <c r="W1737">
        <v>0</v>
      </c>
      <c r="X1737">
        <v>0</v>
      </c>
      <c r="Y1737" t="s">
        <v>59</v>
      </c>
      <c r="Z1737" t="s">
        <v>59</v>
      </c>
      <c r="AA1737" t="s">
        <v>59</v>
      </c>
      <c r="AB1737" t="s">
        <v>59</v>
      </c>
      <c r="AC1737" t="s">
        <v>59</v>
      </c>
      <c r="AD1737" t="s">
        <v>59</v>
      </c>
      <c r="AE1737" t="s">
        <v>59</v>
      </c>
      <c r="AF1737" t="s">
        <v>59</v>
      </c>
      <c r="AG1737" t="s">
        <v>59</v>
      </c>
      <c r="AH1737" t="s">
        <v>59</v>
      </c>
      <c r="AI1737" t="s">
        <v>59</v>
      </c>
      <c r="AJ1737" t="s">
        <v>59</v>
      </c>
      <c r="AT1737">
        <v>6</v>
      </c>
      <c r="AU1737">
        <v>85258</v>
      </c>
      <c r="AV1737">
        <v>13.3</v>
      </c>
      <c r="AW1737" t="s">
        <v>59</v>
      </c>
      <c r="AX1737">
        <v>3</v>
      </c>
    </row>
    <row r="1738" spans="1:50">
      <c r="A1738" t="s">
        <v>3061</v>
      </c>
      <c r="B1738" t="s">
        <v>3062</v>
      </c>
      <c r="C1738" t="s">
        <v>366</v>
      </c>
      <c r="D1738">
        <v>7160</v>
      </c>
      <c r="E1738" t="s">
        <v>63</v>
      </c>
      <c r="F1738">
        <v>24</v>
      </c>
      <c r="G1738" t="s">
        <v>104</v>
      </c>
      <c r="H1738">
        <v>286.83999999999997</v>
      </c>
      <c r="I1738" t="s">
        <v>55</v>
      </c>
      <c r="J1738" t="s">
        <v>71</v>
      </c>
      <c r="K1738" t="s">
        <v>131</v>
      </c>
      <c r="L1738" t="s">
        <v>58</v>
      </c>
      <c r="M1738">
        <v>0</v>
      </c>
      <c r="N1738">
        <v>0</v>
      </c>
      <c r="O1738">
        <v>0</v>
      </c>
      <c r="P1738">
        <v>0</v>
      </c>
      <c r="Q1738" t="s">
        <v>59</v>
      </c>
      <c r="R1738" t="s">
        <v>59</v>
      </c>
      <c r="S1738" t="s">
        <v>59</v>
      </c>
      <c r="T1738" t="s">
        <v>59</v>
      </c>
      <c r="U1738" t="s">
        <v>59</v>
      </c>
      <c r="W1738">
        <v>0</v>
      </c>
      <c r="X1738">
        <v>0</v>
      </c>
      <c r="Y1738" t="s">
        <v>58</v>
      </c>
      <c r="Z1738" t="s">
        <v>58</v>
      </c>
      <c r="AA1738" t="s">
        <v>58</v>
      </c>
      <c r="AB1738" t="s">
        <v>58</v>
      </c>
      <c r="AC1738" t="s">
        <v>58</v>
      </c>
      <c r="AD1738" t="s">
        <v>58</v>
      </c>
      <c r="AE1738" t="s">
        <v>58</v>
      </c>
      <c r="AF1738" t="s">
        <v>58</v>
      </c>
      <c r="AG1738" t="s">
        <v>58</v>
      </c>
      <c r="AH1738" t="s">
        <v>58</v>
      </c>
      <c r="AI1738" t="s">
        <v>58</v>
      </c>
      <c r="AJ1738" t="s">
        <v>58</v>
      </c>
      <c r="AK1738">
        <v>0</v>
      </c>
      <c r="AL1738">
        <v>0</v>
      </c>
      <c r="AM1738">
        <v>0</v>
      </c>
      <c r="AN1738">
        <v>0</v>
      </c>
      <c r="AO1738">
        <v>0</v>
      </c>
      <c r="AP1738">
        <v>0</v>
      </c>
      <c r="AQ1738">
        <v>0</v>
      </c>
      <c r="AR1738">
        <v>0</v>
      </c>
      <c r="AS1738">
        <v>0</v>
      </c>
      <c r="AT1738">
        <v>8</v>
      </c>
      <c r="AU1738">
        <v>73022</v>
      </c>
      <c r="AV1738">
        <v>13.2</v>
      </c>
      <c r="AW1738" t="s">
        <v>59</v>
      </c>
      <c r="AX1738">
        <v>4</v>
      </c>
    </row>
    <row r="1739" spans="1:50">
      <c r="A1739" t="s">
        <v>3063</v>
      </c>
      <c r="B1739" t="s">
        <v>3064</v>
      </c>
      <c r="C1739" t="s">
        <v>781</v>
      </c>
      <c r="D1739">
        <v>200</v>
      </c>
      <c r="E1739" t="s">
        <v>53</v>
      </c>
      <c r="F1739">
        <v>46</v>
      </c>
      <c r="G1739" t="s">
        <v>226</v>
      </c>
      <c r="H1739">
        <v>336.51</v>
      </c>
      <c r="I1739" t="s">
        <v>196</v>
      </c>
      <c r="J1739" t="s">
        <v>55</v>
      </c>
      <c r="K1739" t="s">
        <v>80</v>
      </c>
      <c r="L1739" t="s">
        <v>66</v>
      </c>
      <c r="M1739">
        <v>3</v>
      </c>
      <c r="N1739">
        <v>2</v>
      </c>
      <c r="O1739">
        <v>2</v>
      </c>
      <c r="P1739">
        <v>0</v>
      </c>
      <c r="Q1739" t="s">
        <v>59</v>
      </c>
      <c r="R1739" t="s">
        <v>59</v>
      </c>
      <c r="S1739" t="s">
        <v>59</v>
      </c>
      <c r="T1739" t="s">
        <v>59</v>
      </c>
      <c r="U1739" t="s">
        <v>59</v>
      </c>
      <c r="Y1739" t="s">
        <v>66</v>
      </c>
      <c r="Z1739" t="s">
        <v>66</v>
      </c>
      <c r="AA1739" t="s">
        <v>66</v>
      </c>
      <c r="AB1739" t="s">
        <v>66</v>
      </c>
      <c r="AC1739" t="s">
        <v>58</v>
      </c>
      <c r="AD1739" t="s">
        <v>58</v>
      </c>
      <c r="AE1739" t="s">
        <v>66</v>
      </c>
      <c r="AF1739" t="s">
        <v>58</v>
      </c>
      <c r="AG1739" t="s">
        <v>58</v>
      </c>
      <c r="AH1739" t="s">
        <v>58</v>
      </c>
      <c r="AI1739" t="s">
        <v>58</v>
      </c>
      <c r="AJ1739" t="s">
        <v>58</v>
      </c>
      <c r="AK1739">
        <v>0</v>
      </c>
      <c r="AL1739">
        <v>1</v>
      </c>
      <c r="AM1739">
        <v>1</v>
      </c>
      <c r="AN1739">
        <v>0</v>
      </c>
      <c r="AO1739">
        <v>1</v>
      </c>
      <c r="AP1739">
        <v>0</v>
      </c>
      <c r="AQ1739">
        <v>1</v>
      </c>
      <c r="AR1739">
        <v>0</v>
      </c>
      <c r="AS1739">
        <v>1</v>
      </c>
      <c r="AT1739">
        <v>8</v>
      </c>
      <c r="AU1739">
        <v>68332</v>
      </c>
      <c r="AW1739" t="s">
        <v>66</v>
      </c>
      <c r="AX1739">
        <v>4</v>
      </c>
    </row>
    <row r="1740" spans="1:50">
      <c r="A1740" t="s">
        <v>3065</v>
      </c>
      <c r="B1740" t="s">
        <v>3066</v>
      </c>
      <c r="C1740" t="s">
        <v>328</v>
      </c>
      <c r="D1740">
        <v>6400</v>
      </c>
      <c r="E1740" t="s">
        <v>63</v>
      </c>
      <c r="F1740">
        <v>36</v>
      </c>
      <c r="G1740" t="s">
        <v>89</v>
      </c>
      <c r="H1740">
        <v>451.97</v>
      </c>
      <c r="I1740" t="s">
        <v>100</v>
      </c>
      <c r="J1740" t="s">
        <v>55</v>
      </c>
      <c r="K1740" t="s">
        <v>145</v>
      </c>
      <c r="L1740" t="s">
        <v>66</v>
      </c>
      <c r="M1740">
        <v>4</v>
      </c>
      <c r="N1740">
        <v>1</v>
      </c>
      <c r="O1740">
        <v>1</v>
      </c>
      <c r="P1740">
        <v>0</v>
      </c>
      <c r="Q1740" t="s">
        <v>59</v>
      </c>
      <c r="R1740" t="s">
        <v>59</v>
      </c>
      <c r="S1740" t="s">
        <v>59</v>
      </c>
      <c r="T1740" t="s">
        <v>59</v>
      </c>
      <c r="U1740" t="s">
        <v>59</v>
      </c>
      <c r="V1740">
        <v>0</v>
      </c>
      <c r="W1740">
        <v>1</v>
      </c>
      <c r="X1740">
        <v>1</v>
      </c>
      <c r="Y1740" t="s">
        <v>58</v>
      </c>
      <c r="Z1740" t="s">
        <v>58</v>
      </c>
      <c r="AA1740" t="s">
        <v>58</v>
      </c>
      <c r="AB1740" t="s">
        <v>66</v>
      </c>
      <c r="AC1740" t="s">
        <v>58</v>
      </c>
      <c r="AD1740" t="s">
        <v>58</v>
      </c>
      <c r="AE1740" t="s">
        <v>58</v>
      </c>
      <c r="AF1740" t="s">
        <v>58</v>
      </c>
      <c r="AG1740" t="s">
        <v>58</v>
      </c>
      <c r="AH1740" t="s">
        <v>58</v>
      </c>
      <c r="AI1740" t="s">
        <v>58</v>
      </c>
      <c r="AJ1740" t="s">
        <v>58</v>
      </c>
      <c r="AK1740">
        <v>1</v>
      </c>
      <c r="AL1740">
        <v>0</v>
      </c>
      <c r="AM1740">
        <v>1</v>
      </c>
      <c r="AN1740">
        <v>0</v>
      </c>
      <c r="AO1740">
        <v>0</v>
      </c>
      <c r="AP1740">
        <v>0</v>
      </c>
      <c r="AQ1740">
        <v>0</v>
      </c>
      <c r="AR1740">
        <v>0</v>
      </c>
      <c r="AS1740">
        <v>1</v>
      </c>
      <c r="AT1740">
        <v>9</v>
      </c>
      <c r="AU1740">
        <v>100814</v>
      </c>
      <c r="AV1740">
        <v>15.2</v>
      </c>
      <c r="AW1740" t="s">
        <v>59</v>
      </c>
      <c r="AX1740">
        <v>5</v>
      </c>
    </row>
    <row r="1741" spans="1:50">
      <c r="A1741" t="s">
        <v>3067</v>
      </c>
      <c r="B1741" t="s">
        <v>3068</v>
      </c>
      <c r="C1741" t="s">
        <v>97</v>
      </c>
      <c r="D1741">
        <v>4160</v>
      </c>
      <c r="E1741" t="s">
        <v>63</v>
      </c>
      <c r="F1741">
        <v>70</v>
      </c>
      <c r="G1741" t="s">
        <v>70</v>
      </c>
      <c r="H1741">
        <v>410.86</v>
      </c>
      <c r="I1741" t="s">
        <v>65</v>
      </c>
      <c r="J1741" t="s">
        <v>71</v>
      </c>
      <c r="K1741" t="s">
        <v>72</v>
      </c>
      <c r="L1741" t="s">
        <v>66</v>
      </c>
      <c r="M1741">
        <v>2</v>
      </c>
      <c r="N1741">
        <v>2</v>
      </c>
      <c r="O1741">
        <v>2</v>
      </c>
      <c r="P1741">
        <v>0</v>
      </c>
      <c r="Q1741" t="s">
        <v>59</v>
      </c>
      <c r="R1741" t="s">
        <v>59</v>
      </c>
      <c r="S1741" t="s">
        <v>59</v>
      </c>
      <c r="T1741" t="s">
        <v>59</v>
      </c>
      <c r="U1741" t="s">
        <v>59</v>
      </c>
      <c r="V1741">
        <v>0</v>
      </c>
      <c r="W1741">
        <v>0</v>
      </c>
      <c r="X1741">
        <v>0</v>
      </c>
      <c r="Y1741" t="s">
        <v>66</v>
      </c>
      <c r="Z1741" t="s">
        <v>58</v>
      </c>
      <c r="AA1741" t="s">
        <v>58</v>
      </c>
      <c r="AB1741" t="s">
        <v>58</v>
      </c>
      <c r="AC1741" t="s">
        <v>58</v>
      </c>
      <c r="AD1741" t="s">
        <v>58</v>
      </c>
      <c r="AE1741" t="s">
        <v>58</v>
      </c>
      <c r="AF1741" t="s">
        <v>58</v>
      </c>
      <c r="AG1741" t="s">
        <v>58</v>
      </c>
      <c r="AH1741" t="s">
        <v>58</v>
      </c>
      <c r="AI1741" t="s">
        <v>58</v>
      </c>
      <c r="AJ1741" t="s">
        <v>58</v>
      </c>
      <c r="AK1741">
        <v>1</v>
      </c>
      <c r="AL1741">
        <v>0</v>
      </c>
      <c r="AM1741">
        <v>1</v>
      </c>
      <c r="AN1741">
        <v>0</v>
      </c>
      <c r="AO1741">
        <v>1</v>
      </c>
      <c r="AP1741">
        <v>0</v>
      </c>
      <c r="AQ1741">
        <v>0</v>
      </c>
      <c r="AR1741">
        <v>0</v>
      </c>
      <c r="AS1741">
        <v>0</v>
      </c>
      <c r="AT1741">
        <v>7</v>
      </c>
      <c r="AU1741">
        <v>72726</v>
      </c>
      <c r="AV1741">
        <v>14.5</v>
      </c>
      <c r="AW1741" t="s">
        <v>59</v>
      </c>
      <c r="AX1741">
        <v>5</v>
      </c>
    </row>
    <row r="1742" spans="1:50">
      <c r="A1742" t="s">
        <v>3069</v>
      </c>
      <c r="B1742" t="s">
        <v>3070</v>
      </c>
      <c r="C1742" t="s">
        <v>52</v>
      </c>
      <c r="D1742">
        <v>8880</v>
      </c>
      <c r="E1742" t="s">
        <v>63</v>
      </c>
      <c r="F1742">
        <v>66</v>
      </c>
      <c r="G1742" t="s">
        <v>70</v>
      </c>
      <c r="H1742">
        <v>318.08999999999997</v>
      </c>
      <c r="I1742" t="s">
        <v>76</v>
      </c>
      <c r="J1742" t="s">
        <v>71</v>
      </c>
      <c r="K1742" t="s">
        <v>72</v>
      </c>
      <c r="L1742" t="s">
        <v>66</v>
      </c>
      <c r="M1742">
        <v>1</v>
      </c>
      <c r="N1742">
        <v>2</v>
      </c>
      <c r="O1742">
        <v>2</v>
      </c>
      <c r="P1742">
        <v>0</v>
      </c>
      <c r="Q1742" t="s">
        <v>59</v>
      </c>
      <c r="R1742" t="s">
        <v>59</v>
      </c>
      <c r="S1742" t="s">
        <v>59</v>
      </c>
      <c r="T1742" t="s">
        <v>59</v>
      </c>
      <c r="U1742" t="s">
        <v>59</v>
      </c>
      <c r="W1742">
        <v>0</v>
      </c>
      <c r="X1742">
        <v>0</v>
      </c>
      <c r="Y1742" t="s">
        <v>66</v>
      </c>
      <c r="Z1742" t="s">
        <v>66</v>
      </c>
      <c r="AA1742" t="s">
        <v>58</v>
      </c>
      <c r="AB1742" t="s">
        <v>58</v>
      </c>
      <c r="AC1742" t="s">
        <v>58</v>
      </c>
      <c r="AD1742" t="s">
        <v>58</v>
      </c>
      <c r="AE1742" t="s">
        <v>66</v>
      </c>
      <c r="AF1742" t="s">
        <v>58</v>
      </c>
      <c r="AG1742" t="s">
        <v>58</v>
      </c>
      <c r="AH1742" t="s">
        <v>58</v>
      </c>
      <c r="AI1742" t="s">
        <v>58</v>
      </c>
      <c r="AJ1742" t="s">
        <v>58</v>
      </c>
      <c r="AK1742">
        <v>0</v>
      </c>
      <c r="AL1742">
        <v>0</v>
      </c>
      <c r="AM1742">
        <v>1</v>
      </c>
      <c r="AN1742">
        <v>1</v>
      </c>
      <c r="AO1742">
        <v>1</v>
      </c>
      <c r="AP1742">
        <v>1</v>
      </c>
      <c r="AQ1742">
        <v>1</v>
      </c>
      <c r="AR1742">
        <v>0</v>
      </c>
      <c r="AS1742">
        <v>0</v>
      </c>
      <c r="AT1742">
        <v>1</v>
      </c>
      <c r="AU1742">
        <v>48630</v>
      </c>
      <c r="AV1742">
        <v>12.6</v>
      </c>
      <c r="AW1742" t="s">
        <v>59</v>
      </c>
      <c r="AX1742">
        <v>5</v>
      </c>
    </row>
    <row r="1743" spans="1:50">
      <c r="A1743" t="s">
        <v>3071</v>
      </c>
      <c r="B1743" t="s">
        <v>3072</v>
      </c>
      <c r="C1743" t="s">
        <v>171</v>
      </c>
      <c r="D1743">
        <v>2281</v>
      </c>
      <c r="E1743" t="s">
        <v>53</v>
      </c>
      <c r="F1743">
        <v>54</v>
      </c>
      <c r="G1743" t="s">
        <v>70</v>
      </c>
      <c r="H1743">
        <v>293.75</v>
      </c>
      <c r="I1743" t="s">
        <v>105</v>
      </c>
      <c r="J1743" t="s">
        <v>71</v>
      </c>
      <c r="K1743" t="s">
        <v>72</v>
      </c>
      <c r="L1743" t="s">
        <v>58</v>
      </c>
      <c r="M1743">
        <v>0</v>
      </c>
      <c r="N1743">
        <v>1</v>
      </c>
      <c r="O1743">
        <v>1</v>
      </c>
      <c r="P1743">
        <v>0</v>
      </c>
      <c r="Q1743" t="s">
        <v>59</v>
      </c>
      <c r="R1743" t="s">
        <v>59</v>
      </c>
      <c r="S1743" t="s">
        <v>59</v>
      </c>
      <c r="T1743" t="s">
        <v>59</v>
      </c>
      <c r="U1743" t="s">
        <v>59</v>
      </c>
      <c r="V1743">
        <v>1</v>
      </c>
      <c r="W1743">
        <v>1</v>
      </c>
      <c r="X1743">
        <v>1</v>
      </c>
      <c r="Y1743" t="s">
        <v>58</v>
      </c>
      <c r="Z1743" t="s">
        <v>58</v>
      </c>
      <c r="AA1743" t="s">
        <v>66</v>
      </c>
      <c r="AB1743" t="s">
        <v>58</v>
      </c>
      <c r="AC1743" t="s">
        <v>58</v>
      </c>
      <c r="AD1743" t="s">
        <v>58</v>
      </c>
      <c r="AE1743" t="s">
        <v>58</v>
      </c>
      <c r="AF1743" t="s">
        <v>58</v>
      </c>
      <c r="AG1743" t="s">
        <v>58</v>
      </c>
      <c r="AH1743" t="s">
        <v>58</v>
      </c>
      <c r="AI1743" t="s">
        <v>58</v>
      </c>
      <c r="AJ1743" t="s">
        <v>58</v>
      </c>
      <c r="AK1743">
        <v>0</v>
      </c>
      <c r="AL1743">
        <v>1</v>
      </c>
      <c r="AM1743">
        <v>1</v>
      </c>
      <c r="AN1743">
        <v>1</v>
      </c>
      <c r="AO1743">
        <v>1</v>
      </c>
      <c r="AP1743">
        <v>0</v>
      </c>
      <c r="AQ1743">
        <v>0</v>
      </c>
      <c r="AR1743">
        <v>1</v>
      </c>
      <c r="AS1743">
        <v>0</v>
      </c>
      <c r="AT1743">
        <v>6</v>
      </c>
      <c r="AU1743">
        <v>65131</v>
      </c>
      <c r="AV1743">
        <v>14</v>
      </c>
      <c r="AW1743" t="s">
        <v>59</v>
      </c>
      <c r="AX1743">
        <v>3</v>
      </c>
    </row>
    <row r="1744" spans="1:50">
      <c r="A1744" t="s">
        <v>3073</v>
      </c>
      <c r="B1744" t="s">
        <v>3074</v>
      </c>
      <c r="C1744" t="s">
        <v>148</v>
      </c>
      <c r="D1744">
        <v>875</v>
      </c>
      <c r="E1744" t="s">
        <v>53</v>
      </c>
      <c r="F1744">
        <v>0</v>
      </c>
      <c r="G1744" t="s">
        <v>64</v>
      </c>
      <c r="H1744">
        <v>324.67</v>
      </c>
      <c r="I1744" t="s">
        <v>55</v>
      </c>
      <c r="J1744" t="s">
        <v>55</v>
      </c>
      <c r="K1744" t="s">
        <v>123</v>
      </c>
      <c r="L1744" t="s">
        <v>58</v>
      </c>
      <c r="M1744">
        <v>0</v>
      </c>
      <c r="N1744">
        <v>2</v>
      </c>
      <c r="O1744">
        <v>2</v>
      </c>
      <c r="P1744">
        <v>0</v>
      </c>
      <c r="Q1744" t="s">
        <v>59</v>
      </c>
      <c r="R1744" t="s">
        <v>59</v>
      </c>
      <c r="S1744" t="s">
        <v>59</v>
      </c>
      <c r="T1744" t="s">
        <v>59</v>
      </c>
      <c r="U1744" t="s">
        <v>59</v>
      </c>
      <c r="W1744">
        <v>0</v>
      </c>
      <c r="X1744">
        <v>0</v>
      </c>
      <c r="Y1744" t="s">
        <v>58</v>
      </c>
      <c r="Z1744" t="s">
        <v>58</v>
      </c>
      <c r="AA1744" t="s">
        <v>58</v>
      </c>
      <c r="AB1744" t="s">
        <v>58</v>
      </c>
      <c r="AC1744" t="s">
        <v>58</v>
      </c>
      <c r="AD1744" t="s">
        <v>58</v>
      </c>
      <c r="AE1744" t="s">
        <v>58</v>
      </c>
      <c r="AF1744" t="s">
        <v>58</v>
      </c>
      <c r="AG1744" t="s">
        <v>58</v>
      </c>
      <c r="AH1744" t="s">
        <v>58</v>
      </c>
      <c r="AI1744" t="s">
        <v>58</v>
      </c>
      <c r="AJ1744" t="s">
        <v>58</v>
      </c>
      <c r="AK1744">
        <v>0</v>
      </c>
      <c r="AL1744">
        <v>0</v>
      </c>
      <c r="AM1744">
        <v>0</v>
      </c>
      <c r="AN1744">
        <v>0</v>
      </c>
      <c r="AO1744">
        <v>0</v>
      </c>
      <c r="AP1744">
        <v>0</v>
      </c>
      <c r="AQ1744">
        <v>0</v>
      </c>
      <c r="AR1744">
        <v>0</v>
      </c>
      <c r="AS1744">
        <v>0</v>
      </c>
      <c r="AT1744">
        <v>5</v>
      </c>
      <c r="AU1744">
        <v>76999</v>
      </c>
      <c r="AV1744">
        <v>11.8</v>
      </c>
      <c r="AW1744" t="s">
        <v>59</v>
      </c>
      <c r="AX1744">
        <v>3</v>
      </c>
    </row>
    <row r="1745" spans="1:50">
      <c r="A1745" t="s">
        <v>3075</v>
      </c>
      <c r="B1745" t="s">
        <v>3076</v>
      </c>
      <c r="C1745" t="s">
        <v>199</v>
      </c>
      <c r="D1745">
        <v>240</v>
      </c>
      <c r="E1745" t="s">
        <v>63</v>
      </c>
      <c r="F1745">
        <v>60</v>
      </c>
      <c r="G1745" t="s">
        <v>115</v>
      </c>
      <c r="H1745">
        <v>283.55</v>
      </c>
      <c r="I1745" t="s">
        <v>94</v>
      </c>
      <c r="J1745" t="s">
        <v>56</v>
      </c>
      <c r="K1745" t="s">
        <v>72</v>
      </c>
      <c r="L1745" t="s">
        <v>66</v>
      </c>
      <c r="M1745">
        <v>1</v>
      </c>
      <c r="N1745">
        <v>0</v>
      </c>
      <c r="O1745">
        <v>0</v>
      </c>
      <c r="P1745">
        <v>0</v>
      </c>
      <c r="Q1745" t="s">
        <v>59</v>
      </c>
      <c r="R1745" t="s">
        <v>59</v>
      </c>
      <c r="S1745" t="s">
        <v>59</v>
      </c>
      <c r="T1745" t="s">
        <v>59</v>
      </c>
      <c r="U1745" t="s">
        <v>59</v>
      </c>
      <c r="W1745">
        <v>0</v>
      </c>
      <c r="X1745">
        <v>0</v>
      </c>
      <c r="Y1745" t="s">
        <v>59</v>
      </c>
      <c r="Z1745" t="s">
        <v>59</v>
      </c>
      <c r="AA1745" t="s">
        <v>59</v>
      </c>
      <c r="AB1745" t="s">
        <v>59</v>
      </c>
      <c r="AC1745" t="s">
        <v>59</v>
      </c>
      <c r="AD1745" t="s">
        <v>59</v>
      </c>
      <c r="AE1745" t="s">
        <v>59</v>
      </c>
      <c r="AF1745" t="s">
        <v>59</v>
      </c>
      <c r="AG1745" t="s">
        <v>59</v>
      </c>
      <c r="AH1745" t="s">
        <v>59</v>
      </c>
      <c r="AI1745" t="s">
        <v>59</v>
      </c>
      <c r="AJ1745" t="s">
        <v>59</v>
      </c>
      <c r="AT1745">
        <v>8</v>
      </c>
      <c r="AU1745">
        <v>78475</v>
      </c>
      <c r="AV1745">
        <v>14.6</v>
      </c>
      <c r="AW1745" t="s">
        <v>59</v>
      </c>
      <c r="AX1745">
        <v>3</v>
      </c>
    </row>
    <row r="1746" spans="1:50">
      <c r="A1746" t="s">
        <v>3077</v>
      </c>
      <c r="B1746" t="s">
        <v>3078</v>
      </c>
      <c r="C1746" t="s">
        <v>134</v>
      </c>
      <c r="D1746">
        <v>1680</v>
      </c>
      <c r="E1746" t="s">
        <v>63</v>
      </c>
      <c r="F1746">
        <v>50</v>
      </c>
      <c r="G1746" t="s">
        <v>363</v>
      </c>
      <c r="H1746">
        <v>400</v>
      </c>
      <c r="I1746" t="s">
        <v>105</v>
      </c>
      <c r="J1746" t="s">
        <v>71</v>
      </c>
      <c r="K1746" t="s">
        <v>72</v>
      </c>
      <c r="L1746" t="s">
        <v>58</v>
      </c>
      <c r="M1746">
        <v>0</v>
      </c>
      <c r="N1746">
        <v>2</v>
      </c>
      <c r="O1746">
        <v>2</v>
      </c>
      <c r="P1746">
        <v>0</v>
      </c>
      <c r="Q1746" t="s">
        <v>59</v>
      </c>
      <c r="R1746" t="s">
        <v>59</v>
      </c>
      <c r="S1746" t="s">
        <v>59</v>
      </c>
      <c r="T1746" t="s">
        <v>59</v>
      </c>
      <c r="U1746" t="s">
        <v>59</v>
      </c>
      <c r="V1746">
        <v>1</v>
      </c>
      <c r="W1746">
        <v>1</v>
      </c>
      <c r="X1746">
        <v>1</v>
      </c>
      <c r="Y1746" t="s">
        <v>66</v>
      </c>
      <c r="Z1746" t="s">
        <v>66</v>
      </c>
      <c r="AA1746" t="s">
        <v>58</v>
      </c>
      <c r="AB1746" t="s">
        <v>66</v>
      </c>
      <c r="AC1746" t="s">
        <v>58</v>
      </c>
      <c r="AD1746" t="s">
        <v>58</v>
      </c>
      <c r="AE1746" t="s">
        <v>66</v>
      </c>
      <c r="AF1746" t="s">
        <v>58</v>
      </c>
      <c r="AG1746" t="s">
        <v>58</v>
      </c>
      <c r="AH1746" t="s">
        <v>58</v>
      </c>
      <c r="AI1746" t="s">
        <v>58</v>
      </c>
      <c r="AJ1746" t="s">
        <v>58</v>
      </c>
      <c r="AK1746">
        <v>1</v>
      </c>
      <c r="AL1746">
        <v>0</v>
      </c>
      <c r="AM1746">
        <v>1</v>
      </c>
      <c r="AN1746">
        <v>0</v>
      </c>
      <c r="AO1746">
        <v>1</v>
      </c>
      <c r="AP1746">
        <v>0</v>
      </c>
      <c r="AQ1746">
        <v>0</v>
      </c>
      <c r="AR1746">
        <v>0</v>
      </c>
      <c r="AS1746">
        <v>1</v>
      </c>
      <c r="AT1746">
        <v>8</v>
      </c>
      <c r="AU1746">
        <v>80892</v>
      </c>
      <c r="AV1746">
        <v>14.6</v>
      </c>
      <c r="AW1746" t="s">
        <v>59</v>
      </c>
      <c r="AX1746">
        <v>1</v>
      </c>
    </row>
    <row r="1747" spans="1:50">
      <c r="A1747" t="s">
        <v>3079</v>
      </c>
      <c r="B1747" t="s">
        <v>204</v>
      </c>
      <c r="C1747" t="s">
        <v>205</v>
      </c>
      <c r="D1747">
        <v>7800</v>
      </c>
      <c r="E1747" t="s">
        <v>53</v>
      </c>
      <c r="F1747">
        <v>76</v>
      </c>
      <c r="G1747" t="s">
        <v>115</v>
      </c>
      <c r="H1747">
        <v>242.11</v>
      </c>
      <c r="I1747" t="s">
        <v>100</v>
      </c>
      <c r="J1747" t="s">
        <v>56</v>
      </c>
      <c r="K1747" t="s">
        <v>72</v>
      </c>
      <c r="L1747" t="s">
        <v>58</v>
      </c>
      <c r="M1747">
        <v>0</v>
      </c>
      <c r="N1747">
        <v>1</v>
      </c>
      <c r="O1747">
        <v>1</v>
      </c>
      <c r="P1747">
        <v>0</v>
      </c>
      <c r="Q1747" t="s">
        <v>59</v>
      </c>
      <c r="R1747" t="s">
        <v>59</v>
      </c>
      <c r="S1747" t="s">
        <v>59</v>
      </c>
      <c r="T1747" t="s">
        <v>59</v>
      </c>
      <c r="U1747" t="s">
        <v>59</v>
      </c>
      <c r="W1747">
        <v>0</v>
      </c>
      <c r="X1747">
        <v>0</v>
      </c>
      <c r="Y1747" t="s">
        <v>58</v>
      </c>
      <c r="Z1747" t="s">
        <v>58</v>
      </c>
      <c r="AA1747" t="s">
        <v>58</v>
      </c>
      <c r="AB1747" t="s">
        <v>66</v>
      </c>
      <c r="AC1747" t="s">
        <v>58</v>
      </c>
      <c r="AD1747" t="s">
        <v>58</v>
      </c>
      <c r="AE1747" t="s">
        <v>58</v>
      </c>
      <c r="AF1747" t="s">
        <v>58</v>
      </c>
      <c r="AG1747" t="s">
        <v>58</v>
      </c>
      <c r="AH1747" t="s">
        <v>58</v>
      </c>
      <c r="AI1747" t="s">
        <v>58</v>
      </c>
      <c r="AJ1747" t="s">
        <v>58</v>
      </c>
      <c r="AK1747">
        <v>0</v>
      </c>
      <c r="AL1747">
        <v>0</v>
      </c>
      <c r="AM1747">
        <v>1</v>
      </c>
      <c r="AN1747">
        <v>0</v>
      </c>
      <c r="AO1747">
        <v>1</v>
      </c>
      <c r="AP1747">
        <v>0</v>
      </c>
      <c r="AQ1747">
        <v>0</v>
      </c>
      <c r="AR1747">
        <v>0</v>
      </c>
      <c r="AS1747">
        <v>0</v>
      </c>
      <c r="AT1747">
        <v>5</v>
      </c>
      <c r="AU1747">
        <v>54570</v>
      </c>
      <c r="AV1747">
        <v>12</v>
      </c>
      <c r="AW1747" t="s">
        <v>59</v>
      </c>
      <c r="AX1747">
        <v>1</v>
      </c>
    </row>
    <row r="1748" spans="1:50">
      <c r="A1748" t="s">
        <v>3080</v>
      </c>
      <c r="B1748" t="s">
        <v>431</v>
      </c>
      <c r="C1748" t="s">
        <v>103</v>
      </c>
      <c r="D1748">
        <v>7320</v>
      </c>
      <c r="E1748" t="s">
        <v>53</v>
      </c>
      <c r="F1748">
        <v>72</v>
      </c>
      <c r="G1748" t="s">
        <v>70</v>
      </c>
      <c r="H1748">
        <v>432.89</v>
      </c>
      <c r="I1748" t="s">
        <v>65</v>
      </c>
      <c r="J1748" t="s">
        <v>71</v>
      </c>
      <c r="K1748" t="s">
        <v>72</v>
      </c>
      <c r="L1748" t="s">
        <v>58</v>
      </c>
      <c r="M1748">
        <v>0</v>
      </c>
      <c r="N1748">
        <v>2</v>
      </c>
      <c r="O1748">
        <v>2</v>
      </c>
      <c r="P1748">
        <v>0</v>
      </c>
      <c r="Q1748" t="s">
        <v>59</v>
      </c>
      <c r="R1748" t="s">
        <v>59</v>
      </c>
      <c r="S1748" t="s">
        <v>59</v>
      </c>
      <c r="T1748" t="s">
        <v>59</v>
      </c>
      <c r="U1748" t="s">
        <v>59</v>
      </c>
      <c r="W1748">
        <v>0</v>
      </c>
      <c r="X1748">
        <v>0</v>
      </c>
      <c r="Y1748" t="s">
        <v>66</v>
      </c>
      <c r="Z1748" t="s">
        <v>58</v>
      </c>
      <c r="AA1748" t="s">
        <v>58</v>
      </c>
      <c r="AB1748" t="s">
        <v>66</v>
      </c>
      <c r="AC1748" t="s">
        <v>58</v>
      </c>
      <c r="AD1748" t="s">
        <v>58</v>
      </c>
      <c r="AE1748" t="s">
        <v>58</v>
      </c>
      <c r="AF1748" t="s">
        <v>58</v>
      </c>
      <c r="AG1748" t="s">
        <v>58</v>
      </c>
      <c r="AH1748" t="s">
        <v>66</v>
      </c>
      <c r="AI1748" t="s">
        <v>58</v>
      </c>
      <c r="AJ1748" t="s">
        <v>58</v>
      </c>
      <c r="AK1748">
        <v>0</v>
      </c>
      <c r="AL1748">
        <v>0</v>
      </c>
      <c r="AM1748">
        <v>0</v>
      </c>
      <c r="AN1748">
        <v>1</v>
      </c>
      <c r="AO1748">
        <v>1</v>
      </c>
      <c r="AP1748">
        <v>0</v>
      </c>
      <c r="AQ1748">
        <v>0</v>
      </c>
      <c r="AR1748">
        <v>0</v>
      </c>
      <c r="AS1748">
        <v>0</v>
      </c>
      <c r="AT1748">
        <v>6</v>
      </c>
      <c r="AU1748">
        <v>77930</v>
      </c>
      <c r="AV1748">
        <v>14.2</v>
      </c>
      <c r="AW1748" t="s">
        <v>59</v>
      </c>
      <c r="AX1748">
        <v>6</v>
      </c>
    </row>
    <row r="1749" spans="1:50">
      <c r="A1749" t="s">
        <v>3081</v>
      </c>
      <c r="B1749" t="s">
        <v>3082</v>
      </c>
      <c r="C1749" t="s">
        <v>187</v>
      </c>
      <c r="D1749">
        <v>6760</v>
      </c>
      <c r="E1749" t="s">
        <v>53</v>
      </c>
      <c r="F1749">
        <v>60</v>
      </c>
      <c r="G1749" t="s">
        <v>64</v>
      </c>
      <c r="H1749">
        <v>270.39</v>
      </c>
      <c r="I1749" t="s">
        <v>105</v>
      </c>
      <c r="J1749" t="s">
        <v>71</v>
      </c>
      <c r="K1749" t="s">
        <v>90</v>
      </c>
      <c r="L1749" t="s">
        <v>58</v>
      </c>
      <c r="M1749">
        <v>0</v>
      </c>
      <c r="N1749">
        <v>2</v>
      </c>
      <c r="O1749">
        <v>2</v>
      </c>
      <c r="P1749">
        <v>0</v>
      </c>
      <c r="Q1749" t="s">
        <v>59</v>
      </c>
      <c r="R1749" t="s">
        <v>59</v>
      </c>
      <c r="S1749" t="s">
        <v>59</v>
      </c>
      <c r="T1749" t="s">
        <v>66</v>
      </c>
      <c r="U1749" t="s">
        <v>66</v>
      </c>
      <c r="W1749">
        <v>0</v>
      </c>
      <c r="X1749">
        <v>0</v>
      </c>
      <c r="Y1749" t="s">
        <v>66</v>
      </c>
      <c r="Z1749" t="s">
        <v>66</v>
      </c>
      <c r="AA1749" t="s">
        <v>58</v>
      </c>
      <c r="AB1749" t="s">
        <v>66</v>
      </c>
      <c r="AC1749" t="s">
        <v>58</v>
      </c>
      <c r="AD1749" t="s">
        <v>58</v>
      </c>
      <c r="AE1749" t="s">
        <v>66</v>
      </c>
      <c r="AF1749" t="s">
        <v>58</v>
      </c>
      <c r="AG1749" t="s">
        <v>58</v>
      </c>
      <c r="AH1749" t="s">
        <v>58</v>
      </c>
      <c r="AI1749" t="s">
        <v>58</v>
      </c>
      <c r="AJ1749" t="s">
        <v>58</v>
      </c>
      <c r="AK1749">
        <v>0</v>
      </c>
      <c r="AL1749">
        <v>0</v>
      </c>
      <c r="AM1749">
        <v>1</v>
      </c>
      <c r="AN1749">
        <v>0</v>
      </c>
      <c r="AO1749">
        <v>1</v>
      </c>
      <c r="AP1749">
        <v>0</v>
      </c>
      <c r="AQ1749">
        <v>0</v>
      </c>
      <c r="AR1749">
        <v>0</v>
      </c>
      <c r="AS1749">
        <v>1</v>
      </c>
      <c r="AT1749">
        <v>7</v>
      </c>
      <c r="AU1749">
        <v>78124</v>
      </c>
      <c r="AV1749">
        <v>14.5</v>
      </c>
      <c r="AW1749" t="s">
        <v>59</v>
      </c>
      <c r="AX1749">
        <v>7</v>
      </c>
    </row>
    <row r="1750" spans="1:50">
      <c r="A1750" t="s">
        <v>3083</v>
      </c>
      <c r="B1750" t="s">
        <v>1955</v>
      </c>
      <c r="C1750" t="s">
        <v>199</v>
      </c>
      <c r="E1750" t="s">
        <v>53</v>
      </c>
      <c r="F1750">
        <v>0</v>
      </c>
      <c r="G1750" t="s">
        <v>104</v>
      </c>
      <c r="H1750">
        <v>173.36</v>
      </c>
      <c r="I1750" t="s">
        <v>55</v>
      </c>
      <c r="J1750" t="s">
        <v>55</v>
      </c>
      <c r="K1750" t="s">
        <v>131</v>
      </c>
      <c r="L1750" t="s">
        <v>58</v>
      </c>
      <c r="M1750">
        <v>0</v>
      </c>
      <c r="N1750">
        <v>1</v>
      </c>
      <c r="O1750">
        <v>1</v>
      </c>
      <c r="P1750">
        <v>0</v>
      </c>
      <c r="Q1750" t="s">
        <v>59</v>
      </c>
      <c r="R1750" t="s">
        <v>59</v>
      </c>
      <c r="S1750" t="s">
        <v>59</v>
      </c>
      <c r="T1750" t="s">
        <v>59</v>
      </c>
      <c r="U1750" t="s">
        <v>59</v>
      </c>
      <c r="W1750">
        <v>0</v>
      </c>
      <c r="X1750">
        <v>0</v>
      </c>
      <c r="Y1750" t="s">
        <v>59</v>
      </c>
      <c r="Z1750" t="s">
        <v>59</v>
      </c>
      <c r="AA1750" t="s">
        <v>59</v>
      </c>
      <c r="AB1750" t="s">
        <v>59</v>
      </c>
      <c r="AC1750" t="s">
        <v>59</v>
      </c>
      <c r="AD1750" t="s">
        <v>59</v>
      </c>
      <c r="AE1750" t="s">
        <v>59</v>
      </c>
      <c r="AF1750" t="s">
        <v>59</v>
      </c>
      <c r="AG1750" t="s">
        <v>59</v>
      </c>
      <c r="AH1750" t="s">
        <v>59</v>
      </c>
      <c r="AI1750" t="s">
        <v>59</v>
      </c>
      <c r="AJ1750" t="s">
        <v>59</v>
      </c>
      <c r="AT1750">
        <v>6</v>
      </c>
      <c r="AU1750">
        <v>61837</v>
      </c>
      <c r="AV1750">
        <v>12.3</v>
      </c>
      <c r="AW1750" t="s">
        <v>59</v>
      </c>
      <c r="AX1750">
        <v>3</v>
      </c>
    </row>
    <row r="1751" spans="1:50">
      <c r="A1751" t="s">
        <v>3084</v>
      </c>
      <c r="B1751" t="s">
        <v>3085</v>
      </c>
      <c r="C1751" t="s">
        <v>52</v>
      </c>
      <c r="D1751">
        <v>3280</v>
      </c>
      <c r="E1751" t="s">
        <v>63</v>
      </c>
      <c r="F1751">
        <v>66</v>
      </c>
      <c r="G1751" t="s">
        <v>226</v>
      </c>
      <c r="H1751">
        <v>340.13</v>
      </c>
      <c r="I1751" t="s">
        <v>105</v>
      </c>
      <c r="J1751" t="s">
        <v>71</v>
      </c>
      <c r="K1751" t="s">
        <v>111</v>
      </c>
      <c r="L1751" t="s">
        <v>58</v>
      </c>
      <c r="M1751">
        <v>0</v>
      </c>
      <c r="N1751">
        <v>2</v>
      </c>
      <c r="O1751">
        <v>2</v>
      </c>
      <c r="P1751">
        <v>0</v>
      </c>
      <c r="Q1751" t="s">
        <v>59</v>
      </c>
      <c r="R1751" t="s">
        <v>59</v>
      </c>
      <c r="S1751" t="s">
        <v>59</v>
      </c>
      <c r="T1751" t="s">
        <v>66</v>
      </c>
      <c r="U1751" t="s">
        <v>59</v>
      </c>
      <c r="W1751">
        <v>0</v>
      </c>
      <c r="X1751">
        <v>0</v>
      </c>
      <c r="Y1751" t="s">
        <v>66</v>
      </c>
      <c r="Z1751" t="s">
        <v>66</v>
      </c>
      <c r="AA1751" t="s">
        <v>58</v>
      </c>
      <c r="AB1751" t="s">
        <v>66</v>
      </c>
      <c r="AC1751" t="s">
        <v>58</v>
      </c>
      <c r="AD1751" t="s">
        <v>58</v>
      </c>
      <c r="AE1751" t="s">
        <v>58</v>
      </c>
      <c r="AF1751" t="s">
        <v>58</v>
      </c>
      <c r="AG1751" t="s">
        <v>58</v>
      </c>
      <c r="AH1751" t="s">
        <v>58</v>
      </c>
      <c r="AI1751" t="s">
        <v>58</v>
      </c>
      <c r="AJ1751" t="s">
        <v>58</v>
      </c>
      <c r="AK1751">
        <v>1</v>
      </c>
      <c r="AL1751">
        <v>0</v>
      </c>
      <c r="AM1751">
        <v>1</v>
      </c>
      <c r="AN1751">
        <v>1</v>
      </c>
      <c r="AO1751">
        <v>1</v>
      </c>
      <c r="AP1751">
        <v>0</v>
      </c>
      <c r="AQ1751">
        <v>0</v>
      </c>
      <c r="AR1751">
        <v>0</v>
      </c>
      <c r="AS1751">
        <v>1</v>
      </c>
      <c r="AT1751">
        <v>8</v>
      </c>
      <c r="AU1751">
        <v>105221</v>
      </c>
      <c r="AV1751">
        <v>15.7</v>
      </c>
      <c r="AW1751" t="s">
        <v>59</v>
      </c>
      <c r="AX1751">
        <v>5</v>
      </c>
    </row>
    <row r="1752" spans="1:50">
      <c r="A1752" t="s">
        <v>3086</v>
      </c>
      <c r="B1752" t="s">
        <v>3087</v>
      </c>
      <c r="C1752" t="s">
        <v>148</v>
      </c>
      <c r="D1752">
        <v>5190</v>
      </c>
      <c r="E1752" t="s">
        <v>53</v>
      </c>
      <c r="F1752">
        <v>68</v>
      </c>
      <c r="G1752" t="s">
        <v>226</v>
      </c>
      <c r="H1752">
        <v>305.58999999999997</v>
      </c>
      <c r="I1752" t="s">
        <v>55</v>
      </c>
      <c r="J1752" t="s">
        <v>71</v>
      </c>
      <c r="K1752" t="s">
        <v>131</v>
      </c>
      <c r="L1752" t="s">
        <v>58</v>
      </c>
      <c r="M1752">
        <v>0</v>
      </c>
      <c r="N1752">
        <v>1</v>
      </c>
      <c r="O1752">
        <v>1</v>
      </c>
      <c r="P1752">
        <v>0</v>
      </c>
      <c r="Q1752" t="s">
        <v>59</v>
      </c>
      <c r="R1752" t="s">
        <v>59</v>
      </c>
      <c r="S1752" t="s">
        <v>59</v>
      </c>
      <c r="T1752" t="s">
        <v>59</v>
      </c>
      <c r="U1752" t="s">
        <v>59</v>
      </c>
      <c r="W1752">
        <v>0</v>
      </c>
      <c r="X1752">
        <v>0</v>
      </c>
      <c r="Y1752" t="s">
        <v>59</v>
      </c>
      <c r="Z1752" t="s">
        <v>59</v>
      </c>
      <c r="AA1752" t="s">
        <v>59</v>
      </c>
      <c r="AB1752" t="s">
        <v>59</v>
      </c>
      <c r="AC1752" t="s">
        <v>59</v>
      </c>
      <c r="AD1752" t="s">
        <v>59</v>
      </c>
      <c r="AE1752" t="s">
        <v>59</v>
      </c>
      <c r="AF1752" t="s">
        <v>59</v>
      </c>
      <c r="AG1752" t="s">
        <v>59</v>
      </c>
      <c r="AH1752" t="s">
        <v>59</v>
      </c>
      <c r="AI1752" t="s">
        <v>59</v>
      </c>
      <c r="AJ1752" t="s">
        <v>59</v>
      </c>
      <c r="AT1752">
        <v>6</v>
      </c>
      <c r="AU1752">
        <v>87291</v>
      </c>
      <c r="AV1752">
        <v>13.5</v>
      </c>
      <c r="AW1752" t="s">
        <v>59</v>
      </c>
      <c r="AX1752">
        <v>3</v>
      </c>
    </row>
    <row r="1753" spans="1:50">
      <c r="A1753" t="s">
        <v>3088</v>
      </c>
      <c r="B1753" t="s">
        <v>3089</v>
      </c>
      <c r="C1753" t="s">
        <v>148</v>
      </c>
      <c r="D1753">
        <v>5640</v>
      </c>
      <c r="E1753" t="s">
        <v>53</v>
      </c>
      <c r="F1753">
        <v>46</v>
      </c>
      <c r="G1753" t="s">
        <v>70</v>
      </c>
      <c r="H1753">
        <v>350.66</v>
      </c>
      <c r="I1753" t="s">
        <v>196</v>
      </c>
      <c r="J1753" t="s">
        <v>55</v>
      </c>
      <c r="K1753" t="s">
        <v>131</v>
      </c>
      <c r="L1753" t="s">
        <v>66</v>
      </c>
      <c r="M1753">
        <v>2</v>
      </c>
      <c r="N1753">
        <v>2</v>
      </c>
      <c r="O1753">
        <v>2</v>
      </c>
      <c r="P1753">
        <v>1</v>
      </c>
      <c r="Q1753" t="s">
        <v>59</v>
      </c>
      <c r="R1753" t="s">
        <v>59</v>
      </c>
      <c r="S1753" t="s">
        <v>59</v>
      </c>
      <c r="T1753" t="s">
        <v>59</v>
      </c>
      <c r="U1753" t="s">
        <v>59</v>
      </c>
      <c r="Y1753" t="s">
        <v>66</v>
      </c>
      <c r="Z1753" t="s">
        <v>58</v>
      </c>
      <c r="AA1753" t="s">
        <v>58</v>
      </c>
      <c r="AB1753" t="s">
        <v>58</v>
      </c>
      <c r="AC1753" t="s">
        <v>58</v>
      </c>
      <c r="AD1753" t="s">
        <v>58</v>
      </c>
      <c r="AE1753" t="s">
        <v>58</v>
      </c>
      <c r="AF1753" t="s">
        <v>58</v>
      </c>
      <c r="AG1753" t="s">
        <v>58</v>
      </c>
      <c r="AH1753" t="s">
        <v>58</v>
      </c>
      <c r="AI1753" t="s">
        <v>58</v>
      </c>
      <c r="AJ1753" t="s">
        <v>58</v>
      </c>
      <c r="AK1753">
        <v>0</v>
      </c>
      <c r="AL1753">
        <v>1</v>
      </c>
      <c r="AM1753">
        <v>1</v>
      </c>
      <c r="AN1753">
        <v>0</v>
      </c>
      <c r="AO1753">
        <v>1</v>
      </c>
      <c r="AP1753">
        <v>0</v>
      </c>
      <c r="AQ1753">
        <v>1</v>
      </c>
      <c r="AR1753">
        <v>0</v>
      </c>
      <c r="AS1753">
        <v>0</v>
      </c>
      <c r="AT1753">
        <v>6</v>
      </c>
      <c r="AU1753">
        <v>85113</v>
      </c>
      <c r="AW1753" t="s">
        <v>66</v>
      </c>
      <c r="AX1753">
        <v>3</v>
      </c>
    </row>
    <row r="1754" spans="1:50">
      <c r="A1754" t="s">
        <v>3090</v>
      </c>
      <c r="B1754" t="s">
        <v>3091</v>
      </c>
      <c r="C1754" t="s">
        <v>236</v>
      </c>
      <c r="D1754">
        <v>6200</v>
      </c>
      <c r="E1754" t="s">
        <v>63</v>
      </c>
      <c r="F1754">
        <v>58</v>
      </c>
      <c r="G1754" t="s">
        <v>64</v>
      </c>
      <c r="H1754">
        <v>269.41000000000003</v>
      </c>
      <c r="I1754" t="s">
        <v>55</v>
      </c>
      <c r="J1754" t="s">
        <v>55</v>
      </c>
      <c r="K1754" t="s">
        <v>85</v>
      </c>
      <c r="L1754" t="s">
        <v>66</v>
      </c>
      <c r="M1754">
        <v>1</v>
      </c>
      <c r="N1754">
        <v>1</v>
      </c>
      <c r="O1754">
        <v>1</v>
      </c>
      <c r="P1754">
        <v>0</v>
      </c>
      <c r="Q1754" t="s">
        <v>59</v>
      </c>
      <c r="R1754" t="s">
        <v>59</v>
      </c>
      <c r="S1754" t="s">
        <v>59</v>
      </c>
      <c r="T1754" t="s">
        <v>59</v>
      </c>
      <c r="U1754" t="s">
        <v>59</v>
      </c>
      <c r="V1754">
        <v>0</v>
      </c>
      <c r="W1754">
        <v>0</v>
      </c>
      <c r="X1754">
        <v>0</v>
      </c>
      <c r="Y1754" t="s">
        <v>59</v>
      </c>
      <c r="Z1754" t="s">
        <v>59</v>
      </c>
      <c r="AA1754" t="s">
        <v>59</v>
      </c>
      <c r="AB1754" t="s">
        <v>59</v>
      </c>
      <c r="AC1754" t="s">
        <v>59</v>
      </c>
      <c r="AD1754" t="s">
        <v>59</v>
      </c>
      <c r="AE1754" t="s">
        <v>59</v>
      </c>
      <c r="AF1754" t="s">
        <v>59</v>
      </c>
      <c r="AG1754" t="s">
        <v>59</v>
      </c>
      <c r="AH1754" t="s">
        <v>59</v>
      </c>
      <c r="AI1754" t="s">
        <v>59</v>
      </c>
      <c r="AJ1754" t="s">
        <v>59</v>
      </c>
      <c r="AT1754">
        <v>7</v>
      </c>
      <c r="AU1754">
        <v>67499</v>
      </c>
      <c r="AV1754">
        <v>14.2</v>
      </c>
      <c r="AW1754" t="s">
        <v>59</v>
      </c>
      <c r="AX1754">
        <v>4</v>
      </c>
    </row>
    <row r="1755" spans="1:50">
      <c r="A1755" t="s">
        <v>3092</v>
      </c>
      <c r="B1755" t="s">
        <v>570</v>
      </c>
      <c r="C1755" t="s">
        <v>114</v>
      </c>
      <c r="D1755">
        <v>4120</v>
      </c>
      <c r="E1755" t="s">
        <v>53</v>
      </c>
      <c r="F1755">
        <v>62</v>
      </c>
      <c r="G1755" t="s">
        <v>64</v>
      </c>
      <c r="H1755">
        <v>343.75</v>
      </c>
      <c r="I1755" t="s">
        <v>55</v>
      </c>
      <c r="J1755" t="s">
        <v>56</v>
      </c>
      <c r="K1755" t="s">
        <v>85</v>
      </c>
      <c r="L1755" t="s">
        <v>58</v>
      </c>
      <c r="M1755">
        <v>0</v>
      </c>
      <c r="N1755">
        <v>2</v>
      </c>
      <c r="O1755">
        <v>2</v>
      </c>
      <c r="P1755">
        <v>0</v>
      </c>
      <c r="Q1755" t="s">
        <v>59</v>
      </c>
      <c r="R1755" t="s">
        <v>59</v>
      </c>
      <c r="S1755" t="s">
        <v>59</v>
      </c>
      <c r="T1755" t="s">
        <v>59</v>
      </c>
      <c r="U1755" t="s">
        <v>59</v>
      </c>
      <c r="W1755">
        <v>0</v>
      </c>
      <c r="X1755">
        <v>0</v>
      </c>
      <c r="Y1755" t="s">
        <v>58</v>
      </c>
      <c r="Z1755" t="s">
        <v>58</v>
      </c>
      <c r="AA1755" t="s">
        <v>58</v>
      </c>
      <c r="AB1755" t="s">
        <v>58</v>
      </c>
      <c r="AC1755" t="s">
        <v>58</v>
      </c>
      <c r="AD1755" t="s">
        <v>58</v>
      </c>
      <c r="AE1755" t="s">
        <v>58</v>
      </c>
      <c r="AF1755" t="s">
        <v>58</v>
      </c>
      <c r="AG1755" t="s">
        <v>58</v>
      </c>
      <c r="AH1755" t="s">
        <v>58</v>
      </c>
      <c r="AI1755" t="s">
        <v>58</v>
      </c>
      <c r="AJ1755" t="s">
        <v>58</v>
      </c>
      <c r="AK1755">
        <v>1</v>
      </c>
      <c r="AL1755">
        <v>1</v>
      </c>
      <c r="AM1755">
        <v>1</v>
      </c>
      <c r="AN1755">
        <v>0</v>
      </c>
      <c r="AO1755">
        <v>0</v>
      </c>
      <c r="AP1755">
        <v>0</v>
      </c>
      <c r="AQ1755">
        <v>0</v>
      </c>
      <c r="AR1755">
        <v>0</v>
      </c>
      <c r="AS1755">
        <v>0</v>
      </c>
      <c r="AT1755">
        <v>8</v>
      </c>
      <c r="AU1755">
        <v>75853</v>
      </c>
      <c r="AV1755">
        <v>12.7</v>
      </c>
      <c r="AW1755" t="s">
        <v>59</v>
      </c>
      <c r="AX1755">
        <v>4</v>
      </c>
    </row>
    <row r="1756" spans="1:50">
      <c r="A1756" t="s">
        <v>3093</v>
      </c>
      <c r="B1756" t="s">
        <v>3094</v>
      </c>
      <c r="C1756" t="s">
        <v>114</v>
      </c>
      <c r="E1756" t="s">
        <v>63</v>
      </c>
      <c r="F1756">
        <v>50</v>
      </c>
      <c r="G1756" t="s">
        <v>226</v>
      </c>
      <c r="H1756">
        <v>360.2</v>
      </c>
      <c r="I1756" t="s">
        <v>55</v>
      </c>
      <c r="J1756" t="s">
        <v>55</v>
      </c>
      <c r="K1756" t="s">
        <v>90</v>
      </c>
      <c r="L1756" t="s">
        <v>58</v>
      </c>
      <c r="M1756">
        <v>0</v>
      </c>
      <c r="N1756">
        <v>2</v>
      </c>
      <c r="O1756">
        <v>2</v>
      </c>
      <c r="P1756">
        <v>0</v>
      </c>
      <c r="Q1756" t="s">
        <v>59</v>
      </c>
      <c r="R1756" t="s">
        <v>59</v>
      </c>
      <c r="S1756" t="s">
        <v>59</v>
      </c>
      <c r="T1756" t="s">
        <v>59</v>
      </c>
      <c r="U1756" t="s">
        <v>59</v>
      </c>
      <c r="W1756">
        <v>0</v>
      </c>
      <c r="X1756">
        <v>0</v>
      </c>
      <c r="Y1756" t="s">
        <v>58</v>
      </c>
      <c r="Z1756" t="s">
        <v>58</v>
      </c>
      <c r="AA1756" t="s">
        <v>58</v>
      </c>
      <c r="AB1756" t="s">
        <v>58</v>
      </c>
      <c r="AC1756" t="s">
        <v>58</v>
      </c>
      <c r="AD1756" t="s">
        <v>58</v>
      </c>
      <c r="AE1756" t="s">
        <v>58</v>
      </c>
      <c r="AF1756" t="s">
        <v>58</v>
      </c>
      <c r="AG1756" t="s">
        <v>58</v>
      </c>
      <c r="AH1756" t="s">
        <v>58</v>
      </c>
      <c r="AI1756" t="s">
        <v>58</v>
      </c>
      <c r="AJ1756" t="s">
        <v>58</v>
      </c>
      <c r="AK1756">
        <v>1</v>
      </c>
      <c r="AL1756">
        <v>0</v>
      </c>
      <c r="AM1756">
        <v>1</v>
      </c>
      <c r="AN1756">
        <v>0</v>
      </c>
      <c r="AO1756">
        <v>1</v>
      </c>
      <c r="AP1756">
        <v>1</v>
      </c>
      <c r="AQ1756">
        <v>0</v>
      </c>
      <c r="AR1756">
        <v>0</v>
      </c>
      <c r="AS1756">
        <v>1</v>
      </c>
      <c r="AT1756">
        <v>8</v>
      </c>
      <c r="AU1756">
        <v>74448</v>
      </c>
      <c r="AV1756">
        <v>13.4</v>
      </c>
      <c r="AW1756" t="s">
        <v>59</v>
      </c>
      <c r="AX1756">
        <v>4</v>
      </c>
    </row>
    <row r="1757" spans="1:50">
      <c r="A1757" t="s">
        <v>3095</v>
      </c>
      <c r="B1757" t="s">
        <v>2545</v>
      </c>
      <c r="C1757" t="s">
        <v>205</v>
      </c>
      <c r="D1757">
        <v>2760</v>
      </c>
      <c r="E1757" t="s">
        <v>53</v>
      </c>
      <c r="F1757">
        <v>48</v>
      </c>
      <c r="G1757" t="s">
        <v>163</v>
      </c>
      <c r="H1757">
        <v>312.17</v>
      </c>
      <c r="I1757" t="s">
        <v>55</v>
      </c>
      <c r="J1757" t="s">
        <v>71</v>
      </c>
      <c r="K1757" t="s">
        <v>80</v>
      </c>
      <c r="L1757" t="s">
        <v>66</v>
      </c>
      <c r="M1757">
        <v>1</v>
      </c>
      <c r="N1757">
        <v>2</v>
      </c>
      <c r="O1757">
        <v>2</v>
      </c>
      <c r="P1757">
        <v>0</v>
      </c>
      <c r="Q1757" t="s">
        <v>59</v>
      </c>
      <c r="R1757" t="s">
        <v>59</v>
      </c>
      <c r="S1757" t="s">
        <v>59</v>
      </c>
      <c r="T1757" t="s">
        <v>59</v>
      </c>
      <c r="U1757" t="s">
        <v>59</v>
      </c>
      <c r="W1757">
        <v>0</v>
      </c>
      <c r="X1757">
        <v>0</v>
      </c>
      <c r="Y1757" t="s">
        <v>59</v>
      </c>
      <c r="Z1757" t="s">
        <v>59</v>
      </c>
      <c r="AA1757" t="s">
        <v>59</v>
      </c>
      <c r="AB1757" t="s">
        <v>59</v>
      </c>
      <c r="AC1757" t="s">
        <v>59</v>
      </c>
      <c r="AD1757" t="s">
        <v>59</v>
      </c>
      <c r="AE1757" t="s">
        <v>59</v>
      </c>
      <c r="AF1757" t="s">
        <v>59</v>
      </c>
      <c r="AG1757" t="s">
        <v>59</v>
      </c>
      <c r="AH1757" t="s">
        <v>59</v>
      </c>
      <c r="AI1757" t="s">
        <v>59</v>
      </c>
      <c r="AJ1757" t="s">
        <v>59</v>
      </c>
      <c r="AT1757">
        <v>5</v>
      </c>
      <c r="AU1757">
        <v>54799</v>
      </c>
      <c r="AV1757">
        <v>12</v>
      </c>
      <c r="AW1757" t="s">
        <v>59</v>
      </c>
      <c r="AX1757">
        <v>1</v>
      </c>
    </row>
    <row r="1758" spans="1:50">
      <c r="A1758" t="s">
        <v>3096</v>
      </c>
      <c r="B1758" t="s">
        <v>1397</v>
      </c>
      <c r="C1758" t="s">
        <v>108</v>
      </c>
      <c r="D1758">
        <v>1920</v>
      </c>
      <c r="E1758" t="s">
        <v>63</v>
      </c>
      <c r="F1758">
        <v>76</v>
      </c>
      <c r="G1758" t="s">
        <v>64</v>
      </c>
      <c r="H1758">
        <v>376.97</v>
      </c>
      <c r="I1758" t="s">
        <v>55</v>
      </c>
      <c r="J1758" t="s">
        <v>71</v>
      </c>
      <c r="K1758" t="s">
        <v>72</v>
      </c>
      <c r="L1758" t="s">
        <v>58</v>
      </c>
      <c r="M1758">
        <v>0</v>
      </c>
      <c r="N1758">
        <v>2</v>
      </c>
      <c r="O1758">
        <v>2</v>
      </c>
      <c r="P1758">
        <v>1</v>
      </c>
      <c r="Q1758" t="s">
        <v>59</v>
      </c>
      <c r="R1758" t="s">
        <v>66</v>
      </c>
      <c r="S1758" t="s">
        <v>66</v>
      </c>
      <c r="T1758" t="s">
        <v>59</v>
      </c>
      <c r="U1758" t="s">
        <v>66</v>
      </c>
      <c r="V1758">
        <v>2</v>
      </c>
      <c r="W1758">
        <v>1</v>
      </c>
      <c r="X1758">
        <v>1</v>
      </c>
      <c r="Y1758" t="s">
        <v>66</v>
      </c>
      <c r="Z1758" t="s">
        <v>58</v>
      </c>
      <c r="AA1758" t="s">
        <v>58</v>
      </c>
      <c r="AB1758" t="s">
        <v>66</v>
      </c>
      <c r="AC1758" t="s">
        <v>58</v>
      </c>
      <c r="AD1758" t="s">
        <v>58</v>
      </c>
      <c r="AE1758" t="s">
        <v>66</v>
      </c>
      <c r="AF1758" t="s">
        <v>58</v>
      </c>
      <c r="AG1758" t="s">
        <v>58</v>
      </c>
      <c r="AH1758" t="s">
        <v>58</v>
      </c>
      <c r="AI1758" t="s">
        <v>58</v>
      </c>
      <c r="AJ1758" t="s">
        <v>58</v>
      </c>
      <c r="AK1758">
        <v>0</v>
      </c>
      <c r="AL1758">
        <v>0</v>
      </c>
      <c r="AM1758">
        <v>0</v>
      </c>
      <c r="AN1758">
        <v>1</v>
      </c>
      <c r="AO1758">
        <v>0</v>
      </c>
      <c r="AP1758">
        <v>0</v>
      </c>
      <c r="AQ1758">
        <v>0</v>
      </c>
      <c r="AR1758">
        <v>0</v>
      </c>
      <c r="AS1758">
        <v>1</v>
      </c>
      <c r="AT1758">
        <v>9</v>
      </c>
      <c r="AU1758">
        <v>117775</v>
      </c>
      <c r="AV1758">
        <v>15</v>
      </c>
      <c r="AW1758" t="s">
        <v>59</v>
      </c>
      <c r="AX1758">
        <v>9</v>
      </c>
    </row>
    <row r="1759" spans="1:50">
      <c r="A1759" t="s">
        <v>3097</v>
      </c>
      <c r="B1759" t="s">
        <v>3098</v>
      </c>
      <c r="C1759" t="s">
        <v>199</v>
      </c>
      <c r="D1759">
        <v>6160</v>
      </c>
      <c r="E1759" t="s">
        <v>53</v>
      </c>
      <c r="F1759">
        <v>82</v>
      </c>
      <c r="G1759" t="s">
        <v>115</v>
      </c>
      <c r="H1759">
        <v>379.93</v>
      </c>
      <c r="I1759" t="s">
        <v>94</v>
      </c>
      <c r="J1759" t="s">
        <v>71</v>
      </c>
      <c r="K1759" t="s">
        <v>153</v>
      </c>
      <c r="L1759" t="s">
        <v>58</v>
      </c>
      <c r="M1759">
        <v>0</v>
      </c>
      <c r="N1759">
        <v>2</v>
      </c>
      <c r="O1759">
        <v>1</v>
      </c>
      <c r="P1759">
        <v>1</v>
      </c>
      <c r="Q1759" t="s">
        <v>59</v>
      </c>
      <c r="R1759" t="s">
        <v>59</v>
      </c>
      <c r="S1759" t="s">
        <v>59</v>
      </c>
      <c r="T1759" t="s">
        <v>59</v>
      </c>
      <c r="U1759" t="s">
        <v>59</v>
      </c>
      <c r="W1759">
        <v>0</v>
      </c>
      <c r="X1759">
        <v>0</v>
      </c>
      <c r="Y1759" t="s">
        <v>66</v>
      </c>
      <c r="Z1759" t="s">
        <v>58</v>
      </c>
      <c r="AA1759" t="s">
        <v>58</v>
      </c>
      <c r="AB1759" t="s">
        <v>58</v>
      </c>
      <c r="AC1759" t="s">
        <v>58</v>
      </c>
      <c r="AD1759" t="s">
        <v>58</v>
      </c>
      <c r="AE1759" t="s">
        <v>58</v>
      </c>
      <c r="AF1759" t="s">
        <v>58</v>
      </c>
      <c r="AG1759" t="s">
        <v>58</v>
      </c>
      <c r="AH1759" t="s">
        <v>66</v>
      </c>
      <c r="AI1759" t="s">
        <v>58</v>
      </c>
      <c r="AJ1759" t="s">
        <v>58</v>
      </c>
      <c r="AK1759">
        <v>0</v>
      </c>
      <c r="AL1759">
        <v>0</v>
      </c>
      <c r="AM1759">
        <v>1</v>
      </c>
      <c r="AN1759">
        <v>1</v>
      </c>
      <c r="AO1759">
        <v>0</v>
      </c>
      <c r="AP1759">
        <v>0</v>
      </c>
      <c r="AQ1759">
        <v>0</v>
      </c>
      <c r="AR1759">
        <v>0</v>
      </c>
      <c r="AS1759">
        <v>1</v>
      </c>
      <c r="AT1759">
        <v>9</v>
      </c>
      <c r="AU1759">
        <v>100986</v>
      </c>
      <c r="AV1759">
        <v>13.9</v>
      </c>
      <c r="AW1759" t="s">
        <v>59</v>
      </c>
      <c r="AX1759">
        <v>3</v>
      </c>
    </row>
    <row r="1760" spans="1:50">
      <c r="A1760" t="s">
        <v>3099</v>
      </c>
      <c r="B1760" t="s">
        <v>1328</v>
      </c>
      <c r="C1760" t="s">
        <v>103</v>
      </c>
      <c r="D1760">
        <v>6780</v>
      </c>
      <c r="E1760" t="s">
        <v>63</v>
      </c>
      <c r="F1760">
        <v>70</v>
      </c>
      <c r="G1760" t="s">
        <v>226</v>
      </c>
      <c r="H1760">
        <v>411.84</v>
      </c>
      <c r="I1760" t="s">
        <v>105</v>
      </c>
      <c r="J1760" t="s">
        <v>71</v>
      </c>
      <c r="K1760" t="s">
        <v>156</v>
      </c>
      <c r="L1760" t="s">
        <v>66</v>
      </c>
      <c r="M1760">
        <v>1</v>
      </c>
      <c r="N1760">
        <v>2</v>
      </c>
      <c r="O1760">
        <v>2</v>
      </c>
      <c r="P1760">
        <v>0</v>
      </c>
      <c r="Q1760" t="s">
        <v>59</v>
      </c>
      <c r="R1760" t="s">
        <v>66</v>
      </c>
      <c r="S1760" t="s">
        <v>66</v>
      </c>
      <c r="T1760" t="s">
        <v>66</v>
      </c>
      <c r="U1760" t="s">
        <v>59</v>
      </c>
      <c r="W1760">
        <v>0</v>
      </c>
      <c r="X1760">
        <v>0</v>
      </c>
      <c r="Y1760" t="s">
        <v>66</v>
      </c>
      <c r="Z1760" t="s">
        <v>66</v>
      </c>
      <c r="AA1760" t="s">
        <v>66</v>
      </c>
      <c r="AB1760" t="s">
        <v>58</v>
      </c>
      <c r="AC1760" t="s">
        <v>58</v>
      </c>
      <c r="AD1760" t="s">
        <v>58</v>
      </c>
      <c r="AE1760" t="s">
        <v>58</v>
      </c>
      <c r="AF1760" t="s">
        <v>58</v>
      </c>
      <c r="AG1760" t="s">
        <v>58</v>
      </c>
      <c r="AH1760" t="s">
        <v>58</v>
      </c>
      <c r="AI1760" t="s">
        <v>58</v>
      </c>
      <c r="AJ1760" t="s">
        <v>66</v>
      </c>
      <c r="AK1760">
        <v>0</v>
      </c>
      <c r="AL1760">
        <v>1</v>
      </c>
      <c r="AM1760">
        <v>1</v>
      </c>
      <c r="AN1760">
        <v>0</v>
      </c>
      <c r="AO1760">
        <v>1</v>
      </c>
      <c r="AP1760">
        <v>1</v>
      </c>
      <c r="AQ1760">
        <v>0</v>
      </c>
      <c r="AR1760">
        <v>0</v>
      </c>
      <c r="AS1760">
        <v>0</v>
      </c>
      <c r="AT1760">
        <v>6</v>
      </c>
      <c r="AU1760">
        <v>71142</v>
      </c>
      <c r="AV1760">
        <v>13</v>
      </c>
      <c r="AW1760" t="s">
        <v>59</v>
      </c>
      <c r="AX1760">
        <v>6</v>
      </c>
    </row>
    <row r="1761" spans="1:50">
      <c r="A1761" t="s">
        <v>3100</v>
      </c>
      <c r="B1761" t="s">
        <v>3101</v>
      </c>
      <c r="C1761" t="s">
        <v>185</v>
      </c>
      <c r="D1761">
        <v>1600</v>
      </c>
      <c r="E1761" t="s">
        <v>63</v>
      </c>
      <c r="F1761">
        <v>34</v>
      </c>
      <c r="G1761" t="s">
        <v>163</v>
      </c>
      <c r="H1761">
        <v>399.67</v>
      </c>
      <c r="I1761" t="s">
        <v>55</v>
      </c>
      <c r="J1761" t="s">
        <v>71</v>
      </c>
      <c r="K1761" t="s">
        <v>128</v>
      </c>
      <c r="L1761" t="s">
        <v>66</v>
      </c>
      <c r="M1761">
        <v>2</v>
      </c>
      <c r="N1761">
        <v>2</v>
      </c>
      <c r="O1761">
        <v>2</v>
      </c>
      <c r="P1761">
        <v>0</v>
      </c>
      <c r="Q1761" t="s">
        <v>59</v>
      </c>
      <c r="R1761" t="s">
        <v>59</v>
      </c>
      <c r="S1761" t="s">
        <v>59</v>
      </c>
      <c r="T1761" t="s">
        <v>59</v>
      </c>
      <c r="U1761" t="s">
        <v>59</v>
      </c>
      <c r="W1761">
        <v>0</v>
      </c>
      <c r="X1761">
        <v>0</v>
      </c>
      <c r="Y1761" t="s">
        <v>66</v>
      </c>
      <c r="Z1761" t="s">
        <v>66</v>
      </c>
      <c r="AA1761" t="s">
        <v>58</v>
      </c>
      <c r="AB1761" t="s">
        <v>66</v>
      </c>
      <c r="AC1761" t="s">
        <v>58</v>
      </c>
      <c r="AD1761" t="s">
        <v>58</v>
      </c>
      <c r="AE1761" t="s">
        <v>58</v>
      </c>
      <c r="AF1761" t="s">
        <v>58</v>
      </c>
      <c r="AG1761" t="s">
        <v>58</v>
      </c>
      <c r="AH1761" t="s">
        <v>58</v>
      </c>
      <c r="AI1761" t="s">
        <v>58</v>
      </c>
      <c r="AJ1761" t="s">
        <v>58</v>
      </c>
      <c r="AK1761">
        <v>1</v>
      </c>
      <c r="AL1761">
        <v>0</v>
      </c>
      <c r="AM1761">
        <v>0</v>
      </c>
      <c r="AN1761">
        <v>0</v>
      </c>
      <c r="AO1761">
        <v>1</v>
      </c>
      <c r="AP1761">
        <v>0</v>
      </c>
      <c r="AQ1761">
        <v>0</v>
      </c>
      <c r="AR1761">
        <v>0</v>
      </c>
      <c r="AS1761">
        <v>1</v>
      </c>
      <c r="AT1761">
        <v>9</v>
      </c>
      <c r="AU1761">
        <v>110293</v>
      </c>
      <c r="AV1761">
        <v>15</v>
      </c>
      <c r="AW1761" t="s">
        <v>59</v>
      </c>
      <c r="AX1761">
        <v>1</v>
      </c>
    </row>
    <row r="1762" spans="1:50">
      <c r="A1762" t="s">
        <v>3102</v>
      </c>
      <c r="B1762" t="s">
        <v>1589</v>
      </c>
      <c r="C1762" t="s">
        <v>781</v>
      </c>
      <c r="D1762">
        <v>7490</v>
      </c>
      <c r="E1762" t="s">
        <v>63</v>
      </c>
      <c r="F1762">
        <v>48</v>
      </c>
      <c r="G1762" t="s">
        <v>70</v>
      </c>
      <c r="H1762">
        <v>338.16</v>
      </c>
      <c r="I1762" t="s">
        <v>55</v>
      </c>
      <c r="J1762" t="s">
        <v>71</v>
      </c>
      <c r="K1762" t="s">
        <v>85</v>
      </c>
      <c r="L1762" t="s">
        <v>58</v>
      </c>
      <c r="M1762">
        <v>0</v>
      </c>
      <c r="N1762">
        <v>2</v>
      </c>
      <c r="O1762">
        <v>2</v>
      </c>
      <c r="P1762">
        <v>0</v>
      </c>
      <c r="Q1762" t="s">
        <v>59</v>
      </c>
      <c r="R1762" t="s">
        <v>59</v>
      </c>
      <c r="S1762" t="s">
        <v>59</v>
      </c>
      <c r="T1762" t="s">
        <v>59</v>
      </c>
      <c r="U1762" t="s">
        <v>59</v>
      </c>
      <c r="Y1762" t="s">
        <v>58</v>
      </c>
      <c r="Z1762" t="s">
        <v>58</v>
      </c>
      <c r="AA1762" t="s">
        <v>58</v>
      </c>
      <c r="AB1762" t="s">
        <v>58</v>
      </c>
      <c r="AC1762" t="s">
        <v>58</v>
      </c>
      <c r="AD1762" t="s">
        <v>58</v>
      </c>
      <c r="AE1762" t="s">
        <v>58</v>
      </c>
      <c r="AF1762" t="s">
        <v>58</v>
      </c>
      <c r="AG1762" t="s">
        <v>58</v>
      </c>
      <c r="AH1762" t="s">
        <v>58</v>
      </c>
      <c r="AI1762" t="s">
        <v>58</v>
      </c>
      <c r="AJ1762" t="s">
        <v>58</v>
      </c>
      <c r="AK1762">
        <v>1</v>
      </c>
      <c r="AL1762">
        <v>1</v>
      </c>
      <c r="AM1762">
        <v>1</v>
      </c>
      <c r="AN1762">
        <v>0</v>
      </c>
      <c r="AO1762">
        <v>0</v>
      </c>
      <c r="AP1762">
        <v>1</v>
      </c>
      <c r="AQ1762">
        <v>0</v>
      </c>
      <c r="AR1762">
        <v>0</v>
      </c>
      <c r="AS1762">
        <v>0</v>
      </c>
      <c r="AT1762">
        <v>9</v>
      </c>
      <c r="AU1762">
        <v>84699</v>
      </c>
      <c r="AW1762" t="s">
        <v>66</v>
      </c>
      <c r="AX1762">
        <v>4</v>
      </c>
    </row>
    <row r="1763" spans="1:50">
      <c r="A1763" t="s">
        <v>3103</v>
      </c>
      <c r="B1763" t="s">
        <v>3104</v>
      </c>
      <c r="C1763" t="s">
        <v>122</v>
      </c>
      <c r="D1763">
        <v>8960</v>
      </c>
      <c r="E1763" t="s">
        <v>53</v>
      </c>
      <c r="F1763">
        <v>56</v>
      </c>
      <c r="G1763" t="s">
        <v>84</v>
      </c>
      <c r="H1763">
        <v>400.99</v>
      </c>
      <c r="I1763" t="s">
        <v>105</v>
      </c>
      <c r="J1763" t="s">
        <v>56</v>
      </c>
      <c r="K1763" t="s">
        <v>72</v>
      </c>
      <c r="L1763" t="s">
        <v>66</v>
      </c>
      <c r="M1763">
        <v>1</v>
      </c>
      <c r="N1763">
        <v>2</v>
      </c>
      <c r="O1763">
        <v>2</v>
      </c>
      <c r="P1763">
        <v>0</v>
      </c>
      <c r="Q1763" t="s">
        <v>59</v>
      </c>
      <c r="R1763" t="s">
        <v>59</v>
      </c>
      <c r="S1763" t="s">
        <v>59</v>
      </c>
      <c r="T1763" t="s">
        <v>66</v>
      </c>
      <c r="U1763" t="s">
        <v>59</v>
      </c>
      <c r="V1763">
        <v>3</v>
      </c>
      <c r="W1763">
        <v>1</v>
      </c>
      <c r="X1763">
        <v>1</v>
      </c>
      <c r="Y1763" t="s">
        <v>66</v>
      </c>
      <c r="Z1763" t="s">
        <v>66</v>
      </c>
      <c r="AA1763" t="s">
        <v>58</v>
      </c>
      <c r="AB1763" t="s">
        <v>66</v>
      </c>
      <c r="AC1763" t="s">
        <v>58</v>
      </c>
      <c r="AD1763" t="s">
        <v>58</v>
      </c>
      <c r="AE1763" t="s">
        <v>58</v>
      </c>
      <c r="AF1763" t="s">
        <v>58</v>
      </c>
      <c r="AG1763" t="s">
        <v>58</v>
      </c>
      <c r="AH1763" t="s">
        <v>58</v>
      </c>
      <c r="AI1763" t="s">
        <v>58</v>
      </c>
      <c r="AJ1763" t="s">
        <v>58</v>
      </c>
      <c r="AK1763">
        <v>1</v>
      </c>
      <c r="AL1763">
        <v>1</v>
      </c>
      <c r="AM1763">
        <v>1</v>
      </c>
      <c r="AN1763">
        <v>0</v>
      </c>
      <c r="AO1763">
        <v>0</v>
      </c>
      <c r="AP1763">
        <v>0</v>
      </c>
      <c r="AQ1763">
        <v>0</v>
      </c>
      <c r="AR1763">
        <v>0</v>
      </c>
      <c r="AS1763">
        <v>0</v>
      </c>
      <c r="AT1763">
        <v>9</v>
      </c>
      <c r="AU1763">
        <v>89204</v>
      </c>
      <c r="AV1763">
        <v>13.1</v>
      </c>
      <c r="AW1763" t="s">
        <v>59</v>
      </c>
      <c r="AX1763">
        <v>7</v>
      </c>
    </row>
    <row r="1764" spans="1:50">
      <c r="A1764" t="s">
        <v>3105</v>
      </c>
      <c r="B1764" t="s">
        <v>3106</v>
      </c>
      <c r="C1764" t="s">
        <v>134</v>
      </c>
      <c r="D1764">
        <v>1680</v>
      </c>
      <c r="E1764" t="s">
        <v>63</v>
      </c>
      <c r="F1764">
        <v>48</v>
      </c>
      <c r="G1764" t="s">
        <v>70</v>
      </c>
      <c r="H1764">
        <v>317.43</v>
      </c>
      <c r="I1764" t="s">
        <v>76</v>
      </c>
      <c r="J1764" t="s">
        <v>71</v>
      </c>
      <c r="K1764" t="s">
        <v>145</v>
      </c>
      <c r="L1764" t="s">
        <v>66</v>
      </c>
      <c r="M1764">
        <v>4</v>
      </c>
      <c r="N1764">
        <v>2</v>
      </c>
      <c r="O1764">
        <v>2</v>
      </c>
      <c r="P1764">
        <v>0</v>
      </c>
      <c r="Q1764" t="s">
        <v>59</v>
      </c>
      <c r="R1764" t="s">
        <v>66</v>
      </c>
      <c r="S1764" t="s">
        <v>66</v>
      </c>
      <c r="T1764" t="s">
        <v>59</v>
      </c>
      <c r="U1764" t="s">
        <v>59</v>
      </c>
      <c r="V1764">
        <v>1</v>
      </c>
      <c r="W1764">
        <v>1</v>
      </c>
      <c r="X1764">
        <v>0</v>
      </c>
      <c r="Y1764" t="s">
        <v>66</v>
      </c>
      <c r="Z1764" t="s">
        <v>58</v>
      </c>
      <c r="AA1764" t="s">
        <v>66</v>
      </c>
      <c r="AB1764" t="s">
        <v>66</v>
      </c>
      <c r="AC1764" t="s">
        <v>58</v>
      </c>
      <c r="AD1764" t="s">
        <v>58</v>
      </c>
      <c r="AE1764" t="s">
        <v>66</v>
      </c>
      <c r="AF1764" t="s">
        <v>58</v>
      </c>
      <c r="AG1764" t="s">
        <v>58</v>
      </c>
      <c r="AH1764" t="s">
        <v>58</v>
      </c>
      <c r="AI1764" t="s">
        <v>58</v>
      </c>
      <c r="AJ1764" t="s">
        <v>58</v>
      </c>
      <c r="AK1764">
        <v>0</v>
      </c>
      <c r="AL1764">
        <v>0</v>
      </c>
      <c r="AM1764">
        <v>1</v>
      </c>
      <c r="AN1764">
        <v>1</v>
      </c>
      <c r="AO1764">
        <v>0</v>
      </c>
      <c r="AP1764">
        <v>0</v>
      </c>
      <c r="AQ1764">
        <v>0</v>
      </c>
      <c r="AR1764">
        <v>0</v>
      </c>
      <c r="AS1764">
        <v>1</v>
      </c>
      <c r="AT1764">
        <v>7</v>
      </c>
      <c r="AU1764">
        <v>67343</v>
      </c>
      <c r="AV1764">
        <v>12.1</v>
      </c>
      <c r="AW1764" t="s">
        <v>59</v>
      </c>
      <c r="AX1764">
        <v>1</v>
      </c>
    </row>
    <row r="1765" spans="1:50">
      <c r="A1765" t="s">
        <v>3107</v>
      </c>
      <c r="B1765" t="s">
        <v>3108</v>
      </c>
      <c r="C1765" t="s">
        <v>103</v>
      </c>
      <c r="D1765">
        <v>7460</v>
      </c>
      <c r="E1765" t="s">
        <v>63</v>
      </c>
      <c r="F1765">
        <v>50</v>
      </c>
      <c r="G1765" t="s">
        <v>363</v>
      </c>
      <c r="H1765">
        <v>490.46</v>
      </c>
      <c r="I1765" t="s">
        <v>105</v>
      </c>
      <c r="J1765" t="s">
        <v>71</v>
      </c>
      <c r="K1765" t="s">
        <v>85</v>
      </c>
      <c r="L1765" t="s">
        <v>66</v>
      </c>
      <c r="M1765">
        <v>1</v>
      </c>
      <c r="N1765">
        <v>2</v>
      </c>
      <c r="O1765">
        <v>2</v>
      </c>
      <c r="P1765">
        <v>0</v>
      </c>
      <c r="Q1765" t="s">
        <v>66</v>
      </c>
      <c r="R1765" t="s">
        <v>59</v>
      </c>
      <c r="S1765" t="s">
        <v>66</v>
      </c>
      <c r="T1765" t="s">
        <v>59</v>
      </c>
      <c r="U1765" t="s">
        <v>59</v>
      </c>
      <c r="W1765">
        <v>0</v>
      </c>
      <c r="X1765">
        <v>0</v>
      </c>
      <c r="Y1765" t="s">
        <v>66</v>
      </c>
      <c r="Z1765" t="s">
        <v>66</v>
      </c>
      <c r="AA1765" t="s">
        <v>58</v>
      </c>
      <c r="AB1765" t="s">
        <v>66</v>
      </c>
      <c r="AC1765" t="s">
        <v>58</v>
      </c>
      <c r="AD1765" t="s">
        <v>66</v>
      </c>
      <c r="AE1765" t="s">
        <v>58</v>
      </c>
      <c r="AF1765" t="s">
        <v>58</v>
      </c>
      <c r="AG1765" t="s">
        <v>58</v>
      </c>
      <c r="AH1765" t="s">
        <v>58</v>
      </c>
      <c r="AI1765" t="s">
        <v>58</v>
      </c>
      <c r="AJ1765" t="s">
        <v>58</v>
      </c>
      <c r="AK1765">
        <v>1</v>
      </c>
      <c r="AL1765">
        <v>0</v>
      </c>
      <c r="AM1765">
        <v>1</v>
      </c>
      <c r="AN1765">
        <v>0</v>
      </c>
      <c r="AO1765">
        <v>1</v>
      </c>
      <c r="AP1765">
        <v>1</v>
      </c>
      <c r="AQ1765">
        <v>0</v>
      </c>
      <c r="AR1765">
        <v>0</v>
      </c>
      <c r="AS1765">
        <v>0</v>
      </c>
      <c r="AT1765">
        <v>7</v>
      </c>
      <c r="AU1765">
        <v>86499</v>
      </c>
      <c r="AV1765">
        <v>15.4</v>
      </c>
      <c r="AW1765" t="s">
        <v>59</v>
      </c>
      <c r="AX1765">
        <v>6</v>
      </c>
    </row>
    <row r="1766" spans="1:50">
      <c r="A1766" t="s">
        <v>3109</v>
      </c>
      <c r="B1766" t="s">
        <v>3110</v>
      </c>
      <c r="C1766" t="s">
        <v>199</v>
      </c>
      <c r="D1766">
        <v>6280</v>
      </c>
      <c r="E1766" t="s">
        <v>53</v>
      </c>
      <c r="F1766">
        <v>32</v>
      </c>
      <c r="G1766" t="s">
        <v>84</v>
      </c>
      <c r="H1766">
        <v>249.01</v>
      </c>
      <c r="I1766" t="s">
        <v>241</v>
      </c>
      <c r="J1766" t="s">
        <v>71</v>
      </c>
      <c r="K1766" t="s">
        <v>128</v>
      </c>
      <c r="L1766" t="s">
        <v>66</v>
      </c>
      <c r="M1766">
        <v>3</v>
      </c>
      <c r="N1766">
        <v>2</v>
      </c>
      <c r="O1766">
        <v>2</v>
      </c>
      <c r="P1766">
        <v>0</v>
      </c>
      <c r="Q1766" t="s">
        <v>59</v>
      </c>
      <c r="R1766" t="s">
        <v>66</v>
      </c>
      <c r="S1766" t="s">
        <v>59</v>
      </c>
      <c r="T1766" t="s">
        <v>66</v>
      </c>
      <c r="U1766" t="s">
        <v>59</v>
      </c>
      <c r="W1766">
        <v>0</v>
      </c>
      <c r="X1766">
        <v>0</v>
      </c>
      <c r="Y1766" t="s">
        <v>58</v>
      </c>
      <c r="Z1766" t="s">
        <v>58</v>
      </c>
      <c r="AA1766" t="s">
        <v>58</v>
      </c>
      <c r="AB1766" t="s">
        <v>58</v>
      </c>
      <c r="AC1766" t="s">
        <v>58</v>
      </c>
      <c r="AD1766" t="s">
        <v>58</v>
      </c>
      <c r="AE1766" t="s">
        <v>58</v>
      </c>
      <c r="AF1766" t="s">
        <v>58</v>
      </c>
      <c r="AG1766" t="s">
        <v>58</v>
      </c>
      <c r="AH1766" t="s">
        <v>58</v>
      </c>
      <c r="AI1766" t="s">
        <v>58</v>
      </c>
      <c r="AJ1766" t="s">
        <v>58</v>
      </c>
      <c r="AK1766">
        <v>1</v>
      </c>
      <c r="AL1766">
        <v>0</v>
      </c>
      <c r="AM1766">
        <v>0</v>
      </c>
      <c r="AN1766">
        <v>0</v>
      </c>
      <c r="AO1766">
        <v>1</v>
      </c>
      <c r="AP1766">
        <v>1</v>
      </c>
      <c r="AQ1766">
        <v>1</v>
      </c>
      <c r="AR1766">
        <v>1</v>
      </c>
      <c r="AS1766">
        <v>1</v>
      </c>
      <c r="AT1766">
        <v>7</v>
      </c>
      <c r="AU1766">
        <v>65624</v>
      </c>
      <c r="AV1766">
        <v>12.4</v>
      </c>
      <c r="AW1766" t="s">
        <v>59</v>
      </c>
      <c r="AX1766">
        <v>3</v>
      </c>
    </row>
    <row r="1767" spans="1:50">
      <c r="A1767" t="s">
        <v>3111</v>
      </c>
      <c r="B1767" t="s">
        <v>3112</v>
      </c>
      <c r="C1767" t="s">
        <v>171</v>
      </c>
      <c r="D1767">
        <v>5380</v>
      </c>
      <c r="E1767" t="s">
        <v>53</v>
      </c>
      <c r="F1767">
        <v>42</v>
      </c>
      <c r="G1767" t="s">
        <v>64</v>
      </c>
      <c r="H1767">
        <v>379.28</v>
      </c>
      <c r="I1767" t="s">
        <v>55</v>
      </c>
      <c r="J1767" t="s">
        <v>55</v>
      </c>
      <c r="K1767" t="s">
        <v>72</v>
      </c>
      <c r="L1767" t="s">
        <v>58</v>
      </c>
      <c r="M1767">
        <v>0</v>
      </c>
      <c r="N1767">
        <v>2</v>
      </c>
      <c r="O1767">
        <v>2</v>
      </c>
      <c r="P1767">
        <v>0</v>
      </c>
      <c r="Q1767" t="s">
        <v>59</v>
      </c>
      <c r="R1767" t="s">
        <v>59</v>
      </c>
      <c r="S1767" t="s">
        <v>59</v>
      </c>
      <c r="T1767" t="s">
        <v>59</v>
      </c>
      <c r="U1767" t="s">
        <v>59</v>
      </c>
      <c r="V1767">
        <v>2</v>
      </c>
      <c r="W1767">
        <v>1</v>
      </c>
      <c r="X1767">
        <v>1</v>
      </c>
      <c r="Y1767" t="s">
        <v>66</v>
      </c>
      <c r="Z1767" t="s">
        <v>58</v>
      </c>
      <c r="AA1767" t="s">
        <v>58</v>
      </c>
      <c r="AB1767" t="s">
        <v>66</v>
      </c>
      <c r="AC1767" t="s">
        <v>58</v>
      </c>
      <c r="AD1767" t="s">
        <v>58</v>
      </c>
      <c r="AE1767" t="s">
        <v>66</v>
      </c>
      <c r="AF1767" t="s">
        <v>58</v>
      </c>
      <c r="AG1767" t="s">
        <v>58</v>
      </c>
      <c r="AH1767" t="s">
        <v>58</v>
      </c>
      <c r="AI1767" t="s">
        <v>66</v>
      </c>
      <c r="AJ1767" t="s">
        <v>58</v>
      </c>
      <c r="AK1767">
        <v>0</v>
      </c>
      <c r="AL1767">
        <v>0</v>
      </c>
      <c r="AM1767">
        <v>1</v>
      </c>
      <c r="AN1767">
        <v>0</v>
      </c>
      <c r="AO1767">
        <v>1</v>
      </c>
      <c r="AP1767">
        <v>0</v>
      </c>
      <c r="AQ1767">
        <v>0</v>
      </c>
      <c r="AR1767">
        <v>1</v>
      </c>
      <c r="AS1767">
        <v>0</v>
      </c>
      <c r="AT1767">
        <v>7</v>
      </c>
      <c r="AU1767">
        <v>83213</v>
      </c>
      <c r="AV1767">
        <v>12.4</v>
      </c>
      <c r="AW1767" t="s">
        <v>59</v>
      </c>
      <c r="AX1767">
        <v>3</v>
      </c>
    </row>
    <row r="1768" spans="1:50">
      <c r="A1768" t="s">
        <v>3113</v>
      </c>
      <c r="B1768" t="s">
        <v>3114</v>
      </c>
      <c r="C1768" t="s">
        <v>103</v>
      </c>
      <c r="D1768">
        <v>6780</v>
      </c>
      <c r="E1768" t="s">
        <v>63</v>
      </c>
      <c r="F1768">
        <v>40</v>
      </c>
      <c r="G1768" t="s">
        <v>64</v>
      </c>
      <c r="H1768">
        <v>308.55</v>
      </c>
      <c r="I1768" t="s">
        <v>105</v>
      </c>
      <c r="J1768" t="s">
        <v>71</v>
      </c>
      <c r="K1768" t="s">
        <v>90</v>
      </c>
      <c r="L1768" t="s">
        <v>66</v>
      </c>
      <c r="M1768">
        <v>3</v>
      </c>
      <c r="N1768">
        <v>1</v>
      </c>
      <c r="O1768">
        <v>1</v>
      </c>
      <c r="P1768">
        <v>0</v>
      </c>
      <c r="Q1768" t="s">
        <v>66</v>
      </c>
      <c r="R1768" t="s">
        <v>59</v>
      </c>
      <c r="S1768" t="s">
        <v>59</v>
      </c>
      <c r="T1768" t="s">
        <v>66</v>
      </c>
      <c r="U1768" t="s">
        <v>59</v>
      </c>
      <c r="W1768">
        <v>0</v>
      </c>
      <c r="X1768">
        <v>0</v>
      </c>
      <c r="Y1768" t="s">
        <v>58</v>
      </c>
      <c r="Z1768" t="s">
        <v>66</v>
      </c>
      <c r="AA1768" t="s">
        <v>58</v>
      </c>
      <c r="AB1768" t="s">
        <v>58</v>
      </c>
      <c r="AC1768" t="s">
        <v>58</v>
      </c>
      <c r="AD1768" t="s">
        <v>58</v>
      </c>
      <c r="AE1768" t="s">
        <v>58</v>
      </c>
      <c r="AF1768" t="s">
        <v>58</v>
      </c>
      <c r="AG1768" t="s">
        <v>58</v>
      </c>
      <c r="AH1768" t="s">
        <v>58</v>
      </c>
      <c r="AI1768" t="s">
        <v>58</v>
      </c>
      <c r="AJ1768" t="s">
        <v>58</v>
      </c>
      <c r="AK1768">
        <v>1</v>
      </c>
      <c r="AL1768">
        <v>1</v>
      </c>
      <c r="AM1768">
        <v>1</v>
      </c>
      <c r="AN1768">
        <v>1</v>
      </c>
      <c r="AO1768">
        <v>1</v>
      </c>
      <c r="AP1768">
        <v>1</v>
      </c>
      <c r="AQ1768">
        <v>1</v>
      </c>
      <c r="AR1768">
        <v>1</v>
      </c>
      <c r="AS1768">
        <v>1</v>
      </c>
      <c r="AT1768">
        <v>7</v>
      </c>
      <c r="AU1768">
        <v>78916</v>
      </c>
      <c r="AV1768">
        <v>13.9</v>
      </c>
      <c r="AW1768" t="s">
        <v>66</v>
      </c>
      <c r="AX1768">
        <v>6</v>
      </c>
    </row>
    <row r="1769" spans="1:50">
      <c r="A1769" t="s">
        <v>3115</v>
      </c>
      <c r="B1769" t="s">
        <v>1821</v>
      </c>
      <c r="C1769" t="s">
        <v>185</v>
      </c>
      <c r="D1769">
        <v>1600</v>
      </c>
      <c r="E1769" t="s">
        <v>53</v>
      </c>
      <c r="F1769">
        <v>48</v>
      </c>
      <c r="G1769" t="s">
        <v>226</v>
      </c>
      <c r="H1769">
        <v>376.64</v>
      </c>
      <c r="I1769" t="s">
        <v>55</v>
      </c>
      <c r="J1769" t="s">
        <v>55</v>
      </c>
      <c r="K1769" t="s">
        <v>111</v>
      </c>
      <c r="L1769" t="s">
        <v>66</v>
      </c>
      <c r="M1769">
        <v>5</v>
      </c>
      <c r="N1769">
        <v>2</v>
      </c>
      <c r="O1769">
        <v>2</v>
      </c>
      <c r="P1769">
        <v>0</v>
      </c>
      <c r="Q1769" t="s">
        <v>59</v>
      </c>
      <c r="R1769" t="s">
        <v>66</v>
      </c>
      <c r="S1769" t="s">
        <v>66</v>
      </c>
      <c r="T1769" t="s">
        <v>59</v>
      </c>
      <c r="U1769" t="s">
        <v>59</v>
      </c>
      <c r="W1769">
        <v>0</v>
      </c>
      <c r="X1769">
        <v>0</v>
      </c>
      <c r="Y1769" t="s">
        <v>66</v>
      </c>
      <c r="Z1769" t="s">
        <v>66</v>
      </c>
      <c r="AA1769" t="s">
        <v>58</v>
      </c>
      <c r="AB1769" t="s">
        <v>66</v>
      </c>
      <c r="AC1769" t="s">
        <v>58</v>
      </c>
      <c r="AD1769" t="s">
        <v>66</v>
      </c>
      <c r="AE1769" t="s">
        <v>58</v>
      </c>
      <c r="AF1769" t="s">
        <v>66</v>
      </c>
      <c r="AG1769" t="s">
        <v>58</v>
      </c>
      <c r="AH1769" t="s">
        <v>58</v>
      </c>
      <c r="AI1769" t="s">
        <v>58</v>
      </c>
      <c r="AJ1769" t="s">
        <v>58</v>
      </c>
      <c r="AK1769">
        <v>1</v>
      </c>
      <c r="AL1769">
        <v>0</v>
      </c>
      <c r="AM1769">
        <v>1</v>
      </c>
      <c r="AN1769">
        <v>1</v>
      </c>
      <c r="AO1769">
        <v>1</v>
      </c>
      <c r="AP1769">
        <v>0</v>
      </c>
      <c r="AQ1769">
        <v>0</v>
      </c>
      <c r="AR1769">
        <v>1</v>
      </c>
      <c r="AS1769">
        <v>1</v>
      </c>
      <c r="AT1769">
        <v>7</v>
      </c>
      <c r="AU1769">
        <v>81357</v>
      </c>
      <c r="AV1769">
        <v>13.4</v>
      </c>
      <c r="AW1769" t="s">
        <v>66</v>
      </c>
      <c r="AX1769">
        <v>1</v>
      </c>
    </row>
    <row r="1770" spans="1:50">
      <c r="A1770" t="s">
        <v>3116</v>
      </c>
      <c r="B1770" t="s">
        <v>3117</v>
      </c>
      <c r="C1770" t="s">
        <v>148</v>
      </c>
      <c r="D1770">
        <v>5190</v>
      </c>
      <c r="E1770" t="s">
        <v>53</v>
      </c>
      <c r="F1770">
        <v>36</v>
      </c>
      <c r="G1770" t="s">
        <v>64</v>
      </c>
      <c r="H1770">
        <v>325.33</v>
      </c>
      <c r="I1770" t="s">
        <v>55</v>
      </c>
      <c r="J1770" t="s">
        <v>56</v>
      </c>
      <c r="K1770" t="s">
        <v>131</v>
      </c>
      <c r="L1770" t="s">
        <v>58</v>
      </c>
      <c r="M1770">
        <v>0</v>
      </c>
      <c r="N1770">
        <v>1</v>
      </c>
      <c r="O1770">
        <v>1</v>
      </c>
      <c r="P1770">
        <v>0</v>
      </c>
      <c r="Q1770" t="s">
        <v>59</v>
      </c>
      <c r="R1770" t="s">
        <v>59</v>
      </c>
      <c r="S1770" t="s">
        <v>59</v>
      </c>
      <c r="T1770" t="s">
        <v>59</v>
      </c>
      <c r="U1770" t="s">
        <v>59</v>
      </c>
      <c r="W1770">
        <v>0</v>
      </c>
      <c r="X1770">
        <v>0</v>
      </c>
      <c r="Y1770" t="s">
        <v>58</v>
      </c>
      <c r="Z1770" t="s">
        <v>58</v>
      </c>
      <c r="AA1770" t="s">
        <v>66</v>
      </c>
      <c r="AB1770" t="s">
        <v>58</v>
      </c>
      <c r="AC1770" t="s">
        <v>58</v>
      </c>
      <c r="AD1770" t="s">
        <v>58</v>
      </c>
      <c r="AE1770" t="s">
        <v>58</v>
      </c>
      <c r="AF1770" t="s">
        <v>58</v>
      </c>
      <c r="AG1770" t="s">
        <v>58</v>
      </c>
      <c r="AH1770" t="s">
        <v>58</v>
      </c>
      <c r="AI1770" t="s">
        <v>58</v>
      </c>
      <c r="AJ1770" t="s">
        <v>58</v>
      </c>
      <c r="AK1770">
        <v>0</v>
      </c>
      <c r="AL1770">
        <v>0</v>
      </c>
      <c r="AM1770">
        <v>1</v>
      </c>
      <c r="AN1770">
        <v>0</v>
      </c>
      <c r="AO1770">
        <v>1</v>
      </c>
      <c r="AP1770">
        <v>0</v>
      </c>
      <c r="AQ1770">
        <v>0</v>
      </c>
      <c r="AR1770">
        <v>0</v>
      </c>
      <c r="AS1770">
        <v>1</v>
      </c>
      <c r="AT1770">
        <v>3</v>
      </c>
      <c r="AU1770">
        <v>64544</v>
      </c>
      <c r="AV1770">
        <v>13.4</v>
      </c>
      <c r="AW1770" t="s">
        <v>59</v>
      </c>
      <c r="AX1770">
        <v>3</v>
      </c>
    </row>
    <row r="1771" spans="1:50">
      <c r="A1771" t="s">
        <v>3118</v>
      </c>
      <c r="B1771" t="s">
        <v>3119</v>
      </c>
      <c r="C1771" t="s">
        <v>816</v>
      </c>
      <c r="D1771">
        <v>1305</v>
      </c>
      <c r="E1771" t="s">
        <v>53</v>
      </c>
      <c r="F1771">
        <v>50</v>
      </c>
      <c r="G1771" t="s">
        <v>127</v>
      </c>
      <c r="H1771">
        <v>465.79</v>
      </c>
      <c r="I1771" t="s">
        <v>55</v>
      </c>
      <c r="J1771" t="s">
        <v>55</v>
      </c>
      <c r="K1771" t="s">
        <v>72</v>
      </c>
      <c r="L1771" t="s">
        <v>66</v>
      </c>
      <c r="M1771">
        <v>1</v>
      </c>
      <c r="N1771">
        <v>2</v>
      </c>
      <c r="O1771">
        <v>2</v>
      </c>
      <c r="P1771">
        <v>0</v>
      </c>
      <c r="Q1771" t="s">
        <v>59</v>
      </c>
      <c r="R1771" t="s">
        <v>59</v>
      </c>
      <c r="S1771" t="s">
        <v>59</v>
      </c>
      <c r="T1771" t="s">
        <v>59</v>
      </c>
      <c r="U1771" t="s">
        <v>59</v>
      </c>
      <c r="W1771">
        <v>0</v>
      </c>
      <c r="X1771">
        <v>0</v>
      </c>
      <c r="Y1771" t="s">
        <v>66</v>
      </c>
      <c r="Z1771" t="s">
        <v>66</v>
      </c>
      <c r="AA1771" t="s">
        <v>58</v>
      </c>
      <c r="AB1771" t="s">
        <v>66</v>
      </c>
      <c r="AC1771" t="s">
        <v>58</v>
      </c>
      <c r="AD1771" t="s">
        <v>58</v>
      </c>
      <c r="AE1771" t="s">
        <v>58</v>
      </c>
      <c r="AF1771" t="s">
        <v>58</v>
      </c>
      <c r="AG1771" t="s">
        <v>58</v>
      </c>
      <c r="AH1771" t="s">
        <v>58</v>
      </c>
      <c r="AI1771" t="s">
        <v>58</v>
      </c>
      <c r="AJ1771" t="s">
        <v>58</v>
      </c>
      <c r="AK1771">
        <v>1</v>
      </c>
      <c r="AL1771">
        <v>1</v>
      </c>
      <c r="AM1771">
        <v>1</v>
      </c>
      <c r="AN1771">
        <v>0</v>
      </c>
      <c r="AO1771">
        <v>0</v>
      </c>
      <c r="AP1771">
        <v>0</v>
      </c>
      <c r="AQ1771">
        <v>0</v>
      </c>
      <c r="AR1771">
        <v>0</v>
      </c>
      <c r="AS1771">
        <v>0</v>
      </c>
      <c r="AT1771">
        <v>9</v>
      </c>
      <c r="AU1771">
        <v>86249</v>
      </c>
      <c r="AV1771">
        <v>15.8</v>
      </c>
      <c r="AW1771" t="s">
        <v>59</v>
      </c>
      <c r="AX1771">
        <v>5</v>
      </c>
    </row>
    <row r="1772" spans="1:50">
      <c r="A1772" t="s">
        <v>3120</v>
      </c>
      <c r="B1772" t="s">
        <v>3121</v>
      </c>
      <c r="C1772" t="s">
        <v>134</v>
      </c>
      <c r="D1772">
        <v>1640</v>
      </c>
      <c r="E1772" t="s">
        <v>53</v>
      </c>
      <c r="F1772">
        <v>52</v>
      </c>
      <c r="G1772" t="s">
        <v>163</v>
      </c>
      <c r="H1772">
        <v>330.26</v>
      </c>
      <c r="I1772" t="s">
        <v>55</v>
      </c>
      <c r="J1772" t="s">
        <v>55</v>
      </c>
      <c r="K1772" t="s">
        <v>116</v>
      </c>
      <c r="L1772" t="s">
        <v>58</v>
      </c>
      <c r="M1772">
        <v>0</v>
      </c>
      <c r="N1772">
        <v>2</v>
      </c>
      <c r="O1772">
        <v>2</v>
      </c>
      <c r="P1772">
        <v>0</v>
      </c>
      <c r="Q1772" t="s">
        <v>59</v>
      </c>
      <c r="R1772" t="s">
        <v>59</v>
      </c>
      <c r="S1772" t="s">
        <v>59</v>
      </c>
      <c r="T1772" t="s">
        <v>59</v>
      </c>
      <c r="U1772" t="s">
        <v>59</v>
      </c>
      <c r="V1772">
        <v>1</v>
      </c>
      <c r="W1772">
        <v>1</v>
      </c>
      <c r="X1772">
        <v>1</v>
      </c>
      <c r="Y1772" t="s">
        <v>59</v>
      </c>
      <c r="Z1772" t="s">
        <v>59</v>
      </c>
      <c r="AA1772" t="s">
        <v>59</v>
      </c>
      <c r="AB1772" t="s">
        <v>59</v>
      </c>
      <c r="AC1772" t="s">
        <v>59</v>
      </c>
      <c r="AD1772" t="s">
        <v>59</v>
      </c>
      <c r="AE1772" t="s">
        <v>59</v>
      </c>
      <c r="AF1772" t="s">
        <v>59</v>
      </c>
      <c r="AG1772" t="s">
        <v>59</v>
      </c>
      <c r="AH1772" t="s">
        <v>59</v>
      </c>
      <c r="AI1772" t="s">
        <v>59</v>
      </c>
      <c r="AJ1772" t="s">
        <v>59</v>
      </c>
      <c r="AT1772">
        <v>8</v>
      </c>
      <c r="AU1772">
        <v>83809</v>
      </c>
      <c r="AV1772">
        <v>14.1</v>
      </c>
      <c r="AW1772" t="s">
        <v>59</v>
      </c>
      <c r="AX1772">
        <v>1</v>
      </c>
    </row>
    <row r="1773" spans="1:50">
      <c r="A1773" t="s">
        <v>3122</v>
      </c>
      <c r="B1773" t="s">
        <v>92</v>
      </c>
      <c r="C1773" t="s">
        <v>271</v>
      </c>
      <c r="D1773">
        <v>4720</v>
      </c>
      <c r="E1773" t="s">
        <v>53</v>
      </c>
      <c r="F1773">
        <v>50</v>
      </c>
      <c r="G1773" t="s">
        <v>104</v>
      </c>
      <c r="H1773">
        <v>360.2</v>
      </c>
      <c r="I1773" t="s">
        <v>241</v>
      </c>
      <c r="J1773" t="s">
        <v>56</v>
      </c>
      <c r="K1773" t="s">
        <v>145</v>
      </c>
      <c r="L1773" t="s">
        <v>58</v>
      </c>
      <c r="M1773">
        <v>0</v>
      </c>
      <c r="N1773">
        <v>2</v>
      </c>
      <c r="O1773">
        <v>2</v>
      </c>
      <c r="P1773">
        <v>0</v>
      </c>
      <c r="Q1773" t="s">
        <v>59</v>
      </c>
      <c r="R1773" t="s">
        <v>59</v>
      </c>
      <c r="S1773" t="s">
        <v>59</v>
      </c>
      <c r="T1773" t="s">
        <v>59</v>
      </c>
      <c r="U1773" t="s">
        <v>59</v>
      </c>
      <c r="V1773">
        <v>1</v>
      </c>
      <c r="W1773">
        <v>0</v>
      </c>
      <c r="X1773">
        <v>0</v>
      </c>
      <c r="Y1773" t="s">
        <v>66</v>
      </c>
      <c r="Z1773" t="s">
        <v>58</v>
      </c>
      <c r="AA1773" t="s">
        <v>66</v>
      </c>
      <c r="AB1773" t="s">
        <v>58</v>
      </c>
      <c r="AC1773" t="s">
        <v>58</v>
      </c>
      <c r="AD1773" t="s">
        <v>58</v>
      </c>
      <c r="AE1773" t="s">
        <v>58</v>
      </c>
      <c r="AF1773" t="s">
        <v>58</v>
      </c>
      <c r="AG1773" t="s">
        <v>58</v>
      </c>
      <c r="AH1773" t="s">
        <v>58</v>
      </c>
      <c r="AI1773" t="s">
        <v>58</v>
      </c>
      <c r="AJ1773" t="s">
        <v>58</v>
      </c>
      <c r="AK1773">
        <v>0</v>
      </c>
      <c r="AL1773">
        <v>1</v>
      </c>
      <c r="AM1773">
        <v>0</v>
      </c>
      <c r="AN1773">
        <v>0</v>
      </c>
      <c r="AO1773">
        <v>1</v>
      </c>
      <c r="AP1773">
        <v>0</v>
      </c>
      <c r="AQ1773">
        <v>0</v>
      </c>
      <c r="AR1773">
        <v>0</v>
      </c>
      <c r="AS1773">
        <v>0</v>
      </c>
      <c r="AT1773">
        <v>7</v>
      </c>
      <c r="AU1773">
        <v>70690</v>
      </c>
      <c r="AV1773">
        <v>13.3</v>
      </c>
      <c r="AW1773" t="s">
        <v>59</v>
      </c>
      <c r="AX1773">
        <v>1</v>
      </c>
    </row>
    <row r="1774" spans="1:50">
      <c r="A1774" t="s">
        <v>3123</v>
      </c>
      <c r="B1774" t="s">
        <v>3124</v>
      </c>
      <c r="C1774" t="s">
        <v>185</v>
      </c>
      <c r="D1774">
        <v>7040</v>
      </c>
      <c r="E1774" t="s">
        <v>53</v>
      </c>
      <c r="F1774">
        <v>32</v>
      </c>
      <c r="G1774" t="s">
        <v>70</v>
      </c>
      <c r="H1774">
        <v>253.62</v>
      </c>
      <c r="I1774" t="s">
        <v>55</v>
      </c>
      <c r="J1774" t="s">
        <v>55</v>
      </c>
      <c r="K1774" t="s">
        <v>80</v>
      </c>
      <c r="L1774" t="s">
        <v>66</v>
      </c>
      <c r="M1774">
        <v>3</v>
      </c>
      <c r="N1774">
        <v>2</v>
      </c>
      <c r="O1774">
        <v>2</v>
      </c>
      <c r="P1774">
        <v>0</v>
      </c>
      <c r="Q1774" t="s">
        <v>59</v>
      </c>
      <c r="R1774" t="s">
        <v>59</v>
      </c>
      <c r="S1774" t="s">
        <v>59</v>
      </c>
      <c r="T1774" t="s">
        <v>59</v>
      </c>
      <c r="U1774" t="s">
        <v>59</v>
      </c>
      <c r="W1774">
        <v>0</v>
      </c>
      <c r="X1774">
        <v>0</v>
      </c>
      <c r="Y1774" t="s">
        <v>58</v>
      </c>
      <c r="Z1774" t="s">
        <v>66</v>
      </c>
      <c r="AA1774" t="s">
        <v>58</v>
      </c>
      <c r="AB1774" t="s">
        <v>66</v>
      </c>
      <c r="AC1774" t="s">
        <v>58</v>
      </c>
      <c r="AD1774" t="s">
        <v>58</v>
      </c>
      <c r="AE1774" t="s">
        <v>66</v>
      </c>
      <c r="AF1774" t="s">
        <v>58</v>
      </c>
      <c r="AG1774" t="s">
        <v>58</v>
      </c>
      <c r="AH1774" t="s">
        <v>58</v>
      </c>
      <c r="AI1774" t="s">
        <v>58</v>
      </c>
      <c r="AJ1774" t="s">
        <v>58</v>
      </c>
      <c r="AK1774">
        <v>0</v>
      </c>
      <c r="AL1774">
        <v>0</v>
      </c>
      <c r="AM1774">
        <v>1</v>
      </c>
      <c r="AN1774">
        <v>0</v>
      </c>
      <c r="AO1774">
        <v>1</v>
      </c>
      <c r="AP1774">
        <v>0</v>
      </c>
      <c r="AQ1774">
        <v>0</v>
      </c>
      <c r="AR1774">
        <v>0</v>
      </c>
      <c r="AS1774">
        <v>1</v>
      </c>
      <c r="AT1774">
        <v>5</v>
      </c>
      <c r="AU1774">
        <v>57884</v>
      </c>
      <c r="AV1774">
        <v>12.2</v>
      </c>
      <c r="AW1774" t="s">
        <v>59</v>
      </c>
      <c r="AX1774">
        <v>1</v>
      </c>
    </row>
    <row r="1775" spans="1:50">
      <c r="A1775" t="s">
        <v>3125</v>
      </c>
      <c r="B1775" t="s">
        <v>452</v>
      </c>
      <c r="C1775" t="s">
        <v>103</v>
      </c>
      <c r="D1775">
        <v>4480</v>
      </c>
      <c r="E1775" t="s">
        <v>63</v>
      </c>
      <c r="F1775">
        <v>54</v>
      </c>
      <c r="G1775" t="s">
        <v>84</v>
      </c>
      <c r="H1775">
        <v>490.46</v>
      </c>
      <c r="I1775" t="s">
        <v>105</v>
      </c>
      <c r="J1775" t="s">
        <v>55</v>
      </c>
      <c r="K1775" t="s">
        <v>72</v>
      </c>
      <c r="L1775" t="s">
        <v>58</v>
      </c>
      <c r="M1775">
        <v>0</v>
      </c>
      <c r="N1775">
        <v>2</v>
      </c>
      <c r="O1775">
        <v>2</v>
      </c>
      <c r="P1775">
        <v>0</v>
      </c>
      <c r="Q1775" t="s">
        <v>59</v>
      </c>
      <c r="R1775" t="s">
        <v>66</v>
      </c>
      <c r="S1775" t="s">
        <v>66</v>
      </c>
      <c r="T1775" t="s">
        <v>59</v>
      </c>
      <c r="U1775" t="s">
        <v>59</v>
      </c>
      <c r="W1775">
        <v>0</v>
      </c>
      <c r="X1775">
        <v>0</v>
      </c>
      <c r="Y1775" t="s">
        <v>58</v>
      </c>
      <c r="Z1775" t="s">
        <v>58</v>
      </c>
      <c r="AA1775" t="s">
        <v>58</v>
      </c>
      <c r="AB1775" t="s">
        <v>66</v>
      </c>
      <c r="AC1775" t="s">
        <v>58</v>
      </c>
      <c r="AD1775" t="s">
        <v>58</v>
      </c>
      <c r="AE1775" t="s">
        <v>58</v>
      </c>
      <c r="AF1775" t="s">
        <v>58</v>
      </c>
      <c r="AG1775" t="s">
        <v>58</v>
      </c>
      <c r="AH1775" t="s">
        <v>58</v>
      </c>
      <c r="AI1775" t="s">
        <v>58</v>
      </c>
      <c r="AJ1775" t="s">
        <v>58</v>
      </c>
      <c r="AK1775">
        <v>0</v>
      </c>
      <c r="AL1775">
        <v>1</v>
      </c>
      <c r="AM1775">
        <v>1</v>
      </c>
      <c r="AN1775">
        <v>0</v>
      </c>
      <c r="AO1775">
        <v>1</v>
      </c>
      <c r="AP1775">
        <v>0</v>
      </c>
      <c r="AQ1775">
        <v>1</v>
      </c>
      <c r="AR1775">
        <v>1</v>
      </c>
      <c r="AS1775">
        <v>1</v>
      </c>
      <c r="AT1775">
        <v>9</v>
      </c>
      <c r="AU1775">
        <v>124608</v>
      </c>
      <c r="AV1775">
        <v>15</v>
      </c>
      <c r="AW1775" t="s">
        <v>66</v>
      </c>
      <c r="AX1775">
        <v>6</v>
      </c>
    </row>
    <row r="1776" spans="1:50">
      <c r="A1776" t="s">
        <v>3126</v>
      </c>
      <c r="B1776" t="s">
        <v>1388</v>
      </c>
      <c r="C1776" t="s">
        <v>420</v>
      </c>
      <c r="D1776">
        <v>4520</v>
      </c>
      <c r="E1776" t="s">
        <v>53</v>
      </c>
      <c r="F1776">
        <v>0</v>
      </c>
      <c r="G1776" t="s">
        <v>70</v>
      </c>
      <c r="H1776">
        <v>314.14</v>
      </c>
      <c r="I1776" t="s">
        <v>55</v>
      </c>
      <c r="J1776" t="s">
        <v>55</v>
      </c>
      <c r="K1776" t="s">
        <v>57</v>
      </c>
      <c r="L1776" t="s">
        <v>58</v>
      </c>
      <c r="M1776">
        <v>0</v>
      </c>
      <c r="N1776">
        <v>0</v>
      </c>
      <c r="O1776">
        <v>0</v>
      </c>
      <c r="P1776">
        <v>0</v>
      </c>
      <c r="Q1776" t="s">
        <v>59</v>
      </c>
      <c r="R1776" t="s">
        <v>59</v>
      </c>
      <c r="S1776" t="s">
        <v>59</v>
      </c>
      <c r="T1776" t="s">
        <v>59</v>
      </c>
      <c r="U1776" t="s">
        <v>59</v>
      </c>
      <c r="V1776">
        <v>1</v>
      </c>
      <c r="W1776">
        <v>1</v>
      </c>
      <c r="X1776">
        <v>0</v>
      </c>
      <c r="Y1776" t="s">
        <v>58</v>
      </c>
      <c r="Z1776" t="s">
        <v>58</v>
      </c>
      <c r="AA1776" t="s">
        <v>58</v>
      </c>
      <c r="AB1776" t="s">
        <v>58</v>
      </c>
      <c r="AC1776" t="s">
        <v>58</v>
      </c>
      <c r="AD1776" t="s">
        <v>58</v>
      </c>
      <c r="AE1776" t="s">
        <v>58</v>
      </c>
      <c r="AF1776" t="s">
        <v>58</v>
      </c>
      <c r="AG1776" t="s">
        <v>58</v>
      </c>
      <c r="AH1776" t="s">
        <v>58</v>
      </c>
      <c r="AI1776" t="s">
        <v>58</v>
      </c>
      <c r="AJ1776" t="s">
        <v>58</v>
      </c>
      <c r="AK1776">
        <v>0</v>
      </c>
      <c r="AL1776">
        <v>1</v>
      </c>
      <c r="AM1776">
        <v>0</v>
      </c>
      <c r="AN1776">
        <v>0</v>
      </c>
      <c r="AO1776">
        <v>1</v>
      </c>
      <c r="AP1776">
        <v>0</v>
      </c>
      <c r="AQ1776">
        <v>0</v>
      </c>
      <c r="AR1776">
        <v>0</v>
      </c>
      <c r="AS1776">
        <v>0</v>
      </c>
      <c r="AT1776">
        <v>9</v>
      </c>
      <c r="AU1776">
        <v>87218</v>
      </c>
      <c r="AV1776">
        <v>14.6</v>
      </c>
      <c r="AW1776" t="s">
        <v>59</v>
      </c>
      <c r="AX1776">
        <v>2</v>
      </c>
    </row>
    <row r="1777" spans="1:50">
      <c r="A1777" t="s">
        <v>3127</v>
      </c>
      <c r="B1777" t="s">
        <v>3128</v>
      </c>
      <c r="C1777" t="s">
        <v>103</v>
      </c>
      <c r="D1777">
        <v>6780</v>
      </c>
      <c r="E1777" t="s">
        <v>63</v>
      </c>
      <c r="F1777">
        <v>46</v>
      </c>
      <c r="G1777" t="s">
        <v>89</v>
      </c>
      <c r="H1777">
        <v>487.83</v>
      </c>
      <c r="I1777" t="s">
        <v>100</v>
      </c>
      <c r="J1777" t="s">
        <v>71</v>
      </c>
      <c r="K1777" t="s">
        <v>80</v>
      </c>
      <c r="L1777" t="s">
        <v>66</v>
      </c>
      <c r="M1777">
        <v>3</v>
      </c>
      <c r="N1777">
        <v>2</v>
      </c>
      <c r="O1777">
        <v>2</v>
      </c>
      <c r="P1777">
        <v>0</v>
      </c>
      <c r="Q1777" t="s">
        <v>59</v>
      </c>
      <c r="R1777" t="s">
        <v>59</v>
      </c>
      <c r="S1777" t="s">
        <v>59</v>
      </c>
      <c r="T1777" t="s">
        <v>59</v>
      </c>
      <c r="U1777" t="s">
        <v>59</v>
      </c>
      <c r="W1777">
        <v>0</v>
      </c>
      <c r="X1777">
        <v>0</v>
      </c>
      <c r="Y1777" t="s">
        <v>58</v>
      </c>
      <c r="Z1777" t="s">
        <v>66</v>
      </c>
      <c r="AA1777" t="s">
        <v>58</v>
      </c>
      <c r="AB1777" t="s">
        <v>66</v>
      </c>
      <c r="AC1777" t="s">
        <v>58</v>
      </c>
      <c r="AD1777" t="s">
        <v>58</v>
      </c>
      <c r="AE1777" t="s">
        <v>58</v>
      </c>
      <c r="AF1777" t="s">
        <v>58</v>
      </c>
      <c r="AG1777" t="s">
        <v>58</v>
      </c>
      <c r="AH1777" t="s">
        <v>58</v>
      </c>
      <c r="AI1777" t="s">
        <v>58</v>
      </c>
      <c r="AJ1777" t="s">
        <v>58</v>
      </c>
      <c r="AK1777">
        <v>0</v>
      </c>
      <c r="AL1777">
        <v>0</v>
      </c>
      <c r="AM1777">
        <v>1</v>
      </c>
      <c r="AN1777">
        <v>0</v>
      </c>
      <c r="AO1777">
        <v>1</v>
      </c>
      <c r="AP1777">
        <v>0</v>
      </c>
      <c r="AQ1777">
        <v>0</v>
      </c>
      <c r="AR1777">
        <v>0</v>
      </c>
      <c r="AS1777">
        <v>1</v>
      </c>
      <c r="AT1777">
        <v>8</v>
      </c>
      <c r="AU1777">
        <v>106724</v>
      </c>
      <c r="AV1777">
        <v>13.9</v>
      </c>
      <c r="AW1777" t="s">
        <v>59</v>
      </c>
      <c r="AX1777">
        <v>6</v>
      </c>
    </row>
    <row r="1778" spans="1:50">
      <c r="A1778" t="s">
        <v>3129</v>
      </c>
      <c r="B1778" t="s">
        <v>3130</v>
      </c>
      <c r="C1778" t="s">
        <v>52</v>
      </c>
      <c r="D1778">
        <v>1160</v>
      </c>
      <c r="E1778" t="s">
        <v>63</v>
      </c>
      <c r="F1778">
        <v>56</v>
      </c>
      <c r="G1778" t="s">
        <v>64</v>
      </c>
      <c r="H1778">
        <v>356.25</v>
      </c>
      <c r="I1778" t="s">
        <v>76</v>
      </c>
      <c r="J1778" t="s">
        <v>71</v>
      </c>
      <c r="K1778" t="s">
        <v>116</v>
      </c>
      <c r="L1778" t="s">
        <v>58</v>
      </c>
      <c r="M1778">
        <v>0</v>
      </c>
      <c r="N1778">
        <v>1</v>
      </c>
      <c r="O1778">
        <v>1</v>
      </c>
      <c r="P1778">
        <v>0</v>
      </c>
      <c r="Q1778" t="s">
        <v>59</v>
      </c>
      <c r="R1778" t="s">
        <v>59</v>
      </c>
      <c r="S1778" t="s">
        <v>59</v>
      </c>
      <c r="T1778" t="s">
        <v>59</v>
      </c>
      <c r="U1778" t="s">
        <v>59</v>
      </c>
      <c r="W1778">
        <v>0</v>
      </c>
      <c r="X1778">
        <v>0</v>
      </c>
      <c r="Y1778" t="s">
        <v>66</v>
      </c>
      <c r="Z1778" t="s">
        <v>58</v>
      </c>
      <c r="AA1778" t="s">
        <v>58</v>
      </c>
      <c r="AB1778" t="s">
        <v>66</v>
      </c>
      <c r="AC1778" t="s">
        <v>58</v>
      </c>
      <c r="AD1778" t="s">
        <v>58</v>
      </c>
      <c r="AE1778" t="s">
        <v>58</v>
      </c>
      <c r="AF1778" t="s">
        <v>58</v>
      </c>
      <c r="AG1778" t="s">
        <v>58</v>
      </c>
      <c r="AH1778" t="s">
        <v>58</v>
      </c>
      <c r="AI1778" t="s">
        <v>58</v>
      </c>
      <c r="AJ1778" t="s">
        <v>58</v>
      </c>
      <c r="AK1778">
        <v>1</v>
      </c>
      <c r="AL1778">
        <v>0</v>
      </c>
      <c r="AM1778">
        <v>1</v>
      </c>
      <c r="AN1778">
        <v>0</v>
      </c>
      <c r="AO1778">
        <v>1</v>
      </c>
      <c r="AP1778">
        <v>0</v>
      </c>
      <c r="AQ1778">
        <v>0</v>
      </c>
      <c r="AR1778">
        <v>0</v>
      </c>
      <c r="AS1778">
        <v>0</v>
      </c>
      <c r="AT1778">
        <v>6</v>
      </c>
      <c r="AU1778">
        <v>81817</v>
      </c>
      <c r="AV1778">
        <v>12.4</v>
      </c>
      <c r="AW1778" t="s">
        <v>59</v>
      </c>
      <c r="AX1778">
        <v>5</v>
      </c>
    </row>
    <row r="1779" spans="1:50">
      <c r="A1779" t="s">
        <v>3131</v>
      </c>
      <c r="B1779" t="s">
        <v>3132</v>
      </c>
      <c r="C1779" t="s">
        <v>199</v>
      </c>
      <c r="D1779">
        <v>9280</v>
      </c>
      <c r="E1779" t="s">
        <v>63</v>
      </c>
      <c r="F1779">
        <v>66</v>
      </c>
      <c r="G1779" t="s">
        <v>64</v>
      </c>
      <c r="H1779">
        <v>316.12</v>
      </c>
      <c r="I1779" t="s">
        <v>100</v>
      </c>
      <c r="J1779" t="s">
        <v>71</v>
      </c>
      <c r="K1779" t="s">
        <v>72</v>
      </c>
      <c r="L1779" t="s">
        <v>58</v>
      </c>
      <c r="M1779">
        <v>0</v>
      </c>
      <c r="N1779">
        <v>2</v>
      </c>
      <c r="O1779">
        <v>2</v>
      </c>
      <c r="P1779">
        <v>0</v>
      </c>
      <c r="Q1779" t="s">
        <v>59</v>
      </c>
      <c r="R1779" t="s">
        <v>59</v>
      </c>
      <c r="S1779" t="s">
        <v>59</v>
      </c>
      <c r="T1779" t="s">
        <v>59</v>
      </c>
      <c r="U1779" t="s">
        <v>59</v>
      </c>
      <c r="W1779">
        <v>0</v>
      </c>
      <c r="X1779">
        <v>0</v>
      </c>
      <c r="Y1779" t="s">
        <v>66</v>
      </c>
      <c r="Z1779" t="s">
        <v>58</v>
      </c>
      <c r="AA1779" t="s">
        <v>58</v>
      </c>
      <c r="AB1779" t="s">
        <v>66</v>
      </c>
      <c r="AC1779" t="s">
        <v>58</v>
      </c>
      <c r="AD1779" t="s">
        <v>58</v>
      </c>
      <c r="AE1779" t="s">
        <v>58</v>
      </c>
      <c r="AF1779" t="s">
        <v>58</v>
      </c>
      <c r="AG1779" t="s">
        <v>58</v>
      </c>
      <c r="AH1779" t="s">
        <v>58</v>
      </c>
      <c r="AI1779" t="s">
        <v>58</v>
      </c>
      <c r="AJ1779" t="s">
        <v>58</v>
      </c>
      <c r="AK1779">
        <v>1</v>
      </c>
      <c r="AL1779">
        <v>0</v>
      </c>
      <c r="AM1779">
        <v>1</v>
      </c>
      <c r="AN1779">
        <v>1</v>
      </c>
      <c r="AO1779">
        <v>0</v>
      </c>
      <c r="AP1779">
        <v>0</v>
      </c>
      <c r="AQ1779">
        <v>0</v>
      </c>
      <c r="AR1779">
        <v>0</v>
      </c>
      <c r="AS1779">
        <v>0</v>
      </c>
      <c r="AT1779">
        <v>8</v>
      </c>
      <c r="AU1779">
        <v>80713</v>
      </c>
      <c r="AV1779">
        <v>13.1</v>
      </c>
      <c r="AW1779" t="s">
        <v>59</v>
      </c>
      <c r="AX1779">
        <v>3</v>
      </c>
    </row>
    <row r="1780" spans="1:50">
      <c r="A1780" t="s">
        <v>3133</v>
      </c>
      <c r="B1780" t="s">
        <v>3134</v>
      </c>
      <c r="C1780" t="s">
        <v>93</v>
      </c>
      <c r="D1780">
        <v>4560</v>
      </c>
      <c r="E1780" t="s">
        <v>63</v>
      </c>
      <c r="F1780">
        <v>58</v>
      </c>
      <c r="G1780" t="s">
        <v>64</v>
      </c>
      <c r="H1780">
        <v>448.36</v>
      </c>
      <c r="I1780" t="s">
        <v>196</v>
      </c>
      <c r="J1780" t="s">
        <v>71</v>
      </c>
      <c r="K1780" t="s">
        <v>111</v>
      </c>
      <c r="L1780" t="s">
        <v>58</v>
      </c>
      <c r="M1780">
        <v>0</v>
      </c>
      <c r="N1780">
        <v>1</v>
      </c>
      <c r="O1780">
        <v>1</v>
      </c>
      <c r="P1780">
        <v>0</v>
      </c>
      <c r="Q1780" t="s">
        <v>59</v>
      </c>
      <c r="R1780" t="s">
        <v>66</v>
      </c>
      <c r="S1780" t="s">
        <v>66</v>
      </c>
      <c r="T1780" t="s">
        <v>59</v>
      </c>
      <c r="U1780" t="s">
        <v>59</v>
      </c>
      <c r="W1780">
        <v>0</v>
      </c>
      <c r="X1780">
        <v>0</v>
      </c>
      <c r="Y1780" t="s">
        <v>66</v>
      </c>
      <c r="Z1780" t="s">
        <v>66</v>
      </c>
      <c r="AA1780" t="s">
        <v>58</v>
      </c>
      <c r="AB1780" t="s">
        <v>66</v>
      </c>
      <c r="AC1780" t="s">
        <v>58</v>
      </c>
      <c r="AD1780" t="s">
        <v>58</v>
      </c>
      <c r="AE1780" t="s">
        <v>58</v>
      </c>
      <c r="AF1780" t="s">
        <v>58</v>
      </c>
      <c r="AG1780" t="s">
        <v>58</v>
      </c>
      <c r="AH1780" t="s">
        <v>58</v>
      </c>
      <c r="AI1780" t="s">
        <v>58</v>
      </c>
      <c r="AJ1780" t="s">
        <v>66</v>
      </c>
      <c r="AK1780">
        <v>0</v>
      </c>
      <c r="AL1780">
        <v>0</v>
      </c>
      <c r="AM1780">
        <v>1</v>
      </c>
      <c r="AN1780">
        <v>0</v>
      </c>
      <c r="AO1780">
        <v>0</v>
      </c>
      <c r="AP1780">
        <v>0</v>
      </c>
      <c r="AQ1780">
        <v>1</v>
      </c>
      <c r="AR1780">
        <v>1</v>
      </c>
      <c r="AS1780">
        <v>0</v>
      </c>
      <c r="AT1780">
        <v>7</v>
      </c>
      <c r="AU1780">
        <v>89166</v>
      </c>
      <c r="AV1780">
        <v>14.8</v>
      </c>
      <c r="AW1780" t="s">
        <v>59</v>
      </c>
      <c r="AX1780">
        <v>5</v>
      </c>
    </row>
    <row r="1781" spans="1:50">
      <c r="A1781" t="s">
        <v>3135</v>
      </c>
      <c r="B1781" t="s">
        <v>403</v>
      </c>
      <c r="C1781" t="s">
        <v>271</v>
      </c>
      <c r="D1781">
        <v>3800</v>
      </c>
      <c r="E1781" t="s">
        <v>63</v>
      </c>
      <c r="F1781">
        <v>62</v>
      </c>
      <c r="G1781" t="s">
        <v>64</v>
      </c>
      <c r="H1781">
        <v>368.09</v>
      </c>
      <c r="I1781" t="s">
        <v>105</v>
      </c>
      <c r="J1781" t="s">
        <v>71</v>
      </c>
      <c r="K1781" t="s">
        <v>72</v>
      </c>
      <c r="L1781" t="s">
        <v>58</v>
      </c>
      <c r="M1781">
        <v>0</v>
      </c>
      <c r="N1781">
        <v>2</v>
      </c>
      <c r="O1781">
        <v>2</v>
      </c>
      <c r="P1781">
        <v>0</v>
      </c>
      <c r="Q1781" t="s">
        <v>59</v>
      </c>
      <c r="R1781" t="s">
        <v>66</v>
      </c>
      <c r="S1781" t="s">
        <v>66</v>
      </c>
      <c r="T1781" t="s">
        <v>59</v>
      </c>
      <c r="U1781" t="s">
        <v>59</v>
      </c>
      <c r="V1781">
        <v>0</v>
      </c>
      <c r="W1781">
        <v>1</v>
      </c>
      <c r="X1781">
        <v>0</v>
      </c>
      <c r="Y1781" t="s">
        <v>66</v>
      </c>
      <c r="Z1781" t="s">
        <v>58</v>
      </c>
      <c r="AA1781" t="s">
        <v>58</v>
      </c>
      <c r="AB1781" t="s">
        <v>58</v>
      </c>
      <c r="AC1781" t="s">
        <v>58</v>
      </c>
      <c r="AD1781" t="s">
        <v>58</v>
      </c>
      <c r="AE1781" t="s">
        <v>66</v>
      </c>
      <c r="AF1781" t="s">
        <v>58</v>
      </c>
      <c r="AG1781" t="s">
        <v>58</v>
      </c>
      <c r="AH1781" t="s">
        <v>58</v>
      </c>
      <c r="AI1781" t="s">
        <v>58</v>
      </c>
      <c r="AJ1781" t="s">
        <v>58</v>
      </c>
      <c r="AK1781">
        <v>0</v>
      </c>
      <c r="AL1781">
        <v>0</v>
      </c>
      <c r="AM1781">
        <v>1</v>
      </c>
      <c r="AN1781">
        <v>1</v>
      </c>
      <c r="AO1781">
        <v>0</v>
      </c>
      <c r="AP1781">
        <v>0</v>
      </c>
      <c r="AQ1781">
        <v>0</v>
      </c>
      <c r="AR1781">
        <v>0</v>
      </c>
      <c r="AS1781">
        <v>1</v>
      </c>
      <c r="AT1781">
        <v>9</v>
      </c>
      <c r="AU1781">
        <v>98957</v>
      </c>
      <c r="AV1781">
        <v>12.4</v>
      </c>
      <c r="AW1781" t="s">
        <v>66</v>
      </c>
      <c r="AX1781">
        <v>1</v>
      </c>
    </row>
    <row r="1782" spans="1:50">
      <c r="A1782" t="s">
        <v>3136</v>
      </c>
      <c r="B1782" t="s">
        <v>3137</v>
      </c>
      <c r="C1782" t="s">
        <v>185</v>
      </c>
      <c r="D1782">
        <v>1600</v>
      </c>
      <c r="E1782" t="s">
        <v>53</v>
      </c>
      <c r="F1782">
        <v>42</v>
      </c>
      <c r="G1782" t="s">
        <v>226</v>
      </c>
      <c r="H1782">
        <v>344.41</v>
      </c>
      <c r="I1782" t="s">
        <v>55</v>
      </c>
      <c r="J1782" t="s">
        <v>55</v>
      </c>
      <c r="K1782" t="s">
        <v>85</v>
      </c>
      <c r="L1782" t="s">
        <v>58</v>
      </c>
      <c r="M1782">
        <v>0</v>
      </c>
      <c r="N1782">
        <v>2</v>
      </c>
      <c r="O1782">
        <v>0</v>
      </c>
      <c r="P1782">
        <v>0</v>
      </c>
      <c r="Q1782" t="s">
        <v>59</v>
      </c>
      <c r="R1782" t="s">
        <v>59</v>
      </c>
      <c r="S1782" t="s">
        <v>59</v>
      </c>
      <c r="T1782" t="s">
        <v>59</v>
      </c>
      <c r="U1782" t="s">
        <v>59</v>
      </c>
      <c r="W1782">
        <v>0</v>
      </c>
      <c r="X1782">
        <v>0</v>
      </c>
      <c r="Y1782" t="s">
        <v>59</v>
      </c>
      <c r="Z1782" t="s">
        <v>59</v>
      </c>
      <c r="AA1782" t="s">
        <v>59</v>
      </c>
      <c r="AB1782" t="s">
        <v>59</v>
      </c>
      <c r="AC1782" t="s">
        <v>59</v>
      </c>
      <c r="AD1782" t="s">
        <v>59</v>
      </c>
      <c r="AE1782" t="s">
        <v>59</v>
      </c>
      <c r="AF1782" t="s">
        <v>59</v>
      </c>
      <c r="AG1782" t="s">
        <v>59</v>
      </c>
      <c r="AH1782" t="s">
        <v>59</v>
      </c>
      <c r="AI1782" t="s">
        <v>59</v>
      </c>
      <c r="AJ1782" t="s">
        <v>59</v>
      </c>
      <c r="AT1782">
        <v>9</v>
      </c>
      <c r="AU1782">
        <v>107357</v>
      </c>
      <c r="AV1782">
        <v>15.5</v>
      </c>
      <c r="AW1782" t="s">
        <v>59</v>
      </c>
      <c r="AX1782">
        <v>1</v>
      </c>
    </row>
    <row r="1783" spans="1:50">
      <c r="A1783" t="s">
        <v>3138</v>
      </c>
      <c r="B1783" t="s">
        <v>431</v>
      </c>
      <c r="C1783" t="s">
        <v>103</v>
      </c>
      <c r="D1783">
        <v>7320</v>
      </c>
      <c r="E1783" t="s">
        <v>63</v>
      </c>
      <c r="F1783">
        <v>64</v>
      </c>
      <c r="G1783" t="s">
        <v>64</v>
      </c>
      <c r="H1783">
        <v>405.26</v>
      </c>
      <c r="I1783" t="s">
        <v>100</v>
      </c>
      <c r="J1783" t="s">
        <v>71</v>
      </c>
      <c r="K1783" t="s">
        <v>72</v>
      </c>
      <c r="L1783" t="s">
        <v>66</v>
      </c>
      <c r="M1783">
        <v>1</v>
      </c>
      <c r="N1783">
        <v>2</v>
      </c>
      <c r="O1783">
        <v>2</v>
      </c>
      <c r="P1783">
        <v>0</v>
      </c>
      <c r="Q1783" t="s">
        <v>66</v>
      </c>
      <c r="R1783" t="s">
        <v>59</v>
      </c>
      <c r="S1783" t="s">
        <v>59</v>
      </c>
      <c r="T1783" t="s">
        <v>66</v>
      </c>
      <c r="U1783" t="s">
        <v>66</v>
      </c>
      <c r="W1783">
        <v>0</v>
      </c>
      <c r="X1783">
        <v>0</v>
      </c>
      <c r="Y1783" t="s">
        <v>66</v>
      </c>
      <c r="Z1783" t="s">
        <v>66</v>
      </c>
      <c r="AA1783" t="s">
        <v>58</v>
      </c>
      <c r="AB1783" t="s">
        <v>58</v>
      </c>
      <c r="AC1783" t="s">
        <v>58</v>
      </c>
      <c r="AD1783" t="s">
        <v>58</v>
      </c>
      <c r="AE1783" t="s">
        <v>58</v>
      </c>
      <c r="AF1783" t="s">
        <v>58</v>
      </c>
      <c r="AG1783" t="s">
        <v>58</v>
      </c>
      <c r="AH1783" t="s">
        <v>58</v>
      </c>
      <c r="AI1783" t="s">
        <v>58</v>
      </c>
      <c r="AJ1783" t="s">
        <v>58</v>
      </c>
      <c r="AK1783">
        <v>1</v>
      </c>
      <c r="AL1783">
        <v>1</v>
      </c>
      <c r="AM1783">
        <v>1</v>
      </c>
      <c r="AN1783">
        <v>0</v>
      </c>
      <c r="AO1783">
        <v>0</v>
      </c>
      <c r="AP1783">
        <v>0</v>
      </c>
      <c r="AQ1783">
        <v>1</v>
      </c>
      <c r="AR1783">
        <v>0</v>
      </c>
      <c r="AS1783">
        <v>0</v>
      </c>
      <c r="AT1783">
        <v>3</v>
      </c>
      <c r="AU1783">
        <v>51832</v>
      </c>
      <c r="AV1783">
        <v>12.9</v>
      </c>
      <c r="AW1783" t="s">
        <v>59</v>
      </c>
      <c r="AX1783">
        <v>6</v>
      </c>
    </row>
    <row r="1784" spans="1:50">
      <c r="A1784" t="s">
        <v>3139</v>
      </c>
      <c r="B1784" t="s">
        <v>3140</v>
      </c>
      <c r="C1784" t="s">
        <v>114</v>
      </c>
      <c r="D1784">
        <v>4120</v>
      </c>
      <c r="E1784" t="s">
        <v>63</v>
      </c>
      <c r="F1784">
        <v>76</v>
      </c>
      <c r="G1784" t="s">
        <v>84</v>
      </c>
      <c r="H1784">
        <v>307.24</v>
      </c>
      <c r="I1784" t="s">
        <v>261</v>
      </c>
      <c r="J1784" t="s">
        <v>71</v>
      </c>
      <c r="K1784" t="s">
        <v>57</v>
      </c>
      <c r="L1784" t="s">
        <v>58</v>
      </c>
      <c r="M1784">
        <v>0</v>
      </c>
      <c r="N1784">
        <v>2</v>
      </c>
      <c r="O1784">
        <v>2</v>
      </c>
      <c r="P1784">
        <v>0</v>
      </c>
      <c r="Q1784" t="s">
        <v>59</v>
      </c>
      <c r="R1784" t="s">
        <v>59</v>
      </c>
      <c r="S1784" t="s">
        <v>59</v>
      </c>
      <c r="T1784" t="s">
        <v>59</v>
      </c>
      <c r="U1784" t="s">
        <v>59</v>
      </c>
      <c r="W1784">
        <v>0</v>
      </c>
      <c r="X1784">
        <v>0</v>
      </c>
      <c r="Y1784" t="s">
        <v>66</v>
      </c>
      <c r="Z1784" t="s">
        <v>58</v>
      </c>
      <c r="AA1784" t="s">
        <v>58</v>
      </c>
      <c r="AB1784" t="s">
        <v>58</v>
      </c>
      <c r="AC1784" t="s">
        <v>58</v>
      </c>
      <c r="AD1784" t="s">
        <v>58</v>
      </c>
      <c r="AE1784" t="s">
        <v>58</v>
      </c>
      <c r="AF1784" t="s">
        <v>58</v>
      </c>
      <c r="AG1784" t="s">
        <v>58</v>
      </c>
      <c r="AH1784" t="s">
        <v>58</v>
      </c>
      <c r="AI1784" t="s">
        <v>58</v>
      </c>
      <c r="AJ1784" t="s">
        <v>58</v>
      </c>
      <c r="AK1784">
        <v>0</v>
      </c>
      <c r="AL1784">
        <v>0</v>
      </c>
      <c r="AM1784">
        <v>1</v>
      </c>
      <c r="AN1784">
        <v>1</v>
      </c>
      <c r="AO1784">
        <v>0</v>
      </c>
      <c r="AP1784">
        <v>0</v>
      </c>
      <c r="AQ1784">
        <v>0</v>
      </c>
      <c r="AR1784">
        <v>0</v>
      </c>
      <c r="AS1784">
        <v>0</v>
      </c>
      <c r="AT1784">
        <v>7</v>
      </c>
      <c r="AU1784">
        <v>69880</v>
      </c>
      <c r="AV1784">
        <v>13.3</v>
      </c>
      <c r="AW1784" t="s">
        <v>59</v>
      </c>
      <c r="AX1784">
        <v>4</v>
      </c>
    </row>
    <row r="1785" spans="1:50">
      <c r="A1785" t="s">
        <v>3141</v>
      </c>
      <c r="B1785" t="s">
        <v>622</v>
      </c>
      <c r="C1785" t="s">
        <v>114</v>
      </c>
      <c r="D1785">
        <v>6720</v>
      </c>
      <c r="E1785" t="s">
        <v>63</v>
      </c>
      <c r="F1785">
        <v>58</v>
      </c>
      <c r="G1785" t="s">
        <v>54</v>
      </c>
      <c r="H1785">
        <v>454.28</v>
      </c>
      <c r="I1785" t="s">
        <v>105</v>
      </c>
      <c r="J1785" t="s">
        <v>55</v>
      </c>
      <c r="K1785" t="s">
        <v>72</v>
      </c>
      <c r="L1785" t="s">
        <v>58</v>
      </c>
      <c r="M1785">
        <v>0</v>
      </c>
      <c r="N1785">
        <v>2</v>
      </c>
      <c r="O1785">
        <v>2</v>
      </c>
      <c r="P1785">
        <v>0</v>
      </c>
      <c r="Q1785" t="s">
        <v>59</v>
      </c>
      <c r="R1785" t="s">
        <v>59</v>
      </c>
      <c r="S1785" t="s">
        <v>66</v>
      </c>
      <c r="T1785" t="s">
        <v>66</v>
      </c>
      <c r="U1785" t="s">
        <v>66</v>
      </c>
      <c r="W1785">
        <v>0</v>
      </c>
      <c r="X1785">
        <v>0</v>
      </c>
      <c r="Y1785" t="s">
        <v>66</v>
      </c>
      <c r="Z1785" t="s">
        <v>58</v>
      </c>
      <c r="AA1785" t="s">
        <v>58</v>
      </c>
      <c r="AB1785" t="s">
        <v>58</v>
      </c>
      <c r="AC1785" t="s">
        <v>58</v>
      </c>
      <c r="AD1785" t="s">
        <v>58</v>
      </c>
      <c r="AE1785" t="s">
        <v>58</v>
      </c>
      <c r="AF1785" t="s">
        <v>58</v>
      </c>
      <c r="AG1785" t="s">
        <v>58</v>
      </c>
      <c r="AH1785" t="s">
        <v>66</v>
      </c>
      <c r="AI1785" t="s">
        <v>58</v>
      </c>
      <c r="AJ1785" t="s">
        <v>66</v>
      </c>
      <c r="AK1785">
        <v>0</v>
      </c>
      <c r="AL1785">
        <v>1</v>
      </c>
      <c r="AM1785">
        <v>1</v>
      </c>
      <c r="AN1785">
        <v>0</v>
      </c>
      <c r="AO1785">
        <v>1</v>
      </c>
      <c r="AP1785">
        <v>1</v>
      </c>
      <c r="AQ1785">
        <v>0</v>
      </c>
      <c r="AR1785">
        <v>0</v>
      </c>
      <c r="AS1785">
        <v>1</v>
      </c>
      <c r="AT1785">
        <v>9</v>
      </c>
      <c r="AU1785">
        <v>108810</v>
      </c>
      <c r="AV1785">
        <v>14.5</v>
      </c>
      <c r="AW1785" t="s">
        <v>66</v>
      </c>
      <c r="AX1785">
        <v>4</v>
      </c>
    </row>
    <row r="1786" spans="1:50">
      <c r="A1786" t="s">
        <v>3142</v>
      </c>
      <c r="B1786" t="s">
        <v>3143</v>
      </c>
      <c r="C1786" t="s">
        <v>199</v>
      </c>
      <c r="D1786">
        <v>3240</v>
      </c>
      <c r="E1786" t="s">
        <v>63</v>
      </c>
      <c r="F1786">
        <v>48</v>
      </c>
      <c r="G1786" t="s">
        <v>226</v>
      </c>
      <c r="H1786">
        <v>335.53</v>
      </c>
      <c r="I1786" t="s">
        <v>105</v>
      </c>
      <c r="J1786" t="s">
        <v>71</v>
      </c>
      <c r="K1786" t="s">
        <v>168</v>
      </c>
      <c r="L1786" t="s">
        <v>66</v>
      </c>
      <c r="M1786">
        <v>1</v>
      </c>
      <c r="N1786">
        <v>2</v>
      </c>
      <c r="O1786">
        <v>2</v>
      </c>
      <c r="P1786">
        <v>0</v>
      </c>
      <c r="Q1786" t="s">
        <v>59</v>
      </c>
      <c r="R1786" t="s">
        <v>59</v>
      </c>
      <c r="S1786" t="s">
        <v>59</v>
      </c>
      <c r="T1786" t="s">
        <v>59</v>
      </c>
      <c r="U1786" t="s">
        <v>59</v>
      </c>
      <c r="W1786">
        <v>0</v>
      </c>
      <c r="X1786">
        <v>0</v>
      </c>
      <c r="Y1786" t="s">
        <v>66</v>
      </c>
      <c r="Z1786" t="s">
        <v>66</v>
      </c>
      <c r="AA1786" t="s">
        <v>58</v>
      </c>
      <c r="AB1786" t="s">
        <v>58</v>
      </c>
      <c r="AC1786" t="s">
        <v>58</v>
      </c>
      <c r="AD1786" t="s">
        <v>58</v>
      </c>
      <c r="AE1786" t="s">
        <v>66</v>
      </c>
      <c r="AF1786" t="s">
        <v>58</v>
      </c>
      <c r="AG1786" t="s">
        <v>58</v>
      </c>
      <c r="AH1786" t="s">
        <v>58</v>
      </c>
      <c r="AI1786" t="s">
        <v>58</v>
      </c>
      <c r="AJ1786" t="s">
        <v>58</v>
      </c>
      <c r="AK1786">
        <v>0</v>
      </c>
      <c r="AL1786">
        <v>1</v>
      </c>
      <c r="AM1786">
        <v>1</v>
      </c>
      <c r="AN1786">
        <v>0</v>
      </c>
      <c r="AO1786">
        <v>1</v>
      </c>
      <c r="AP1786">
        <v>0</v>
      </c>
      <c r="AQ1786">
        <v>0</v>
      </c>
      <c r="AR1786">
        <v>0</v>
      </c>
      <c r="AS1786">
        <v>1</v>
      </c>
      <c r="AT1786">
        <v>8</v>
      </c>
      <c r="AU1786">
        <v>76388</v>
      </c>
      <c r="AV1786">
        <v>13.2</v>
      </c>
      <c r="AW1786" t="s">
        <v>59</v>
      </c>
      <c r="AX1786">
        <v>3</v>
      </c>
    </row>
    <row r="1787" spans="1:50">
      <c r="A1787" t="s">
        <v>3144</v>
      </c>
      <c r="B1787" t="s">
        <v>3130</v>
      </c>
      <c r="C1787" t="s">
        <v>52</v>
      </c>
      <c r="D1787">
        <v>1160</v>
      </c>
      <c r="E1787" t="s">
        <v>63</v>
      </c>
      <c r="F1787">
        <v>60</v>
      </c>
      <c r="G1787" t="s">
        <v>246</v>
      </c>
      <c r="H1787">
        <v>400.33</v>
      </c>
      <c r="I1787" t="s">
        <v>105</v>
      </c>
      <c r="J1787" t="s">
        <v>71</v>
      </c>
      <c r="K1787" t="s">
        <v>156</v>
      </c>
      <c r="L1787" t="s">
        <v>58</v>
      </c>
      <c r="M1787">
        <v>0</v>
      </c>
      <c r="N1787">
        <v>2</v>
      </c>
      <c r="O1787">
        <v>1</v>
      </c>
      <c r="P1787">
        <v>0</v>
      </c>
      <c r="Q1787" t="s">
        <v>59</v>
      </c>
      <c r="R1787" t="s">
        <v>59</v>
      </c>
      <c r="S1787" t="s">
        <v>59</v>
      </c>
      <c r="T1787" t="s">
        <v>66</v>
      </c>
      <c r="U1787" t="s">
        <v>66</v>
      </c>
      <c r="W1787">
        <v>0</v>
      </c>
      <c r="X1787">
        <v>0</v>
      </c>
      <c r="Y1787" t="s">
        <v>66</v>
      </c>
      <c r="Z1787" t="s">
        <v>66</v>
      </c>
      <c r="AA1787" t="s">
        <v>66</v>
      </c>
      <c r="AB1787" t="s">
        <v>66</v>
      </c>
      <c r="AC1787" t="s">
        <v>58</v>
      </c>
      <c r="AD1787" t="s">
        <v>58</v>
      </c>
      <c r="AE1787" t="s">
        <v>58</v>
      </c>
      <c r="AF1787" t="s">
        <v>58</v>
      </c>
      <c r="AG1787" t="s">
        <v>58</v>
      </c>
      <c r="AH1787" t="s">
        <v>58</v>
      </c>
      <c r="AI1787" t="s">
        <v>58</v>
      </c>
      <c r="AJ1787" t="s">
        <v>58</v>
      </c>
      <c r="AK1787">
        <v>0</v>
      </c>
      <c r="AL1787">
        <v>1</v>
      </c>
      <c r="AM1787">
        <v>1</v>
      </c>
      <c r="AN1787">
        <v>0</v>
      </c>
      <c r="AO1787">
        <v>0</v>
      </c>
      <c r="AP1787">
        <v>0</v>
      </c>
      <c r="AQ1787">
        <v>0</v>
      </c>
      <c r="AR1787">
        <v>0</v>
      </c>
      <c r="AS1787">
        <v>1</v>
      </c>
      <c r="AT1787">
        <v>6</v>
      </c>
      <c r="AU1787">
        <v>81817</v>
      </c>
      <c r="AV1787">
        <v>12.4</v>
      </c>
      <c r="AW1787" t="s">
        <v>59</v>
      </c>
      <c r="AX1787">
        <v>5</v>
      </c>
    </row>
    <row r="1788" spans="1:50">
      <c r="A1788" t="s">
        <v>3145</v>
      </c>
      <c r="B1788" t="s">
        <v>3146</v>
      </c>
      <c r="C1788" t="s">
        <v>171</v>
      </c>
      <c r="D1788">
        <v>5600</v>
      </c>
      <c r="E1788" t="s">
        <v>63</v>
      </c>
      <c r="F1788">
        <v>66</v>
      </c>
      <c r="G1788" t="s">
        <v>246</v>
      </c>
      <c r="H1788">
        <v>490.46</v>
      </c>
      <c r="I1788" t="s">
        <v>55</v>
      </c>
      <c r="J1788" t="s">
        <v>71</v>
      </c>
      <c r="K1788" t="s">
        <v>72</v>
      </c>
      <c r="L1788" t="s">
        <v>66</v>
      </c>
      <c r="M1788">
        <v>1</v>
      </c>
      <c r="N1788">
        <v>2</v>
      </c>
      <c r="O1788">
        <v>2</v>
      </c>
      <c r="P1788">
        <v>0</v>
      </c>
      <c r="Q1788" t="s">
        <v>59</v>
      </c>
      <c r="R1788" t="s">
        <v>59</v>
      </c>
      <c r="S1788" t="s">
        <v>59</v>
      </c>
      <c r="T1788" t="s">
        <v>66</v>
      </c>
      <c r="U1788" t="s">
        <v>66</v>
      </c>
      <c r="V1788">
        <v>0</v>
      </c>
      <c r="W1788">
        <v>1</v>
      </c>
      <c r="X1788">
        <v>1</v>
      </c>
      <c r="Y1788" t="s">
        <v>59</v>
      </c>
      <c r="Z1788" t="s">
        <v>59</v>
      </c>
      <c r="AA1788" t="s">
        <v>59</v>
      </c>
      <c r="AB1788" t="s">
        <v>59</v>
      </c>
      <c r="AC1788" t="s">
        <v>59</v>
      </c>
      <c r="AD1788" t="s">
        <v>59</v>
      </c>
      <c r="AE1788" t="s">
        <v>59</v>
      </c>
      <c r="AF1788" t="s">
        <v>59</v>
      </c>
      <c r="AG1788" t="s">
        <v>59</v>
      </c>
      <c r="AH1788" t="s">
        <v>59</v>
      </c>
      <c r="AI1788" t="s">
        <v>59</v>
      </c>
      <c r="AJ1788" t="s">
        <v>59</v>
      </c>
      <c r="AT1788">
        <v>8</v>
      </c>
      <c r="AU1788">
        <v>102805</v>
      </c>
      <c r="AV1788">
        <v>15</v>
      </c>
      <c r="AW1788" t="s">
        <v>66</v>
      </c>
      <c r="AX1788">
        <v>3</v>
      </c>
    </row>
    <row r="1789" spans="1:50">
      <c r="A1789" t="s">
        <v>3147</v>
      </c>
      <c r="B1789" t="s">
        <v>2577</v>
      </c>
      <c r="C1789" t="s">
        <v>134</v>
      </c>
      <c r="D1789">
        <v>2000</v>
      </c>
      <c r="E1789" t="s">
        <v>53</v>
      </c>
      <c r="F1789">
        <v>54</v>
      </c>
      <c r="G1789" t="s">
        <v>127</v>
      </c>
      <c r="H1789">
        <v>395.39</v>
      </c>
      <c r="I1789" t="s">
        <v>105</v>
      </c>
      <c r="J1789" t="s">
        <v>71</v>
      </c>
      <c r="K1789" t="s">
        <v>116</v>
      </c>
      <c r="L1789" t="s">
        <v>58</v>
      </c>
      <c r="M1789">
        <v>0</v>
      </c>
      <c r="N1789">
        <v>2</v>
      </c>
      <c r="O1789">
        <v>1</v>
      </c>
      <c r="P1789">
        <v>0</v>
      </c>
      <c r="Q1789" t="s">
        <v>59</v>
      </c>
      <c r="R1789" t="s">
        <v>59</v>
      </c>
      <c r="S1789" t="s">
        <v>59</v>
      </c>
      <c r="T1789" t="s">
        <v>59</v>
      </c>
      <c r="U1789" t="s">
        <v>59</v>
      </c>
      <c r="V1789">
        <v>1</v>
      </c>
      <c r="W1789">
        <v>1</v>
      </c>
      <c r="X1789">
        <v>1</v>
      </c>
      <c r="Y1789" t="s">
        <v>66</v>
      </c>
      <c r="Z1789" t="s">
        <v>58</v>
      </c>
      <c r="AA1789" t="s">
        <v>58</v>
      </c>
      <c r="AB1789" t="s">
        <v>58</v>
      </c>
      <c r="AC1789" t="s">
        <v>58</v>
      </c>
      <c r="AD1789" t="s">
        <v>58</v>
      </c>
      <c r="AE1789" t="s">
        <v>58</v>
      </c>
      <c r="AF1789" t="s">
        <v>58</v>
      </c>
      <c r="AG1789" t="s">
        <v>58</v>
      </c>
      <c r="AH1789" t="s">
        <v>58</v>
      </c>
      <c r="AI1789" t="s">
        <v>58</v>
      </c>
      <c r="AJ1789" t="s">
        <v>58</v>
      </c>
      <c r="AK1789">
        <v>0</v>
      </c>
      <c r="AL1789">
        <v>1</v>
      </c>
      <c r="AM1789">
        <v>1</v>
      </c>
      <c r="AN1789">
        <v>1</v>
      </c>
      <c r="AO1789">
        <v>0</v>
      </c>
      <c r="AP1789">
        <v>0</v>
      </c>
      <c r="AQ1789">
        <v>0</v>
      </c>
      <c r="AR1789">
        <v>0</v>
      </c>
      <c r="AS1789">
        <v>0</v>
      </c>
      <c r="AT1789">
        <v>7</v>
      </c>
      <c r="AU1789">
        <v>66956</v>
      </c>
      <c r="AV1789">
        <v>12.3</v>
      </c>
      <c r="AW1789" t="s">
        <v>59</v>
      </c>
      <c r="AX1789">
        <v>1</v>
      </c>
    </row>
    <row r="1790" spans="1:50">
      <c r="A1790" t="s">
        <v>3148</v>
      </c>
      <c r="B1790" t="s">
        <v>1759</v>
      </c>
      <c r="C1790" t="s">
        <v>93</v>
      </c>
      <c r="D1790">
        <v>6480</v>
      </c>
      <c r="E1790" t="s">
        <v>53</v>
      </c>
      <c r="F1790">
        <v>30</v>
      </c>
      <c r="G1790" t="s">
        <v>70</v>
      </c>
      <c r="H1790">
        <v>353.95</v>
      </c>
      <c r="I1790" t="s">
        <v>55</v>
      </c>
      <c r="J1790" t="s">
        <v>55</v>
      </c>
      <c r="K1790" t="s">
        <v>85</v>
      </c>
      <c r="L1790" t="s">
        <v>66</v>
      </c>
      <c r="M1790">
        <v>1</v>
      </c>
      <c r="N1790">
        <v>1</v>
      </c>
      <c r="O1790">
        <v>1</v>
      </c>
      <c r="P1790">
        <v>0</v>
      </c>
      <c r="Q1790" t="s">
        <v>59</v>
      </c>
      <c r="R1790" t="s">
        <v>59</v>
      </c>
      <c r="S1790" t="s">
        <v>59</v>
      </c>
      <c r="T1790" t="s">
        <v>59</v>
      </c>
      <c r="U1790" t="s">
        <v>59</v>
      </c>
      <c r="W1790">
        <v>0</v>
      </c>
      <c r="X1790">
        <v>0</v>
      </c>
      <c r="Y1790" t="s">
        <v>58</v>
      </c>
      <c r="Z1790" t="s">
        <v>58</v>
      </c>
      <c r="AA1790" t="s">
        <v>58</v>
      </c>
      <c r="AB1790" t="s">
        <v>58</v>
      </c>
      <c r="AC1790" t="s">
        <v>58</v>
      </c>
      <c r="AD1790" t="s">
        <v>58</v>
      </c>
      <c r="AE1790" t="s">
        <v>58</v>
      </c>
      <c r="AF1790" t="s">
        <v>58</v>
      </c>
      <c r="AG1790" t="s">
        <v>58</v>
      </c>
      <c r="AH1790" t="s">
        <v>58</v>
      </c>
      <c r="AI1790" t="s">
        <v>58</v>
      </c>
      <c r="AJ1790" t="s">
        <v>58</v>
      </c>
      <c r="AK1790">
        <v>0</v>
      </c>
      <c r="AL1790">
        <v>0</v>
      </c>
      <c r="AM1790">
        <v>1</v>
      </c>
      <c r="AN1790">
        <v>0</v>
      </c>
      <c r="AO1790">
        <v>0</v>
      </c>
      <c r="AP1790">
        <v>0</v>
      </c>
      <c r="AQ1790">
        <v>0</v>
      </c>
      <c r="AR1790">
        <v>0</v>
      </c>
      <c r="AS1790">
        <v>1</v>
      </c>
      <c r="AT1790">
        <v>5</v>
      </c>
      <c r="AU1790">
        <v>70832</v>
      </c>
      <c r="AV1790">
        <v>12.8</v>
      </c>
      <c r="AW1790" t="s">
        <v>59</v>
      </c>
      <c r="AX1790">
        <v>5</v>
      </c>
    </row>
    <row r="1791" spans="1:50">
      <c r="A1791" t="s">
        <v>3149</v>
      </c>
      <c r="B1791" t="s">
        <v>342</v>
      </c>
      <c r="C1791" t="s">
        <v>103</v>
      </c>
      <c r="D1791">
        <v>5945</v>
      </c>
      <c r="E1791" t="s">
        <v>63</v>
      </c>
      <c r="F1791">
        <v>58</v>
      </c>
      <c r="G1791" t="s">
        <v>163</v>
      </c>
      <c r="H1791">
        <v>426.32</v>
      </c>
      <c r="I1791" t="s">
        <v>76</v>
      </c>
      <c r="J1791" t="s">
        <v>56</v>
      </c>
      <c r="K1791" t="s">
        <v>90</v>
      </c>
      <c r="L1791" t="s">
        <v>58</v>
      </c>
      <c r="M1791">
        <v>0</v>
      </c>
      <c r="N1791">
        <v>2</v>
      </c>
      <c r="O1791">
        <v>2</v>
      </c>
      <c r="P1791">
        <v>0</v>
      </c>
      <c r="Q1791" t="s">
        <v>66</v>
      </c>
      <c r="R1791" t="s">
        <v>66</v>
      </c>
      <c r="S1791" t="s">
        <v>66</v>
      </c>
      <c r="T1791" t="s">
        <v>59</v>
      </c>
      <c r="U1791" t="s">
        <v>59</v>
      </c>
      <c r="W1791">
        <v>0</v>
      </c>
      <c r="X1791">
        <v>0</v>
      </c>
      <c r="Y1791" t="s">
        <v>66</v>
      </c>
      <c r="Z1791" t="s">
        <v>66</v>
      </c>
      <c r="AA1791" t="s">
        <v>58</v>
      </c>
      <c r="AB1791" t="s">
        <v>66</v>
      </c>
      <c r="AC1791" t="s">
        <v>58</v>
      </c>
      <c r="AD1791" t="s">
        <v>58</v>
      </c>
      <c r="AE1791" t="s">
        <v>58</v>
      </c>
      <c r="AF1791" t="s">
        <v>58</v>
      </c>
      <c r="AG1791" t="s">
        <v>58</v>
      </c>
      <c r="AH1791" t="s">
        <v>58</v>
      </c>
      <c r="AI1791" t="s">
        <v>58</v>
      </c>
      <c r="AJ1791" t="s">
        <v>58</v>
      </c>
      <c r="AK1791">
        <v>0</v>
      </c>
      <c r="AL1791">
        <v>1</v>
      </c>
      <c r="AM1791">
        <v>1</v>
      </c>
      <c r="AN1791">
        <v>0</v>
      </c>
      <c r="AO1791">
        <v>1</v>
      </c>
      <c r="AP1791">
        <v>0</v>
      </c>
      <c r="AQ1791">
        <v>0</v>
      </c>
      <c r="AR1791">
        <v>1</v>
      </c>
      <c r="AS1791">
        <v>1</v>
      </c>
      <c r="AT1791">
        <v>5</v>
      </c>
      <c r="AU1791">
        <v>66499</v>
      </c>
      <c r="AV1791">
        <v>14.3</v>
      </c>
      <c r="AW1791" t="s">
        <v>59</v>
      </c>
      <c r="AX1791">
        <v>6</v>
      </c>
    </row>
    <row r="1792" spans="1:50">
      <c r="A1792" t="s">
        <v>3150</v>
      </c>
      <c r="B1792" t="s">
        <v>3151</v>
      </c>
      <c r="C1792" t="s">
        <v>185</v>
      </c>
      <c r="D1792">
        <v>1600</v>
      </c>
      <c r="E1792" t="s">
        <v>63</v>
      </c>
      <c r="F1792">
        <v>62</v>
      </c>
      <c r="G1792" t="s">
        <v>70</v>
      </c>
      <c r="H1792">
        <v>367.11</v>
      </c>
      <c r="I1792" t="s">
        <v>65</v>
      </c>
      <c r="J1792" t="s">
        <v>71</v>
      </c>
      <c r="K1792" t="s">
        <v>72</v>
      </c>
      <c r="L1792" t="s">
        <v>58</v>
      </c>
      <c r="M1792">
        <v>0</v>
      </c>
      <c r="N1792">
        <v>0</v>
      </c>
      <c r="O1792">
        <v>0</v>
      </c>
      <c r="P1792">
        <v>0</v>
      </c>
      <c r="Q1792" t="s">
        <v>59</v>
      </c>
      <c r="R1792" t="s">
        <v>59</v>
      </c>
      <c r="S1792" t="s">
        <v>59</v>
      </c>
      <c r="T1792" t="s">
        <v>59</v>
      </c>
      <c r="U1792" t="s">
        <v>59</v>
      </c>
      <c r="W1792">
        <v>0</v>
      </c>
      <c r="X1792">
        <v>0</v>
      </c>
      <c r="Y1792" t="s">
        <v>66</v>
      </c>
      <c r="Z1792" t="s">
        <v>58</v>
      </c>
      <c r="AA1792" t="s">
        <v>58</v>
      </c>
      <c r="AB1792" t="s">
        <v>58</v>
      </c>
      <c r="AC1792" t="s">
        <v>58</v>
      </c>
      <c r="AD1792" t="s">
        <v>58</v>
      </c>
      <c r="AE1792" t="s">
        <v>58</v>
      </c>
      <c r="AF1792" t="s">
        <v>58</v>
      </c>
      <c r="AG1792" t="s">
        <v>58</v>
      </c>
      <c r="AH1792" t="s">
        <v>58</v>
      </c>
      <c r="AI1792" t="s">
        <v>58</v>
      </c>
      <c r="AJ1792" t="s">
        <v>58</v>
      </c>
      <c r="AK1792">
        <v>0</v>
      </c>
      <c r="AL1792">
        <v>1</v>
      </c>
      <c r="AM1792">
        <v>1</v>
      </c>
      <c r="AN1792">
        <v>1</v>
      </c>
      <c r="AO1792">
        <v>1</v>
      </c>
      <c r="AP1792">
        <v>0</v>
      </c>
      <c r="AQ1792">
        <v>0</v>
      </c>
      <c r="AR1792">
        <v>0</v>
      </c>
      <c r="AS1792">
        <v>0</v>
      </c>
      <c r="AT1792">
        <v>7</v>
      </c>
      <c r="AU1792">
        <v>75118</v>
      </c>
      <c r="AV1792">
        <v>12.7</v>
      </c>
      <c r="AW1792" t="s">
        <v>59</v>
      </c>
      <c r="AX1792">
        <v>1</v>
      </c>
    </row>
    <row r="1793" spans="1:50">
      <c r="A1793" t="s">
        <v>3152</v>
      </c>
      <c r="B1793" t="s">
        <v>3153</v>
      </c>
      <c r="C1793" t="s">
        <v>75</v>
      </c>
      <c r="D1793">
        <v>2160</v>
      </c>
      <c r="E1793" t="s">
        <v>53</v>
      </c>
      <c r="F1793">
        <v>52</v>
      </c>
      <c r="G1793" t="s">
        <v>64</v>
      </c>
      <c r="H1793">
        <v>347.04</v>
      </c>
      <c r="I1793" t="s">
        <v>100</v>
      </c>
      <c r="J1793" t="s">
        <v>56</v>
      </c>
      <c r="K1793" t="s">
        <v>111</v>
      </c>
      <c r="L1793" t="s">
        <v>66</v>
      </c>
      <c r="M1793">
        <v>1</v>
      </c>
      <c r="N1793">
        <v>2</v>
      </c>
      <c r="O1793">
        <v>2</v>
      </c>
      <c r="P1793">
        <v>0</v>
      </c>
      <c r="Q1793" t="s">
        <v>66</v>
      </c>
      <c r="R1793" t="s">
        <v>59</v>
      </c>
      <c r="S1793" t="s">
        <v>59</v>
      </c>
      <c r="T1793" t="s">
        <v>59</v>
      </c>
      <c r="U1793" t="s">
        <v>59</v>
      </c>
      <c r="V1793">
        <v>0</v>
      </c>
      <c r="W1793">
        <v>1</v>
      </c>
      <c r="X1793">
        <v>1</v>
      </c>
      <c r="Y1793" t="s">
        <v>66</v>
      </c>
      <c r="Z1793" t="s">
        <v>66</v>
      </c>
      <c r="AA1793" t="s">
        <v>58</v>
      </c>
      <c r="AB1793" t="s">
        <v>66</v>
      </c>
      <c r="AC1793" t="s">
        <v>58</v>
      </c>
      <c r="AD1793" t="s">
        <v>58</v>
      </c>
      <c r="AE1793" t="s">
        <v>58</v>
      </c>
      <c r="AF1793" t="s">
        <v>58</v>
      </c>
      <c r="AG1793" t="s">
        <v>58</v>
      </c>
      <c r="AH1793" t="s">
        <v>58</v>
      </c>
      <c r="AI1793" t="s">
        <v>58</v>
      </c>
      <c r="AJ1793" t="s">
        <v>58</v>
      </c>
      <c r="AK1793">
        <v>0</v>
      </c>
      <c r="AL1793">
        <v>1</v>
      </c>
      <c r="AM1793">
        <v>1</v>
      </c>
      <c r="AN1793">
        <v>0</v>
      </c>
      <c r="AO1793">
        <v>0</v>
      </c>
      <c r="AP1793">
        <v>0</v>
      </c>
      <c r="AQ1793">
        <v>0</v>
      </c>
      <c r="AR1793">
        <v>0</v>
      </c>
      <c r="AS1793">
        <v>0</v>
      </c>
      <c r="AT1793">
        <v>8</v>
      </c>
      <c r="AU1793">
        <v>80118</v>
      </c>
      <c r="AV1793">
        <v>12.7</v>
      </c>
      <c r="AW1793" t="s">
        <v>59</v>
      </c>
      <c r="AX1793">
        <v>1</v>
      </c>
    </row>
    <row r="1794" spans="1:50">
      <c r="A1794" t="s">
        <v>3154</v>
      </c>
      <c r="B1794" t="s">
        <v>2617</v>
      </c>
      <c r="C1794" t="s">
        <v>69</v>
      </c>
      <c r="D1794">
        <v>860</v>
      </c>
      <c r="E1794" t="s">
        <v>63</v>
      </c>
      <c r="F1794">
        <v>72</v>
      </c>
      <c r="G1794" t="s">
        <v>64</v>
      </c>
      <c r="H1794">
        <v>330.92</v>
      </c>
      <c r="I1794" t="s">
        <v>55</v>
      </c>
      <c r="J1794" t="s">
        <v>71</v>
      </c>
      <c r="K1794" t="s">
        <v>72</v>
      </c>
      <c r="L1794" t="s">
        <v>58</v>
      </c>
      <c r="M1794">
        <v>0</v>
      </c>
      <c r="N1794">
        <v>1</v>
      </c>
      <c r="O1794">
        <v>1</v>
      </c>
      <c r="P1794">
        <v>0</v>
      </c>
      <c r="Q1794" t="s">
        <v>59</v>
      </c>
      <c r="R1794" t="s">
        <v>59</v>
      </c>
      <c r="S1794" t="s">
        <v>59</v>
      </c>
      <c r="T1794" t="s">
        <v>59</v>
      </c>
      <c r="U1794" t="s">
        <v>59</v>
      </c>
      <c r="W1794">
        <v>0</v>
      </c>
      <c r="X1794">
        <v>0</v>
      </c>
      <c r="Y1794" t="s">
        <v>66</v>
      </c>
      <c r="Z1794" t="s">
        <v>58</v>
      </c>
      <c r="AA1794" t="s">
        <v>58</v>
      </c>
      <c r="AB1794" t="s">
        <v>66</v>
      </c>
      <c r="AC1794" t="s">
        <v>58</v>
      </c>
      <c r="AD1794" t="s">
        <v>58</v>
      </c>
      <c r="AE1794" t="s">
        <v>58</v>
      </c>
      <c r="AF1794" t="s">
        <v>58</v>
      </c>
      <c r="AG1794" t="s">
        <v>58</v>
      </c>
      <c r="AH1794" t="s">
        <v>58</v>
      </c>
      <c r="AI1794" t="s">
        <v>58</v>
      </c>
      <c r="AJ1794" t="s">
        <v>58</v>
      </c>
      <c r="AK1794">
        <v>0</v>
      </c>
      <c r="AL1794">
        <v>0</v>
      </c>
      <c r="AM1794">
        <v>1</v>
      </c>
      <c r="AN1794">
        <v>0</v>
      </c>
      <c r="AO1794">
        <v>1</v>
      </c>
      <c r="AP1794">
        <v>0</v>
      </c>
      <c r="AQ1794">
        <v>0</v>
      </c>
      <c r="AR1794">
        <v>0</v>
      </c>
      <c r="AS1794">
        <v>0</v>
      </c>
      <c r="AT1794">
        <v>6</v>
      </c>
      <c r="AU1794">
        <v>65672</v>
      </c>
      <c r="AV1794">
        <v>13.3</v>
      </c>
      <c r="AW1794" t="s">
        <v>59</v>
      </c>
      <c r="AX1794">
        <v>6</v>
      </c>
    </row>
    <row r="1795" spans="1:50">
      <c r="A1795" t="s">
        <v>3155</v>
      </c>
      <c r="B1795" t="s">
        <v>3156</v>
      </c>
      <c r="C1795" t="s">
        <v>52</v>
      </c>
      <c r="D1795">
        <v>3280</v>
      </c>
      <c r="E1795" t="s">
        <v>63</v>
      </c>
      <c r="F1795">
        <v>48</v>
      </c>
      <c r="G1795" t="s">
        <v>226</v>
      </c>
      <c r="H1795">
        <v>444.41</v>
      </c>
      <c r="I1795" t="s">
        <v>105</v>
      </c>
      <c r="J1795" t="s">
        <v>71</v>
      </c>
      <c r="K1795" t="s">
        <v>116</v>
      </c>
      <c r="L1795" t="s">
        <v>66</v>
      </c>
      <c r="M1795">
        <v>1</v>
      </c>
      <c r="N1795">
        <v>2</v>
      </c>
      <c r="O1795">
        <v>2</v>
      </c>
      <c r="P1795">
        <v>0</v>
      </c>
      <c r="Q1795" t="s">
        <v>59</v>
      </c>
      <c r="R1795" t="s">
        <v>59</v>
      </c>
      <c r="S1795" t="s">
        <v>59</v>
      </c>
      <c r="T1795" t="s">
        <v>59</v>
      </c>
      <c r="U1795" t="s">
        <v>59</v>
      </c>
      <c r="W1795">
        <v>0</v>
      </c>
      <c r="X1795">
        <v>0</v>
      </c>
      <c r="Y1795" t="s">
        <v>66</v>
      </c>
      <c r="Z1795" t="s">
        <v>66</v>
      </c>
      <c r="AA1795" t="s">
        <v>58</v>
      </c>
      <c r="AB1795" t="s">
        <v>66</v>
      </c>
      <c r="AC1795" t="s">
        <v>58</v>
      </c>
      <c r="AD1795" t="s">
        <v>58</v>
      </c>
      <c r="AE1795" t="s">
        <v>58</v>
      </c>
      <c r="AF1795" t="s">
        <v>58</v>
      </c>
      <c r="AG1795" t="s">
        <v>58</v>
      </c>
      <c r="AH1795" t="s">
        <v>58</v>
      </c>
      <c r="AI1795" t="s">
        <v>58</v>
      </c>
      <c r="AJ1795" t="s">
        <v>58</v>
      </c>
      <c r="AK1795">
        <v>0</v>
      </c>
      <c r="AL1795">
        <v>0</v>
      </c>
      <c r="AM1795">
        <v>0</v>
      </c>
      <c r="AN1795">
        <v>0</v>
      </c>
      <c r="AO1795">
        <v>0</v>
      </c>
      <c r="AP1795">
        <v>0</v>
      </c>
      <c r="AQ1795">
        <v>0</v>
      </c>
      <c r="AR1795">
        <v>0</v>
      </c>
      <c r="AS1795">
        <v>0</v>
      </c>
      <c r="AT1795">
        <v>9</v>
      </c>
      <c r="AU1795">
        <v>113035</v>
      </c>
      <c r="AV1795">
        <v>15.3</v>
      </c>
      <c r="AW1795" t="s">
        <v>59</v>
      </c>
      <c r="AX1795">
        <v>5</v>
      </c>
    </row>
    <row r="1796" spans="1:50">
      <c r="A1796" t="s">
        <v>3157</v>
      </c>
      <c r="B1796" t="s">
        <v>51</v>
      </c>
      <c r="C1796" t="s">
        <v>148</v>
      </c>
      <c r="D1796">
        <v>5190</v>
      </c>
      <c r="E1796" t="s">
        <v>63</v>
      </c>
      <c r="F1796">
        <v>58</v>
      </c>
      <c r="G1796" t="s">
        <v>64</v>
      </c>
      <c r="H1796">
        <v>367.11</v>
      </c>
      <c r="I1796" t="s">
        <v>55</v>
      </c>
      <c r="J1796" t="s">
        <v>71</v>
      </c>
      <c r="K1796" t="s">
        <v>72</v>
      </c>
      <c r="L1796" t="s">
        <v>58</v>
      </c>
      <c r="M1796">
        <v>0</v>
      </c>
      <c r="N1796">
        <v>0</v>
      </c>
      <c r="O1796">
        <v>0</v>
      </c>
      <c r="P1796">
        <v>0</v>
      </c>
      <c r="Q1796" t="s">
        <v>59</v>
      </c>
      <c r="R1796" t="s">
        <v>59</v>
      </c>
      <c r="S1796" t="s">
        <v>59</v>
      </c>
      <c r="T1796" t="s">
        <v>59</v>
      </c>
      <c r="U1796" t="s">
        <v>59</v>
      </c>
      <c r="W1796">
        <v>0</v>
      </c>
      <c r="X1796">
        <v>0</v>
      </c>
      <c r="Y1796" t="s">
        <v>66</v>
      </c>
      <c r="Z1796" t="s">
        <v>66</v>
      </c>
      <c r="AA1796" t="s">
        <v>58</v>
      </c>
      <c r="AB1796" t="s">
        <v>66</v>
      </c>
      <c r="AC1796" t="s">
        <v>58</v>
      </c>
      <c r="AD1796" t="s">
        <v>58</v>
      </c>
      <c r="AE1796" t="s">
        <v>66</v>
      </c>
      <c r="AF1796" t="s">
        <v>58</v>
      </c>
      <c r="AG1796" t="s">
        <v>58</v>
      </c>
      <c r="AH1796" t="s">
        <v>58</v>
      </c>
      <c r="AI1796" t="s">
        <v>58</v>
      </c>
      <c r="AJ1796" t="s">
        <v>58</v>
      </c>
      <c r="AK1796">
        <v>0</v>
      </c>
      <c r="AL1796">
        <v>0</v>
      </c>
      <c r="AM1796">
        <v>1</v>
      </c>
      <c r="AN1796">
        <v>0</v>
      </c>
      <c r="AO1796">
        <v>0</v>
      </c>
      <c r="AP1796">
        <v>0</v>
      </c>
      <c r="AQ1796">
        <v>0</v>
      </c>
      <c r="AR1796">
        <v>0</v>
      </c>
      <c r="AS1796">
        <v>1</v>
      </c>
      <c r="AT1796">
        <v>5</v>
      </c>
      <c r="AU1796">
        <v>78237</v>
      </c>
      <c r="AV1796">
        <v>12.7</v>
      </c>
      <c r="AW1796" t="s">
        <v>59</v>
      </c>
      <c r="AX1796">
        <v>3</v>
      </c>
    </row>
    <row r="1797" spans="1:50">
      <c r="A1797" t="s">
        <v>3158</v>
      </c>
      <c r="B1797" t="s">
        <v>1350</v>
      </c>
      <c r="C1797" t="s">
        <v>420</v>
      </c>
      <c r="D1797">
        <v>4280</v>
      </c>
      <c r="E1797" t="s">
        <v>53</v>
      </c>
      <c r="F1797">
        <v>76</v>
      </c>
      <c r="G1797" t="s">
        <v>54</v>
      </c>
      <c r="H1797">
        <v>274.01</v>
      </c>
      <c r="I1797" t="s">
        <v>94</v>
      </c>
      <c r="J1797" t="s">
        <v>56</v>
      </c>
      <c r="K1797" t="s">
        <v>72</v>
      </c>
      <c r="L1797" t="s">
        <v>58</v>
      </c>
      <c r="M1797">
        <v>0</v>
      </c>
      <c r="N1797">
        <v>1</v>
      </c>
      <c r="O1797">
        <v>1</v>
      </c>
      <c r="P1797">
        <v>0</v>
      </c>
      <c r="Q1797" t="s">
        <v>59</v>
      </c>
      <c r="R1797" t="s">
        <v>59</v>
      </c>
      <c r="S1797" t="s">
        <v>59</v>
      </c>
      <c r="T1797" t="s">
        <v>59</v>
      </c>
      <c r="U1797" t="s">
        <v>59</v>
      </c>
      <c r="V1797">
        <v>0</v>
      </c>
      <c r="W1797">
        <v>0</v>
      </c>
      <c r="X1797">
        <v>0</v>
      </c>
      <c r="Y1797" t="s">
        <v>66</v>
      </c>
      <c r="Z1797" t="s">
        <v>66</v>
      </c>
      <c r="AA1797" t="s">
        <v>58</v>
      </c>
      <c r="AB1797" t="s">
        <v>58</v>
      </c>
      <c r="AC1797" t="s">
        <v>58</v>
      </c>
      <c r="AD1797" t="s">
        <v>58</v>
      </c>
      <c r="AE1797" t="s">
        <v>66</v>
      </c>
      <c r="AF1797" t="s">
        <v>58</v>
      </c>
      <c r="AG1797" t="s">
        <v>58</v>
      </c>
      <c r="AH1797" t="s">
        <v>58</v>
      </c>
      <c r="AI1797" t="s">
        <v>58</v>
      </c>
      <c r="AJ1797" t="s">
        <v>58</v>
      </c>
      <c r="AK1797">
        <v>0</v>
      </c>
      <c r="AL1797">
        <v>0</v>
      </c>
      <c r="AM1797">
        <v>1</v>
      </c>
      <c r="AN1797">
        <v>1</v>
      </c>
      <c r="AO1797">
        <v>1</v>
      </c>
      <c r="AP1797">
        <v>0</v>
      </c>
      <c r="AQ1797">
        <v>0</v>
      </c>
      <c r="AR1797">
        <v>0</v>
      </c>
      <c r="AS1797">
        <v>1</v>
      </c>
      <c r="AT1797">
        <v>7</v>
      </c>
      <c r="AU1797">
        <v>53778</v>
      </c>
      <c r="AV1797">
        <v>13</v>
      </c>
      <c r="AW1797" t="s">
        <v>59</v>
      </c>
      <c r="AX1797">
        <v>2</v>
      </c>
    </row>
    <row r="1798" spans="1:50">
      <c r="A1798" t="s">
        <v>3159</v>
      </c>
      <c r="B1798" t="s">
        <v>1058</v>
      </c>
      <c r="C1798" t="s">
        <v>148</v>
      </c>
      <c r="D1798">
        <v>875</v>
      </c>
      <c r="E1798" t="s">
        <v>53</v>
      </c>
      <c r="F1798">
        <v>62</v>
      </c>
      <c r="G1798" t="s">
        <v>84</v>
      </c>
      <c r="H1798">
        <v>420.72</v>
      </c>
      <c r="I1798" t="s">
        <v>55</v>
      </c>
      <c r="J1798" t="s">
        <v>55</v>
      </c>
      <c r="K1798" t="s">
        <v>72</v>
      </c>
      <c r="L1798" t="s">
        <v>58</v>
      </c>
      <c r="M1798">
        <v>0</v>
      </c>
      <c r="N1798">
        <v>2</v>
      </c>
      <c r="O1798">
        <v>2</v>
      </c>
      <c r="P1798">
        <v>0</v>
      </c>
      <c r="Q1798" t="s">
        <v>59</v>
      </c>
      <c r="R1798" t="s">
        <v>59</v>
      </c>
      <c r="S1798" t="s">
        <v>59</v>
      </c>
      <c r="T1798" t="s">
        <v>66</v>
      </c>
      <c r="U1798" t="s">
        <v>66</v>
      </c>
      <c r="W1798">
        <v>0</v>
      </c>
      <c r="X1798">
        <v>0</v>
      </c>
      <c r="Y1798" t="s">
        <v>58</v>
      </c>
      <c r="Z1798" t="s">
        <v>66</v>
      </c>
      <c r="AA1798" t="s">
        <v>58</v>
      </c>
      <c r="AB1798" t="s">
        <v>66</v>
      </c>
      <c r="AC1798" t="s">
        <v>58</v>
      </c>
      <c r="AD1798" t="s">
        <v>58</v>
      </c>
      <c r="AE1798" t="s">
        <v>58</v>
      </c>
      <c r="AF1798" t="s">
        <v>58</v>
      </c>
      <c r="AG1798" t="s">
        <v>66</v>
      </c>
      <c r="AH1798" t="s">
        <v>58</v>
      </c>
      <c r="AI1798" t="s">
        <v>58</v>
      </c>
      <c r="AJ1798" t="s">
        <v>58</v>
      </c>
      <c r="AK1798">
        <v>0</v>
      </c>
      <c r="AL1798">
        <v>1</v>
      </c>
      <c r="AM1798">
        <v>1</v>
      </c>
      <c r="AN1798">
        <v>0</v>
      </c>
      <c r="AO1798">
        <v>1</v>
      </c>
      <c r="AP1798">
        <v>0</v>
      </c>
      <c r="AQ1798">
        <v>0</v>
      </c>
      <c r="AR1798">
        <v>1</v>
      </c>
      <c r="AS1798">
        <v>1</v>
      </c>
      <c r="AT1798">
        <v>7</v>
      </c>
      <c r="AU1798">
        <v>94270</v>
      </c>
      <c r="AV1798">
        <v>13.5</v>
      </c>
      <c r="AW1798" t="s">
        <v>66</v>
      </c>
      <c r="AX1798">
        <v>3</v>
      </c>
    </row>
    <row r="1799" spans="1:50">
      <c r="A1799" t="s">
        <v>3160</v>
      </c>
      <c r="B1799" t="s">
        <v>2168</v>
      </c>
      <c r="C1799" t="s">
        <v>93</v>
      </c>
      <c r="D1799">
        <v>1120</v>
      </c>
      <c r="E1799" t="s">
        <v>53</v>
      </c>
      <c r="F1799">
        <v>48</v>
      </c>
      <c r="G1799" t="s">
        <v>104</v>
      </c>
      <c r="H1799">
        <v>248.03</v>
      </c>
      <c r="I1799" t="s">
        <v>105</v>
      </c>
      <c r="J1799" t="s">
        <v>56</v>
      </c>
      <c r="K1799" t="s">
        <v>145</v>
      </c>
      <c r="L1799" t="s">
        <v>58</v>
      </c>
      <c r="M1799">
        <v>0</v>
      </c>
      <c r="N1799">
        <v>0</v>
      </c>
      <c r="O1799">
        <v>0</v>
      </c>
      <c r="P1799">
        <v>0</v>
      </c>
      <c r="Q1799" t="s">
        <v>59</v>
      </c>
      <c r="R1799" t="s">
        <v>59</v>
      </c>
      <c r="S1799" t="s">
        <v>59</v>
      </c>
      <c r="T1799" t="s">
        <v>59</v>
      </c>
      <c r="U1799" t="s">
        <v>66</v>
      </c>
      <c r="W1799">
        <v>0</v>
      </c>
      <c r="X1799">
        <v>0</v>
      </c>
      <c r="Y1799" t="s">
        <v>59</v>
      </c>
      <c r="Z1799" t="s">
        <v>59</v>
      </c>
      <c r="AA1799" t="s">
        <v>59</v>
      </c>
      <c r="AB1799" t="s">
        <v>59</v>
      </c>
      <c r="AC1799" t="s">
        <v>59</v>
      </c>
      <c r="AD1799" t="s">
        <v>59</v>
      </c>
      <c r="AE1799" t="s">
        <v>59</v>
      </c>
      <c r="AF1799" t="s">
        <v>59</v>
      </c>
      <c r="AG1799" t="s">
        <v>59</v>
      </c>
      <c r="AH1799" t="s">
        <v>59</v>
      </c>
      <c r="AI1799" t="s">
        <v>59</v>
      </c>
      <c r="AJ1799" t="s">
        <v>59</v>
      </c>
      <c r="AT1799">
        <v>6</v>
      </c>
      <c r="AU1799">
        <v>76249</v>
      </c>
      <c r="AV1799">
        <v>14.2</v>
      </c>
      <c r="AW1799" t="s">
        <v>59</v>
      </c>
      <c r="AX1799">
        <v>5</v>
      </c>
    </row>
    <row r="1800" spans="1:50">
      <c r="A1800" t="s">
        <v>3161</v>
      </c>
      <c r="B1800" t="s">
        <v>1092</v>
      </c>
      <c r="C1800" t="s">
        <v>171</v>
      </c>
      <c r="D1800">
        <v>5600</v>
      </c>
      <c r="E1800" t="s">
        <v>63</v>
      </c>
      <c r="F1800">
        <v>46</v>
      </c>
      <c r="G1800" t="s">
        <v>64</v>
      </c>
      <c r="H1800">
        <v>490.46</v>
      </c>
      <c r="I1800" t="s">
        <v>105</v>
      </c>
      <c r="J1800" t="s">
        <v>71</v>
      </c>
      <c r="K1800" t="s">
        <v>215</v>
      </c>
      <c r="L1800" t="s">
        <v>58</v>
      </c>
      <c r="M1800">
        <v>0</v>
      </c>
      <c r="N1800">
        <v>2</v>
      </c>
      <c r="O1800">
        <v>2</v>
      </c>
      <c r="P1800">
        <v>0</v>
      </c>
      <c r="Q1800" t="s">
        <v>59</v>
      </c>
      <c r="R1800" t="s">
        <v>59</v>
      </c>
      <c r="S1800" t="s">
        <v>59</v>
      </c>
      <c r="T1800" t="s">
        <v>59</v>
      </c>
      <c r="U1800" t="s">
        <v>59</v>
      </c>
      <c r="W1800">
        <v>0</v>
      </c>
      <c r="X1800">
        <v>0</v>
      </c>
      <c r="Y1800" t="s">
        <v>66</v>
      </c>
      <c r="Z1800" t="s">
        <v>58</v>
      </c>
      <c r="AA1800" t="s">
        <v>58</v>
      </c>
      <c r="AB1800" t="s">
        <v>66</v>
      </c>
      <c r="AC1800" t="s">
        <v>58</v>
      </c>
      <c r="AD1800" t="s">
        <v>58</v>
      </c>
      <c r="AE1800" t="s">
        <v>58</v>
      </c>
      <c r="AF1800" t="s">
        <v>58</v>
      </c>
      <c r="AG1800" t="s">
        <v>58</v>
      </c>
      <c r="AH1800" t="s">
        <v>58</v>
      </c>
      <c r="AI1800" t="s">
        <v>58</v>
      </c>
      <c r="AJ1800" t="s">
        <v>58</v>
      </c>
      <c r="AK1800">
        <v>0</v>
      </c>
      <c r="AL1800">
        <v>0</v>
      </c>
      <c r="AM1800">
        <v>1</v>
      </c>
      <c r="AN1800">
        <v>0</v>
      </c>
      <c r="AO1800">
        <v>1</v>
      </c>
      <c r="AP1800">
        <v>0</v>
      </c>
      <c r="AQ1800">
        <v>0</v>
      </c>
      <c r="AR1800">
        <v>0</v>
      </c>
      <c r="AS1800">
        <v>1</v>
      </c>
      <c r="AT1800">
        <v>7</v>
      </c>
      <c r="AU1800">
        <v>71128</v>
      </c>
      <c r="AV1800">
        <v>15.9</v>
      </c>
      <c r="AW1800" t="s">
        <v>59</v>
      </c>
      <c r="AX1800">
        <v>3</v>
      </c>
    </row>
    <row r="1801" spans="1:50">
      <c r="A1801" t="s">
        <v>3162</v>
      </c>
      <c r="B1801" t="s">
        <v>3163</v>
      </c>
      <c r="C1801" t="s">
        <v>148</v>
      </c>
      <c r="D1801">
        <v>6160</v>
      </c>
      <c r="E1801" t="s">
        <v>63</v>
      </c>
      <c r="F1801">
        <v>40</v>
      </c>
      <c r="G1801" t="s">
        <v>163</v>
      </c>
      <c r="H1801">
        <v>405.26</v>
      </c>
      <c r="I1801" t="s">
        <v>55</v>
      </c>
      <c r="J1801" t="s">
        <v>71</v>
      </c>
      <c r="K1801" t="s">
        <v>72</v>
      </c>
      <c r="L1801" t="s">
        <v>66</v>
      </c>
      <c r="M1801">
        <v>1</v>
      </c>
      <c r="N1801">
        <v>2</v>
      </c>
      <c r="O1801">
        <v>2</v>
      </c>
      <c r="P1801">
        <v>0</v>
      </c>
      <c r="Q1801" t="s">
        <v>59</v>
      </c>
      <c r="R1801" t="s">
        <v>66</v>
      </c>
      <c r="S1801" t="s">
        <v>59</v>
      </c>
      <c r="T1801" t="s">
        <v>66</v>
      </c>
      <c r="U1801" t="s">
        <v>66</v>
      </c>
      <c r="W1801">
        <v>0</v>
      </c>
      <c r="X1801">
        <v>0</v>
      </c>
      <c r="Y1801" t="s">
        <v>58</v>
      </c>
      <c r="Z1801" t="s">
        <v>58</v>
      </c>
      <c r="AA1801" t="s">
        <v>58</v>
      </c>
      <c r="AB1801" t="s">
        <v>66</v>
      </c>
      <c r="AC1801" t="s">
        <v>58</v>
      </c>
      <c r="AD1801" t="s">
        <v>58</v>
      </c>
      <c r="AE1801" t="s">
        <v>58</v>
      </c>
      <c r="AF1801" t="s">
        <v>58</v>
      </c>
      <c r="AG1801" t="s">
        <v>58</v>
      </c>
      <c r="AH1801" t="s">
        <v>58</v>
      </c>
      <c r="AI1801" t="s">
        <v>58</v>
      </c>
      <c r="AJ1801" t="s">
        <v>58</v>
      </c>
      <c r="AK1801">
        <v>0</v>
      </c>
      <c r="AL1801">
        <v>1</v>
      </c>
      <c r="AM1801">
        <v>1</v>
      </c>
      <c r="AN1801">
        <v>0</v>
      </c>
      <c r="AO1801">
        <v>1</v>
      </c>
      <c r="AP1801">
        <v>0</v>
      </c>
      <c r="AQ1801">
        <v>0</v>
      </c>
      <c r="AR1801">
        <v>1</v>
      </c>
      <c r="AS1801">
        <v>1</v>
      </c>
      <c r="AT1801">
        <v>5</v>
      </c>
      <c r="AU1801">
        <v>77812</v>
      </c>
      <c r="AV1801">
        <v>13.2</v>
      </c>
      <c r="AW1801" t="s">
        <v>66</v>
      </c>
      <c r="AX1801">
        <v>3</v>
      </c>
    </row>
    <row r="1802" spans="1:50">
      <c r="A1802" t="s">
        <v>3164</v>
      </c>
      <c r="B1802" t="s">
        <v>1601</v>
      </c>
      <c r="C1802" t="s">
        <v>75</v>
      </c>
      <c r="D1802">
        <v>2160</v>
      </c>
      <c r="E1802" t="s">
        <v>63</v>
      </c>
      <c r="F1802">
        <v>72</v>
      </c>
      <c r="G1802" t="s">
        <v>64</v>
      </c>
      <c r="H1802">
        <v>356.58</v>
      </c>
      <c r="I1802" t="s">
        <v>105</v>
      </c>
      <c r="J1802" t="s">
        <v>71</v>
      </c>
      <c r="K1802" t="s">
        <v>215</v>
      </c>
      <c r="L1802" t="s">
        <v>66</v>
      </c>
      <c r="M1802">
        <v>1</v>
      </c>
      <c r="N1802">
        <v>1</v>
      </c>
      <c r="O1802">
        <v>1</v>
      </c>
      <c r="P1802">
        <v>0</v>
      </c>
      <c r="Q1802" t="s">
        <v>59</v>
      </c>
      <c r="R1802" t="s">
        <v>66</v>
      </c>
      <c r="S1802" t="s">
        <v>66</v>
      </c>
      <c r="T1802" t="s">
        <v>59</v>
      </c>
      <c r="U1802" t="s">
        <v>66</v>
      </c>
      <c r="V1802">
        <v>1</v>
      </c>
      <c r="W1802">
        <v>1</v>
      </c>
      <c r="X1802">
        <v>1</v>
      </c>
      <c r="Y1802" t="s">
        <v>58</v>
      </c>
      <c r="Z1802" t="s">
        <v>66</v>
      </c>
      <c r="AA1802" t="s">
        <v>66</v>
      </c>
      <c r="AB1802" t="s">
        <v>66</v>
      </c>
      <c r="AC1802" t="s">
        <v>58</v>
      </c>
      <c r="AD1802" t="s">
        <v>58</v>
      </c>
      <c r="AE1802" t="s">
        <v>66</v>
      </c>
      <c r="AF1802" t="s">
        <v>58</v>
      </c>
      <c r="AG1802" t="s">
        <v>58</v>
      </c>
      <c r="AH1802" t="s">
        <v>58</v>
      </c>
      <c r="AI1802" t="s">
        <v>58</v>
      </c>
      <c r="AJ1802" t="s">
        <v>58</v>
      </c>
      <c r="AK1802">
        <v>0</v>
      </c>
      <c r="AL1802">
        <v>1</v>
      </c>
      <c r="AM1802">
        <v>1</v>
      </c>
      <c r="AN1802">
        <v>0</v>
      </c>
      <c r="AO1802">
        <v>1</v>
      </c>
      <c r="AP1802">
        <v>0</v>
      </c>
      <c r="AQ1802">
        <v>1</v>
      </c>
      <c r="AR1802">
        <v>0</v>
      </c>
      <c r="AS1802">
        <v>0</v>
      </c>
      <c r="AT1802">
        <v>7</v>
      </c>
      <c r="AU1802">
        <v>73016</v>
      </c>
      <c r="AV1802">
        <v>12.8</v>
      </c>
      <c r="AW1802" t="s">
        <v>59</v>
      </c>
      <c r="AX1802">
        <v>1</v>
      </c>
    </row>
    <row r="1803" spans="1:50">
      <c r="A1803" t="s">
        <v>3165</v>
      </c>
      <c r="B1803" t="s">
        <v>3166</v>
      </c>
      <c r="C1803" t="s">
        <v>79</v>
      </c>
      <c r="D1803">
        <v>7040</v>
      </c>
      <c r="E1803" t="s">
        <v>63</v>
      </c>
      <c r="F1803">
        <v>44</v>
      </c>
      <c r="G1803" t="s">
        <v>70</v>
      </c>
      <c r="H1803">
        <v>368.42</v>
      </c>
      <c r="I1803" t="s">
        <v>105</v>
      </c>
      <c r="J1803" t="s">
        <v>71</v>
      </c>
      <c r="K1803" t="s">
        <v>168</v>
      </c>
      <c r="L1803" t="s">
        <v>66</v>
      </c>
      <c r="M1803">
        <v>3</v>
      </c>
      <c r="N1803">
        <v>2</v>
      </c>
      <c r="O1803">
        <v>2</v>
      </c>
      <c r="P1803">
        <v>0</v>
      </c>
      <c r="Q1803" t="s">
        <v>59</v>
      </c>
      <c r="R1803" t="s">
        <v>59</v>
      </c>
      <c r="S1803" t="s">
        <v>59</v>
      </c>
      <c r="T1803" t="s">
        <v>59</v>
      </c>
      <c r="U1803" t="s">
        <v>59</v>
      </c>
      <c r="V1803">
        <v>2</v>
      </c>
      <c r="W1803">
        <v>1</v>
      </c>
      <c r="X1803">
        <v>1</v>
      </c>
      <c r="Y1803" t="s">
        <v>66</v>
      </c>
      <c r="Z1803" t="s">
        <v>66</v>
      </c>
      <c r="AA1803" t="s">
        <v>58</v>
      </c>
      <c r="AB1803" t="s">
        <v>66</v>
      </c>
      <c r="AC1803" t="s">
        <v>58</v>
      </c>
      <c r="AD1803" t="s">
        <v>58</v>
      </c>
      <c r="AE1803" t="s">
        <v>58</v>
      </c>
      <c r="AF1803" t="s">
        <v>58</v>
      </c>
      <c r="AG1803" t="s">
        <v>58</v>
      </c>
      <c r="AH1803" t="s">
        <v>58</v>
      </c>
      <c r="AI1803" t="s">
        <v>58</v>
      </c>
      <c r="AJ1803" t="s">
        <v>58</v>
      </c>
      <c r="AK1803">
        <v>0</v>
      </c>
      <c r="AL1803">
        <v>0</v>
      </c>
      <c r="AM1803">
        <v>0</v>
      </c>
      <c r="AN1803">
        <v>0</v>
      </c>
      <c r="AO1803">
        <v>0</v>
      </c>
      <c r="AP1803">
        <v>0</v>
      </c>
      <c r="AQ1803">
        <v>0</v>
      </c>
      <c r="AR1803">
        <v>0</v>
      </c>
      <c r="AS1803">
        <v>0</v>
      </c>
      <c r="AT1803">
        <v>8</v>
      </c>
      <c r="AU1803">
        <v>76249</v>
      </c>
      <c r="AV1803">
        <v>12.4</v>
      </c>
      <c r="AW1803" t="s">
        <v>59</v>
      </c>
      <c r="AX1803">
        <v>8</v>
      </c>
    </row>
    <row r="1804" spans="1:50">
      <c r="A1804" t="s">
        <v>3167</v>
      </c>
      <c r="B1804" t="s">
        <v>3168</v>
      </c>
      <c r="C1804" t="s">
        <v>171</v>
      </c>
      <c r="D1804">
        <v>5600</v>
      </c>
      <c r="E1804" t="s">
        <v>63</v>
      </c>
      <c r="F1804">
        <v>48</v>
      </c>
      <c r="G1804" t="s">
        <v>226</v>
      </c>
      <c r="H1804">
        <v>397.37</v>
      </c>
      <c r="I1804" t="s">
        <v>55</v>
      </c>
      <c r="J1804" t="s">
        <v>71</v>
      </c>
      <c r="K1804" t="s">
        <v>57</v>
      </c>
      <c r="L1804" t="s">
        <v>66</v>
      </c>
      <c r="M1804">
        <v>1</v>
      </c>
      <c r="N1804">
        <v>2</v>
      </c>
      <c r="O1804">
        <v>2</v>
      </c>
      <c r="P1804">
        <v>0</v>
      </c>
      <c r="Q1804" t="s">
        <v>59</v>
      </c>
      <c r="R1804" t="s">
        <v>59</v>
      </c>
      <c r="S1804" t="s">
        <v>59</v>
      </c>
      <c r="T1804" t="s">
        <v>59</v>
      </c>
      <c r="U1804" t="s">
        <v>59</v>
      </c>
      <c r="V1804">
        <v>2</v>
      </c>
      <c r="W1804">
        <v>0</v>
      </c>
      <c r="X1804">
        <v>1</v>
      </c>
      <c r="Y1804" t="s">
        <v>66</v>
      </c>
      <c r="Z1804" t="s">
        <v>66</v>
      </c>
      <c r="AA1804" t="s">
        <v>58</v>
      </c>
      <c r="AB1804" t="s">
        <v>66</v>
      </c>
      <c r="AC1804" t="s">
        <v>58</v>
      </c>
      <c r="AD1804" t="s">
        <v>58</v>
      </c>
      <c r="AE1804" t="s">
        <v>58</v>
      </c>
      <c r="AF1804" t="s">
        <v>58</v>
      </c>
      <c r="AG1804" t="s">
        <v>58</v>
      </c>
      <c r="AH1804" t="s">
        <v>58</v>
      </c>
      <c r="AI1804" t="s">
        <v>58</v>
      </c>
      <c r="AJ1804" t="s">
        <v>58</v>
      </c>
      <c r="AK1804">
        <v>0</v>
      </c>
      <c r="AL1804">
        <v>0</v>
      </c>
      <c r="AM1804">
        <v>0</v>
      </c>
      <c r="AN1804">
        <v>0</v>
      </c>
      <c r="AO1804">
        <v>0</v>
      </c>
      <c r="AP1804">
        <v>0</v>
      </c>
      <c r="AQ1804">
        <v>0</v>
      </c>
      <c r="AR1804">
        <v>0</v>
      </c>
      <c r="AS1804">
        <v>0</v>
      </c>
      <c r="AT1804">
        <v>7</v>
      </c>
      <c r="AU1804">
        <v>73408</v>
      </c>
      <c r="AV1804">
        <v>12.8</v>
      </c>
      <c r="AW1804" t="s">
        <v>59</v>
      </c>
      <c r="AX1804">
        <v>3</v>
      </c>
    </row>
    <row r="1805" spans="1:50">
      <c r="A1805" t="s">
        <v>3169</v>
      </c>
      <c r="B1805" t="s">
        <v>3170</v>
      </c>
      <c r="C1805" t="s">
        <v>103</v>
      </c>
      <c r="D1805">
        <v>9340</v>
      </c>
      <c r="E1805" t="s">
        <v>63</v>
      </c>
      <c r="F1805">
        <v>40</v>
      </c>
      <c r="G1805" t="s">
        <v>226</v>
      </c>
      <c r="H1805">
        <v>324.01</v>
      </c>
      <c r="I1805" t="s">
        <v>105</v>
      </c>
      <c r="J1805" t="s">
        <v>71</v>
      </c>
      <c r="K1805" t="s">
        <v>156</v>
      </c>
      <c r="L1805" t="s">
        <v>66</v>
      </c>
      <c r="M1805">
        <v>3</v>
      </c>
      <c r="N1805">
        <v>2</v>
      </c>
      <c r="O1805">
        <v>2</v>
      </c>
      <c r="P1805">
        <v>0</v>
      </c>
      <c r="Q1805" t="s">
        <v>59</v>
      </c>
      <c r="R1805" t="s">
        <v>59</v>
      </c>
      <c r="S1805" t="s">
        <v>59</v>
      </c>
      <c r="T1805" t="s">
        <v>66</v>
      </c>
      <c r="U1805" t="s">
        <v>66</v>
      </c>
      <c r="W1805">
        <v>0</v>
      </c>
      <c r="X1805">
        <v>0</v>
      </c>
      <c r="Y1805" t="s">
        <v>66</v>
      </c>
      <c r="Z1805" t="s">
        <v>66</v>
      </c>
      <c r="AA1805" t="s">
        <v>58</v>
      </c>
      <c r="AB1805" t="s">
        <v>66</v>
      </c>
      <c r="AC1805" t="s">
        <v>58</v>
      </c>
      <c r="AD1805" t="s">
        <v>58</v>
      </c>
      <c r="AE1805" t="s">
        <v>66</v>
      </c>
      <c r="AF1805" t="s">
        <v>58</v>
      </c>
      <c r="AG1805" t="s">
        <v>58</v>
      </c>
      <c r="AH1805" t="s">
        <v>58</v>
      </c>
      <c r="AI1805" t="s">
        <v>58</v>
      </c>
      <c r="AJ1805" t="s">
        <v>66</v>
      </c>
      <c r="AK1805">
        <v>0</v>
      </c>
      <c r="AL1805">
        <v>1</v>
      </c>
      <c r="AM1805">
        <v>1</v>
      </c>
      <c r="AN1805">
        <v>0</v>
      </c>
      <c r="AO1805">
        <v>1</v>
      </c>
      <c r="AP1805">
        <v>0</v>
      </c>
      <c r="AQ1805">
        <v>0</v>
      </c>
      <c r="AR1805">
        <v>0</v>
      </c>
      <c r="AS1805">
        <v>1</v>
      </c>
      <c r="AT1805">
        <v>6</v>
      </c>
      <c r="AU1805">
        <v>68025</v>
      </c>
      <c r="AV1805">
        <v>12.9</v>
      </c>
      <c r="AW1805" t="s">
        <v>59</v>
      </c>
      <c r="AX1805">
        <v>6</v>
      </c>
    </row>
    <row r="1806" spans="1:50">
      <c r="A1806" t="s">
        <v>3171</v>
      </c>
      <c r="B1806" t="s">
        <v>3114</v>
      </c>
      <c r="C1806" t="s">
        <v>103</v>
      </c>
      <c r="D1806">
        <v>6780</v>
      </c>
      <c r="E1806" t="s">
        <v>53</v>
      </c>
      <c r="F1806">
        <v>80</v>
      </c>
      <c r="G1806" t="s">
        <v>54</v>
      </c>
      <c r="H1806">
        <v>314.8</v>
      </c>
      <c r="I1806" t="s">
        <v>94</v>
      </c>
      <c r="J1806" t="s">
        <v>71</v>
      </c>
      <c r="K1806" t="s">
        <v>85</v>
      </c>
      <c r="L1806" t="s">
        <v>58</v>
      </c>
      <c r="M1806">
        <v>0</v>
      </c>
      <c r="N1806">
        <v>2</v>
      </c>
      <c r="O1806">
        <v>2</v>
      </c>
      <c r="P1806">
        <v>1</v>
      </c>
      <c r="Q1806" t="s">
        <v>59</v>
      </c>
      <c r="R1806" t="s">
        <v>59</v>
      </c>
      <c r="S1806" t="s">
        <v>59</v>
      </c>
      <c r="T1806" t="s">
        <v>59</v>
      </c>
      <c r="U1806" t="s">
        <v>59</v>
      </c>
      <c r="W1806">
        <v>0</v>
      </c>
      <c r="X1806">
        <v>0</v>
      </c>
      <c r="Y1806" t="s">
        <v>66</v>
      </c>
      <c r="Z1806" t="s">
        <v>58</v>
      </c>
      <c r="AA1806" t="s">
        <v>66</v>
      </c>
      <c r="AB1806" t="s">
        <v>66</v>
      </c>
      <c r="AC1806" t="s">
        <v>58</v>
      </c>
      <c r="AD1806" t="s">
        <v>58</v>
      </c>
      <c r="AE1806" t="s">
        <v>58</v>
      </c>
      <c r="AF1806" t="s">
        <v>58</v>
      </c>
      <c r="AG1806" t="s">
        <v>58</v>
      </c>
      <c r="AH1806" t="s">
        <v>58</v>
      </c>
      <c r="AI1806" t="s">
        <v>58</v>
      </c>
      <c r="AJ1806" t="s">
        <v>58</v>
      </c>
      <c r="AK1806">
        <v>0</v>
      </c>
      <c r="AL1806">
        <v>1</v>
      </c>
      <c r="AM1806">
        <v>1</v>
      </c>
      <c r="AN1806">
        <v>1</v>
      </c>
      <c r="AO1806">
        <v>1</v>
      </c>
      <c r="AP1806">
        <v>0</v>
      </c>
      <c r="AQ1806">
        <v>0</v>
      </c>
      <c r="AR1806">
        <v>1</v>
      </c>
      <c r="AS1806">
        <v>0</v>
      </c>
      <c r="AT1806">
        <v>3</v>
      </c>
      <c r="AU1806">
        <v>49999</v>
      </c>
      <c r="AV1806">
        <v>13.1</v>
      </c>
      <c r="AW1806" t="s">
        <v>59</v>
      </c>
      <c r="AX1806">
        <v>6</v>
      </c>
    </row>
    <row r="1807" spans="1:50">
      <c r="A1807" t="s">
        <v>3172</v>
      </c>
      <c r="B1807" t="s">
        <v>3173</v>
      </c>
      <c r="C1807" t="s">
        <v>134</v>
      </c>
      <c r="D1807">
        <v>2000</v>
      </c>
      <c r="E1807" t="s">
        <v>63</v>
      </c>
      <c r="F1807">
        <v>60</v>
      </c>
      <c r="G1807" t="s">
        <v>70</v>
      </c>
      <c r="H1807">
        <v>336.51</v>
      </c>
      <c r="I1807" t="s">
        <v>55</v>
      </c>
      <c r="J1807" t="s">
        <v>71</v>
      </c>
      <c r="K1807" t="s">
        <v>80</v>
      </c>
      <c r="L1807" t="s">
        <v>58</v>
      </c>
      <c r="M1807">
        <v>0</v>
      </c>
      <c r="N1807">
        <v>2</v>
      </c>
      <c r="O1807">
        <v>2</v>
      </c>
      <c r="P1807">
        <v>0</v>
      </c>
      <c r="Q1807" t="s">
        <v>59</v>
      </c>
      <c r="R1807" t="s">
        <v>59</v>
      </c>
      <c r="S1807" t="s">
        <v>59</v>
      </c>
      <c r="T1807" t="s">
        <v>66</v>
      </c>
      <c r="U1807" t="s">
        <v>59</v>
      </c>
      <c r="V1807">
        <v>0</v>
      </c>
      <c r="W1807">
        <v>1</v>
      </c>
      <c r="X1807">
        <v>1</v>
      </c>
      <c r="Y1807" t="s">
        <v>66</v>
      </c>
      <c r="Z1807" t="s">
        <v>66</v>
      </c>
      <c r="AA1807" t="s">
        <v>58</v>
      </c>
      <c r="AB1807" t="s">
        <v>66</v>
      </c>
      <c r="AC1807" t="s">
        <v>58</v>
      </c>
      <c r="AD1807" t="s">
        <v>58</v>
      </c>
      <c r="AE1807" t="s">
        <v>66</v>
      </c>
      <c r="AF1807" t="s">
        <v>58</v>
      </c>
      <c r="AG1807" t="s">
        <v>58</v>
      </c>
      <c r="AH1807" t="s">
        <v>58</v>
      </c>
      <c r="AI1807" t="s">
        <v>58</v>
      </c>
      <c r="AJ1807" t="s">
        <v>66</v>
      </c>
      <c r="AK1807">
        <v>1</v>
      </c>
      <c r="AL1807">
        <v>1</v>
      </c>
      <c r="AM1807">
        <v>1</v>
      </c>
      <c r="AN1807">
        <v>0</v>
      </c>
      <c r="AO1807">
        <v>0</v>
      </c>
      <c r="AP1807">
        <v>0</v>
      </c>
      <c r="AQ1807">
        <v>0</v>
      </c>
      <c r="AR1807">
        <v>0</v>
      </c>
      <c r="AS1807">
        <v>0</v>
      </c>
      <c r="AT1807">
        <v>8</v>
      </c>
      <c r="AU1807">
        <v>77433</v>
      </c>
      <c r="AV1807">
        <v>13.6</v>
      </c>
      <c r="AW1807" t="s">
        <v>59</v>
      </c>
      <c r="AX1807">
        <v>1</v>
      </c>
    </row>
    <row r="1808" spans="1:50">
      <c r="A1808" t="s">
        <v>3174</v>
      </c>
      <c r="B1808" t="s">
        <v>3175</v>
      </c>
      <c r="C1808" t="s">
        <v>103</v>
      </c>
      <c r="D1808">
        <v>4480</v>
      </c>
      <c r="E1808" t="s">
        <v>53</v>
      </c>
      <c r="F1808">
        <v>46</v>
      </c>
      <c r="G1808" t="s">
        <v>70</v>
      </c>
      <c r="H1808">
        <v>358.22</v>
      </c>
      <c r="I1808" t="s">
        <v>55</v>
      </c>
      <c r="J1808" t="s">
        <v>55</v>
      </c>
      <c r="K1808" t="s">
        <v>72</v>
      </c>
      <c r="L1808" t="s">
        <v>66</v>
      </c>
      <c r="M1808">
        <v>1</v>
      </c>
      <c r="N1808">
        <v>2</v>
      </c>
      <c r="O1808">
        <v>2</v>
      </c>
      <c r="P1808">
        <v>0</v>
      </c>
      <c r="Q1808" t="s">
        <v>59</v>
      </c>
      <c r="R1808" t="s">
        <v>59</v>
      </c>
      <c r="S1808" t="s">
        <v>59</v>
      </c>
      <c r="T1808" t="s">
        <v>59</v>
      </c>
      <c r="U1808" t="s">
        <v>59</v>
      </c>
      <c r="W1808">
        <v>0</v>
      </c>
      <c r="X1808">
        <v>0</v>
      </c>
      <c r="Y1808" t="s">
        <v>59</v>
      </c>
      <c r="Z1808" t="s">
        <v>59</v>
      </c>
      <c r="AA1808" t="s">
        <v>59</v>
      </c>
      <c r="AB1808" t="s">
        <v>59</v>
      </c>
      <c r="AC1808" t="s">
        <v>59</v>
      </c>
      <c r="AD1808" t="s">
        <v>59</v>
      </c>
      <c r="AE1808" t="s">
        <v>59</v>
      </c>
      <c r="AF1808" t="s">
        <v>59</v>
      </c>
      <c r="AG1808" t="s">
        <v>59</v>
      </c>
      <c r="AH1808" t="s">
        <v>59</v>
      </c>
      <c r="AI1808" t="s">
        <v>59</v>
      </c>
      <c r="AJ1808" t="s">
        <v>59</v>
      </c>
      <c r="AT1808">
        <v>6</v>
      </c>
      <c r="AU1808">
        <v>76547</v>
      </c>
      <c r="AV1808">
        <v>13.3</v>
      </c>
      <c r="AW1808" t="s">
        <v>59</v>
      </c>
      <c r="AX1808">
        <v>6</v>
      </c>
    </row>
    <row r="1809" spans="1:50">
      <c r="A1809" t="s">
        <v>3176</v>
      </c>
      <c r="B1809" t="s">
        <v>3177</v>
      </c>
      <c r="C1809" t="s">
        <v>185</v>
      </c>
      <c r="D1809">
        <v>1600</v>
      </c>
      <c r="E1809" t="s">
        <v>53</v>
      </c>
      <c r="F1809">
        <v>80</v>
      </c>
      <c r="G1809" t="s">
        <v>64</v>
      </c>
      <c r="H1809">
        <v>339.8</v>
      </c>
      <c r="I1809" t="s">
        <v>105</v>
      </c>
      <c r="J1809" t="s">
        <v>71</v>
      </c>
      <c r="K1809" t="s">
        <v>72</v>
      </c>
      <c r="L1809" t="s">
        <v>58</v>
      </c>
      <c r="M1809">
        <v>0</v>
      </c>
      <c r="N1809">
        <v>2</v>
      </c>
      <c r="O1809">
        <v>2</v>
      </c>
      <c r="P1809">
        <v>0</v>
      </c>
      <c r="Q1809" t="s">
        <v>59</v>
      </c>
      <c r="R1809" t="s">
        <v>66</v>
      </c>
      <c r="S1809" t="s">
        <v>66</v>
      </c>
      <c r="T1809" t="s">
        <v>66</v>
      </c>
      <c r="U1809" t="s">
        <v>66</v>
      </c>
      <c r="W1809">
        <v>0</v>
      </c>
      <c r="X1809">
        <v>0</v>
      </c>
      <c r="Y1809" t="s">
        <v>58</v>
      </c>
      <c r="Z1809" t="s">
        <v>66</v>
      </c>
      <c r="AA1809" t="s">
        <v>66</v>
      </c>
      <c r="AB1809" t="s">
        <v>58</v>
      </c>
      <c r="AC1809" t="s">
        <v>58</v>
      </c>
      <c r="AD1809" t="s">
        <v>58</v>
      </c>
      <c r="AE1809" t="s">
        <v>58</v>
      </c>
      <c r="AF1809" t="s">
        <v>58</v>
      </c>
      <c r="AG1809" t="s">
        <v>58</v>
      </c>
      <c r="AH1809" t="s">
        <v>58</v>
      </c>
      <c r="AI1809" t="s">
        <v>58</v>
      </c>
      <c r="AJ1809" t="s">
        <v>58</v>
      </c>
      <c r="AK1809">
        <v>0</v>
      </c>
      <c r="AL1809">
        <v>0</v>
      </c>
      <c r="AM1809">
        <v>1</v>
      </c>
      <c r="AN1809">
        <v>0</v>
      </c>
      <c r="AO1809">
        <v>0</v>
      </c>
      <c r="AP1809">
        <v>0</v>
      </c>
      <c r="AQ1809">
        <v>0</v>
      </c>
      <c r="AR1809">
        <v>0</v>
      </c>
      <c r="AS1809">
        <v>0</v>
      </c>
      <c r="AT1809">
        <v>7</v>
      </c>
      <c r="AU1809">
        <v>75672</v>
      </c>
      <c r="AV1809">
        <v>13.1</v>
      </c>
      <c r="AW1809" t="s">
        <v>66</v>
      </c>
      <c r="AX1809">
        <v>1</v>
      </c>
    </row>
    <row r="1810" spans="1:50">
      <c r="A1810" t="s">
        <v>3178</v>
      </c>
      <c r="B1810" t="s">
        <v>3179</v>
      </c>
      <c r="C1810" t="s">
        <v>271</v>
      </c>
      <c r="D1810">
        <v>4720</v>
      </c>
      <c r="E1810" t="s">
        <v>63</v>
      </c>
      <c r="F1810">
        <v>64</v>
      </c>
      <c r="G1810" t="s">
        <v>84</v>
      </c>
      <c r="H1810">
        <v>334.21</v>
      </c>
      <c r="I1810" t="s">
        <v>65</v>
      </c>
      <c r="J1810" t="s">
        <v>71</v>
      </c>
      <c r="K1810" t="s">
        <v>72</v>
      </c>
      <c r="L1810" t="s">
        <v>58</v>
      </c>
      <c r="M1810">
        <v>0</v>
      </c>
      <c r="N1810">
        <v>2</v>
      </c>
      <c r="O1810">
        <v>2</v>
      </c>
      <c r="P1810">
        <v>0</v>
      </c>
      <c r="Q1810" t="s">
        <v>66</v>
      </c>
      <c r="R1810" t="s">
        <v>59</v>
      </c>
      <c r="S1810" t="s">
        <v>59</v>
      </c>
      <c r="T1810" t="s">
        <v>66</v>
      </c>
      <c r="U1810" t="s">
        <v>59</v>
      </c>
      <c r="V1810">
        <v>0</v>
      </c>
      <c r="W1810">
        <v>0</v>
      </c>
      <c r="X1810">
        <v>1</v>
      </c>
      <c r="Y1810" t="s">
        <v>66</v>
      </c>
      <c r="Z1810" t="s">
        <v>66</v>
      </c>
      <c r="AA1810" t="s">
        <v>58</v>
      </c>
      <c r="AB1810" t="s">
        <v>66</v>
      </c>
      <c r="AC1810" t="s">
        <v>58</v>
      </c>
      <c r="AD1810" t="s">
        <v>58</v>
      </c>
      <c r="AE1810" t="s">
        <v>58</v>
      </c>
      <c r="AF1810" t="s">
        <v>58</v>
      </c>
      <c r="AG1810" t="s">
        <v>66</v>
      </c>
      <c r="AH1810" t="s">
        <v>66</v>
      </c>
      <c r="AI1810" t="s">
        <v>58</v>
      </c>
      <c r="AJ1810" t="s">
        <v>58</v>
      </c>
      <c r="AK1810">
        <v>0</v>
      </c>
      <c r="AL1810">
        <v>0</v>
      </c>
      <c r="AM1810">
        <v>1</v>
      </c>
      <c r="AN1810">
        <v>0</v>
      </c>
      <c r="AO1810">
        <v>1</v>
      </c>
      <c r="AP1810">
        <v>0</v>
      </c>
      <c r="AQ1810">
        <v>1</v>
      </c>
      <c r="AR1810">
        <v>0</v>
      </c>
      <c r="AS1810">
        <v>0</v>
      </c>
      <c r="AT1810">
        <v>7</v>
      </c>
      <c r="AU1810">
        <v>71817</v>
      </c>
      <c r="AV1810">
        <v>13.7</v>
      </c>
      <c r="AW1810" t="s">
        <v>59</v>
      </c>
      <c r="AX1810">
        <v>1</v>
      </c>
    </row>
    <row r="1811" spans="1:50">
      <c r="A1811" t="s">
        <v>3180</v>
      </c>
      <c r="B1811" t="s">
        <v>3181</v>
      </c>
      <c r="C1811" t="s">
        <v>148</v>
      </c>
      <c r="D1811">
        <v>8480</v>
      </c>
      <c r="E1811" t="s">
        <v>63</v>
      </c>
      <c r="F1811">
        <v>36</v>
      </c>
      <c r="G1811" t="s">
        <v>163</v>
      </c>
      <c r="H1811">
        <v>446.38</v>
      </c>
      <c r="I1811" t="s">
        <v>100</v>
      </c>
      <c r="J1811" t="s">
        <v>71</v>
      </c>
      <c r="K1811" t="s">
        <v>80</v>
      </c>
      <c r="L1811" t="s">
        <v>66</v>
      </c>
      <c r="M1811">
        <v>3</v>
      </c>
      <c r="N1811">
        <v>2</v>
      </c>
      <c r="O1811">
        <v>1</v>
      </c>
      <c r="P1811">
        <v>0</v>
      </c>
      <c r="Q1811" t="s">
        <v>59</v>
      </c>
      <c r="R1811" t="s">
        <v>66</v>
      </c>
      <c r="S1811" t="s">
        <v>59</v>
      </c>
      <c r="T1811" t="s">
        <v>59</v>
      </c>
      <c r="U1811" t="s">
        <v>59</v>
      </c>
      <c r="W1811">
        <v>0</v>
      </c>
      <c r="X1811">
        <v>0</v>
      </c>
      <c r="Y1811" t="s">
        <v>66</v>
      </c>
      <c r="Z1811" t="s">
        <v>58</v>
      </c>
      <c r="AA1811" t="s">
        <v>58</v>
      </c>
      <c r="AB1811" t="s">
        <v>58</v>
      </c>
      <c r="AC1811" t="s">
        <v>58</v>
      </c>
      <c r="AD1811" t="s">
        <v>66</v>
      </c>
      <c r="AE1811" t="s">
        <v>58</v>
      </c>
      <c r="AF1811" t="s">
        <v>58</v>
      </c>
      <c r="AG1811" t="s">
        <v>66</v>
      </c>
      <c r="AH1811" t="s">
        <v>58</v>
      </c>
      <c r="AI1811" t="s">
        <v>58</v>
      </c>
      <c r="AJ1811" t="s">
        <v>58</v>
      </c>
      <c r="AK1811">
        <v>1</v>
      </c>
      <c r="AL1811">
        <v>1</v>
      </c>
      <c r="AM1811">
        <v>1</v>
      </c>
      <c r="AN1811">
        <v>0</v>
      </c>
      <c r="AO1811">
        <v>1</v>
      </c>
      <c r="AP1811">
        <v>0</v>
      </c>
      <c r="AQ1811">
        <v>0</v>
      </c>
      <c r="AR1811">
        <v>0</v>
      </c>
      <c r="AS1811">
        <v>1</v>
      </c>
      <c r="AT1811">
        <v>8</v>
      </c>
      <c r="AU1811">
        <v>102106</v>
      </c>
      <c r="AV1811">
        <v>14.2</v>
      </c>
      <c r="AW1811" t="s">
        <v>59</v>
      </c>
      <c r="AX1811">
        <v>3</v>
      </c>
    </row>
    <row r="1812" spans="1:50">
      <c r="A1812" t="s">
        <v>3182</v>
      </c>
      <c r="B1812" t="s">
        <v>3183</v>
      </c>
      <c r="C1812" t="s">
        <v>171</v>
      </c>
      <c r="D1812">
        <v>5380</v>
      </c>
      <c r="E1812" t="s">
        <v>53</v>
      </c>
      <c r="F1812">
        <v>50</v>
      </c>
      <c r="G1812" t="s">
        <v>127</v>
      </c>
      <c r="H1812">
        <v>450.33</v>
      </c>
      <c r="I1812" t="s">
        <v>55</v>
      </c>
      <c r="J1812" t="s">
        <v>55</v>
      </c>
      <c r="K1812" t="s">
        <v>90</v>
      </c>
      <c r="L1812" t="s">
        <v>66</v>
      </c>
      <c r="M1812">
        <v>2</v>
      </c>
      <c r="N1812">
        <v>2</v>
      </c>
      <c r="O1812">
        <v>2</v>
      </c>
      <c r="P1812">
        <v>0</v>
      </c>
      <c r="Q1812" t="s">
        <v>59</v>
      </c>
      <c r="R1812" t="s">
        <v>59</v>
      </c>
      <c r="S1812" t="s">
        <v>59</v>
      </c>
      <c r="T1812" t="s">
        <v>59</v>
      </c>
      <c r="U1812" t="s">
        <v>59</v>
      </c>
      <c r="V1812">
        <v>1</v>
      </c>
      <c r="W1812">
        <v>1</v>
      </c>
      <c r="X1812">
        <v>0</v>
      </c>
      <c r="Y1812" t="s">
        <v>58</v>
      </c>
      <c r="Z1812" t="s">
        <v>66</v>
      </c>
      <c r="AA1812" t="s">
        <v>58</v>
      </c>
      <c r="AB1812" t="s">
        <v>66</v>
      </c>
      <c r="AC1812" t="s">
        <v>58</v>
      </c>
      <c r="AD1812" t="s">
        <v>58</v>
      </c>
      <c r="AE1812" t="s">
        <v>58</v>
      </c>
      <c r="AF1812" t="s">
        <v>58</v>
      </c>
      <c r="AG1812" t="s">
        <v>58</v>
      </c>
      <c r="AH1812" t="s">
        <v>58</v>
      </c>
      <c r="AI1812" t="s">
        <v>58</v>
      </c>
      <c r="AJ1812" t="s">
        <v>58</v>
      </c>
      <c r="AK1812">
        <v>0</v>
      </c>
      <c r="AL1812">
        <v>0</v>
      </c>
      <c r="AM1812">
        <v>1</v>
      </c>
      <c r="AN1812">
        <v>0</v>
      </c>
      <c r="AO1812">
        <v>1</v>
      </c>
      <c r="AP1812">
        <v>0</v>
      </c>
      <c r="AQ1812">
        <v>0</v>
      </c>
      <c r="AR1812">
        <v>0</v>
      </c>
      <c r="AS1812">
        <v>1</v>
      </c>
      <c r="AT1812">
        <v>8</v>
      </c>
      <c r="AU1812">
        <v>104230</v>
      </c>
      <c r="AV1812">
        <v>13.7</v>
      </c>
      <c r="AW1812" t="s">
        <v>59</v>
      </c>
      <c r="AX1812">
        <v>3</v>
      </c>
    </row>
    <row r="1813" spans="1:50">
      <c r="A1813" t="s">
        <v>3184</v>
      </c>
      <c r="B1813" t="s">
        <v>165</v>
      </c>
      <c r="C1813" t="s">
        <v>185</v>
      </c>
      <c r="D1813">
        <v>7040</v>
      </c>
      <c r="E1813" t="s">
        <v>63</v>
      </c>
      <c r="F1813">
        <v>50</v>
      </c>
      <c r="G1813" t="s">
        <v>226</v>
      </c>
      <c r="H1813">
        <v>349.01</v>
      </c>
      <c r="I1813" t="s">
        <v>105</v>
      </c>
      <c r="J1813" t="s">
        <v>71</v>
      </c>
      <c r="K1813" t="s">
        <v>215</v>
      </c>
      <c r="L1813" t="s">
        <v>66</v>
      </c>
      <c r="M1813">
        <v>1</v>
      </c>
      <c r="N1813">
        <v>1</v>
      </c>
      <c r="O1813">
        <v>1</v>
      </c>
      <c r="P1813">
        <v>0</v>
      </c>
      <c r="Q1813" t="s">
        <v>59</v>
      </c>
      <c r="R1813" t="s">
        <v>59</v>
      </c>
      <c r="S1813" t="s">
        <v>59</v>
      </c>
      <c r="T1813" t="s">
        <v>66</v>
      </c>
      <c r="U1813" t="s">
        <v>59</v>
      </c>
      <c r="W1813">
        <v>0</v>
      </c>
      <c r="X1813">
        <v>0</v>
      </c>
      <c r="Y1813" t="s">
        <v>58</v>
      </c>
      <c r="Z1813" t="s">
        <v>66</v>
      </c>
      <c r="AA1813" t="s">
        <v>58</v>
      </c>
      <c r="AB1813" t="s">
        <v>66</v>
      </c>
      <c r="AC1813" t="s">
        <v>58</v>
      </c>
      <c r="AD1813" t="s">
        <v>58</v>
      </c>
      <c r="AE1813" t="s">
        <v>58</v>
      </c>
      <c r="AF1813" t="s">
        <v>58</v>
      </c>
      <c r="AG1813" t="s">
        <v>58</v>
      </c>
      <c r="AH1813" t="s">
        <v>58</v>
      </c>
      <c r="AI1813" t="s">
        <v>58</v>
      </c>
      <c r="AJ1813" t="s">
        <v>58</v>
      </c>
      <c r="AK1813">
        <v>0</v>
      </c>
      <c r="AL1813">
        <v>1</v>
      </c>
      <c r="AM1813">
        <v>1</v>
      </c>
      <c r="AN1813">
        <v>1</v>
      </c>
      <c r="AO1813">
        <v>1</v>
      </c>
      <c r="AP1813">
        <v>0</v>
      </c>
      <c r="AQ1813">
        <v>0</v>
      </c>
      <c r="AR1813">
        <v>0</v>
      </c>
      <c r="AS1813">
        <v>0</v>
      </c>
      <c r="AT1813">
        <v>7</v>
      </c>
      <c r="AU1813">
        <v>78965</v>
      </c>
      <c r="AV1813">
        <v>13.4</v>
      </c>
      <c r="AW1813" t="s">
        <v>59</v>
      </c>
      <c r="AX1813">
        <v>1</v>
      </c>
    </row>
    <row r="1814" spans="1:50">
      <c r="A1814" t="s">
        <v>3185</v>
      </c>
      <c r="B1814" t="s">
        <v>1266</v>
      </c>
      <c r="C1814" t="s">
        <v>148</v>
      </c>
      <c r="D1814">
        <v>875</v>
      </c>
      <c r="E1814" t="s">
        <v>53</v>
      </c>
      <c r="F1814">
        <v>48</v>
      </c>
      <c r="G1814" t="s">
        <v>64</v>
      </c>
      <c r="H1814">
        <v>370.07</v>
      </c>
      <c r="I1814" t="s">
        <v>55</v>
      </c>
      <c r="J1814" t="s">
        <v>55</v>
      </c>
      <c r="K1814" t="s">
        <v>215</v>
      </c>
      <c r="L1814" t="s">
        <v>58</v>
      </c>
      <c r="M1814">
        <v>0</v>
      </c>
      <c r="N1814">
        <v>1</v>
      </c>
      <c r="O1814">
        <v>1</v>
      </c>
      <c r="P1814">
        <v>0</v>
      </c>
      <c r="Q1814" t="s">
        <v>59</v>
      </c>
      <c r="R1814" t="s">
        <v>59</v>
      </c>
      <c r="S1814" t="s">
        <v>59</v>
      </c>
      <c r="T1814" t="s">
        <v>59</v>
      </c>
      <c r="U1814" t="s">
        <v>59</v>
      </c>
      <c r="W1814">
        <v>0</v>
      </c>
      <c r="X1814">
        <v>0</v>
      </c>
      <c r="Y1814" t="s">
        <v>58</v>
      </c>
      <c r="Z1814" t="s">
        <v>58</v>
      </c>
      <c r="AA1814" t="s">
        <v>58</v>
      </c>
      <c r="AB1814" t="s">
        <v>58</v>
      </c>
      <c r="AC1814" t="s">
        <v>58</v>
      </c>
      <c r="AD1814" t="s">
        <v>58</v>
      </c>
      <c r="AE1814" t="s">
        <v>58</v>
      </c>
      <c r="AF1814" t="s">
        <v>58</v>
      </c>
      <c r="AG1814" t="s">
        <v>58</v>
      </c>
      <c r="AH1814" t="s">
        <v>58</v>
      </c>
      <c r="AI1814" t="s">
        <v>58</v>
      </c>
      <c r="AJ1814" t="s">
        <v>58</v>
      </c>
      <c r="AK1814">
        <v>1</v>
      </c>
      <c r="AL1814">
        <v>0</v>
      </c>
      <c r="AM1814">
        <v>1</v>
      </c>
      <c r="AN1814">
        <v>0</v>
      </c>
      <c r="AO1814">
        <v>1</v>
      </c>
      <c r="AP1814">
        <v>0</v>
      </c>
      <c r="AQ1814">
        <v>0</v>
      </c>
      <c r="AR1814">
        <v>0</v>
      </c>
      <c r="AS1814">
        <v>1</v>
      </c>
      <c r="AT1814">
        <v>7</v>
      </c>
      <c r="AU1814">
        <v>91249</v>
      </c>
      <c r="AV1814">
        <v>13.1</v>
      </c>
      <c r="AW1814" t="s">
        <v>59</v>
      </c>
      <c r="AX1814">
        <v>3</v>
      </c>
    </row>
    <row r="1815" spans="1:50">
      <c r="A1815" t="s">
        <v>3186</v>
      </c>
      <c r="B1815" t="s">
        <v>3187</v>
      </c>
      <c r="C1815" t="s">
        <v>103</v>
      </c>
      <c r="D1815">
        <v>6920</v>
      </c>
      <c r="E1815" t="s">
        <v>53</v>
      </c>
      <c r="F1815">
        <v>62</v>
      </c>
      <c r="G1815" t="s">
        <v>104</v>
      </c>
      <c r="H1815">
        <v>367.11</v>
      </c>
      <c r="I1815" t="s">
        <v>55</v>
      </c>
      <c r="J1815" t="s">
        <v>55</v>
      </c>
      <c r="K1815" t="s">
        <v>90</v>
      </c>
      <c r="L1815" t="s">
        <v>58</v>
      </c>
      <c r="M1815">
        <v>0</v>
      </c>
      <c r="N1815">
        <v>0</v>
      </c>
      <c r="O1815">
        <v>0</v>
      </c>
      <c r="P1815">
        <v>0</v>
      </c>
      <c r="Q1815" t="s">
        <v>59</v>
      </c>
      <c r="R1815" t="s">
        <v>59</v>
      </c>
      <c r="S1815" t="s">
        <v>59</v>
      </c>
      <c r="T1815" t="s">
        <v>66</v>
      </c>
      <c r="U1815" t="s">
        <v>66</v>
      </c>
      <c r="W1815">
        <v>0</v>
      </c>
      <c r="X1815">
        <v>0</v>
      </c>
      <c r="Y1815" t="s">
        <v>58</v>
      </c>
      <c r="Z1815" t="s">
        <v>58</v>
      </c>
      <c r="AA1815" t="s">
        <v>58</v>
      </c>
      <c r="AB1815" t="s">
        <v>58</v>
      </c>
      <c r="AC1815" t="s">
        <v>58</v>
      </c>
      <c r="AD1815" t="s">
        <v>58</v>
      </c>
      <c r="AE1815" t="s">
        <v>58</v>
      </c>
      <c r="AF1815" t="s">
        <v>58</v>
      </c>
      <c r="AG1815" t="s">
        <v>58</v>
      </c>
      <c r="AH1815" t="s">
        <v>58</v>
      </c>
      <c r="AI1815" t="s">
        <v>58</v>
      </c>
      <c r="AJ1815" t="s">
        <v>58</v>
      </c>
      <c r="AK1815">
        <v>1</v>
      </c>
      <c r="AL1815">
        <v>1</v>
      </c>
      <c r="AM1815">
        <v>1</v>
      </c>
      <c r="AN1815">
        <v>0</v>
      </c>
      <c r="AO1815">
        <v>0</v>
      </c>
      <c r="AP1815">
        <v>0</v>
      </c>
      <c r="AQ1815">
        <v>0</v>
      </c>
      <c r="AR1815">
        <v>0</v>
      </c>
      <c r="AS1815">
        <v>0</v>
      </c>
      <c r="AT1815">
        <v>5</v>
      </c>
      <c r="AU1815">
        <v>64852</v>
      </c>
      <c r="AV1815">
        <v>13.5</v>
      </c>
      <c r="AW1815" t="s">
        <v>59</v>
      </c>
      <c r="AX1815">
        <v>6</v>
      </c>
    </row>
    <row r="1816" spans="1:50">
      <c r="A1816" t="s">
        <v>3188</v>
      </c>
      <c r="B1816" t="s">
        <v>3189</v>
      </c>
      <c r="C1816" t="s">
        <v>52</v>
      </c>
      <c r="D1816">
        <v>3280</v>
      </c>
      <c r="E1816" t="s">
        <v>63</v>
      </c>
      <c r="F1816">
        <v>32</v>
      </c>
      <c r="G1816" t="s">
        <v>226</v>
      </c>
      <c r="H1816">
        <v>402.63</v>
      </c>
      <c r="I1816" t="s">
        <v>55</v>
      </c>
      <c r="J1816" t="s">
        <v>55</v>
      </c>
      <c r="K1816" t="s">
        <v>215</v>
      </c>
      <c r="L1816" t="s">
        <v>66</v>
      </c>
      <c r="M1816">
        <v>3</v>
      </c>
      <c r="N1816">
        <v>1</v>
      </c>
      <c r="O1816">
        <v>1</v>
      </c>
      <c r="P1816">
        <v>0</v>
      </c>
      <c r="Q1816" t="s">
        <v>59</v>
      </c>
      <c r="R1816" t="s">
        <v>59</v>
      </c>
      <c r="S1816" t="s">
        <v>59</v>
      </c>
      <c r="T1816" t="s">
        <v>59</v>
      </c>
      <c r="U1816" t="s">
        <v>59</v>
      </c>
      <c r="W1816">
        <v>0</v>
      </c>
      <c r="X1816">
        <v>0</v>
      </c>
      <c r="Y1816" t="s">
        <v>66</v>
      </c>
      <c r="Z1816" t="s">
        <v>66</v>
      </c>
      <c r="AA1816" t="s">
        <v>58</v>
      </c>
      <c r="AB1816" t="s">
        <v>58</v>
      </c>
      <c r="AC1816" t="s">
        <v>58</v>
      </c>
      <c r="AD1816" t="s">
        <v>58</v>
      </c>
      <c r="AE1816" t="s">
        <v>58</v>
      </c>
      <c r="AF1816" t="s">
        <v>58</v>
      </c>
      <c r="AG1816" t="s">
        <v>58</v>
      </c>
      <c r="AH1816" t="s">
        <v>58</v>
      </c>
      <c r="AI1816" t="s">
        <v>58</v>
      </c>
      <c r="AJ1816" t="s">
        <v>58</v>
      </c>
      <c r="AK1816">
        <v>1</v>
      </c>
      <c r="AL1816">
        <v>0</v>
      </c>
      <c r="AM1816">
        <v>1</v>
      </c>
      <c r="AN1816">
        <v>0</v>
      </c>
      <c r="AO1816">
        <v>1</v>
      </c>
      <c r="AP1816">
        <v>0</v>
      </c>
      <c r="AQ1816">
        <v>0</v>
      </c>
      <c r="AR1816">
        <v>0</v>
      </c>
      <c r="AS1816">
        <v>0</v>
      </c>
      <c r="AT1816">
        <v>8</v>
      </c>
      <c r="AU1816">
        <v>109401</v>
      </c>
      <c r="AV1816">
        <v>15.2</v>
      </c>
      <c r="AW1816" t="s">
        <v>59</v>
      </c>
      <c r="AX1816">
        <v>5</v>
      </c>
    </row>
    <row r="1817" spans="1:50">
      <c r="A1817" t="s">
        <v>3190</v>
      </c>
      <c r="B1817" t="s">
        <v>3191</v>
      </c>
      <c r="C1817" t="s">
        <v>148</v>
      </c>
      <c r="D1817">
        <v>5640</v>
      </c>
      <c r="E1817" t="s">
        <v>53</v>
      </c>
      <c r="F1817">
        <v>34</v>
      </c>
      <c r="G1817" t="s">
        <v>104</v>
      </c>
      <c r="H1817">
        <v>194.08</v>
      </c>
      <c r="I1817" t="s">
        <v>55</v>
      </c>
      <c r="J1817" t="s">
        <v>56</v>
      </c>
      <c r="K1817" t="s">
        <v>153</v>
      </c>
      <c r="L1817" t="s">
        <v>58</v>
      </c>
      <c r="M1817">
        <v>0</v>
      </c>
      <c r="N1817">
        <v>1</v>
      </c>
      <c r="O1817">
        <v>1</v>
      </c>
      <c r="P1817">
        <v>0</v>
      </c>
      <c r="Q1817" t="s">
        <v>59</v>
      </c>
      <c r="R1817" t="s">
        <v>59</v>
      </c>
      <c r="S1817" t="s">
        <v>59</v>
      </c>
      <c r="T1817" t="s">
        <v>59</v>
      </c>
      <c r="U1817" t="s">
        <v>59</v>
      </c>
      <c r="W1817">
        <v>0</v>
      </c>
      <c r="X1817">
        <v>0</v>
      </c>
      <c r="Y1817" t="s">
        <v>59</v>
      </c>
      <c r="Z1817" t="s">
        <v>59</v>
      </c>
      <c r="AA1817" t="s">
        <v>59</v>
      </c>
      <c r="AB1817" t="s">
        <v>59</v>
      </c>
      <c r="AC1817" t="s">
        <v>59</v>
      </c>
      <c r="AD1817" t="s">
        <v>59</v>
      </c>
      <c r="AE1817" t="s">
        <v>59</v>
      </c>
      <c r="AF1817" t="s">
        <v>59</v>
      </c>
      <c r="AG1817" t="s">
        <v>59</v>
      </c>
      <c r="AH1817" t="s">
        <v>59</v>
      </c>
      <c r="AI1817" t="s">
        <v>59</v>
      </c>
      <c r="AJ1817" t="s">
        <v>59</v>
      </c>
      <c r="AT1817">
        <v>5</v>
      </c>
      <c r="AU1817">
        <v>79874</v>
      </c>
      <c r="AV1817">
        <v>12.8</v>
      </c>
      <c r="AW1817" t="s">
        <v>59</v>
      </c>
      <c r="AX1817">
        <v>3</v>
      </c>
    </row>
    <row r="1818" spans="1:50">
      <c r="A1818" t="s">
        <v>3192</v>
      </c>
      <c r="B1818" t="s">
        <v>3193</v>
      </c>
      <c r="C1818" t="s">
        <v>122</v>
      </c>
      <c r="D1818">
        <v>2680</v>
      </c>
      <c r="E1818" t="s">
        <v>53</v>
      </c>
      <c r="F1818">
        <v>0</v>
      </c>
      <c r="G1818" t="s">
        <v>64</v>
      </c>
      <c r="H1818">
        <v>246.05</v>
      </c>
      <c r="I1818" t="s">
        <v>55</v>
      </c>
      <c r="J1818" t="s">
        <v>55</v>
      </c>
      <c r="K1818" t="s">
        <v>128</v>
      </c>
      <c r="L1818" t="s">
        <v>58</v>
      </c>
      <c r="M1818">
        <v>0</v>
      </c>
      <c r="N1818">
        <v>0</v>
      </c>
      <c r="O1818">
        <v>0</v>
      </c>
      <c r="P1818">
        <v>0</v>
      </c>
      <c r="Q1818" t="s">
        <v>59</v>
      </c>
      <c r="R1818" t="s">
        <v>59</v>
      </c>
      <c r="S1818" t="s">
        <v>59</v>
      </c>
      <c r="T1818" t="s">
        <v>59</v>
      </c>
      <c r="U1818" t="s">
        <v>59</v>
      </c>
      <c r="W1818">
        <v>0</v>
      </c>
      <c r="X1818">
        <v>0</v>
      </c>
      <c r="Y1818" t="s">
        <v>59</v>
      </c>
      <c r="Z1818" t="s">
        <v>59</v>
      </c>
      <c r="AA1818" t="s">
        <v>59</v>
      </c>
      <c r="AB1818" t="s">
        <v>59</v>
      </c>
      <c r="AC1818" t="s">
        <v>59</v>
      </c>
      <c r="AD1818" t="s">
        <v>59</v>
      </c>
      <c r="AE1818" t="s">
        <v>59</v>
      </c>
      <c r="AF1818" t="s">
        <v>59</v>
      </c>
      <c r="AG1818" t="s">
        <v>59</v>
      </c>
      <c r="AH1818" t="s">
        <v>59</v>
      </c>
      <c r="AI1818" t="s">
        <v>59</v>
      </c>
      <c r="AJ1818" t="s">
        <v>59</v>
      </c>
      <c r="AT1818">
        <v>4</v>
      </c>
      <c r="AU1818">
        <v>46847</v>
      </c>
      <c r="AV1818">
        <v>13.2</v>
      </c>
      <c r="AW1818" t="s">
        <v>59</v>
      </c>
      <c r="AX1818">
        <v>7</v>
      </c>
    </row>
    <row r="1819" spans="1:50">
      <c r="A1819" t="s">
        <v>3194</v>
      </c>
      <c r="B1819" t="s">
        <v>554</v>
      </c>
      <c r="C1819" t="s">
        <v>103</v>
      </c>
      <c r="D1819">
        <v>7360</v>
      </c>
      <c r="E1819" t="s">
        <v>63</v>
      </c>
      <c r="F1819">
        <v>30</v>
      </c>
      <c r="G1819" t="s">
        <v>226</v>
      </c>
      <c r="H1819">
        <v>490.46</v>
      </c>
      <c r="I1819" t="s">
        <v>55</v>
      </c>
      <c r="J1819" t="s">
        <v>71</v>
      </c>
      <c r="K1819" t="s">
        <v>131</v>
      </c>
      <c r="L1819" t="s">
        <v>66</v>
      </c>
      <c r="M1819">
        <v>3</v>
      </c>
      <c r="N1819">
        <v>2</v>
      </c>
      <c r="O1819">
        <v>2</v>
      </c>
      <c r="P1819">
        <v>1</v>
      </c>
      <c r="Q1819" t="s">
        <v>59</v>
      </c>
      <c r="R1819" t="s">
        <v>59</v>
      </c>
      <c r="S1819" t="s">
        <v>59</v>
      </c>
      <c r="T1819" t="s">
        <v>59</v>
      </c>
      <c r="U1819" t="s">
        <v>59</v>
      </c>
      <c r="Y1819" t="s">
        <v>66</v>
      </c>
      <c r="Z1819" t="s">
        <v>66</v>
      </c>
      <c r="AA1819" t="s">
        <v>58</v>
      </c>
      <c r="AB1819" t="s">
        <v>66</v>
      </c>
      <c r="AC1819" t="s">
        <v>58</v>
      </c>
      <c r="AD1819" t="s">
        <v>58</v>
      </c>
      <c r="AE1819" t="s">
        <v>58</v>
      </c>
      <c r="AF1819" t="s">
        <v>58</v>
      </c>
      <c r="AG1819" t="s">
        <v>58</v>
      </c>
      <c r="AH1819" t="s">
        <v>58</v>
      </c>
      <c r="AI1819" t="s">
        <v>58</v>
      </c>
      <c r="AJ1819" t="s">
        <v>58</v>
      </c>
      <c r="AK1819">
        <v>0</v>
      </c>
      <c r="AL1819">
        <v>0</v>
      </c>
      <c r="AM1819">
        <v>1</v>
      </c>
      <c r="AN1819">
        <v>0</v>
      </c>
      <c r="AO1819">
        <v>0</v>
      </c>
      <c r="AP1819">
        <v>0</v>
      </c>
      <c r="AQ1819">
        <v>0</v>
      </c>
      <c r="AR1819">
        <v>0</v>
      </c>
      <c r="AS1819">
        <v>0</v>
      </c>
      <c r="AT1819">
        <v>7</v>
      </c>
      <c r="AU1819">
        <v>75999</v>
      </c>
      <c r="AW1819" t="s">
        <v>66</v>
      </c>
      <c r="AX1819">
        <v>6</v>
      </c>
    </row>
    <row r="1820" spans="1:50">
      <c r="A1820" t="s">
        <v>3195</v>
      </c>
      <c r="B1820" t="s">
        <v>1062</v>
      </c>
      <c r="C1820" t="s">
        <v>236</v>
      </c>
      <c r="D1820">
        <v>8520</v>
      </c>
      <c r="E1820" t="s">
        <v>63</v>
      </c>
      <c r="F1820">
        <v>48</v>
      </c>
      <c r="G1820" t="s">
        <v>64</v>
      </c>
      <c r="H1820">
        <v>351.97</v>
      </c>
      <c r="I1820" t="s">
        <v>100</v>
      </c>
      <c r="J1820" t="s">
        <v>71</v>
      </c>
      <c r="K1820" t="s">
        <v>80</v>
      </c>
      <c r="L1820" t="s">
        <v>66</v>
      </c>
      <c r="M1820">
        <v>1</v>
      </c>
      <c r="N1820">
        <v>0</v>
      </c>
      <c r="O1820">
        <v>0</v>
      </c>
      <c r="P1820">
        <v>0</v>
      </c>
      <c r="Q1820" t="s">
        <v>59</v>
      </c>
      <c r="R1820" t="s">
        <v>66</v>
      </c>
      <c r="S1820" t="s">
        <v>66</v>
      </c>
      <c r="T1820" t="s">
        <v>59</v>
      </c>
      <c r="U1820" t="s">
        <v>59</v>
      </c>
      <c r="V1820">
        <v>0</v>
      </c>
      <c r="W1820">
        <v>1</v>
      </c>
      <c r="X1820">
        <v>1</v>
      </c>
      <c r="Y1820" t="s">
        <v>66</v>
      </c>
      <c r="Z1820" t="s">
        <v>66</v>
      </c>
      <c r="AA1820" t="s">
        <v>66</v>
      </c>
      <c r="AB1820" t="s">
        <v>66</v>
      </c>
      <c r="AC1820" t="s">
        <v>58</v>
      </c>
      <c r="AD1820" t="s">
        <v>58</v>
      </c>
      <c r="AE1820" t="s">
        <v>66</v>
      </c>
      <c r="AF1820" t="s">
        <v>58</v>
      </c>
      <c r="AG1820" t="s">
        <v>58</v>
      </c>
      <c r="AH1820" t="s">
        <v>58</v>
      </c>
      <c r="AI1820" t="s">
        <v>58</v>
      </c>
      <c r="AJ1820" t="s">
        <v>58</v>
      </c>
      <c r="AK1820">
        <v>0</v>
      </c>
      <c r="AL1820">
        <v>1</v>
      </c>
      <c r="AM1820">
        <v>1</v>
      </c>
      <c r="AN1820">
        <v>0</v>
      </c>
      <c r="AO1820">
        <v>0</v>
      </c>
      <c r="AP1820">
        <v>0</v>
      </c>
      <c r="AQ1820">
        <v>0</v>
      </c>
      <c r="AR1820">
        <v>0</v>
      </c>
      <c r="AS1820">
        <v>1</v>
      </c>
      <c r="AT1820">
        <v>8</v>
      </c>
      <c r="AU1820">
        <v>72077</v>
      </c>
      <c r="AV1820">
        <v>14.3</v>
      </c>
      <c r="AW1820" t="s">
        <v>59</v>
      </c>
      <c r="AX1820">
        <v>4</v>
      </c>
    </row>
    <row r="1821" spans="1:50">
      <c r="A1821" t="s">
        <v>3196</v>
      </c>
      <c r="B1821" t="s">
        <v>3197</v>
      </c>
      <c r="C1821" t="s">
        <v>75</v>
      </c>
      <c r="D1821">
        <v>2160</v>
      </c>
      <c r="E1821" t="s">
        <v>53</v>
      </c>
      <c r="F1821">
        <v>52</v>
      </c>
      <c r="G1821" t="s">
        <v>70</v>
      </c>
      <c r="H1821">
        <v>352.3</v>
      </c>
      <c r="I1821" t="s">
        <v>100</v>
      </c>
      <c r="J1821" t="s">
        <v>71</v>
      </c>
      <c r="K1821" t="s">
        <v>72</v>
      </c>
      <c r="L1821" t="s">
        <v>58</v>
      </c>
      <c r="M1821">
        <v>0</v>
      </c>
      <c r="N1821">
        <v>2</v>
      </c>
      <c r="O1821">
        <v>2</v>
      </c>
      <c r="P1821">
        <v>0</v>
      </c>
      <c r="Q1821" t="s">
        <v>66</v>
      </c>
      <c r="R1821" t="s">
        <v>66</v>
      </c>
      <c r="S1821" t="s">
        <v>59</v>
      </c>
      <c r="T1821" t="s">
        <v>66</v>
      </c>
      <c r="U1821" t="s">
        <v>66</v>
      </c>
      <c r="V1821">
        <v>2</v>
      </c>
      <c r="W1821">
        <v>1</v>
      </c>
      <c r="X1821">
        <v>1</v>
      </c>
      <c r="Y1821" t="s">
        <v>66</v>
      </c>
      <c r="Z1821" t="s">
        <v>66</v>
      </c>
      <c r="AA1821" t="s">
        <v>58</v>
      </c>
      <c r="AB1821" t="s">
        <v>66</v>
      </c>
      <c r="AC1821" t="s">
        <v>58</v>
      </c>
      <c r="AD1821" t="s">
        <v>58</v>
      </c>
      <c r="AE1821" t="s">
        <v>66</v>
      </c>
      <c r="AF1821" t="s">
        <v>58</v>
      </c>
      <c r="AG1821" t="s">
        <v>58</v>
      </c>
      <c r="AH1821" t="s">
        <v>58</v>
      </c>
      <c r="AI1821" t="s">
        <v>58</v>
      </c>
      <c r="AJ1821" t="s">
        <v>58</v>
      </c>
      <c r="AK1821">
        <v>0</v>
      </c>
      <c r="AL1821">
        <v>0</v>
      </c>
      <c r="AM1821">
        <v>0</v>
      </c>
      <c r="AN1821">
        <v>0</v>
      </c>
      <c r="AO1821">
        <v>0</v>
      </c>
      <c r="AP1821">
        <v>0</v>
      </c>
      <c r="AQ1821">
        <v>0</v>
      </c>
      <c r="AR1821">
        <v>0</v>
      </c>
      <c r="AS1821">
        <v>0</v>
      </c>
      <c r="AT1821">
        <v>8</v>
      </c>
      <c r="AU1821">
        <v>90216</v>
      </c>
      <c r="AV1821">
        <v>12.9</v>
      </c>
      <c r="AW1821" t="s">
        <v>66</v>
      </c>
      <c r="AX1821">
        <v>1</v>
      </c>
    </row>
    <row r="1822" spans="1:50">
      <c r="A1822" t="s">
        <v>3198</v>
      </c>
      <c r="B1822" t="s">
        <v>3199</v>
      </c>
      <c r="C1822" t="s">
        <v>171</v>
      </c>
      <c r="D1822">
        <v>5600</v>
      </c>
      <c r="E1822" t="s">
        <v>63</v>
      </c>
      <c r="F1822">
        <v>70</v>
      </c>
      <c r="G1822" t="s">
        <v>84</v>
      </c>
      <c r="H1822">
        <v>328.95</v>
      </c>
      <c r="I1822" t="s">
        <v>241</v>
      </c>
      <c r="J1822" t="s">
        <v>56</v>
      </c>
      <c r="K1822" t="s">
        <v>57</v>
      </c>
      <c r="L1822" t="s">
        <v>66</v>
      </c>
      <c r="M1822">
        <v>1</v>
      </c>
      <c r="N1822">
        <v>1</v>
      </c>
      <c r="O1822">
        <v>1</v>
      </c>
      <c r="P1822">
        <v>0</v>
      </c>
      <c r="Q1822" t="s">
        <v>59</v>
      </c>
      <c r="R1822" t="s">
        <v>59</v>
      </c>
      <c r="S1822" t="s">
        <v>59</v>
      </c>
      <c r="T1822" t="s">
        <v>59</v>
      </c>
      <c r="U1822" t="s">
        <v>59</v>
      </c>
      <c r="V1822">
        <v>0</v>
      </c>
      <c r="W1822">
        <v>0</v>
      </c>
      <c r="X1822">
        <v>0</v>
      </c>
      <c r="Y1822" t="s">
        <v>59</v>
      </c>
      <c r="Z1822" t="s">
        <v>59</v>
      </c>
      <c r="AA1822" t="s">
        <v>59</v>
      </c>
      <c r="AB1822" t="s">
        <v>59</v>
      </c>
      <c r="AC1822" t="s">
        <v>59</v>
      </c>
      <c r="AD1822" t="s">
        <v>59</v>
      </c>
      <c r="AE1822" t="s">
        <v>59</v>
      </c>
      <c r="AF1822" t="s">
        <v>59</v>
      </c>
      <c r="AG1822" t="s">
        <v>59</v>
      </c>
      <c r="AH1822" t="s">
        <v>59</v>
      </c>
      <c r="AI1822" t="s">
        <v>59</v>
      </c>
      <c r="AJ1822" t="s">
        <v>59</v>
      </c>
      <c r="AT1822">
        <v>8</v>
      </c>
      <c r="AU1822">
        <v>92142</v>
      </c>
      <c r="AV1822">
        <v>13.8</v>
      </c>
      <c r="AW1822" t="s">
        <v>59</v>
      </c>
      <c r="AX1822">
        <v>3</v>
      </c>
    </row>
    <row r="1823" spans="1:50">
      <c r="A1823" t="s">
        <v>3200</v>
      </c>
      <c r="B1823" t="s">
        <v>3201</v>
      </c>
      <c r="C1823" t="s">
        <v>171</v>
      </c>
      <c r="D1823">
        <v>5380</v>
      </c>
      <c r="E1823" t="s">
        <v>53</v>
      </c>
      <c r="F1823">
        <v>36</v>
      </c>
      <c r="G1823" t="s">
        <v>64</v>
      </c>
      <c r="H1823">
        <v>261.83999999999997</v>
      </c>
      <c r="I1823" t="s">
        <v>55</v>
      </c>
      <c r="J1823" t="s">
        <v>55</v>
      </c>
      <c r="K1823" t="s">
        <v>128</v>
      </c>
      <c r="L1823" t="s">
        <v>58</v>
      </c>
      <c r="M1823">
        <v>0</v>
      </c>
      <c r="N1823">
        <v>0</v>
      </c>
      <c r="O1823">
        <v>0</v>
      </c>
      <c r="P1823">
        <v>0</v>
      </c>
      <c r="Q1823" t="s">
        <v>59</v>
      </c>
      <c r="R1823" t="s">
        <v>59</v>
      </c>
      <c r="S1823" t="s">
        <v>59</v>
      </c>
      <c r="T1823" t="s">
        <v>59</v>
      </c>
      <c r="U1823" t="s">
        <v>59</v>
      </c>
      <c r="V1823">
        <v>2</v>
      </c>
      <c r="W1823">
        <v>0</v>
      </c>
      <c r="X1823">
        <v>0</v>
      </c>
      <c r="Y1823" t="s">
        <v>59</v>
      </c>
      <c r="Z1823" t="s">
        <v>59</v>
      </c>
      <c r="AA1823" t="s">
        <v>59</v>
      </c>
      <c r="AB1823" t="s">
        <v>59</v>
      </c>
      <c r="AC1823" t="s">
        <v>59</v>
      </c>
      <c r="AD1823" t="s">
        <v>59</v>
      </c>
      <c r="AE1823" t="s">
        <v>59</v>
      </c>
      <c r="AF1823" t="s">
        <v>59</v>
      </c>
      <c r="AG1823" t="s">
        <v>59</v>
      </c>
      <c r="AH1823" t="s">
        <v>59</v>
      </c>
      <c r="AI1823" t="s">
        <v>59</v>
      </c>
      <c r="AJ1823" t="s">
        <v>59</v>
      </c>
      <c r="AT1823">
        <v>7</v>
      </c>
      <c r="AU1823">
        <v>83392</v>
      </c>
      <c r="AV1823">
        <v>12.1</v>
      </c>
      <c r="AW1823" t="s">
        <v>59</v>
      </c>
      <c r="AX1823">
        <v>3</v>
      </c>
    </row>
    <row r="1824" spans="1:50">
      <c r="A1824" t="s">
        <v>3202</v>
      </c>
      <c r="B1824" t="s">
        <v>1367</v>
      </c>
      <c r="C1824" t="s">
        <v>236</v>
      </c>
      <c r="D1824">
        <v>6200</v>
      </c>
      <c r="E1824" t="s">
        <v>63</v>
      </c>
      <c r="F1824">
        <v>42</v>
      </c>
      <c r="G1824" t="s">
        <v>163</v>
      </c>
      <c r="H1824">
        <v>402.63</v>
      </c>
      <c r="I1824" t="s">
        <v>55</v>
      </c>
      <c r="J1824" t="s">
        <v>55</v>
      </c>
      <c r="K1824" t="s">
        <v>131</v>
      </c>
      <c r="L1824" t="s">
        <v>58</v>
      </c>
      <c r="M1824">
        <v>0</v>
      </c>
      <c r="N1824">
        <v>1</v>
      </c>
      <c r="O1824">
        <v>1</v>
      </c>
      <c r="P1824">
        <v>0</v>
      </c>
      <c r="Q1824" t="s">
        <v>59</v>
      </c>
      <c r="R1824" t="s">
        <v>59</v>
      </c>
      <c r="S1824" t="s">
        <v>59</v>
      </c>
      <c r="T1824" t="s">
        <v>59</v>
      </c>
      <c r="U1824" t="s">
        <v>59</v>
      </c>
      <c r="V1824">
        <v>1</v>
      </c>
      <c r="W1824">
        <v>0</v>
      </c>
      <c r="X1824">
        <v>0</v>
      </c>
      <c r="Y1824" t="s">
        <v>66</v>
      </c>
      <c r="Z1824" t="s">
        <v>66</v>
      </c>
      <c r="AA1824" t="s">
        <v>58</v>
      </c>
      <c r="AB1824" t="s">
        <v>58</v>
      </c>
      <c r="AC1824" t="s">
        <v>58</v>
      </c>
      <c r="AD1824" t="s">
        <v>58</v>
      </c>
      <c r="AE1824" t="s">
        <v>58</v>
      </c>
      <c r="AF1824" t="s">
        <v>58</v>
      </c>
      <c r="AG1824" t="s">
        <v>58</v>
      </c>
      <c r="AH1824" t="s">
        <v>58</v>
      </c>
      <c r="AI1824" t="s">
        <v>58</v>
      </c>
      <c r="AJ1824" t="s">
        <v>58</v>
      </c>
      <c r="AK1824">
        <v>0</v>
      </c>
      <c r="AL1824">
        <v>1</v>
      </c>
      <c r="AM1824">
        <v>1</v>
      </c>
      <c r="AN1824">
        <v>0</v>
      </c>
      <c r="AO1824">
        <v>0</v>
      </c>
      <c r="AP1824">
        <v>0</v>
      </c>
      <c r="AQ1824">
        <v>0</v>
      </c>
      <c r="AR1824">
        <v>0</v>
      </c>
      <c r="AS1824">
        <v>1</v>
      </c>
      <c r="AT1824">
        <v>9</v>
      </c>
      <c r="AU1824">
        <v>109871</v>
      </c>
      <c r="AV1824">
        <v>15.1</v>
      </c>
      <c r="AW1824" t="s">
        <v>59</v>
      </c>
      <c r="AX1824">
        <v>4</v>
      </c>
    </row>
    <row r="1825" spans="1:50">
      <c r="A1825" t="s">
        <v>3203</v>
      </c>
      <c r="B1825" t="s">
        <v>3204</v>
      </c>
      <c r="C1825" t="s">
        <v>182</v>
      </c>
      <c r="D1825">
        <v>9160</v>
      </c>
      <c r="E1825" t="s">
        <v>53</v>
      </c>
      <c r="F1825">
        <v>54</v>
      </c>
      <c r="G1825" t="s">
        <v>363</v>
      </c>
      <c r="H1825">
        <v>361.84</v>
      </c>
      <c r="I1825" t="s">
        <v>196</v>
      </c>
      <c r="J1825" t="s">
        <v>71</v>
      </c>
      <c r="K1825" t="s">
        <v>57</v>
      </c>
      <c r="L1825" t="s">
        <v>58</v>
      </c>
      <c r="M1825">
        <v>0</v>
      </c>
      <c r="N1825">
        <v>0</v>
      </c>
      <c r="O1825">
        <v>0</v>
      </c>
      <c r="P1825">
        <v>0</v>
      </c>
      <c r="Q1825" t="s">
        <v>59</v>
      </c>
      <c r="R1825" t="s">
        <v>59</v>
      </c>
      <c r="S1825" t="s">
        <v>59</v>
      </c>
      <c r="T1825" t="s">
        <v>59</v>
      </c>
      <c r="U1825" t="s">
        <v>59</v>
      </c>
      <c r="V1825">
        <v>2</v>
      </c>
      <c r="W1825">
        <v>1</v>
      </c>
      <c r="X1825">
        <v>1</v>
      </c>
      <c r="Y1825" t="s">
        <v>66</v>
      </c>
      <c r="Z1825" t="s">
        <v>66</v>
      </c>
      <c r="AA1825" t="s">
        <v>58</v>
      </c>
      <c r="AB1825" t="s">
        <v>66</v>
      </c>
      <c r="AC1825" t="s">
        <v>58</v>
      </c>
      <c r="AD1825" t="s">
        <v>58</v>
      </c>
      <c r="AE1825" t="s">
        <v>58</v>
      </c>
      <c r="AF1825" t="s">
        <v>58</v>
      </c>
      <c r="AG1825" t="s">
        <v>58</v>
      </c>
      <c r="AH1825" t="s">
        <v>58</v>
      </c>
      <c r="AI1825" t="s">
        <v>58</v>
      </c>
      <c r="AJ1825" t="s">
        <v>58</v>
      </c>
      <c r="AK1825">
        <v>0</v>
      </c>
      <c r="AL1825">
        <v>0</v>
      </c>
      <c r="AM1825">
        <v>1</v>
      </c>
      <c r="AN1825">
        <v>0</v>
      </c>
      <c r="AO1825">
        <v>1</v>
      </c>
      <c r="AP1825">
        <v>0</v>
      </c>
      <c r="AQ1825">
        <v>0</v>
      </c>
      <c r="AR1825">
        <v>0</v>
      </c>
      <c r="AS1825">
        <v>1</v>
      </c>
      <c r="AT1825">
        <v>6</v>
      </c>
      <c r="AU1825">
        <v>77624</v>
      </c>
      <c r="AV1825">
        <v>12.7</v>
      </c>
      <c r="AW1825" t="s">
        <v>59</v>
      </c>
      <c r="AX1825">
        <v>7</v>
      </c>
    </row>
    <row r="1826" spans="1:50">
      <c r="A1826" t="s">
        <v>3205</v>
      </c>
      <c r="B1826" t="s">
        <v>170</v>
      </c>
      <c r="C1826" t="s">
        <v>366</v>
      </c>
      <c r="D1826">
        <v>7160</v>
      </c>
      <c r="E1826" t="s">
        <v>53</v>
      </c>
      <c r="F1826">
        <v>60</v>
      </c>
      <c r="G1826" t="s">
        <v>246</v>
      </c>
      <c r="H1826">
        <v>391.45</v>
      </c>
      <c r="I1826" t="s">
        <v>55</v>
      </c>
      <c r="J1826" t="s">
        <v>55</v>
      </c>
      <c r="K1826" t="s">
        <v>85</v>
      </c>
      <c r="L1826" t="s">
        <v>58</v>
      </c>
      <c r="M1826">
        <v>0</v>
      </c>
      <c r="N1826">
        <v>2</v>
      </c>
      <c r="O1826">
        <v>2</v>
      </c>
      <c r="P1826">
        <v>0</v>
      </c>
      <c r="Q1826" t="s">
        <v>59</v>
      </c>
      <c r="R1826" t="s">
        <v>66</v>
      </c>
      <c r="S1826" t="s">
        <v>59</v>
      </c>
      <c r="T1826" t="s">
        <v>59</v>
      </c>
      <c r="U1826" t="s">
        <v>66</v>
      </c>
      <c r="V1826">
        <v>1</v>
      </c>
      <c r="W1826">
        <v>0</v>
      </c>
      <c r="X1826">
        <v>1</v>
      </c>
      <c r="Y1826" t="s">
        <v>58</v>
      </c>
      <c r="Z1826" t="s">
        <v>58</v>
      </c>
      <c r="AA1826" t="s">
        <v>58</v>
      </c>
      <c r="AB1826" t="s">
        <v>58</v>
      </c>
      <c r="AC1826" t="s">
        <v>58</v>
      </c>
      <c r="AD1826" t="s">
        <v>58</v>
      </c>
      <c r="AE1826" t="s">
        <v>66</v>
      </c>
      <c r="AF1826" t="s">
        <v>58</v>
      </c>
      <c r="AG1826" t="s">
        <v>58</v>
      </c>
      <c r="AH1826" t="s">
        <v>58</v>
      </c>
      <c r="AI1826" t="s">
        <v>58</v>
      </c>
      <c r="AJ1826" t="s">
        <v>58</v>
      </c>
      <c r="AK1826">
        <v>1</v>
      </c>
      <c r="AL1826">
        <v>1</v>
      </c>
      <c r="AM1826">
        <v>1</v>
      </c>
      <c r="AN1826">
        <v>0</v>
      </c>
      <c r="AO1826">
        <v>1</v>
      </c>
      <c r="AP1826">
        <v>1</v>
      </c>
      <c r="AQ1826">
        <v>0</v>
      </c>
      <c r="AR1826">
        <v>1</v>
      </c>
      <c r="AS1826">
        <v>1</v>
      </c>
      <c r="AT1826">
        <v>7</v>
      </c>
      <c r="AU1826">
        <v>69526</v>
      </c>
      <c r="AV1826">
        <v>14.1</v>
      </c>
      <c r="AW1826" t="s">
        <v>59</v>
      </c>
      <c r="AX1826">
        <v>4</v>
      </c>
    </row>
    <row r="1827" spans="1:50">
      <c r="A1827" t="s">
        <v>3206</v>
      </c>
      <c r="B1827" t="s">
        <v>1861</v>
      </c>
      <c r="C1827" t="s">
        <v>137</v>
      </c>
      <c r="D1827">
        <v>6480</v>
      </c>
      <c r="E1827" t="s">
        <v>63</v>
      </c>
      <c r="F1827">
        <v>48</v>
      </c>
      <c r="G1827" t="s">
        <v>163</v>
      </c>
      <c r="H1827">
        <v>415.46</v>
      </c>
      <c r="I1827" t="s">
        <v>105</v>
      </c>
      <c r="J1827" t="s">
        <v>71</v>
      </c>
      <c r="K1827" t="s">
        <v>145</v>
      </c>
      <c r="L1827" t="s">
        <v>66</v>
      </c>
      <c r="M1827">
        <v>1</v>
      </c>
      <c r="N1827">
        <v>2</v>
      </c>
      <c r="O1827">
        <v>1</v>
      </c>
      <c r="P1827">
        <v>1</v>
      </c>
      <c r="Q1827" t="s">
        <v>59</v>
      </c>
      <c r="R1827" t="s">
        <v>59</v>
      </c>
      <c r="S1827" t="s">
        <v>59</v>
      </c>
      <c r="T1827" t="s">
        <v>59</v>
      </c>
      <c r="U1827" t="s">
        <v>59</v>
      </c>
      <c r="W1827">
        <v>0</v>
      </c>
      <c r="X1827">
        <v>0</v>
      </c>
      <c r="Y1827" t="s">
        <v>66</v>
      </c>
      <c r="Z1827" t="s">
        <v>66</v>
      </c>
      <c r="AA1827" t="s">
        <v>58</v>
      </c>
      <c r="AB1827" t="s">
        <v>66</v>
      </c>
      <c r="AC1827" t="s">
        <v>58</v>
      </c>
      <c r="AD1827" t="s">
        <v>66</v>
      </c>
      <c r="AE1827" t="s">
        <v>58</v>
      </c>
      <c r="AF1827" t="s">
        <v>58</v>
      </c>
      <c r="AG1827" t="s">
        <v>58</v>
      </c>
      <c r="AH1827" t="s">
        <v>58</v>
      </c>
      <c r="AI1827" t="s">
        <v>58</v>
      </c>
      <c r="AJ1827" t="s">
        <v>58</v>
      </c>
      <c r="AK1827">
        <v>0</v>
      </c>
      <c r="AL1827">
        <v>1</v>
      </c>
      <c r="AM1827">
        <v>1</v>
      </c>
      <c r="AN1827">
        <v>0</v>
      </c>
      <c r="AO1827">
        <v>1</v>
      </c>
      <c r="AP1827">
        <v>0</v>
      </c>
      <c r="AQ1827">
        <v>0</v>
      </c>
      <c r="AR1827">
        <v>1</v>
      </c>
      <c r="AS1827">
        <v>0</v>
      </c>
      <c r="AT1827">
        <v>8</v>
      </c>
      <c r="AU1827">
        <v>79916</v>
      </c>
      <c r="AV1827">
        <v>13.9</v>
      </c>
      <c r="AW1827" t="s">
        <v>59</v>
      </c>
      <c r="AX1827">
        <v>5</v>
      </c>
    </row>
    <row r="1828" spans="1:50">
      <c r="A1828" t="s">
        <v>3207</v>
      </c>
      <c r="B1828" t="s">
        <v>1062</v>
      </c>
      <c r="C1828" t="s">
        <v>236</v>
      </c>
      <c r="D1828">
        <v>8520</v>
      </c>
      <c r="E1828" t="s">
        <v>63</v>
      </c>
      <c r="F1828">
        <v>0</v>
      </c>
      <c r="G1828" t="s">
        <v>64</v>
      </c>
      <c r="H1828">
        <v>279.93</v>
      </c>
      <c r="I1828" t="s">
        <v>55</v>
      </c>
      <c r="J1828" t="s">
        <v>55</v>
      </c>
      <c r="K1828" t="s">
        <v>128</v>
      </c>
      <c r="L1828" t="s">
        <v>58</v>
      </c>
      <c r="M1828">
        <v>0</v>
      </c>
      <c r="N1828">
        <v>0</v>
      </c>
      <c r="O1828">
        <v>0</v>
      </c>
      <c r="P1828">
        <v>0</v>
      </c>
      <c r="Q1828" t="s">
        <v>59</v>
      </c>
      <c r="R1828" t="s">
        <v>59</v>
      </c>
      <c r="S1828" t="s">
        <v>59</v>
      </c>
      <c r="T1828" t="s">
        <v>59</v>
      </c>
      <c r="U1828" t="s">
        <v>59</v>
      </c>
      <c r="V1828">
        <v>1</v>
      </c>
      <c r="W1828">
        <v>1</v>
      </c>
      <c r="X1828">
        <v>0</v>
      </c>
      <c r="Y1828" t="s">
        <v>58</v>
      </c>
      <c r="Z1828" t="s">
        <v>58</v>
      </c>
      <c r="AA1828" t="s">
        <v>58</v>
      </c>
      <c r="AB1828" t="s">
        <v>58</v>
      </c>
      <c r="AC1828" t="s">
        <v>58</v>
      </c>
      <c r="AD1828" t="s">
        <v>58</v>
      </c>
      <c r="AE1828" t="s">
        <v>58</v>
      </c>
      <c r="AF1828" t="s">
        <v>58</v>
      </c>
      <c r="AG1828" t="s">
        <v>58</v>
      </c>
      <c r="AH1828" t="s">
        <v>58</v>
      </c>
      <c r="AI1828" t="s">
        <v>58</v>
      </c>
      <c r="AJ1828" t="s">
        <v>58</v>
      </c>
      <c r="AK1828">
        <v>1</v>
      </c>
      <c r="AL1828">
        <v>1</v>
      </c>
      <c r="AM1828">
        <v>1</v>
      </c>
      <c r="AN1828">
        <v>0</v>
      </c>
      <c r="AO1828">
        <v>0</v>
      </c>
      <c r="AP1828">
        <v>0</v>
      </c>
      <c r="AQ1828">
        <v>1</v>
      </c>
      <c r="AR1828">
        <v>0</v>
      </c>
      <c r="AS1828">
        <v>0</v>
      </c>
      <c r="AT1828">
        <v>7</v>
      </c>
      <c r="AU1828">
        <v>69393</v>
      </c>
      <c r="AV1828">
        <v>14.1</v>
      </c>
      <c r="AW1828" t="s">
        <v>59</v>
      </c>
      <c r="AX1828">
        <v>4</v>
      </c>
    </row>
    <row r="1829" spans="1:50">
      <c r="A1829" t="s">
        <v>3208</v>
      </c>
      <c r="B1829" t="s">
        <v>707</v>
      </c>
      <c r="C1829" t="s">
        <v>366</v>
      </c>
      <c r="D1829">
        <v>7160</v>
      </c>
      <c r="E1829" t="s">
        <v>63</v>
      </c>
      <c r="F1829">
        <v>38</v>
      </c>
      <c r="G1829" t="s">
        <v>84</v>
      </c>
      <c r="H1829">
        <v>371.38</v>
      </c>
      <c r="I1829" t="s">
        <v>94</v>
      </c>
      <c r="J1829" t="s">
        <v>71</v>
      </c>
      <c r="K1829" t="s">
        <v>72</v>
      </c>
      <c r="L1829" t="s">
        <v>66</v>
      </c>
      <c r="M1829">
        <v>1</v>
      </c>
      <c r="N1829">
        <v>2</v>
      </c>
      <c r="O1829">
        <v>2</v>
      </c>
      <c r="P1829">
        <v>0</v>
      </c>
      <c r="Q1829" t="s">
        <v>66</v>
      </c>
      <c r="R1829" t="s">
        <v>66</v>
      </c>
      <c r="S1829" t="s">
        <v>59</v>
      </c>
      <c r="T1829" t="s">
        <v>59</v>
      </c>
      <c r="U1829" t="s">
        <v>66</v>
      </c>
      <c r="V1829">
        <v>1</v>
      </c>
      <c r="W1829">
        <v>1</v>
      </c>
      <c r="X1829">
        <v>0</v>
      </c>
      <c r="Y1829" t="s">
        <v>58</v>
      </c>
      <c r="Z1829" t="s">
        <v>66</v>
      </c>
      <c r="AA1829" t="s">
        <v>58</v>
      </c>
      <c r="AB1829" t="s">
        <v>66</v>
      </c>
      <c r="AC1829" t="s">
        <v>58</v>
      </c>
      <c r="AD1829" t="s">
        <v>66</v>
      </c>
      <c r="AE1829" t="s">
        <v>66</v>
      </c>
      <c r="AF1829" t="s">
        <v>58</v>
      </c>
      <c r="AG1829" t="s">
        <v>58</v>
      </c>
      <c r="AH1829" t="s">
        <v>58</v>
      </c>
      <c r="AI1829" t="s">
        <v>58</v>
      </c>
      <c r="AJ1829" t="s">
        <v>58</v>
      </c>
      <c r="AK1829">
        <v>0</v>
      </c>
      <c r="AL1829">
        <v>1</v>
      </c>
      <c r="AM1829">
        <v>1</v>
      </c>
      <c r="AN1829">
        <v>0</v>
      </c>
      <c r="AO1829">
        <v>1</v>
      </c>
      <c r="AP1829">
        <v>0</v>
      </c>
      <c r="AQ1829">
        <v>1</v>
      </c>
      <c r="AR1829">
        <v>0</v>
      </c>
      <c r="AS1829">
        <v>0</v>
      </c>
      <c r="AT1829">
        <v>8</v>
      </c>
      <c r="AU1829">
        <v>82777</v>
      </c>
      <c r="AV1829">
        <v>14.1</v>
      </c>
      <c r="AW1829" t="s">
        <v>59</v>
      </c>
      <c r="AX1829">
        <v>4</v>
      </c>
    </row>
    <row r="1830" spans="1:50">
      <c r="A1830" t="s">
        <v>3209</v>
      </c>
      <c r="B1830" t="s">
        <v>3210</v>
      </c>
      <c r="C1830" t="s">
        <v>148</v>
      </c>
      <c r="D1830">
        <v>5640</v>
      </c>
      <c r="E1830" t="s">
        <v>63</v>
      </c>
      <c r="F1830">
        <v>48</v>
      </c>
      <c r="G1830" t="s">
        <v>64</v>
      </c>
      <c r="H1830">
        <v>353.29</v>
      </c>
      <c r="I1830" t="s">
        <v>100</v>
      </c>
      <c r="J1830" t="s">
        <v>56</v>
      </c>
      <c r="K1830" t="s">
        <v>168</v>
      </c>
      <c r="L1830" t="s">
        <v>58</v>
      </c>
      <c r="M1830">
        <v>0</v>
      </c>
      <c r="N1830">
        <v>2</v>
      </c>
      <c r="O1830">
        <v>2</v>
      </c>
      <c r="P1830">
        <v>0</v>
      </c>
      <c r="Q1830" t="s">
        <v>59</v>
      </c>
      <c r="R1830" t="s">
        <v>59</v>
      </c>
      <c r="S1830" t="s">
        <v>59</v>
      </c>
      <c r="T1830" t="s">
        <v>59</v>
      </c>
      <c r="U1830" t="s">
        <v>59</v>
      </c>
      <c r="W1830">
        <v>0</v>
      </c>
      <c r="X1830">
        <v>0</v>
      </c>
      <c r="Y1830" t="s">
        <v>58</v>
      </c>
      <c r="Z1830" t="s">
        <v>66</v>
      </c>
      <c r="AA1830" t="s">
        <v>58</v>
      </c>
      <c r="AB1830" t="s">
        <v>58</v>
      </c>
      <c r="AC1830" t="s">
        <v>58</v>
      </c>
      <c r="AD1830" t="s">
        <v>58</v>
      </c>
      <c r="AE1830" t="s">
        <v>58</v>
      </c>
      <c r="AF1830" t="s">
        <v>58</v>
      </c>
      <c r="AG1830" t="s">
        <v>58</v>
      </c>
      <c r="AH1830" t="s">
        <v>58</v>
      </c>
      <c r="AI1830" t="s">
        <v>58</v>
      </c>
      <c r="AJ1830" t="s">
        <v>58</v>
      </c>
      <c r="AK1830">
        <v>0</v>
      </c>
      <c r="AL1830">
        <v>1</v>
      </c>
      <c r="AM1830">
        <v>1</v>
      </c>
      <c r="AN1830">
        <v>0</v>
      </c>
      <c r="AO1830">
        <v>0</v>
      </c>
      <c r="AP1830">
        <v>0</v>
      </c>
      <c r="AQ1830">
        <v>0</v>
      </c>
      <c r="AR1830">
        <v>1</v>
      </c>
      <c r="AS1830">
        <v>0</v>
      </c>
      <c r="AT1830">
        <v>6</v>
      </c>
      <c r="AU1830">
        <v>84999</v>
      </c>
      <c r="AV1830">
        <v>12.7</v>
      </c>
      <c r="AW1830" t="s">
        <v>59</v>
      </c>
      <c r="AX1830">
        <v>3</v>
      </c>
    </row>
    <row r="1831" spans="1:50">
      <c r="A1831" t="s">
        <v>3211</v>
      </c>
      <c r="B1831" t="s">
        <v>3212</v>
      </c>
      <c r="C1831" t="s">
        <v>148</v>
      </c>
      <c r="D1831">
        <v>5015</v>
      </c>
      <c r="E1831" t="s">
        <v>53</v>
      </c>
      <c r="F1831">
        <v>36</v>
      </c>
      <c r="G1831" t="s">
        <v>127</v>
      </c>
      <c r="H1831">
        <v>460.2</v>
      </c>
      <c r="I1831" t="s">
        <v>55</v>
      </c>
      <c r="J1831" t="s">
        <v>55</v>
      </c>
      <c r="K1831" t="s">
        <v>116</v>
      </c>
      <c r="L1831" t="s">
        <v>66</v>
      </c>
      <c r="M1831">
        <v>3</v>
      </c>
      <c r="N1831">
        <v>1</v>
      </c>
      <c r="O1831">
        <v>1</v>
      </c>
      <c r="P1831">
        <v>0</v>
      </c>
      <c r="Q1831" t="s">
        <v>59</v>
      </c>
      <c r="R1831" t="s">
        <v>59</v>
      </c>
      <c r="S1831" t="s">
        <v>59</v>
      </c>
      <c r="T1831" t="s">
        <v>59</v>
      </c>
      <c r="U1831" t="s">
        <v>59</v>
      </c>
      <c r="W1831">
        <v>0</v>
      </c>
      <c r="X1831">
        <v>0</v>
      </c>
      <c r="Y1831" t="s">
        <v>58</v>
      </c>
      <c r="Z1831" t="s">
        <v>58</v>
      </c>
      <c r="AA1831" t="s">
        <v>58</v>
      </c>
      <c r="AB1831" t="s">
        <v>58</v>
      </c>
      <c r="AC1831" t="s">
        <v>58</v>
      </c>
      <c r="AD1831" t="s">
        <v>58</v>
      </c>
      <c r="AE1831" t="s">
        <v>58</v>
      </c>
      <c r="AF1831" t="s">
        <v>58</v>
      </c>
      <c r="AG1831" t="s">
        <v>58</v>
      </c>
      <c r="AH1831" t="s">
        <v>58</v>
      </c>
      <c r="AI1831" t="s">
        <v>58</v>
      </c>
      <c r="AJ1831" t="s">
        <v>58</v>
      </c>
      <c r="AK1831">
        <v>0</v>
      </c>
      <c r="AL1831">
        <v>0</v>
      </c>
      <c r="AM1831">
        <v>0</v>
      </c>
      <c r="AN1831">
        <v>0</v>
      </c>
      <c r="AO1831">
        <v>0</v>
      </c>
      <c r="AP1831">
        <v>0</v>
      </c>
      <c r="AQ1831">
        <v>0</v>
      </c>
      <c r="AR1831">
        <v>0</v>
      </c>
      <c r="AS1831">
        <v>0</v>
      </c>
      <c r="AT1831">
        <v>8</v>
      </c>
      <c r="AU1831">
        <v>101419</v>
      </c>
      <c r="AV1831">
        <v>15.3</v>
      </c>
      <c r="AW1831" t="s">
        <v>59</v>
      </c>
      <c r="AX1831">
        <v>3</v>
      </c>
    </row>
    <row r="1832" spans="1:50">
      <c r="A1832" t="s">
        <v>3213</v>
      </c>
      <c r="B1832" t="s">
        <v>1356</v>
      </c>
      <c r="C1832" t="s">
        <v>69</v>
      </c>
      <c r="D1832">
        <v>6440</v>
      </c>
      <c r="E1832" t="s">
        <v>63</v>
      </c>
      <c r="F1832">
        <v>56</v>
      </c>
      <c r="G1832" t="s">
        <v>127</v>
      </c>
      <c r="H1832">
        <v>417.43</v>
      </c>
      <c r="I1832" t="s">
        <v>55</v>
      </c>
      <c r="J1832" t="s">
        <v>71</v>
      </c>
      <c r="K1832" t="s">
        <v>168</v>
      </c>
      <c r="L1832" t="s">
        <v>58</v>
      </c>
      <c r="M1832">
        <v>0</v>
      </c>
      <c r="N1832">
        <v>1</v>
      </c>
      <c r="O1832">
        <v>1</v>
      </c>
      <c r="P1832">
        <v>0</v>
      </c>
      <c r="Q1832" t="s">
        <v>59</v>
      </c>
      <c r="R1832" t="s">
        <v>59</v>
      </c>
      <c r="S1832" t="s">
        <v>59</v>
      </c>
      <c r="T1832" t="s">
        <v>59</v>
      </c>
      <c r="U1832" t="s">
        <v>59</v>
      </c>
      <c r="W1832">
        <v>0</v>
      </c>
      <c r="X1832">
        <v>0</v>
      </c>
      <c r="Y1832" t="s">
        <v>66</v>
      </c>
      <c r="Z1832" t="s">
        <v>66</v>
      </c>
      <c r="AA1832" t="s">
        <v>58</v>
      </c>
      <c r="AB1832" t="s">
        <v>66</v>
      </c>
      <c r="AC1832" t="s">
        <v>58</v>
      </c>
      <c r="AD1832" t="s">
        <v>58</v>
      </c>
      <c r="AE1832" t="s">
        <v>58</v>
      </c>
      <c r="AF1832" t="s">
        <v>58</v>
      </c>
      <c r="AG1832" t="s">
        <v>58</v>
      </c>
      <c r="AH1832" t="s">
        <v>58</v>
      </c>
      <c r="AI1832" t="s">
        <v>58</v>
      </c>
      <c r="AJ1832" t="s">
        <v>58</v>
      </c>
      <c r="AK1832">
        <v>0</v>
      </c>
      <c r="AL1832">
        <v>1</v>
      </c>
      <c r="AM1832">
        <v>1</v>
      </c>
      <c r="AN1832">
        <v>1</v>
      </c>
      <c r="AO1832">
        <v>1</v>
      </c>
      <c r="AP1832">
        <v>0</v>
      </c>
      <c r="AQ1832">
        <v>0</v>
      </c>
      <c r="AR1832">
        <v>0</v>
      </c>
      <c r="AS1832">
        <v>1</v>
      </c>
      <c r="AT1832">
        <v>6</v>
      </c>
      <c r="AU1832">
        <v>66619</v>
      </c>
      <c r="AV1832">
        <v>13.6</v>
      </c>
      <c r="AW1832" t="s">
        <v>59</v>
      </c>
      <c r="AX1832">
        <v>6</v>
      </c>
    </row>
    <row r="1833" spans="1:50">
      <c r="A1833" t="s">
        <v>3214</v>
      </c>
      <c r="B1833" t="s">
        <v>3215</v>
      </c>
      <c r="C1833" t="s">
        <v>182</v>
      </c>
      <c r="D1833">
        <v>720</v>
      </c>
      <c r="E1833" t="s">
        <v>63</v>
      </c>
      <c r="F1833">
        <v>52</v>
      </c>
      <c r="G1833" t="s">
        <v>127</v>
      </c>
      <c r="H1833">
        <v>466.78</v>
      </c>
      <c r="I1833" t="s">
        <v>105</v>
      </c>
      <c r="J1833" t="s">
        <v>55</v>
      </c>
      <c r="K1833" t="s">
        <v>85</v>
      </c>
      <c r="L1833" t="s">
        <v>66</v>
      </c>
      <c r="M1833">
        <v>1</v>
      </c>
      <c r="N1833">
        <v>2</v>
      </c>
      <c r="O1833">
        <v>2</v>
      </c>
      <c r="P1833">
        <v>0</v>
      </c>
      <c r="Q1833" t="s">
        <v>59</v>
      </c>
      <c r="R1833" t="s">
        <v>66</v>
      </c>
      <c r="S1833" t="s">
        <v>66</v>
      </c>
      <c r="T1833" t="s">
        <v>66</v>
      </c>
      <c r="U1833" t="s">
        <v>59</v>
      </c>
      <c r="V1833">
        <v>1</v>
      </c>
      <c r="W1833">
        <v>1</v>
      </c>
      <c r="X1833">
        <v>0</v>
      </c>
      <c r="Y1833" t="s">
        <v>66</v>
      </c>
      <c r="Z1833" t="s">
        <v>58</v>
      </c>
      <c r="AA1833" t="s">
        <v>58</v>
      </c>
      <c r="AB1833" t="s">
        <v>66</v>
      </c>
      <c r="AC1833" t="s">
        <v>58</v>
      </c>
      <c r="AD1833" t="s">
        <v>58</v>
      </c>
      <c r="AE1833" t="s">
        <v>66</v>
      </c>
      <c r="AF1833" t="s">
        <v>58</v>
      </c>
      <c r="AG1833" t="s">
        <v>58</v>
      </c>
      <c r="AH1833" t="s">
        <v>66</v>
      </c>
      <c r="AI1833" t="s">
        <v>66</v>
      </c>
      <c r="AJ1833" t="s">
        <v>58</v>
      </c>
      <c r="AK1833">
        <v>1</v>
      </c>
      <c r="AL1833">
        <v>1</v>
      </c>
      <c r="AM1833">
        <v>1</v>
      </c>
      <c r="AN1833">
        <v>0</v>
      </c>
      <c r="AO1833">
        <v>0</v>
      </c>
      <c r="AP1833">
        <v>0</v>
      </c>
      <c r="AQ1833">
        <v>0</v>
      </c>
      <c r="AR1833">
        <v>0</v>
      </c>
      <c r="AS1833">
        <v>1</v>
      </c>
      <c r="AT1833">
        <v>7</v>
      </c>
      <c r="AU1833">
        <v>84399</v>
      </c>
      <c r="AV1833">
        <v>13.3</v>
      </c>
      <c r="AW1833" t="s">
        <v>59</v>
      </c>
      <c r="AX1833">
        <v>7</v>
      </c>
    </row>
    <row r="1834" spans="1:50">
      <c r="A1834" t="s">
        <v>3216</v>
      </c>
      <c r="B1834" t="s">
        <v>3217</v>
      </c>
      <c r="C1834" t="s">
        <v>185</v>
      </c>
      <c r="D1834">
        <v>1600</v>
      </c>
      <c r="E1834" t="s">
        <v>53</v>
      </c>
      <c r="F1834">
        <v>26</v>
      </c>
      <c r="G1834" t="s">
        <v>104</v>
      </c>
      <c r="H1834">
        <v>324.01</v>
      </c>
      <c r="I1834" t="s">
        <v>261</v>
      </c>
      <c r="J1834" t="s">
        <v>56</v>
      </c>
      <c r="K1834" t="s">
        <v>90</v>
      </c>
      <c r="L1834" t="s">
        <v>66</v>
      </c>
      <c r="M1834">
        <v>1</v>
      </c>
      <c r="N1834">
        <v>2</v>
      </c>
      <c r="O1834">
        <v>1</v>
      </c>
      <c r="P1834">
        <v>0</v>
      </c>
      <c r="Q1834" t="s">
        <v>59</v>
      </c>
      <c r="R1834" t="s">
        <v>59</v>
      </c>
      <c r="S1834" t="s">
        <v>59</v>
      </c>
      <c r="T1834" t="s">
        <v>59</v>
      </c>
      <c r="U1834" t="s">
        <v>59</v>
      </c>
      <c r="W1834">
        <v>0</v>
      </c>
      <c r="X1834">
        <v>0</v>
      </c>
      <c r="Y1834" t="s">
        <v>58</v>
      </c>
      <c r="Z1834" t="s">
        <v>66</v>
      </c>
      <c r="AA1834" t="s">
        <v>58</v>
      </c>
      <c r="AB1834" t="s">
        <v>66</v>
      </c>
      <c r="AC1834" t="s">
        <v>58</v>
      </c>
      <c r="AD1834" t="s">
        <v>58</v>
      </c>
      <c r="AE1834" t="s">
        <v>58</v>
      </c>
      <c r="AF1834" t="s">
        <v>58</v>
      </c>
      <c r="AG1834" t="s">
        <v>58</v>
      </c>
      <c r="AH1834" t="s">
        <v>58</v>
      </c>
      <c r="AI1834" t="s">
        <v>58</v>
      </c>
      <c r="AJ1834" t="s">
        <v>58</v>
      </c>
      <c r="AK1834">
        <v>1</v>
      </c>
      <c r="AL1834">
        <v>0</v>
      </c>
      <c r="AM1834">
        <v>1</v>
      </c>
      <c r="AN1834">
        <v>0</v>
      </c>
      <c r="AO1834">
        <v>0</v>
      </c>
      <c r="AP1834">
        <v>0</v>
      </c>
      <c r="AQ1834">
        <v>0</v>
      </c>
      <c r="AR1834">
        <v>0</v>
      </c>
      <c r="AS1834">
        <v>0</v>
      </c>
      <c r="AT1834">
        <v>4</v>
      </c>
      <c r="AU1834">
        <v>58610</v>
      </c>
      <c r="AV1834">
        <v>13</v>
      </c>
      <c r="AW1834" t="s">
        <v>59</v>
      </c>
      <c r="AX1834">
        <v>1</v>
      </c>
    </row>
    <row r="1835" spans="1:50">
      <c r="A1835" t="s">
        <v>3218</v>
      </c>
      <c r="B1835" t="s">
        <v>2865</v>
      </c>
      <c r="C1835" t="s">
        <v>212</v>
      </c>
      <c r="D1835">
        <v>6640</v>
      </c>
      <c r="E1835" t="s">
        <v>53</v>
      </c>
      <c r="F1835">
        <v>64</v>
      </c>
      <c r="G1835" t="s">
        <v>163</v>
      </c>
      <c r="H1835">
        <v>477.96</v>
      </c>
      <c r="I1835" t="s">
        <v>105</v>
      </c>
      <c r="J1835" t="s">
        <v>71</v>
      </c>
      <c r="K1835" t="s">
        <v>156</v>
      </c>
      <c r="L1835" t="s">
        <v>66</v>
      </c>
      <c r="M1835">
        <v>1</v>
      </c>
      <c r="N1835">
        <v>2</v>
      </c>
      <c r="O1835">
        <v>2</v>
      </c>
      <c r="P1835">
        <v>1</v>
      </c>
      <c r="Q1835" t="s">
        <v>59</v>
      </c>
      <c r="R1835" t="s">
        <v>66</v>
      </c>
      <c r="S1835" t="s">
        <v>59</v>
      </c>
      <c r="T1835" t="s">
        <v>66</v>
      </c>
      <c r="U1835" t="s">
        <v>59</v>
      </c>
      <c r="W1835">
        <v>0</v>
      </c>
      <c r="X1835">
        <v>0</v>
      </c>
      <c r="Y1835" t="s">
        <v>66</v>
      </c>
      <c r="Z1835" t="s">
        <v>66</v>
      </c>
      <c r="AA1835" t="s">
        <v>58</v>
      </c>
      <c r="AB1835" t="s">
        <v>58</v>
      </c>
      <c r="AC1835" t="s">
        <v>58</v>
      </c>
      <c r="AD1835" t="s">
        <v>58</v>
      </c>
      <c r="AE1835" t="s">
        <v>66</v>
      </c>
      <c r="AF1835" t="s">
        <v>58</v>
      </c>
      <c r="AG1835" t="s">
        <v>58</v>
      </c>
      <c r="AH1835" t="s">
        <v>58</v>
      </c>
      <c r="AI1835" t="s">
        <v>58</v>
      </c>
      <c r="AJ1835" t="s">
        <v>58</v>
      </c>
      <c r="AK1835">
        <v>0</v>
      </c>
      <c r="AL1835">
        <v>0</v>
      </c>
      <c r="AM1835">
        <v>1</v>
      </c>
      <c r="AN1835">
        <v>0</v>
      </c>
      <c r="AO1835">
        <v>0</v>
      </c>
      <c r="AP1835">
        <v>0</v>
      </c>
      <c r="AQ1835">
        <v>0</v>
      </c>
      <c r="AR1835">
        <v>0</v>
      </c>
      <c r="AS1835">
        <v>0</v>
      </c>
      <c r="AT1835">
        <v>9</v>
      </c>
      <c r="AU1835">
        <v>103839</v>
      </c>
      <c r="AV1835">
        <v>15.7</v>
      </c>
      <c r="AW1835" t="s">
        <v>66</v>
      </c>
      <c r="AX1835">
        <v>7</v>
      </c>
    </row>
    <row r="1836" spans="1:50">
      <c r="A1836" t="s">
        <v>3219</v>
      </c>
      <c r="B1836" t="s">
        <v>1000</v>
      </c>
      <c r="C1836" t="s">
        <v>171</v>
      </c>
      <c r="D1836">
        <v>5600</v>
      </c>
      <c r="E1836" t="s">
        <v>53</v>
      </c>
      <c r="F1836">
        <v>38</v>
      </c>
      <c r="G1836" t="s">
        <v>64</v>
      </c>
      <c r="H1836">
        <v>359.87</v>
      </c>
      <c r="I1836" t="s">
        <v>76</v>
      </c>
      <c r="J1836" t="s">
        <v>71</v>
      </c>
      <c r="K1836" t="s">
        <v>256</v>
      </c>
      <c r="L1836" t="s">
        <v>58</v>
      </c>
      <c r="M1836">
        <v>0</v>
      </c>
      <c r="N1836">
        <v>1</v>
      </c>
      <c r="O1836">
        <v>1</v>
      </c>
      <c r="P1836">
        <v>0</v>
      </c>
      <c r="Q1836" t="s">
        <v>59</v>
      </c>
      <c r="R1836" t="s">
        <v>59</v>
      </c>
      <c r="S1836" t="s">
        <v>59</v>
      </c>
      <c r="T1836" t="s">
        <v>59</v>
      </c>
      <c r="U1836" t="s">
        <v>59</v>
      </c>
      <c r="V1836">
        <v>1</v>
      </c>
      <c r="W1836">
        <v>1</v>
      </c>
      <c r="X1836">
        <v>1</v>
      </c>
      <c r="Y1836" t="s">
        <v>58</v>
      </c>
      <c r="Z1836" t="s">
        <v>58</v>
      </c>
      <c r="AA1836" t="s">
        <v>58</v>
      </c>
      <c r="AB1836" t="s">
        <v>58</v>
      </c>
      <c r="AC1836" t="s">
        <v>58</v>
      </c>
      <c r="AD1836" t="s">
        <v>58</v>
      </c>
      <c r="AE1836" t="s">
        <v>58</v>
      </c>
      <c r="AF1836" t="s">
        <v>58</v>
      </c>
      <c r="AG1836" t="s">
        <v>58</v>
      </c>
      <c r="AH1836" t="s">
        <v>58</v>
      </c>
      <c r="AI1836" t="s">
        <v>58</v>
      </c>
      <c r="AJ1836" t="s">
        <v>58</v>
      </c>
      <c r="AK1836">
        <v>0</v>
      </c>
      <c r="AL1836">
        <v>0</v>
      </c>
      <c r="AM1836">
        <v>0</v>
      </c>
      <c r="AN1836">
        <v>0</v>
      </c>
      <c r="AO1836">
        <v>0</v>
      </c>
      <c r="AP1836">
        <v>0</v>
      </c>
      <c r="AQ1836">
        <v>0</v>
      </c>
      <c r="AR1836">
        <v>0</v>
      </c>
      <c r="AS1836">
        <v>1</v>
      </c>
      <c r="AT1836">
        <v>7</v>
      </c>
      <c r="AU1836">
        <v>73931</v>
      </c>
      <c r="AV1836">
        <v>12.4</v>
      </c>
      <c r="AW1836" t="s">
        <v>59</v>
      </c>
      <c r="AX1836">
        <v>3</v>
      </c>
    </row>
    <row r="1837" spans="1:50">
      <c r="A1837" t="s">
        <v>3220</v>
      </c>
      <c r="B1837" t="s">
        <v>3085</v>
      </c>
      <c r="C1837" t="s">
        <v>52</v>
      </c>
      <c r="D1837">
        <v>3280</v>
      </c>
      <c r="E1837" t="s">
        <v>63</v>
      </c>
      <c r="F1837">
        <v>40</v>
      </c>
      <c r="G1837" t="s">
        <v>226</v>
      </c>
      <c r="H1837">
        <v>381.58</v>
      </c>
      <c r="I1837" t="s">
        <v>100</v>
      </c>
      <c r="J1837" t="s">
        <v>71</v>
      </c>
      <c r="K1837" t="s">
        <v>116</v>
      </c>
      <c r="L1837" t="s">
        <v>58</v>
      </c>
      <c r="M1837">
        <v>0</v>
      </c>
      <c r="N1837">
        <v>1</v>
      </c>
      <c r="O1837">
        <v>1</v>
      </c>
      <c r="P1837">
        <v>0</v>
      </c>
      <c r="Q1837" t="s">
        <v>59</v>
      </c>
      <c r="R1837" t="s">
        <v>59</v>
      </c>
      <c r="S1837" t="s">
        <v>59</v>
      </c>
      <c r="T1837" t="s">
        <v>59</v>
      </c>
      <c r="U1837" t="s">
        <v>59</v>
      </c>
      <c r="W1837">
        <v>0</v>
      </c>
      <c r="X1837">
        <v>0</v>
      </c>
      <c r="Y1837" t="s">
        <v>66</v>
      </c>
      <c r="Z1837" t="s">
        <v>58</v>
      </c>
      <c r="AA1837" t="s">
        <v>58</v>
      </c>
      <c r="AB1837" t="s">
        <v>66</v>
      </c>
      <c r="AC1837" t="s">
        <v>58</v>
      </c>
      <c r="AD1837" t="s">
        <v>66</v>
      </c>
      <c r="AE1837" t="s">
        <v>58</v>
      </c>
      <c r="AF1837" t="s">
        <v>58</v>
      </c>
      <c r="AG1837" t="s">
        <v>66</v>
      </c>
      <c r="AH1837" t="s">
        <v>58</v>
      </c>
      <c r="AI1837" t="s">
        <v>58</v>
      </c>
      <c r="AJ1837" t="s">
        <v>58</v>
      </c>
      <c r="AK1837">
        <v>0</v>
      </c>
      <c r="AL1837">
        <v>0</v>
      </c>
      <c r="AM1837">
        <v>0</v>
      </c>
      <c r="AN1837">
        <v>0</v>
      </c>
      <c r="AO1837">
        <v>1</v>
      </c>
      <c r="AP1837">
        <v>0</v>
      </c>
      <c r="AQ1837">
        <v>0</v>
      </c>
      <c r="AR1837">
        <v>1</v>
      </c>
      <c r="AS1837">
        <v>1</v>
      </c>
      <c r="AT1837">
        <v>8</v>
      </c>
      <c r="AU1837">
        <v>97671</v>
      </c>
      <c r="AV1837">
        <v>14.7</v>
      </c>
      <c r="AW1837" t="s">
        <v>59</v>
      </c>
      <c r="AX1837">
        <v>5</v>
      </c>
    </row>
    <row r="1838" spans="1:50">
      <c r="A1838" t="s">
        <v>3221</v>
      </c>
      <c r="B1838" t="s">
        <v>1234</v>
      </c>
      <c r="C1838" t="s">
        <v>122</v>
      </c>
      <c r="D1838">
        <v>5960</v>
      </c>
      <c r="E1838" t="s">
        <v>53</v>
      </c>
      <c r="F1838">
        <v>54</v>
      </c>
      <c r="G1838" t="s">
        <v>84</v>
      </c>
      <c r="H1838">
        <v>324.01</v>
      </c>
      <c r="I1838" t="s">
        <v>65</v>
      </c>
      <c r="J1838" t="s">
        <v>55</v>
      </c>
      <c r="K1838" t="s">
        <v>116</v>
      </c>
      <c r="L1838" t="s">
        <v>58</v>
      </c>
      <c r="M1838">
        <v>1</v>
      </c>
      <c r="N1838">
        <v>2</v>
      </c>
      <c r="O1838">
        <v>2</v>
      </c>
      <c r="P1838">
        <v>1</v>
      </c>
      <c r="Q1838" t="s">
        <v>59</v>
      </c>
      <c r="R1838" t="s">
        <v>59</v>
      </c>
      <c r="S1838" t="s">
        <v>59</v>
      </c>
      <c r="T1838" t="s">
        <v>59</v>
      </c>
      <c r="U1838" t="s">
        <v>59</v>
      </c>
      <c r="Y1838" t="s">
        <v>58</v>
      </c>
      <c r="Z1838" t="s">
        <v>58</v>
      </c>
      <c r="AA1838" t="s">
        <v>58</v>
      </c>
      <c r="AB1838" t="s">
        <v>58</v>
      </c>
      <c r="AC1838" t="s">
        <v>58</v>
      </c>
      <c r="AD1838" t="s">
        <v>58</v>
      </c>
      <c r="AE1838" t="s">
        <v>58</v>
      </c>
      <c r="AF1838" t="s">
        <v>58</v>
      </c>
      <c r="AG1838" t="s">
        <v>58</v>
      </c>
      <c r="AH1838" t="s">
        <v>58</v>
      </c>
      <c r="AI1838" t="s">
        <v>58</v>
      </c>
      <c r="AJ1838" t="s">
        <v>58</v>
      </c>
      <c r="AK1838">
        <v>0</v>
      </c>
      <c r="AL1838">
        <v>1</v>
      </c>
      <c r="AM1838">
        <v>1</v>
      </c>
      <c r="AN1838">
        <v>1</v>
      </c>
      <c r="AO1838">
        <v>1</v>
      </c>
      <c r="AP1838">
        <v>0</v>
      </c>
      <c r="AQ1838">
        <v>0</v>
      </c>
      <c r="AR1838">
        <v>0</v>
      </c>
      <c r="AS1838">
        <v>1</v>
      </c>
      <c r="AT1838">
        <v>7</v>
      </c>
      <c r="AU1838">
        <v>65023</v>
      </c>
      <c r="AW1838" t="s">
        <v>66</v>
      </c>
      <c r="AX1838">
        <v>7</v>
      </c>
    </row>
    <row r="1839" spans="1:50">
      <c r="A1839" t="s">
        <v>3222</v>
      </c>
      <c r="B1839" t="s">
        <v>3223</v>
      </c>
      <c r="C1839" t="s">
        <v>148</v>
      </c>
      <c r="D1839">
        <v>5640</v>
      </c>
      <c r="E1839" t="s">
        <v>63</v>
      </c>
      <c r="F1839">
        <v>26</v>
      </c>
      <c r="G1839" t="s">
        <v>84</v>
      </c>
      <c r="H1839">
        <v>304.93</v>
      </c>
      <c r="I1839" t="s">
        <v>55</v>
      </c>
      <c r="J1839" t="s">
        <v>55</v>
      </c>
      <c r="K1839" t="s">
        <v>128</v>
      </c>
      <c r="L1839" t="s">
        <v>58</v>
      </c>
      <c r="M1839">
        <v>0</v>
      </c>
      <c r="N1839">
        <v>0</v>
      </c>
      <c r="O1839">
        <v>0</v>
      </c>
      <c r="P1839">
        <v>0</v>
      </c>
      <c r="Q1839" t="s">
        <v>59</v>
      </c>
      <c r="R1839" t="s">
        <v>59</v>
      </c>
      <c r="S1839" t="s">
        <v>59</v>
      </c>
      <c r="T1839" t="s">
        <v>59</v>
      </c>
      <c r="U1839" t="s">
        <v>59</v>
      </c>
      <c r="W1839">
        <v>0</v>
      </c>
      <c r="X1839">
        <v>0</v>
      </c>
      <c r="Y1839" t="s">
        <v>66</v>
      </c>
      <c r="Z1839" t="s">
        <v>58</v>
      </c>
      <c r="AA1839" t="s">
        <v>58</v>
      </c>
      <c r="AB1839" t="s">
        <v>58</v>
      </c>
      <c r="AC1839" t="s">
        <v>58</v>
      </c>
      <c r="AD1839" t="s">
        <v>58</v>
      </c>
      <c r="AE1839" t="s">
        <v>58</v>
      </c>
      <c r="AF1839" t="s">
        <v>58</v>
      </c>
      <c r="AG1839" t="s">
        <v>58</v>
      </c>
      <c r="AH1839" t="s">
        <v>58</v>
      </c>
      <c r="AI1839" t="s">
        <v>58</v>
      </c>
      <c r="AJ1839" t="s">
        <v>58</v>
      </c>
      <c r="AK1839">
        <v>1</v>
      </c>
      <c r="AL1839">
        <v>1</v>
      </c>
      <c r="AM1839">
        <v>1</v>
      </c>
      <c r="AN1839">
        <v>0</v>
      </c>
      <c r="AO1839">
        <v>1</v>
      </c>
      <c r="AP1839">
        <v>0</v>
      </c>
      <c r="AQ1839">
        <v>0</v>
      </c>
      <c r="AR1839">
        <v>0</v>
      </c>
      <c r="AS1839">
        <v>1</v>
      </c>
      <c r="AT1839">
        <v>5</v>
      </c>
      <c r="AU1839">
        <v>72367</v>
      </c>
      <c r="AV1839">
        <v>12.1</v>
      </c>
      <c r="AW1839" t="s">
        <v>59</v>
      </c>
      <c r="AX1839">
        <v>3</v>
      </c>
    </row>
    <row r="1840" spans="1:50">
      <c r="A1840" t="s">
        <v>3224</v>
      </c>
      <c r="B1840" t="s">
        <v>3225</v>
      </c>
      <c r="C1840" t="s">
        <v>103</v>
      </c>
      <c r="D1840">
        <v>6920</v>
      </c>
      <c r="E1840" t="s">
        <v>63</v>
      </c>
      <c r="F1840">
        <v>46</v>
      </c>
      <c r="G1840" t="s">
        <v>127</v>
      </c>
      <c r="H1840">
        <v>466.45</v>
      </c>
      <c r="I1840" t="s">
        <v>105</v>
      </c>
      <c r="J1840" t="s">
        <v>71</v>
      </c>
      <c r="K1840" t="s">
        <v>145</v>
      </c>
      <c r="L1840" t="s">
        <v>66</v>
      </c>
      <c r="M1840">
        <v>1</v>
      </c>
      <c r="N1840">
        <v>2</v>
      </c>
      <c r="O1840">
        <v>2</v>
      </c>
      <c r="P1840">
        <v>0</v>
      </c>
      <c r="Q1840" t="s">
        <v>59</v>
      </c>
      <c r="R1840" t="s">
        <v>59</v>
      </c>
      <c r="S1840" t="s">
        <v>59</v>
      </c>
      <c r="T1840" t="s">
        <v>59</v>
      </c>
      <c r="U1840" t="s">
        <v>66</v>
      </c>
      <c r="W1840">
        <v>0</v>
      </c>
      <c r="X1840">
        <v>0</v>
      </c>
      <c r="Y1840" t="s">
        <v>58</v>
      </c>
      <c r="Z1840" t="s">
        <v>66</v>
      </c>
      <c r="AA1840" t="s">
        <v>58</v>
      </c>
      <c r="AB1840" t="s">
        <v>66</v>
      </c>
      <c r="AC1840" t="s">
        <v>58</v>
      </c>
      <c r="AD1840" t="s">
        <v>58</v>
      </c>
      <c r="AE1840" t="s">
        <v>66</v>
      </c>
      <c r="AF1840" t="s">
        <v>58</v>
      </c>
      <c r="AG1840" t="s">
        <v>58</v>
      </c>
      <c r="AH1840" t="s">
        <v>58</v>
      </c>
      <c r="AI1840" t="s">
        <v>58</v>
      </c>
      <c r="AJ1840" t="s">
        <v>58</v>
      </c>
      <c r="AK1840">
        <v>1</v>
      </c>
      <c r="AL1840">
        <v>1</v>
      </c>
      <c r="AM1840">
        <v>1</v>
      </c>
      <c r="AN1840">
        <v>1</v>
      </c>
      <c r="AO1840">
        <v>0</v>
      </c>
      <c r="AP1840">
        <v>0</v>
      </c>
      <c r="AQ1840">
        <v>0</v>
      </c>
      <c r="AR1840">
        <v>0</v>
      </c>
      <c r="AS1840">
        <v>0</v>
      </c>
      <c r="AT1840">
        <v>5</v>
      </c>
      <c r="AU1840">
        <v>64910</v>
      </c>
      <c r="AV1840">
        <v>14.3</v>
      </c>
      <c r="AW1840" t="s">
        <v>66</v>
      </c>
      <c r="AX1840">
        <v>6</v>
      </c>
    </row>
    <row r="1841" spans="1:50">
      <c r="A1841" t="s">
        <v>3226</v>
      </c>
      <c r="B1841" t="s">
        <v>846</v>
      </c>
      <c r="C1841" t="s">
        <v>75</v>
      </c>
      <c r="D1841">
        <v>4040</v>
      </c>
      <c r="E1841" t="s">
        <v>53</v>
      </c>
      <c r="F1841">
        <v>52</v>
      </c>
      <c r="G1841" t="s">
        <v>363</v>
      </c>
      <c r="H1841">
        <v>352.63</v>
      </c>
      <c r="I1841" t="s">
        <v>105</v>
      </c>
      <c r="J1841" t="s">
        <v>71</v>
      </c>
      <c r="K1841" t="s">
        <v>90</v>
      </c>
      <c r="L1841" t="s">
        <v>58</v>
      </c>
      <c r="M1841">
        <v>0</v>
      </c>
      <c r="N1841">
        <v>2</v>
      </c>
      <c r="O1841">
        <v>2</v>
      </c>
      <c r="P1841">
        <v>1</v>
      </c>
      <c r="Q1841" t="s">
        <v>59</v>
      </c>
      <c r="R1841" t="s">
        <v>59</v>
      </c>
      <c r="S1841" t="s">
        <v>66</v>
      </c>
      <c r="T1841" t="s">
        <v>59</v>
      </c>
      <c r="U1841" t="s">
        <v>66</v>
      </c>
      <c r="V1841">
        <v>1</v>
      </c>
      <c r="W1841">
        <v>0</v>
      </c>
      <c r="X1841">
        <v>1</v>
      </c>
      <c r="Y1841" t="s">
        <v>58</v>
      </c>
      <c r="Z1841" t="s">
        <v>58</v>
      </c>
      <c r="AA1841" t="s">
        <v>58</v>
      </c>
      <c r="AB1841" t="s">
        <v>66</v>
      </c>
      <c r="AC1841" t="s">
        <v>58</v>
      </c>
      <c r="AD1841" t="s">
        <v>58</v>
      </c>
      <c r="AE1841" t="s">
        <v>66</v>
      </c>
      <c r="AF1841" t="s">
        <v>58</v>
      </c>
      <c r="AG1841" t="s">
        <v>58</v>
      </c>
      <c r="AH1841" t="s">
        <v>58</v>
      </c>
      <c r="AI1841" t="s">
        <v>58</v>
      </c>
      <c r="AJ1841" t="s">
        <v>58</v>
      </c>
      <c r="AK1841">
        <v>1</v>
      </c>
      <c r="AL1841">
        <v>1</v>
      </c>
      <c r="AM1841">
        <v>1</v>
      </c>
      <c r="AN1841">
        <v>0</v>
      </c>
      <c r="AO1841">
        <v>1</v>
      </c>
      <c r="AP1841">
        <v>0</v>
      </c>
      <c r="AQ1841">
        <v>0</v>
      </c>
      <c r="AR1841">
        <v>0</v>
      </c>
      <c r="AS1841">
        <v>0</v>
      </c>
      <c r="AT1841">
        <v>6</v>
      </c>
      <c r="AU1841">
        <v>65624</v>
      </c>
      <c r="AV1841">
        <v>13.2</v>
      </c>
      <c r="AW1841" t="s">
        <v>59</v>
      </c>
      <c r="AX1841">
        <v>1</v>
      </c>
    </row>
    <row r="1842" spans="1:50">
      <c r="A1842" t="s">
        <v>3227</v>
      </c>
      <c r="B1842" t="s">
        <v>2782</v>
      </c>
      <c r="C1842" t="s">
        <v>366</v>
      </c>
      <c r="D1842">
        <v>7160</v>
      </c>
      <c r="E1842" t="s">
        <v>63</v>
      </c>
      <c r="F1842">
        <v>42</v>
      </c>
      <c r="G1842" t="s">
        <v>70</v>
      </c>
      <c r="H1842">
        <v>307.57</v>
      </c>
      <c r="I1842" t="s">
        <v>100</v>
      </c>
      <c r="J1842" t="s">
        <v>71</v>
      </c>
      <c r="K1842" t="s">
        <v>145</v>
      </c>
      <c r="L1842" t="s">
        <v>66</v>
      </c>
      <c r="M1842">
        <v>4</v>
      </c>
      <c r="N1842">
        <v>1</v>
      </c>
      <c r="O1842">
        <v>1</v>
      </c>
      <c r="P1842">
        <v>0</v>
      </c>
      <c r="Q1842" t="s">
        <v>66</v>
      </c>
      <c r="R1842" t="s">
        <v>66</v>
      </c>
      <c r="S1842" t="s">
        <v>66</v>
      </c>
      <c r="T1842" t="s">
        <v>66</v>
      </c>
      <c r="U1842" t="s">
        <v>66</v>
      </c>
      <c r="V1842">
        <v>1</v>
      </c>
      <c r="W1842">
        <v>1</v>
      </c>
      <c r="X1842">
        <v>0</v>
      </c>
      <c r="Y1842" t="s">
        <v>66</v>
      </c>
      <c r="Z1842" t="s">
        <v>66</v>
      </c>
      <c r="AA1842" t="s">
        <v>58</v>
      </c>
      <c r="AB1842" t="s">
        <v>58</v>
      </c>
      <c r="AC1842" t="s">
        <v>58</v>
      </c>
      <c r="AD1842" t="s">
        <v>58</v>
      </c>
      <c r="AE1842" t="s">
        <v>66</v>
      </c>
      <c r="AF1842" t="s">
        <v>58</v>
      </c>
      <c r="AG1842" t="s">
        <v>58</v>
      </c>
      <c r="AH1842" t="s">
        <v>58</v>
      </c>
      <c r="AI1842" t="s">
        <v>58</v>
      </c>
      <c r="AJ1842" t="s">
        <v>58</v>
      </c>
      <c r="AK1842">
        <v>0</v>
      </c>
      <c r="AL1842">
        <v>0</v>
      </c>
      <c r="AM1842">
        <v>1</v>
      </c>
      <c r="AN1842">
        <v>0</v>
      </c>
      <c r="AO1842">
        <v>1</v>
      </c>
      <c r="AP1842">
        <v>0</v>
      </c>
      <c r="AQ1842">
        <v>0</v>
      </c>
      <c r="AR1842">
        <v>0</v>
      </c>
      <c r="AS1842">
        <v>1</v>
      </c>
      <c r="AT1842">
        <v>4</v>
      </c>
      <c r="AU1842">
        <v>53912</v>
      </c>
      <c r="AV1842">
        <v>13.3</v>
      </c>
      <c r="AW1842" t="s">
        <v>66</v>
      </c>
      <c r="AX1842">
        <v>4</v>
      </c>
    </row>
    <row r="1843" spans="1:50">
      <c r="A1843" t="s">
        <v>3228</v>
      </c>
      <c r="B1843" t="s">
        <v>3229</v>
      </c>
      <c r="C1843" t="s">
        <v>79</v>
      </c>
      <c r="D1843">
        <v>7040</v>
      </c>
      <c r="E1843" t="s">
        <v>63</v>
      </c>
      <c r="F1843">
        <v>54</v>
      </c>
      <c r="G1843" t="s">
        <v>64</v>
      </c>
      <c r="H1843">
        <v>346.38</v>
      </c>
      <c r="I1843" t="s">
        <v>100</v>
      </c>
      <c r="J1843" t="s">
        <v>55</v>
      </c>
      <c r="K1843" t="s">
        <v>111</v>
      </c>
      <c r="L1843" t="s">
        <v>58</v>
      </c>
      <c r="M1843">
        <v>0</v>
      </c>
      <c r="N1843">
        <v>1</v>
      </c>
      <c r="O1843">
        <v>1</v>
      </c>
      <c r="P1843">
        <v>0</v>
      </c>
      <c r="Q1843" t="s">
        <v>59</v>
      </c>
      <c r="R1843" t="s">
        <v>59</v>
      </c>
      <c r="S1843" t="s">
        <v>59</v>
      </c>
      <c r="T1843" t="s">
        <v>66</v>
      </c>
      <c r="U1843" t="s">
        <v>66</v>
      </c>
      <c r="V1843">
        <v>0</v>
      </c>
      <c r="W1843">
        <v>0</v>
      </c>
      <c r="X1843">
        <v>0</v>
      </c>
      <c r="Y1843" t="s">
        <v>66</v>
      </c>
      <c r="Z1843" t="s">
        <v>66</v>
      </c>
      <c r="AA1843" t="s">
        <v>66</v>
      </c>
      <c r="AB1843" t="s">
        <v>66</v>
      </c>
      <c r="AC1843" t="s">
        <v>58</v>
      </c>
      <c r="AD1843" t="s">
        <v>58</v>
      </c>
      <c r="AE1843" t="s">
        <v>66</v>
      </c>
      <c r="AF1843" t="s">
        <v>58</v>
      </c>
      <c r="AG1843" t="s">
        <v>58</v>
      </c>
      <c r="AH1843" t="s">
        <v>58</v>
      </c>
      <c r="AI1843" t="s">
        <v>58</v>
      </c>
      <c r="AJ1843" t="s">
        <v>58</v>
      </c>
      <c r="AK1843">
        <v>0</v>
      </c>
      <c r="AL1843">
        <v>1</v>
      </c>
      <c r="AM1843">
        <v>1</v>
      </c>
      <c r="AN1843">
        <v>0</v>
      </c>
      <c r="AO1843">
        <v>1</v>
      </c>
      <c r="AP1843">
        <v>0</v>
      </c>
      <c r="AQ1843">
        <v>0</v>
      </c>
      <c r="AR1843">
        <v>0</v>
      </c>
      <c r="AS1843">
        <v>1</v>
      </c>
      <c r="AT1843">
        <v>8</v>
      </c>
      <c r="AU1843">
        <v>78080</v>
      </c>
      <c r="AV1843">
        <v>15.3</v>
      </c>
      <c r="AW1843" t="s">
        <v>66</v>
      </c>
      <c r="AX1843">
        <v>8</v>
      </c>
    </row>
    <row r="1844" spans="1:50">
      <c r="A1844" t="s">
        <v>3230</v>
      </c>
      <c r="B1844" t="s">
        <v>165</v>
      </c>
      <c r="C1844" t="s">
        <v>79</v>
      </c>
      <c r="D1844">
        <v>1740</v>
      </c>
      <c r="E1844" t="s">
        <v>63</v>
      </c>
      <c r="F1844">
        <v>44</v>
      </c>
      <c r="G1844" t="s">
        <v>246</v>
      </c>
      <c r="H1844">
        <v>420.39</v>
      </c>
      <c r="I1844" t="s">
        <v>55</v>
      </c>
      <c r="J1844" t="s">
        <v>71</v>
      </c>
      <c r="K1844" t="s">
        <v>57</v>
      </c>
      <c r="L1844" t="s">
        <v>66</v>
      </c>
      <c r="M1844">
        <v>2</v>
      </c>
      <c r="N1844">
        <v>2</v>
      </c>
      <c r="O1844">
        <v>2</v>
      </c>
      <c r="P1844">
        <v>0</v>
      </c>
      <c r="Q1844" t="s">
        <v>59</v>
      </c>
      <c r="R1844" t="s">
        <v>59</v>
      </c>
      <c r="S1844" t="s">
        <v>59</v>
      </c>
      <c r="T1844" t="s">
        <v>59</v>
      </c>
      <c r="U1844" t="s">
        <v>59</v>
      </c>
      <c r="V1844">
        <v>0</v>
      </c>
      <c r="W1844">
        <v>0</v>
      </c>
      <c r="X1844">
        <v>0</v>
      </c>
      <c r="Y1844" t="s">
        <v>66</v>
      </c>
      <c r="Z1844" t="s">
        <v>66</v>
      </c>
      <c r="AA1844" t="s">
        <v>58</v>
      </c>
      <c r="AB1844" t="s">
        <v>58</v>
      </c>
      <c r="AC1844" t="s">
        <v>58</v>
      </c>
      <c r="AD1844" t="s">
        <v>58</v>
      </c>
      <c r="AE1844" t="s">
        <v>58</v>
      </c>
      <c r="AF1844" t="s">
        <v>58</v>
      </c>
      <c r="AG1844" t="s">
        <v>58</v>
      </c>
      <c r="AH1844" t="s">
        <v>58</v>
      </c>
      <c r="AI1844" t="s">
        <v>58</v>
      </c>
      <c r="AJ1844" t="s">
        <v>58</v>
      </c>
      <c r="AK1844">
        <v>0</v>
      </c>
      <c r="AL1844">
        <v>0</v>
      </c>
      <c r="AM1844">
        <v>1</v>
      </c>
      <c r="AN1844">
        <v>0</v>
      </c>
      <c r="AO1844">
        <v>1</v>
      </c>
      <c r="AP1844">
        <v>0</v>
      </c>
      <c r="AQ1844">
        <v>0</v>
      </c>
      <c r="AR1844">
        <v>0</v>
      </c>
      <c r="AS1844">
        <v>1</v>
      </c>
      <c r="AT1844">
        <v>9</v>
      </c>
      <c r="AU1844">
        <v>96943</v>
      </c>
      <c r="AV1844">
        <v>15.6</v>
      </c>
      <c r="AW1844" t="s">
        <v>59</v>
      </c>
      <c r="AX1844">
        <v>8</v>
      </c>
    </row>
    <row r="1845" spans="1:50">
      <c r="A1845" t="s">
        <v>3231</v>
      </c>
      <c r="B1845" t="s">
        <v>1989</v>
      </c>
      <c r="C1845" t="s">
        <v>236</v>
      </c>
      <c r="D1845">
        <v>6200</v>
      </c>
      <c r="E1845" t="s">
        <v>63</v>
      </c>
      <c r="F1845">
        <v>72</v>
      </c>
      <c r="G1845" t="s">
        <v>64</v>
      </c>
      <c r="H1845">
        <v>355.59</v>
      </c>
      <c r="I1845" t="s">
        <v>105</v>
      </c>
      <c r="J1845" t="s">
        <v>71</v>
      </c>
      <c r="K1845" t="s">
        <v>72</v>
      </c>
      <c r="L1845" t="s">
        <v>58</v>
      </c>
      <c r="M1845">
        <v>0</v>
      </c>
      <c r="N1845">
        <v>2</v>
      </c>
      <c r="O1845">
        <v>2</v>
      </c>
      <c r="P1845">
        <v>0</v>
      </c>
      <c r="Q1845" t="s">
        <v>59</v>
      </c>
      <c r="R1845" t="s">
        <v>59</v>
      </c>
      <c r="S1845" t="s">
        <v>59</v>
      </c>
      <c r="T1845" t="s">
        <v>66</v>
      </c>
      <c r="U1845" t="s">
        <v>59</v>
      </c>
      <c r="V1845">
        <v>0</v>
      </c>
      <c r="W1845">
        <v>0</v>
      </c>
      <c r="X1845">
        <v>0</v>
      </c>
      <c r="Y1845" t="s">
        <v>66</v>
      </c>
      <c r="Z1845" t="s">
        <v>58</v>
      </c>
      <c r="AA1845" t="s">
        <v>58</v>
      </c>
      <c r="AB1845" t="s">
        <v>66</v>
      </c>
      <c r="AC1845" t="s">
        <v>58</v>
      </c>
      <c r="AD1845" t="s">
        <v>66</v>
      </c>
      <c r="AE1845" t="s">
        <v>66</v>
      </c>
      <c r="AF1845" t="s">
        <v>58</v>
      </c>
      <c r="AG1845" t="s">
        <v>58</v>
      </c>
      <c r="AH1845" t="s">
        <v>58</v>
      </c>
      <c r="AI1845" t="s">
        <v>58</v>
      </c>
      <c r="AJ1845" t="s">
        <v>58</v>
      </c>
      <c r="AK1845">
        <v>0</v>
      </c>
      <c r="AL1845">
        <v>1</v>
      </c>
      <c r="AM1845">
        <v>1</v>
      </c>
      <c r="AN1845">
        <v>1</v>
      </c>
      <c r="AO1845">
        <v>1</v>
      </c>
      <c r="AP1845">
        <v>0</v>
      </c>
      <c r="AQ1845">
        <v>0</v>
      </c>
      <c r="AR1845">
        <v>1</v>
      </c>
      <c r="AS1845">
        <v>0</v>
      </c>
      <c r="AT1845">
        <v>8</v>
      </c>
      <c r="AU1845">
        <v>74095</v>
      </c>
      <c r="AV1845">
        <v>14</v>
      </c>
      <c r="AW1845" t="s">
        <v>59</v>
      </c>
      <c r="AX1845">
        <v>4</v>
      </c>
    </row>
    <row r="1846" spans="1:50">
      <c r="A1846" t="s">
        <v>3232</v>
      </c>
      <c r="B1846" t="s">
        <v>3233</v>
      </c>
      <c r="C1846" t="s">
        <v>182</v>
      </c>
      <c r="D1846">
        <v>720</v>
      </c>
      <c r="E1846" t="s">
        <v>63</v>
      </c>
      <c r="F1846">
        <v>56</v>
      </c>
      <c r="G1846" t="s">
        <v>226</v>
      </c>
      <c r="H1846">
        <v>326.64</v>
      </c>
      <c r="I1846" t="s">
        <v>55</v>
      </c>
      <c r="J1846" t="s">
        <v>55</v>
      </c>
      <c r="K1846" t="s">
        <v>72</v>
      </c>
      <c r="L1846" t="s">
        <v>58</v>
      </c>
      <c r="M1846">
        <v>0</v>
      </c>
      <c r="N1846">
        <v>1</v>
      </c>
      <c r="O1846">
        <v>1</v>
      </c>
      <c r="P1846">
        <v>0</v>
      </c>
      <c r="Q1846" t="s">
        <v>59</v>
      </c>
      <c r="R1846" t="s">
        <v>59</v>
      </c>
      <c r="S1846" t="s">
        <v>59</v>
      </c>
      <c r="T1846" t="s">
        <v>66</v>
      </c>
      <c r="U1846" t="s">
        <v>59</v>
      </c>
      <c r="V1846">
        <v>1</v>
      </c>
      <c r="W1846">
        <v>1</v>
      </c>
      <c r="X1846">
        <v>1</v>
      </c>
      <c r="Y1846" t="s">
        <v>66</v>
      </c>
      <c r="Z1846" t="s">
        <v>58</v>
      </c>
      <c r="AA1846" t="s">
        <v>58</v>
      </c>
      <c r="AB1846" t="s">
        <v>66</v>
      </c>
      <c r="AC1846" t="s">
        <v>58</v>
      </c>
      <c r="AD1846" t="s">
        <v>58</v>
      </c>
      <c r="AE1846" t="s">
        <v>66</v>
      </c>
      <c r="AF1846" t="s">
        <v>58</v>
      </c>
      <c r="AG1846" t="s">
        <v>58</v>
      </c>
      <c r="AH1846" t="s">
        <v>58</v>
      </c>
      <c r="AI1846" t="s">
        <v>58</v>
      </c>
      <c r="AJ1846" t="s">
        <v>58</v>
      </c>
      <c r="AK1846">
        <v>0</v>
      </c>
      <c r="AL1846">
        <v>0</v>
      </c>
      <c r="AM1846">
        <v>1</v>
      </c>
      <c r="AN1846">
        <v>1</v>
      </c>
      <c r="AO1846">
        <v>1</v>
      </c>
      <c r="AP1846">
        <v>0</v>
      </c>
      <c r="AQ1846">
        <v>0</v>
      </c>
      <c r="AR1846">
        <v>0</v>
      </c>
      <c r="AS1846">
        <v>1</v>
      </c>
      <c r="AT1846">
        <v>4</v>
      </c>
      <c r="AU1846">
        <v>66499</v>
      </c>
      <c r="AV1846">
        <v>15.1</v>
      </c>
      <c r="AW1846" t="s">
        <v>59</v>
      </c>
      <c r="AX1846">
        <v>7</v>
      </c>
    </row>
    <row r="1847" spans="1:50">
      <c r="A1847" t="s">
        <v>3234</v>
      </c>
      <c r="B1847" t="s">
        <v>3235</v>
      </c>
      <c r="C1847" t="s">
        <v>271</v>
      </c>
      <c r="D1847">
        <v>460</v>
      </c>
      <c r="E1847" t="s">
        <v>63</v>
      </c>
      <c r="F1847">
        <v>52</v>
      </c>
      <c r="G1847" t="s">
        <v>70</v>
      </c>
      <c r="H1847">
        <v>312.5</v>
      </c>
      <c r="I1847" t="s">
        <v>100</v>
      </c>
      <c r="J1847" t="s">
        <v>71</v>
      </c>
      <c r="K1847" t="s">
        <v>90</v>
      </c>
      <c r="L1847" t="s">
        <v>58</v>
      </c>
      <c r="M1847">
        <v>0</v>
      </c>
      <c r="N1847">
        <v>2</v>
      </c>
      <c r="O1847">
        <v>1</v>
      </c>
      <c r="P1847">
        <v>0</v>
      </c>
      <c r="Q1847" t="s">
        <v>59</v>
      </c>
      <c r="R1847" t="s">
        <v>59</v>
      </c>
      <c r="S1847" t="s">
        <v>66</v>
      </c>
      <c r="T1847" t="s">
        <v>59</v>
      </c>
      <c r="U1847" t="s">
        <v>59</v>
      </c>
      <c r="V1847">
        <v>1</v>
      </c>
      <c r="W1847">
        <v>1</v>
      </c>
      <c r="X1847">
        <v>1</v>
      </c>
      <c r="Y1847" t="s">
        <v>66</v>
      </c>
      <c r="Z1847" t="s">
        <v>58</v>
      </c>
      <c r="AA1847" t="s">
        <v>66</v>
      </c>
      <c r="AB1847" t="s">
        <v>58</v>
      </c>
      <c r="AC1847" t="s">
        <v>58</v>
      </c>
      <c r="AD1847" t="s">
        <v>58</v>
      </c>
      <c r="AE1847" t="s">
        <v>66</v>
      </c>
      <c r="AF1847" t="s">
        <v>58</v>
      </c>
      <c r="AG1847" t="s">
        <v>58</v>
      </c>
      <c r="AH1847" t="s">
        <v>58</v>
      </c>
      <c r="AI1847" t="s">
        <v>58</v>
      </c>
      <c r="AJ1847" t="s">
        <v>58</v>
      </c>
      <c r="AK1847">
        <v>0</v>
      </c>
      <c r="AL1847">
        <v>0</v>
      </c>
      <c r="AM1847">
        <v>0</v>
      </c>
      <c r="AN1847">
        <v>0</v>
      </c>
      <c r="AO1847">
        <v>0</v>
      </c>
      <c r="AP1847">
        <v>0</v>
      </c>
      <c r="AQ1847">
        <v>0</v>
      </c>
      <c r="AR1847">
        <v>0</v>
      </c>
      <c r="AS1847">
        <v>0</v>
      </c>
      <c r="AT1847">
        <v>8</v>
      </c>
      <c r="AU1847">
        <v>72454</v>
      </c>
      <c r="AV1847">
        <v>13.6</v>
      </c>
      <c r="AW1847" t="s">
        <v>66</v>
      </c>
      <c r="AX1847">
        <v>1</v>
      </c>
    </row>
    <row r="1848" spans="1:50">
      <c r="A1848" t="s">
        <v>3236</v>
      </c>
      <c r="B1848" t="s">
        <v>3237</v>
      </c>
      <c r="C1848" t="s">
        <v>93</v>
      </c>
      <c r="D1848">
        <v>4160</v>
      </c>
      <c r="E1848" t="s">
        <v>63</v>
      </c>
      <c r="F1848">
        <v>64</v>
      </c>
      <c r="G1848" t="s">
        <v>70</v>
      </c>
      <c r="H1848">
        <v>388.82</v>
      </c>
      <c r="I1848" t="s">
        <v>65</v>
      </c>
      <c r="J1848" t="s">
        <v>71</v>
      </c>
      <c r="K1848" t="s">
        <v>145</v>
      </c>
      <c r="L1848" t="s">
        <v>58</v>
      </c>
      <c r="M1848">
        <v>0</v>
      </c>
      <c r="N1848">
        <v>2</v>
      </c>
      <c r="O1848">
        <v>2</v>
      </c>
      <c r="P1848">
        <v>1</v>
      </c>
      <c r="Q1848" t="s">
        <v>59</v>
      </c>
      <c r="R1848" t="s">
        <v>66</v>
      </c>
      <c r="S1848" t="s">
        <v>59</v>
      </c>
      <c r="T1848" t="s">
        <v>66</v>
      </c>
      <c r="U1848" t="s">
        <v>59</v>
      </c>
      <c r="W1848">
        <v>0</v>
      </c>
      <c r="X1848">
        <v>0</v>
      </c>
      <c r="Y1848" t="s">
        <v>66</v>
      </c>
      <c r="Z1848" t="s">
        <v>66</v>
      </c>
      <c r="AA1848" t="s">
        <v>58</v>
      </c>
      <c r="AB1848" t="s">
        <v>66</v>
      </c>
      <c r="AC1848" t="s">
        <v>58</v>
      </c>
      <c r="AD1848" t="s">
        <v>58</v>
      </c>
      <c r="AE1848" t="s">
        <v>58</v>
      </c>
      <c r="AF1848" t="s">
        <v>58</v>
      </c>
      <c r="AG1848" t="s">
        <v>58</v>
      </c>
      <c r="AH1848" t="s">
        <v>58</v>
      </c>
      <c r="AI1848" t="s">
        <v>58</v>
      </c>
      <c r="AJ1848" t="s">
        <v>58</v>
      </c>
      <c r="AK1848">
        <v>1</v>
      </c>
      <c r="AL1848">
        <v>0</v>
      </c>
      <c r="AM1848">
        <v>1</v>
      </c>
      <c r="AN1848">
        <v>0</v>
      </c>
      <c r="AO1848">
        <v>1</v>
      </c>
      <c r="AP1848">
        <v>0</v>
      </c>
      <c r="AQ1848">
        <v>0</v>
      </c>
      <c r="AR1848">
        <v>1</v>
      </c>
      <c r="AS1848">
        <v>1</v>
      </c>
      <c r="AT1848">
        <v>6</v>
      </c>
      <c r="AU1848">
        <v>80757</v>
      </c>
      <c r="AV1848">
        <v>13.9</v>
      </c>
      <c r="AW1848" t="s">
        <v>66</v>
      </c>
      <c r="AX1848">
        <v>5</v>
      </c>
    </row>
    <row r="1849" spans="1:50">
      <c r="A1849" t="s">
        <v>3238</v>
      </c>
      <c r="B1849" t="s">
        <v>3239</v>
      </c>
      <c r="C1849" t="s">
        <v>199</v>
      </c>
      <c r="D1849">
        <v>6160</v>
      </c>
      <c r="E1849" t="s">
        <v>63</v>
      </c>
      <c r="F1849">
        <v>56</v>
      </c>
      <c r="G1849" t="s">
        <v>163</v>
      </c>
      <c r="H1849">
        <v>348.03</v>
      </c>
      <c r="I1849" t="s">
        <v>55</v>
      </c>
      <c r="J1849" t="s">
        <v>71</v>
      </c>
      <c r="K1849" t="s">
        <v>72</v>
      </c>
      <c r="L1849" t="s">
        <v>58</v>
      </c>
      <c r="M1849">
        <v>0</v>
      </c>
      <c r="N1849">
        <v>1</v>
      </c>
      <c r="O1849">
        <v>1</v>
      </c>
      <c r="P1849">
        <v>0</v>
      </c>
      <c r="Q1849" t="s">
        <v>59</v>
      </c>
      <c r="R1849" t="s">
        <v>59</v>
      </c>
      <c r="S1849" t="s">
        <v>59</v>
      </c>
      <c r="T1849" t="s">
        <v>59</v>
      </c>
      <c r="U1849" t="s">
        <v>59</v>
      </c>
      <c r="W1849">
        <v>0</v>
      </c>
      <c r="X1849">
        <v>0</v>
      </c>
      <c r="Y1849" t="s">
        <v>66</v>
      </c>
      <c r="Z1849" t="s">
        <v>58</v>
      </c>
      <c r="AA1849" t="s">
        <v>66</v>
      </c>
      <c r="AB1849" t="s">
        <v>66</v>
      </c>
      <c r="AC1849" t="s">
        <v>58</v>
      </c>
      <c r="AD1849" t="s">
        <v>58</v>
      </c>
      <c r="AE1849" t="s">
        <v>66</v>
      </c>
      <c r="AF1849" t="s">
        <v>58</v>
      </c>
      <c r="AG1849" t="s">
        <v>58</v>
      </c>
      <c r="AH1849" t="s">
        <v>58</v>
      </c>
      <c r="AI1849" t="s">
        <v>58</v>
      </c>
      <c r="AJ1849" t="s">
        <v>58</v>
      </c>
      <c r="AK1849">
        <v>1</v>
      </c>
      <c r="AL1849">
        <v>1</v>
      </c>
      <c r="AM1849">
        <v>1</v>
      </c>
      <c r="AN1849">
        <v>0</v>
      </c>
      <c r="AO1849">
        <v>0</v>
      </c>
      <c r="AP1849">
        <v>1</v>
      </c>
      <c r="AQ1849">
        <v>0</v>
      </c>
      <c r="AR1849">
        <v>0</v>
      </c>
      <c r="AS1849">
        <v>0</v>
      </c>
      <c r="AT1849">
        <v>9</v>
      </c>
      <c r="AU1849">
        <v>89564</v>
      </c>
      <c r="AV1849">
        <v>15.1</v>
      </c>
      <c r="AW1849" t="s">
        <v>59</v>
      </c>
      <c r="AX1849">
        <v>3</v>
      </c>
    </row>
    <row r="1850" spans="1:50">
      <c r="A1850" t="s">
        <v>3240</v>
      </c>
      <c r="B1850" t="s">
        <v>3241</v>
      </c>
      <c r="C1850" t="s">
        <v>171</v>
      </c>
      <c r="D1850">
        <v>160</v>
      </c>
      <c r="E1850" t="s">
        <v>63</v>
      </c>
      <c r="F1850">
        <v>36</v>
      </c>
      <c r="G1850" t="s">
        <v>226</v>
      </c>
      <c r="H1850">
        <v>328.29</v>
      </c>
      <c r="I1850" t="s">
        <v>100</v>
      </c>
      <c r="J1850" t="s">
        <v>71</v>
      </c>
      <c r="K1850" t="s">
        <v>80</v>
      </c>
      <c r="L1850" t="s">
        <v>66</v>
      </c>
      <c r="M1850">
        <v>2</v>
      </c>
      <c r="N1850">
        <v>1</v>
      </c>
      <c r="O1850">
        <v>1</v>
      </c>
      <c r="P1850">
        <v>0</v>
      </c>
      <c r="Q1850" t="s">
        <v>66</v>
      </c>
      <c r="R1850" t="s">
        <v>59</v>
      </c>
      <c r="S1850" t="s">
        <v>59</v>
      </c>
      <c r="T1850" t="s">
        <v>59</v>
      </c>
      <c r="U1850" t="s">
        <v>59</v>
      </c>
      <c r="V1850">
        <v>0</v>
      </c>
      <c r="W1850">
        <v>1</v>
      </c>
      <c r="X1850">
        <v>1</v>
      </c>
      <c r="Y1850" t="s">
        <v>66</v>
      </c>
      <c r="Z1850" t="s">
        <v>58</v>
      </c>
      <c r="AA1850" t="s">
        <v>58</v>
      </c>
      <c r="AB1850" t="s">
        <v>58</v>
      </c>
      <c r="AC1850" t="s">
        <v>58</v>
      </c>
      <c r="AD1850" t="s">
        <v>58</v>
      </c>
      <c r="AE1850" t="s">
        <v>58</v>
      </c>
      <c r="AF1850" t="s">
        <v>58</v>
      </c>
      <c r="AG1850" t="s">
        <v>58</v>
      </c>
      <c r="AH1850" t="s">
        <v>58</v>
      </c>
      <c r="AI1850" t="s">
        <v>58</v>
      </c>
      <c r="AJ1850" t="s">
        <v>58</v>
      </c>
      <c r="AK1850">
        <v>0</v>
      </c>
      <c r="AL1850">
        <v>0</v>
      </c>
      <c r="AM1850">
        <v>1</v>
      </c>
      <c r="AN1850">
        <v>0</v>
      </c>
      <c r="AO1850">
        <v>1</v>
      </c>
      <c r="AP1850">
        <v>0</v>
      </c>
      <c r="AQ1850">
        <v>0</v>
      </c>
      <c r="AR1850">
        <v>0</v>
      </c>
      <c r="AS1850">
        <v>1</v>
      </c>
      <c r="AT1850">
        <v>6</v>
      </c>
      <c r="AU1850">
        <v>70749</v>
      </c>
      <c r="AV1850">
        <v>12.4</v>
      </c>
      <c r="AW1850" t="s">
        <v>59</v>
      </c>
      <c r="AX1850">
        <v>3</v>
      </c>
    </row>
    <row r="1851" spans="1:50">
      <c r="A1851" t="s">
        <v>3242</v>
      </c>
      <c r="B1851" t="s">
        <v>1494</v>
      </c>
      <c r="C1851" t="s">
        <v>119</v>
      </c>
      <c r="D1851">
        <v>7520</v>
      </c>
      <c r="E1851" t="s">
        <v>63</v>
      </c>
      <c r="F1851">
        <v>74</v>
      </c>
      <c r="G1851" t="s">
        <v>89</v>
      </c>
      <c r="H1851">
        <v>439.47</v>
      </c>
      <c r="I1851" t="s">
        <v>100</v>
      </c>
      <c r="J1851" t="s">
        <v>71</v>
      </c>
      <c r="K1851" t="s">
        <v>168</v>
      </c>
      <c r="L1851" t="s">
        <v>58</v>
      </c>
      <c r="M1851">
        <v>0</v>
      </c>
      <c r="N1851">
        <v>1</v>
      </c>
      <c r="O1851">
        <v>1</v>
      </c>
      <c r="P1851">
        <v>0</v>
      </c>
      <c r="Q1851" t="s">
        <v>59</v>
      </c>
      <c r="R1851" t="s">
        <v>59</v>
      </c>
      <c r="S1851" t="s">
        <v>59</v>
      </c>
      <c r="T1851" t="s">
        <v>59</v>
      </c>
      <c r="U1851" t="s">
        <v>59</v>
      </c>
      <c r="W1851">
        <v>0</v>
      </c>
      <c r="X1851">
        <v>0</v>
      </c>
      <c r="Y1851" t="s">
        <v>58</v>
      </c>
      <c r="Z1851" t="s">
        <v>58</v>
      </c>
      <c r="AA1851" t="s">
        <v>58</v>
      </c>
      <c r="AB1851" t="s">
        <v>66</v>
      </c>
      <c r="AC1851" t="s">
        <v>58</v>
      </c>
      <c r="AD1851" t="s">
        <v>58</v>
      </c>
      <c r="AE1851" t="s">
        <v>66</v>
      </c>
      <c r="AF1851" t="s">
        <v>58</v>
      </c>
      <c r="AG1851" t="s">
        <v>58</v>
      </c>
      <c r="AH1851" t="s">
        <v>58</v>
      </c>
      <c r="AI1851" t="s">
        <v>58</v>
      </c>
      <c r="AJ1851" t="s">
        <v>58</v>
      </c>
      <c r="AK1851">
        <v>0</v>
      </c>
      <c r="AL1851">
        <v>0</v>
      </c>
      <c r="AM1851">
        <v>1</v>
      </c>
      <c r="AN1851">
        <v>0</v>
      </c>
      <c r="AO1851">
        <v>0</v>
      </c>
      <c r="AP1851">
        <v>0</v>
      </c>
      <c r="AQ1851">
        <v>0</v>
      </c>
      <c r="AR1851">
        <v>0</v>
      </c>
      <c r="AS1851">
        <v>0</v>
      </c>
      <c r="AT1851">
        <v>9</v>
      </c>
      <c r="AU1851">
        <v>123300</v>
      </c>
      <c r="AV1851">
        <v>15.4</v>
      </c>
      <c r="AW1851" t="s">
        <v>59</v>
      </c>
      <c r="AX1851">
        <v>7</v>
      </c>
    </row>
    <row r="1852" spans="1:50">
      <c r="A1852" t="s">
        <v>3243</v>
      </c>
      <c r="B1852" t="s">
        <v>1734</v>
      </c>
      <c r="C1852" t="s">
        <v>88</v>
      </c>
      <c r="D1852">
        <v>2520</v>
      </c>
      <c r="E1852" t="s">
        <v>53</v>
      </c>
      <c r="F1852">
        <v>48</v>
      </c>
      <c r="G1852" t="s">
        <v>70</v>
      </c>
      <c r="H1852">
        <v>234.54</v>
      </c>
      <c r="I1852" t="s">
        <v>100</v>
      </c>
      <c r="J1852" t="s">
        <v>71</v>
      </c>
      <c r="K1852" t="s">
        <v>80</v>
      </c>
      <c r="L1852" t="s">
        <v>58</v>
      </c>
      <c r="M1852">
        <v>0</v>
      </c>
      <c r="N1852">
        <v>2</v>
      </c>
      <c r="O1852">
        <v>2</v>
      </c>
      <c r="P1852">
        <v>0</v>
      </c>
      <c r="Q1852" t="s">
        <v>66</v>
      </c>
      <c r="R1852" t="s">
        <v>59</v>
      </c>
      <c r="S1852" t="s">
        <v>59</v>
      </c>
      <c r="T1852" t="s">
        <v>59</v>
      </c>
      <c r="U1852" t="s">
        <v>59</v>
      </c>
      <c r="V1852">
        <v>0</v>
      </c>
      <c r="W1852">
        <v>1</v>
      </c>
      <c r="X1852">
        <v>1</v>
      </c>
      <c r="Y1852" t="s">
        <v>58</v>
      </c>
      <c r="Z1852" t="s">
        <v>58</v>
      </c>
      <c r="AA1852" t="s">
        <v>58</v>
      </c>
      <c r="AB1852" t="s">
        <v>58</v>
      </c>
      <c r="AC1852" t="s">
        <v>58</v>
      </c>
      <c r="AD1852" t="s">
        <v>58</v>
      </c>
      <c r="AE1852" t="s">
        <v>58</v>
      </c>
      <c r="AF1852" t="s">
        <v>58</v>
      </c>
      <c r="AG1852" t="s">
        <v>58</v>
      </c>
      <c r="AH1852" t="s">
        <v>58</v>
      </c>
      <c r="AI1852" t="s">
        <v>58</v>
      </c>
      <c r="AJ1852" t="s">
        <v>58</v>
      </c>
      <c r="AK1852">
        <v>1</v>
      </c>
      <c r="AL1852">
        <v>1</v>
      </c>
      <c r="AM1852">
        <v>1</v>
      </c>
      <c r="AN1852">
        <v>0</v>
      </c>
      <c r="AO1852">
        <v>0</v>
      </c>
      <c r="AP1852">
        <v>0</v>
      </c>
      <c r="AQ1852">
        <v>0</v>
      </c>
      <c r="AR1852">
        <v>0</v>
      </c>
      <c r="AS1852">
        <v>1</v>
      </c>
      <c r="AT1852">
        <v>4</v>
      </c>
      <c r="AU1852">
        <v>54658</v>
      </c>
      <c r="AV1852">
        <v>12.4</v>
      </c>
      <c r="AW1852" t="s">
        <v>59</v>
      </c>
      <c r="AX1852">
        <v>8</v>
      </c>
    </row>
    <row r="1853" spans="1:50">
      <c r="A1853" t="s">
        <v>3244</v>
      </c>
      <c r="B1853" t="s">
        <v>82</v>
      </c>
      <c r="C1853" t="s">
        <v>83</v>
      </c>
      <c r="D1853">
        <v>3840</v>
      </c>
      <c r="E1853" t="s">
        <v>53</v>
      </c>
      <c r="F1853">
        <v>52</v>
      </c>
      <c r="G1853" t="s">
        <v>89</v>
      </c>
      <c r="H1853">
        <v>356.25</v>
      </c>
      <c r="I1853" t="s">
        <v>55</v>
      </c>
      <c r="J1853" t="s">
        <v>55</v>
      </c>
      <c r="K1853" t="s">
        <v>153</v>
      </c>
      <c r="L1853" t="s">
        <v>66</v>
      </c>
      <c r="M1853">
        <v>1</v>
      </c>
      <c r="N1853">
        <v>1</v>
      </c>
      <c r="O1853">
        <v>1</v>
      </c>
      <c r="P1853">
        <v>0</v>
      </c>
      <c r="Q1853" t="s">
        <v>59</v>
      </c>
      <c r="R1853" t="s">
        <v>66</v>
      </c>
      <c r="S1853" t="s">
        <v>66</v>
      </c>
      <c r="T1853" t="s">
        <v>59</v>
      </c>
      <c r="U1853" t="s">
        <v>59</v>
      </c>
      <c r="V1853">
        <v>1</v>
      </c>
      <c r="W1853">
        <v>1</v>
      </c>
      <c r="X1853">
        <v>1</v>
      </c>
      <c r="Y1853" t="s">
        <v>66</v>
      </c>
      <c r="Z1853" t="s">
        <v>58</v>
      </c>
      <c r="AA1853" t="s">
        <v>58</v>
      </c>
      <c r="AB1853" t="s">
        <v>58</v>
      </c>
      <c r="AC1853" t="s">
        <v>58</v>
      </c>
      <c r="AD1853" t="s">
        <v>58</v>
      </c>
      <c r="AE1853" t="s">
        <v>58</v>
      </c>
      <c r="AF1853" t="s">
        <v>58</v>
      </c>
      <c r="AG1853" t="s">
        <v>58</v>
      </c>
      <c r="AH1853" t="s">
        <v>58</v>
      </c>
      <c r="AI1853" t="s">
        <v>58</v>
      </c>
      <c r="AJ1853" t="s">
        <v>58</v>
      </c>
      <c r="AK1853">
        <v>0</v>
      </c>
      <c r="AL1853">
        <v>0</v>
      </c>
      <c r="AM1853">
        <v>1</v>
      </c>
      <c r="AN1853">
        <v>0</v>
      </c>
      <c r="AO1853">
        <v>1</v>
      </c>
      <c r="AP1853">
        <v>0</v>
      </c>
      <c r="AQ1853">
        <v>0</v>
      </c>
      <c r="AR1853">
        <v>0</v>
      </c>
      <c r="AS1853">
        <v>1</v>
      </c>
      <c r="AT1853">
        <v>8</v>
      </c>
      <c r="AU1853">
        <v>68610</v>
      </c>
      <c r="AV1853">
        <v>14.8</v>
      </c>
      <c r="AW1853" t="s">
        <v>66</v>
      </c>
      <c r="AX1853">
        <v>2</v>
      </c>
    </row>
    <row r="1854" spans="1:50">
      <c r="A1854" t="s">
        <v>3245</v>
      </c>
      <c r="B1854" t="s">
        <v>3246</v>
      </c>
      <c r="C1854" t="s">
        <v>182</v>
      </c>
      <c r="D1854">
        <v>8840</v>
      </c>
      <c r="E1854" t="s">
        <v>63</v>
      </c>
      <c r="F1854">
        <v>68</v>
      </c>
      <c r="G1854" t="s">
        <v>64</v>
      </c>
      <c r="H1854">
        <v>355.92</v>
      </c>
      <c r="I1854" t="s">
        <v>55</v>
      </c>
      <c r="J1854" t="s">
        <v>56</v>
      </c>
      <c r="K1854" t="s">
        <v>116</v>
      </c>
      <c r="L1854" t="s">
        <v>58</v>
      </c>
      <c r="M1854">
        <v>0</v>
      </c>
      <c r="N1854">
        <v>2</v>
      </c>
      <c r="O1854">
        <v>2</v>
      </c>
      <c r="P1854">
        <v>0</v>
      </c>
      <c r="Q1854" t="s">
        <v>59</v>
      </c>
      <c r="R1854" t="s">
        <v>59</v>
      </c>
      <c r="S1854" t="s">
        <v>59</v>
      </c>
      <c r="T1854" t="s">
        <v>59</v>
      </c>
      <c r="U1854" t="s">
        <v>59</v>
      </c>
      <c r="V1854">
        <v>1</v>
      </c>
      <c r="W1854">
        <v>1</v>
      </c>
      <c r="X1854">
        <v>1</v>
      </c>
      <c r="Y1854" t="s">
        <v>58</v>
      </c>
      <c r="Z1854" t="s">
        <v>66</v>
      </c>
      <c r="AA1854" t="s">
        <v>58</v>
      </c>
      <c r="AB1854" t="s">
        <v>66</v>
      </c>
      <c r="AC1854" t="s">
        <v>58</v>
      </c>
      <c r="AD1854" t="s">
        <v>58</v>
      </c>
      <c r="AE1854" t="s">
        <v>58</v>
      </c>
      <c r="AF1854" t="s">
        <v>58</v>
      </c>
      <c r="AG1854" t="s">
        <v>58</v>
      </c>
      <c r="AH1854" t="s">
        <v>58</v>
      </c>
      <c r="AI1854" t="s">
        <v>58</v>
      </c>
      <c r="AJ1854" t="s">
        <v>58</v>
      </c>
      <c r="AK1854">
        <v>0</v>
      </c>
      <c r="AL1854">
        <v>1</v>
      </c>
      <c r="AM1854">
        <v>1</v>
      </c>
      <c r="AN1854">
        <v>0</v>
      </c>
      <c r="AO1854">
        <v>0</v>
      </c>
      <c r="AP1854">
        <v>0</v>
      </c>
      <c r="AQ1854">
        <v>0</v>
      </c>
      <c r="AR1854">
        <v>0</v>
      </c>
      <c r="AS1854">
        <v>0</v>
      </c>
      <c r="AT1854">
        <v>7</v>
      </c>
      <c r="AU1854">
        <v>88845</v>
      </c>
      <c r="AV1854">
        <v>13.8</v>
      </c>
      <c r="AW1854" t="s">
        <v>59</v>
      </c>
      <c r="AX1854">
        <v>7</v>
      </c>
    </row>
    <row r="1855" spans="1:50">
      <c r="A1855" t="s">
        <v>3247</v>
      </c>
      <c r="B1855" t="s">
        <v>890</v>
      </c>
      <c r="C1855" t="s">
        <v>52</v>
      </c>
      <c r="D1855">
        <v>3280</v>
      </c>
      <c r="E1855" t="s">
        <v>63</v>
      </c>
      <c r="F1855">
        <v>72</v>
      </c>
      <c r="G1855" t="s">
        <v>163</v>
      </c>
      <c r="H1855">
        <v>398.36</v>
      </c>
      <c r="I1855" t="s">
        <v>100</v>
      </c>
      <c r="J1855" t="s">
        <v>71</v>
      </c>
      <c r="K1855" t="s">
        <v>72</v>
      </c>
      <c r="L1855" t="s">
        <v>66</v>
      </c>
      <c r="M1855">
        <v>4</v>
      </c>
      <c r="N1855">
        <v>2</v>
      </c>
      <c r="O1855">
        <v>2</v>
      </c>
      <c r="P1855">
        <v>0</v>
      </c>
      <c r="Q1855" t="s">
        <v>66</v>
      </c>
      <c r="R1855" t="s">
        <v>66</v>
      </c>
      <c r="S1855" t="s">
        <v>66</v>
      </c>
      <c r="T1855" t="s">
        <v>66</v>
      </c>
      <c r="U1855" t="s">
        <v>66</v>
      </c>
      <c r="W1855">
        <v>0</v>
      </c>
      <c r="X1855">
        <v>0</v>
      </c>
      <c r="Y1855" t="s">
        <v>66</v>
      </c>
      <c r="Z1855" t="s">
        <v>58</v>
      </c>
      <c r="AA1855" t="s">
        <v>58</v>
      </c>
      <c r="AB1855" t="s">
        <v>66</v>
      </c>
      <c r="AC1855" t="s">
        <v>58</v>
      </c>
      <c r="AD1855" t="s">
        <v>58</v>
      </c>
      <c r="AE1855" t="s">
        <v>66</v>
      </c>
      <c r="AF1855" t="s">
        <v>58</v>
      </c>
      <c r="AG1855" t="s">
        <v>58</v>
      </c>
      <c r="AH1855" t="s">
        <v>58</v>
      </c>
      <c r="AI1855" t="s">
        <v>58</v>
      </c>
      <c r="AJ1855" t="s">
        <v>66</v>
      </c>
      <c r="AK1855">
        <v>0</v>
      </c>
      <c r="AL1855">
        <v>0</v>
      </c>
      <c r="AM1855">
        <v>1</v>
      </c>
      <c r="AN1855">
        <v>0</v>
      </c>
      <c r="AO1855">
        <v>1</v>
      </c>
      <c r="AP1855">
        <v>0</v>
      </c>
      <c r="AQ1855">
        <v>0</v>
      </c>
      <c r="AR1855">
        <v>0</v>
      </c>
      <c r="AS1855">
        <v>1</v>
      </c>
      <c r="AT1855">
        <v>8</v>
      </c>
      <c r="AU1855">
        <v>98332</v>
      </c>
      <c r="AV1855">
        <v>14.8</v>
      </c>
      <c r="AW1855" t="s">
        <v>59</v>
      </c>
      <c r="AX1855">
        <v>5</v>
      </c>
    </row>
    <row r="1856" spans="1:50">
      <c r="A1856" t="s">
        <v>3248</v>
      </c>
      <c r="B1856" t="s">
        <v>3249</v>
      </c>
      <c r="C1856" t="s">
        <v>108</v>
      </c>
      <c r="D1856">
        <v>320</v>
      </c>
      <c r="E1856" t="s">
        <v>53</v>
      </c>
      <c r="F1856">
        <v>40</v>
      </c>
      <c r="G1856" t="s">
        <v>226</v>
      </c>
      <c r="H1856">
        <v>329.93</v>
      </c>
      <c r="I1856" t="s">
        <v>55</v>
      </c>
      <c r="J1856" t="s">
        <v>55</v>
      </c>
      <c r="K1856" t="s">
        <v>90</v>
      </c>
      <c r="L1856" t="s">
        <v>66</v>
      </c>
      <c r="M1856">
        <v>1</v>
      </c>
      <c r="N1856">
        <v>1</v>
      </c>
      <c r="O1856">
        <v>1</v>
      </c>
      <c r="P1856">
        <v>0</v>
      </c>
      <c r="Q1856" t="s">
        <v>59</v>
      </c>
      <c r="R1856" t="s">
        <v>59</v>
      </c>
      <c r="S1856" t="s">
        <v>59</v>
      </c>
      <c r="T1856" t="s">
        <v>59</v>
      </c>
      <c r="U1856" t="s">
        <v>59</v>
      </c>
      <c r="V1856">
        <v>2</v>
      </c>
      <c r="W1856">
        <v>1</v>
      </c>
      <c r="X1856">
        <v>1</v>
      </c>
      <c r="Y1856" t="s">
        <v>66</v>
      </c>
      <c r="Z1856" t="s">
        <v>66</v>
      </c>
      <c r="AA1856" t="s">
        <v>58</v>
      </c>
      <c r="AB1856" t="s">
        <v>66</v>
      </c>
      <c r="AC1856" t="s">
        <v>58</v>
      </c>
      <c r="AD1856" t="s">
        <v>58</v>
      </c>
      <c r="AE1856" t="s">
        <v>58</v>
      </c>
      <c r="AF1856" t="s">
        <v>58</v>
      </c>
      <c r="AG1856" t="s">
        <v>58</v>
      </c>
      <c r="AH1856" t="s">
        <v>58</v>
      </c>
      <c r="AI1856" t="s">
        <v>58</v>
      </c>
      <c r="AJ1856" t="s">
        <v>58</v>
      </c>
      <c r="AK1856">
        <v>0</v>
      </c>
      <c r="AL1856">
        <v>1</v>
      </c>
      <c r="AM1856">
        <v>1</v>
      </c>
      <c r="AN1856">
        <v>1</v>
      </c>
      <c r="AO1856">
        <v>1</v>
      </c>
      <c r="AP1856">
        <v>0</v>
      </c>
      <c r="AQ1856">
        <v>0</v>
      </c>
      <c r="AR1856">
        <v>0</v>
      </c>
      <c r="AS1856">
        <v>1</v>
      </c>
      <c r="AT1856">
        <v>8</v>
      </c>
      <c r="AU1856">
        <v>75088</v>
      </c>
      <c r="AV1856">
        <v>14.8</v>
      </c>
      <c r="AW1856" t="s">
        <v>59</v>
      </c>
      <c r="AX1856">
        <v>9</v>
      </c>
    </row>
    <row r="1857" spans="1:50">
      <c r="A1857" t="s">
        <v>3250</v>
      </c>
      <c r="B1857" t="s">
        <v>1250</v>
      </c>
      <c r="C1857" t="s">
        <v>199</v>
      </c>
      <c r="D1857">
        <v>6160</v>
      </c>
      <c r="E1857" t="s">
        <v>53</v>
      </c>
      <c r="F1857">
        <v>0</v>
      </c>
      <c r="G1857" t="s">
        <v>70</v>
      </c>
      <c r="H1857">
        <v>264.14</v>
      </c>
      <c r="I1857" t="s">
        <v>55</v>
      </c>
      <c r="J1857" t="s">
        <v>55</v>
      </c>
      <c r="K1857" t="s">
        <v>128</v>
      </c>
      <c r="L1857" t="s">
        <v>58</v>
      </c>
      <c r="M1857">
        <v>0</v>
      </c>
      <c r="N1857">
        <v>2</v>
      </c>
      <c r="O1857">
        <v>2</v>
      </c>
      <c r="P1857">
        <v>0</v>
      </c>
      <c r="Q1857" t="s">
        <v>59</v>
      </c>
      <c r="R1857" t="s">
        <v>59</v>
      </c>
      <c r="S1857" t="s">
        <v>59</v>
      </c>
      <c r="T1857" t="s">
        <v>59</v>
      </c>
      <c r="U1857" t="s">
        <v>59</v>
      </c>
      <c r="W1857">
        <v>0</v>
      </c>
      <c r="X1857">
        <v>0</v>
      </c>
      <c r="Y1857" t="s">
        <v>59</v>
      </c>
      <c r="Z1857" t="s">
        <v>59</v>
      </c>
      <c r="AA1857" t="s">
        <v>59</v>
      </c>
      <c r="AB1857" t="s">
        <v>59</v>
      </c>
      <c r="AC1857" t="s">
        <v>59</v>
      </c>
      <c r="AD1857" t="s">
        <v>59</v>
      </c>
      <c r="AE1857" t="s">
        <v>59</v>
      </c>
      <c r="AF1857" t="s">
        <v>59</v>
      </c>
      <c r="AG1857" t="s">
        <v>59</v>
      </c>
      <c r="AH1857" t="s">
        <v>59</v>
      </c>
      <c r="AI1857" t="s">
        <v>59</v>
      </c>
      <c r="AJ1857" t="s">
        <v>59</v>
      </c>
      <c r="AT1857">
        <v>8</v>
      </c>
      <c r="AU1857">
        <v>83275</v>
      </c>
      <c r="AV1857">
        <v>14.6</v>
      </c>
      <c r="AW1857" t="s">
        <v>59</v>
      </c>
      <c r="AX1857">
        <v>3</v>
      </c>
    </row>
    <row r="1858" spans="1:50">
      <c r="A1858" t="s">
        <v>3251</v>
      </c>
      <c r="B1858" t="s">
        <v>2344</v>
      </c>
      <c r="C1858" t="s">
        <v>122</v>
      </c>
      <c r="D1858">
        <v>8280</v>
      </c>
      <c r="E1858" t="s">
        <v>63</v>
      </c>
      <c r="F1858">
        <v>62</v>
      </c>
      <c r="G1858" t="s">
        <v>226</v>
      </c>
      <c r="H1858">
        <v>374.34</v>
      </c>
      <c r="I1858" t="s">
        <v>105</v>
      </c>
      <c r="J1858" t="s">
        <v>55</v>
      </c>
      <c r="K1858" t="s">
        <v>215</v>
      </c>
      <c r="L1858" t="s">
        <v>66</v>
      </c>
      <c r="M1858">
        <v>4</v>
      </c>
      <c r="N1858">
        <v>2</v>
      </c>
      <c r="O1858">
        <v>2</v>
      </c>
      <c r="P1858">
        <v>0</v>
      </c>
      <c r="Q1858" t="s">
        <v>59</v>
      </c>
      <c r="R1858" t="s">
        <v>59</v>
      </c>
      <c r="S1858" t="s">
        <v>66</v>
      </c>
      <c r="T1858" t="s">
        <v>66</v>
      </c>
      <c r="U1858" t="s">
        <v>66</v>
      </c>
      <c r="V1858">
        <v>2</v>
      </c>
      <c r="W1858">
        <v>1</v>
      </c>
      <c r="X1858">
        <v>1</v>
      </c>
      <c r="Y1858" t="s">
        <v>58</v>
      </c>
      <c r="Z1858" t="s">
        <v>66</v>
      </c>
      <c r="AA1858" t="s">
        <v>58</v>
      </c>
      <c r="AB1858" t="s">
        <v>66</v>
      </c>
      <c r="AC1858" t="s">
        <v>58</v>
      </c>
      <c r="AD1858" t="s">
        <v>58</v>
      </c>
      <c r="AE1858" t="s">
        <v>66</v>
      </c>
      <c r="AF1858" t="s">
        <v>58</v>
      </c>
      <c r="AG1858" t="s">
        <v>58</v>
      </c>
      <c r="AH1858" t="s">
        <v>58</v>
      </c>
      <c r="AI1858" t="s">
        <v>58</v>
      </c>
      <c r="AJ1858" t="s">
        <v>58</v>
      </c>
      <c r="AK1858">
        <v>1</v>
      </c>
      <c r="AL1858">
        <v>1</v>
      </c>
      <c r="AM1858">
        <v>1</v>
      </c>
      <c r="AN1858">
        <v>1</v>
      </c>
      <c r="AO1858">
        <v>1</v>
      </c>
      <c r="AP1858">
        <v>0</v>
      </c>
      <c r="AQ1858">
        <v>0</v>
      </c>
      <c r="AR1858">
        <v>1</v>
      </c>
      <c r="AS1858">
        <v>1</v>
      </c>
      <c r="AT1858">
        <v>8</v>
      </c>
      <c r="AU1858">
        <v>73447</v>
      </c>
      <c r="AV1858">
        <v>13.3</v>
      </c>
      <c r="AW1858" t="s">
        <v>66</v>
      </c>
      <c r="AX1858">
        <v>7</v>
      </c>
    </row>
    <row r="1859" spans="1:50">
      <c r="A1859" t="s">
        <v>3252</v>
      </c>
      <c r="B1859" t="s">
        <v>474</v>
      </c>
      <c r="C1859" t="s">
        <v>205</v>
      </c>
      <c r="D1859">
        <v>3480</v>
      </c>
      <c r="E1859" t="s">
        <v>53</v>
      </c>
      <c r="F1859">
        <v>0</v>
      </c>
      <c r="G1859" t="s">
        <v>104</v>
      </c>
      <c r="H1859">
        <v>164.47</v>
      </c>
      <c r="I1859" t="s">
        <v>55</v>
      </c>
      <c r="J1859" t="s">
        <v>55</v>
      </c>
      <c r="K1859" t="s">
        <v>215</v>
      </c>
      <c r="L1859" t="s">
        <v>58</v>
      </c>
      <c r="M1859">
        <v>0</v>
      </c>
      <c r="N1859">
        <v>2</v>
      </c>
      <c r="O1859">
        <v>2</v>
      </c>
      <c r="P1859">
        <v>0</v>
      </c>
      <c r="Q1859" t="s">
        <v>59</v>
      </c>
      <c r="R1859" t="s">
        <v>59</v>
      </c>
      <c r="S1859" t="s">
        <v>59</v>
      </c>
      <c r="T1859" t="s">
        <v>59</v>
      </c>
      <c r="U1859" t="s">
        <v>59</v>
      </c>
      <c r="W1859">
        <v>0</v>
      </c>
      <c r="X1859">
        <v>0</v>
      </c>
      <c r="Y1859" t="s">
        <v>58</v>
      </c>
      <c r="Z1859" t="s">
        <v>58</v>
      </c>
      <c r="AA1859" t="s">
        <v>58</v>
      </c>
      <c r="AB1859" t="s">
        <v>58</v>
      </c>
      <c r="AC1859" t="s">
        <v>58</v>
      </c>
      <c r="AD1859" t="s">
        <v>58</v>
      </c>
      <c r="AE1859" t="s">
        <v>58</v>
      </c>
      <c r="AF1859" t="s">
        <v>58</v>
      </c>
      <c r="AG1859" t="s">
        <v>58</v>
      </c>
      <c r="AH1859" t="s">
        <v>58</v>
      </c>
      <c r="AI1859" t="s">
        <v>58</v>
      </c>
      <c r="AJ1859" t="s">
        <v>58</v>
      </c>
      <c r="AK1859">
        <v>1</v>
      </c>
      <c r="AL1859">
        <v>1</v>
      </c>
      <c r="AM1859">
        <v>1</v>
      </c>
      <c r="AN1859">
        <v>1</v>
      </c>
      <c r="AO1859">
        <v>0</v>
      </c>
      <c r="AP1859">
        <v>1</v>
      </c>
      <c r="AQ1859">
        <v>0</v>
      </c>
      <c r="AR1859">
        <v>0</v>
      </c>
      <c r="AS1859">
        <v>0</v>
      </c>
      <c r="AT1859">
        <v>7</v>
      </c>
      <c r="AU1859">
        <v>64047</v>
      </c>
      <c r="AV1859">
        <v>12</v>
      </c>
      <c r="AW1859" t="s">
        <v>59</v>
      </c>
      <c r="AX1859">
        <v>1</v>
      </c>
    </row>
    <row r="1860" spans="1:50">
      <c r="A1860" t="s">
        <v>3253</v>
      </c>
      <c r="B1860" t="s">
        <v>3254</v>
      </c>
      <c r="C1860" t="s">
        <v>93</v>
      </c>
      <c r="D1860">
        <v>1120</v>
      </c>
      <c r="E1860" t="s">
        <v>53</v>
      </c>
      <c r="F1860">
        <v>74</v>
      </c>
      <c r="G1860" t="s">
        <v>64</v>
      </c>
      <c r="H1860">
        <v>300</v>
      </c>
      <c r="I1860" t="s">
        <v>55</v>
      </c>
      <c r="J1860" t="s">
        <v>71</v>
      </c>
      <c r="K1860" t="s">
        <v>90</v>
      </c>
      <c r="L1860" t="s">
        <v>58</v>
      </c>
      <c r="M1860">
        <v>0</v>
      </c>
      <c r="N1860">
        <v>2</v>
      </c>
      <c r="O1860">
        <v>2</v>
      </c>
      <c r="P1860">
        <v>0</v>
      </c>
      <c r="Q1860" t="s">
        <v>59</v>
      </c>
      <c r="R1860" t="s">
        <v>59</v>
      </c>
      <c r="S1860" t="s">
        <v>59</v>
      </c>
      <c r="T1860" t="s">
        <v>59</v>
      </c>
      <c r="U1860" t="s">
        <v>59</v>
      </c>
      <c r="W1860">
        <v>0</v>
      </c>
      <c r="X1860">
        <v>0</v>
      </c>
      <c r="Y1860" t="s">
        <v>59</v>
      </c>
      <c r="Z1860" t="s">
        <v>59</v>
      </c>
      <c r="AA1860" t="s">
        <v>59</v>
      </c>
      <c r="AB1860" t="s">
        <v>59</v>
      </c>
      <c r="AC1860" t="s">
        <v>59</v>
      </c>
      <c r="AD1860" t="s">
        <v>59</v>
      </c>
      <c r="AE1860" t="s">
        <v>59</v>
      </c>
      <c r="AF1860" t="s">
        <v>59</v>
      </c>
      <c r="AG1860" t="s">
        <v>59</v>
      </c>
      <c r="AH1860" t="s">
        <v>59</v>
      </c>
      <c r="AI1860" t="s">
        <v>59</v>
      </c>
      <c r="AJ1860" t="s">
        <v>59</v>
      </c>
      <c r="AT1860">
        <v>7</v>
      </c>
      <c r="AU1860">
        <v>84031</v>
      </c>
      <c r="AV1860">
        <v>13.1</v>
      </c>
      <c r="AW1860" t="s">
        <v>59</v>
      </c>
      <c r="AX1860">
        <v>5</v>
      </c>
    </row>
    <row r="1861" spans="1:50">
      <c r="A1861" t="s">
        <v>3255</v>
      </c>
      <c r="B1861" t="s">
        <v>2049</v>
      </c>
      <c r="C1861" t="s">
        <v>134</v>
      </c>
      <c r="D1861">
        <v>1640</v>
      </c>
      <c r="E1861" t="s">
        <v>53</v>
      </c>
      <c r="F1861">
        <v>46</v>
      </c>
      <c r="G1861" t="s">
        <v>70</v>
      </c>
      <c r="H1861">
        <v>281.25</v>
      </c>
      <c r="I1861" t="s">
        <v>196</v>
      </c>
      <c r="J1861" t="s">
        <v>55</v>
      </c>
      <c r="K1861" t="s">
        <v>256</v>
      </c>
      <c r="L1861" t="s">
        <v>58</v>
      </c>
      <c r="M1861">
        <v>0</v>
      </c>
      <c r="N1861">
        <v>2</v>
      </c>
      <c r="O1861">
        <v>2</v>
      </c>
      <c r="P1861">
        <v>1</v>
      </c>
      <c r="Q1861" t="s">
        <v>59</v>
      </c>
      <c r="R1861" t="s">
        <v>59</v>
      </c>
      <c r="S1861" t="s">
        <v>59</v>
      </c>
      <c r="T1861" t="s">
        <v>59</v>
      </c>
      <c r="U1861" t="s">
        <v>59</v>
      </c>
      <c r="V1861">
        <v>1</v>
      </c>
      <c r="W1861">
        <v>0</v>
      </c>
      <c r="X1861">
        <v>0</v>
      </c>
      <c r="Y1861" t="s">
        <v>58</v>
      </c>
      <c r="Z1861" t="s">
        <v>58</v>
      </c>
      <c r="AA1861" t="s">
        <v>58</v>
      </c>
      <c r="AB1861" t="s">
        <v>66</v>
      </c>
      <c r="AC1861" t="s">
        <v>58</v>
      </c>
      <c r="AD1861" t="s">
        <v>58</v>
      </c>
      <c r="AE1861" t="s">
        <v>58</v>
      </c>
      <c r="AF1861" t="s">
        <v>58</v>
      </c>
      <c r="AG1861" t="s">
        <v>58</v>
      </c>
      <c r="AH1861" t="s">
        <v>58</v>
      </c>
      <c r="AI1861" t="s">
        <v>58</v>
      </c>
      <c r="AJ1861" t="s">
        <v>58</v>
      </c>
      <c r="AK1861">
        <v>0</v>
      </c>
      <c r="AL1861">
        <v>0</v>
      </c>
      <c r="AM1861">
        <v>1</v>
      </c>
      <c r="AN1861">
        <v>0</v>
      </c>
      <c r="AO1861">
        <v>0</v>
      </c>
      <c r="AP1861">
        <v>0</v>
      </c>
      <c r="AQ1861">
        <v>0</v>
      </c>
      <c r="AR1861">
        <v>0</v>
      </c>
      <c r="AS1861">
        <v>0</v>
      </c>
      <c r="AT1861">
        <v>8</v>
      </c>
      <c r="AU1861">
        <v>70155</v>
      </c>
      <c r="AV1861">
        <v>12.6</v>
      </c>
      <c r="AW1861" t="s">
        <v>66</v>
      </c>
      <c r="AX1861">
        <v>1</v>
      </c>
    </row>
    <row r="1862" spans="1:50">
      <c r="A1862" t="s">
        <v>3256</v>
      </c>
      <c r="B1862" t="s">
        <v>3257</v>
      </c>
      <c r="C1862" t="s">
        <v>93</v>
      </c>
      <c r="D1862">
        <v>1120</v>
      </c>
      <c r="E1862" t="s">
        <v>63</v>
      </c>
      <c r="F1862">
        <v>52</v>
      </c>
      <c r="G1862" t="s">
        <v>363</v>
      </c>
      <c r="H1862">
        <v>423.03</v>
      </c>
      <c r="I1862" t="s">
        <v>105</v>
      </c>
      <c r="J1862" t="s">
        <v>55</v>
      </c>
      <c r="K1862" t="s">
        <v>215</v>
      </c>
      <c r="L1862" t="s">
        <v>66</v>
      </c>
      <c r="M1862">
        <v>1</v>
      </c>
      <c r="N1862">
        <v>2</v>
      </c>
      <c r="O1862">
        <v>2</v>
      </c>
      <c r="P1862">
        <v>0</v>
      </c>
      <c r="Q1862" t="s">
        <v>59</v>
      </c>
      <c r="R1862" t="s">
        <v>66</v>
      </c>
      <c r="S1862" t="s">
        <v>66</v>
      </c>
      <c r="T1862" t="s">
        <v>59</v>
      </c>
      <c r="U1862" t="s">
        <v>66</v>
      </c>
      <c r="W1862">
        <v>0</v>
      </c>
      <c r="X1862">
        <v>0</v>
      </c>
      <c r="Y1862" t="s">
        <v>58</v>
      </c>
      <c r="Z1862" t="s">
        <v>66</v>
      </c>
      <c r="AA1862" t="s">
        <v>66</v>
      </c>
      <c r="AB1862" t="s">
        <v>66</v>
      </c>
      <c r="AC1862" t="s">
        <v>58</v>
      </c>
      <c r="AD1862" t="s">
        <v>58</v>
      </c>
      <c r="AE1862" t="s">
        <v>58</v>
      </c>
      <c r="AF1862" t="s">
        <v>58</v>
      </c>
      <c r="AG1862" t="s">
        <v>58</v>
      </c>
      <c r="AH1862" t="s">
        <v>58</v>
      </c>
      <c r="AI1862" t="s">
        <v>58</v>
      </c>
      <c r="AJ1862" t="s">
        <v>58</v>
      </c>
      <c r="AK1862">
        <v>0</v>
      </c>
      <c r="AL1862">
        <v>0</v>
      </c>
      <c r="AM1862">
        <v>1</v>
      </c>
      <c r="AN1862">
        <v>0</v>
      </c>
      <c r="AO1862">
        <v>1</v>
      </c>
      <c r="AP1862">
        <v>0</v>
      </c>
      <c r="AQ1862">
        <v>0</v>
      </c>
      <c r="AR1862">
        <v>1</v>
      </c>
      <c r="AS1862">
        <v>0</v>
      </c>
      <c r="AT1862">
        <v>4</v>
      </c>
      <c r="AU1862">
        <v>64920</v>
      </c>
      <c r="AV1862">
        <v>13.6</v>
      </c>
      <c r="AW1862" t="s">
        <v>66</v>
      </c>
      <c r="AX1862">
        <v>5</v>
      </c>
    </row>
    <row r="1863" spans="1:50">
      <c r="A1863" t="s">
        <v>3258</v>
      </c>
      <c r="B1863" t="s">
        <v>531</v>
      </c>
      <c r="C1863" t="s">
        <v>532</v>
      </c>
      <c r="D1863">
        <v>6660</v>
      </c>
      <c r="E1863" t="s">
        <v>63</v>
      </c>
      <c r="F1863">
        <v>74</v>
      </c>
      <c r="G1863" t="s">
        <v>70</v>
      </c>
      <c r="H1863">
        <v>322.7</v>
      </c>
      <c r="I1863" t="s">
        <v>55</v>
      </c>
      <c r="J1863" t="s">
        <v>71</v>
      </c>
      <c r="K1863" t="s">
        <v>145</v>
      </c>
      <c r="L1863" t="s">
        <v>58</v>
      </c>
      <c r="M1863">
        <v>0</v>
      </c>
      <c r="N1863">
        <v>2</v>
      </c>
      <c r="O1863">
        <v>2</v>
      </c>
      <c r="P1863">
        <v>0</v>
      </c>
      <c r="Q1863" t="s">
        <v>59</v>
      </c>
      <c r="R1863" t="s">
        <v>59</v>
      </c>
      <c r="S1863" t="s">
        <v>59</v>
      </c>
      <c r="T1863" t="s">
        <v>59</v>
      </c>
      <c r="U1863" t="s">
        <v>59</v>
      </c>
      <c r="V1863">
        <v>1</v>
      </c>
      <c r="W1863">
        <v>1</v>
      </c>
      <c r="X1863">
        <v>0</v>
      </c>
      <c r="Y1863" t="s">
        <v>58</v>
      </c>
      <c r="Z1863" t="s">
        <v>66</v>
      </c>
      <c r="AA1863" t="s">
        <v>58</v>
      </c>
      <c r="AB1863" t="s">
        <v>66</v>
      </c>
      <c r="AC1863" t="s">
        <v>58</v>
      </c>
      <c r="AD1863" t="s">
        <v>58</v>
      </c>
      <c r="AE1863" t="s">
        <v>58</v>
      </c>
      <c r="AF1863" t="s">
        <v>58</v>
      </c>
      <c r="AG1863" t="s">
        <v>58</v>
      </c>
      <c r="AH1863" t="s">
        <v>58</v>
      </c>
      <c r="AI1863" t="s">
        <v>58</v>
      </c>
      <c r="AJ1863" t="s">
        <v>58</v>
      </c>
      <c r="AK1863">
        <v>0</v>
      </c>
      <c r="AL1863">
        <v>0</v>
      </c>
      <c r="AM1863">
        <v>1</v>
      </c>
      <c r="AN1863">
        <v>1</v>
      </c>
      <c r="AO1863">
        <v>1</v>
      </c>
      <c r="AP1863">
        <v>0</v>
      </c>
      <c r="AQ1863">
        <v>0</v>
      </c>
      <c r="AR1863">
        <v>0</v>
      </c>
      <c r="AS1863">
        <v>0</v>
      </c>
      <c r="AT1863">
        <v>8</v>
      </c>
      <c r="AU1863">
        <v>56911</v>
      </c>
      <c r="AV1863">
        <v>14.3</v>
      </c>
      <c r="AW1863" t="s">
        <v>59</v>
      </c>
      <c r="AX1863">
        <v>8</v>
      </c>
    </row>
    <row r="1864" spans="1:50">
      <c r="A1864" t="s">
        <v>3259</v>
      </c>
      <c r="B1864" t="s">
        <v>3091</v>
      </c>
      <c r="C1864" t="s">
        <v>236</v>
      </c>
      <c r="D1864">
        <v>6200</v>
      </c>
      <c r="E1864" t="s">
        <v>63</v>
      </c>
      <c r="F1864">
        <v>38</v>
      </c>
      <c r="G1864" t="s">
        <v>64</v>
      </c>
      <c r="H1864">
        <v>276.32</v>
      </c>
      <c r="I1864" t="s">
        <v>261</v>
      </c>
      <c r="J1864" t="s">
        <v>71</v>
      </c>
      <c r="K1864" t="s">
        <v>215</v>
      </c>
      <c r="L1864" t="s">
        <v>58</v>
      </c>
      <c r="M1864">
        <v>0</v>
      </c>
      <c r="N1864">
        <v>2</v>
      </c>
      <c r="O1864">
        <v>2</v>
      </c>
      <c r="P1864">
        <v>0</v>
      </c>
      <c r="Q1864" t="s">
        <v>66</v>
      </c>
      <c r="R1864" t="s">
        <v>59</v>
      </c>
      <c r="S1864" t="s">
        <v>66</v>
      </c>
      <c r="T1864" t="s">
        <v>59</v>
      </c>
      <c r="U1864" t="s">
        <v>59</v>
      </c>
      <c r="V1864">
        <v>0</v>
      </c>
      <c r="W1864">
        <v>1</v>
      </c>
      <c r="X1864">
        <v>1</v>
      </c>
      <c r="Y1864" t="s">
        <v>66</v>
      </c>
      <c r="Z1864" t="s">
        <v>58</v>
      </c>
      <c r="AA1864" t="s">
        <v>58</v>
      </c>
      <c r="AB1864" t="s">
        <v>58</v>
      </c>
      <c r="AC1864" t="s">
        <v>58</v>
      </c>
      <c r="AD1864" t="s">
        <v>58</v>
      </c>
      <c r="AE1864" t="s">
        <v>58</v>
      </c>
      <c r="AF1864" t="s">
        <v>58</v>
      </c>
      <c r="AG1864" t="s">
        <v>58</v>
      </c>
      <c r="AH1864" t="s">
        <v>58</v>
      </c>
      <c r="AI1864" t="s">
        <v>58</v>
      </c>
      <c r="AJ1864" t="s">
        <v>58</v>
      </c>
      <c r="AK1864">
        <v>1</v>
      </c>
      <c r="AL1864">
        <v>0</v>
      </c>
      <c r="AM1864">
        <v>1</v>
      </c>
      <c r="AN1864">
        <v>0</v>
      </c>
      <c r="AO1864">
        <v>1</v>
      </c>
      <c r="AP1864">
        <v>0</v>
      </c>
      <c r="AQ1864">
        <v>0</v>
      </c>
      <c r="AR1864">
        <v>0</v>
      </c>
      <c r="AS1864">
        <v>0</v>
      </c>
      <c r="AT1864">
        <v>7</v>
      </c>
      <c r="AU1864">
        <v>63917</v>
      </c>
      <c r="AV1864">
        <v>12.8</v>
      </c>
      <c r="AW1864" t="s">
        <v>66</v>
      </c>
      <c r="AX1864">
        <v>4</v>
      </c>
    </row>
    <row r="1865" spans="1:50">
      <c r="A1865" t="s">
        <v>3260</v>
      </c>
      <c r="B1865" t="s">
        <v>370</v>
      </c>
      <c r="C1865" t="s">
        <v>75</v>
      </c>
      <c r="D1865">
        <v>2160</v>
      </c>
      <c r="E1865" t="s">
        <v>53</v>
      </c>
      <c r="F1865">
        <v>30</v>
      </c>
      <c r="G1865" t="s">
        <v>70</v>
      </c>
      <c r="H1865">
        <v>347.37</v>
      </c>
      <c r="I1865" t="s">
        <v>55</v>
      </c>
      <c r="J1865" t="s">
        <v>56</v>
      </c>
      <c r="K1865" t="s">
        <v>128</v>
      </c>
      <c r="L1865" t="s">
        <v>58</v>
      </c>
      <c r="M1865">
        <v>0</v>
      </c>
      <c r="N1865">
        <v>1</v>
      </c>
      <c r="O1865">
        <v>1</v>
      </c>
      <c r="P1865">
        <v>0</v>
      </c>
      <c r="Q1865" t="s">
        <v>59</v>
      </c>
      <c r="R1865" t="s">
        <v>59</v>
      </c>
      <c r="S1865" t="s">
        <v>59</v>
      </c>
      <c r="T1865" t="s">
        <v>59</v>
      </c>
      <c r="U1865" t="s">
        <v>59</v>
      </c>
      <c r="V1865">
        <v>3</v>
      </c>
      <c r="W1865">
        <v>0</v>
      </c>
      <c r="X1865">
        <v>0</v>
      </c>
      <c r="Y1865" t="s">
        <v>58</v>
      </c>
      <c r="Z1865" t="s">
        <v>58</v>
      </c>
      <c r="AA1865" t="s">
        <v>58</v>
      </c>
      <c r="AB1865" t="s">
        <v>58</v>
      </c>
      <c r="AC1865" t="s">
        <v>58</v>
      </c>
      <c r="AD1865" t="s">
        <v>58</v>
      </c>
      <c r="AE1865" t="s">
        <v>58</v>
      </c>
      <c r="AF1865" t="s">
        <v>58</v>
      </c>
      <c r="AG1865" t="s">
        <v>58</v>
      </c>
      <c r="AH1865" t="s">
        <v>58</v>
      </c>
      <c r="AI1865" t="s">
        <v>58</v>
      </c>
      <c r="AJ1865" t="s">
        <v>58</v>
      </c>
      <c r="AK1865">
        <v>0</v>
      </c>
      <c r="AL1865">
        <v>0</v>
      </c>
      <c r="AM1865">
        <v>1</v>
      </c>
      <c r="AN1865">
        <v>0</v>
      </c>
      <c r="AO1865">
        <v>1</v>
      </c>
      <c r="AP1865">
        <v>0</v>
      </c>
      <c r="AQ1865">
        <v>1</v>
      </c>
      <c r="AR1865">
        <v>0</v>
      </c>
      <c r="AS1865">
        <v>1</v>
      </c>
      <c r="AT1865">
        <v>9</v>
      </c>
      <c r="AU1865">
        <v>101189</v>
      </c>
      <c r="AV1865">
        <v>14.7</v>
      </c>
      <c r="AW1865" t="s">
        <v>59</v>
      </c>
      <c r="AX1865">
        <v>1</v>
      </c>
    </row>
    <row r="1866" spans="1:50">
      <c r="A1866" t="s">
        <v>3261</v>
      </c>
      <c r="B1866" t="s">
        <v>1222</v>
      </c>
      <c r="C1866" t="s">
        <v>185</v>
      </c>
      <c r="D1866">
        <v>1600</v>
      </c>
      <c r="E1866" t="s">
        <v>63</v>
      </c>
      <c r="F1866">
        <v>76</v>
      </c>
      <c r="G1866" t="s">
        <v>64</v>
      </c>
      <c r="H1866">
        <v>376.97</v>
      </c>
      <c r="I1866" t="s">
        <v>105</v>
      </c>
      <c r="J1866" t="s">
        <v>71</v>
      </c>
      <c r="K1866" t="s">
        <v>72</v>
      </c>
      <c r="L1866" t="s">
        <v>58</v>
      </c>
      <c r="M1866">
        <v>0</v>
      </c>
      <c r="N1866">
        <v>2</v>
      </c>
      <c r="O1866">
        <v>2</v>
      </c>
      <c r="P1866">
        <v>0</v>
      </c>
      <c r="Q1866" t="s">
        <v>59</v>
      </c>
      <c r="R1866" t="s">
        <v>59</v>
      </c>
      <c r="S1866" t="s">
        <v>59</v>
      </c>
      <c r="T1866" t="s">
        <v>59</v>
      </c>
      <c r="U1866" t="s">
        <v>59</v>
      </c>
      <c r="W1866">
        <v>0</v>
      </c>
      <c r="X1866">
        <v>0</v>
      </c>
      <c r="Y1866" t="s">
        <v>58</v>
      </c>
      <c r="Z1866" t="s">
        <v>66</v>
      </c>
      <c r="AA1866" t="s">
        <v>58</v>
      </c>
      <c r="AB1866" t="s">
        <v>66</v>
      </c>
      <c r="AC1866" t="s">
        <v>58</v>
      </c>
      <c r="AD1866" t="s">
        <v>58</v>
      </c>
      <c r="AE1866" t="s">
        <v>66</v>
      </c>
      <c r="AF1866" t="s">
        <v>58</v>
      </c>
      <c r="AG1866" t="s">
        <v>58</v>
      </c>
      <c r="AH1866" t="s">
        <v>58</v>
      </c>
      <c r="AI1866" t="s">
        <v>58</v>
      </c>
      <c r="AJ1866" t="s">
        <v>58</v>
      </c>
      <c r="AK1866">
        <v>0</v>
      </c>
      <c r="AL1866">
        <v>0</v>
      </c>
      <c r="AM1866">
        <v>1</v>
      </c>
      <c r="AN1866">
        <v>0</v>
      </c>
      <c r="AO1866">
        <v>1</v>
      </c>
      <c r="AP1866">
        <v>0</v>
      </c>
      <c r="AQ1866">
        <v>0</v>
      </c>
      <c r="AR1866">
        <v>0</v>
      </c>
      <c r="AS1866">
        <v>0</v>
      </c>
      <c r="AT1866">
        <v>8</v>
      </c>
      <c r="AU1866">
        <v>91296</v>
      </c>
      <c r="AV1866">
        <v>14.4</v>
      </c>
      <c r="AW1866" t="s">
        <v>59</v>
      </c>
      <c r="AX1866">
        <v>1</v>
      </c>
    </row>
    <row r="1867" spans="1:50">
      <c r="A1867" t="s">
        <v>3262</v>
      </c>
      <c r="B1867" t="s">
        <v>3263</v>
      </c>
      <c r="C1867" t="s">
        <v>134</v>
      </c>
      <c r="D1867">
        <v>1840</v>
      </c>
      <c r="E1867" t="s">
        <v>63</v>
      </c>
      <c r="F1867">
        <v>68</v>
      </c>
      <c r="G1867" t="s">
        <v>363</v>
      </c>
      <c r="H1867">
        <v>490.46</v>
      </c>
      <c r="I1867" t="s">
        <v>105</v>
      </c>
      <c r="J1867" t="s">
        <v>71</v>
      </c>
      <c r="K1867" t="s">
        <v>90</v>
      </c>
      <c r="L1867" t="s">
        <v>58</v>
      </c>
      <c r="M1867">
        <v>0</v>
      </c>
      <c r="N1867">
        <v>2</v>
      </c>
      <c r="O1867">
        <v>2</v>
      </c>
      <c r="P1867">
        <v>2</v>
      </c>
      <c r="Q1867" t="s">
        <v>66</v>
      </c>
      <c r="R1867" t="s">
        <v>66</v>
      </c>
      <c r="S1867" t="s">
        <v>66</v>
      </c>
      <c r="T1867" t="s">
        <v>66</v>
      </c>
      <c r="U1867" t="s">
        <v>59</v>
      </c>
      <c r="V1867">
        <v>1</v>
      </c>
      <c r="W1867">
        <v>1</v>
      </c>
      <c r="X1867">
        <v>1</v>
      </c>
      <c r="Y1867" t="s">
        <v>66</v>
      </c>
      <c r="Z1867" t="s">
        <v>66</v>
      </c>
      <c r="AA1867" t="s">
        <v>58</v>
      </c>
      <c r="AB1867" t="s">
        <v>66</v>
      </c>
      <c r="AC1867" t="s">
        <v>58</v>
      </c>
      <c r="AD1867" t="s">
        <v>58</v>
      </c>
      <c r="AE1867" t="s">
        <v>66</v>
      </c>
      <c r="AF1867" t="s">
        <v>58</v>
      </c>
      <c r="AG1867" t="s">
        <v>58</v>
      </c>
      <c r="AH1867" t="s">
        <v>58</v>
      </c>
      <c r="AI1867" t="s">
        <v>58</v>
      </c>
      <c r="AJ1867" t="s">
        <v>58</v>
      </c>
      <c r="AK1867">
        <v>1</v>
      </c>
      <c r="AL1867">
        <v>0</v>
      </c>
      <c r="AM1867">
        <v>1</v>
      </c>
      <c r="AN1867">
        <v>0</v>
      </c>
      <c r="AO1867">
        <v>1</v>
      </c>
      <c r="AP1867">
        <v>0</v>
      </c>
      <c r="AQ1867">
        <v>0</v>
      </c>
      <c r="AR1867">
        <v>0</v>
      </c>
      <c r="AS1867">
        <v>0</v>
      </c>
      <c r="AT1867">
        <v>9</v>
      </c>
      <c r="AU1867">
        <v>185365</v>
      </c>
      <c r="AV1867">
        <v>15.6</v>
      </c>
      <c r="AW1867" t="s">
        <v>59</v>
      </c>
      <c r="AX1867">
        <v>1</v>
      </c>
    </row>
    <row r="1868" spans="1:50">
      <c r="A1868" t="s">
        <v>3264</v>
      </c>
      <c r="B1868" t="s">
        <v>3265</v>
      </c>
      <c r="C1868" t="s">
        <v>182</v>
      </c>
      <c r="D1868">
        <v>720</v>
      </c>
      <c r="E1868" t="s">
        <v>53</v>
      </c>
      <c r="F1868">
        <v>76</v>
      </c>
      <c r="G1868" t="s">
        <v>115</v>
      </c>
      <c r="H1868">
        <v>298.02999999999997</v>
      </c>
      <c r="I1868" t="s">
        <v>94</v>
      </c>
      <c r="J1868" t="s">
        <v>71</v>
      </c>
      <c r="K1868" t="s">
        <v>72</v>
      </c>
      <c r="L1868" t="s">
        <v>58</v>
      </c>
      <c r="M1868">
        <v>0</v>
      </c>
      <c r="N1868">
        <v>2</v>
      </c>
      <c r="O1868">
        <v>2</v>
      </c>
      <c r="P1868">
        <v>2</v>
      </c>
      <c r="Q1868" t="s">
        <v>59</v>
      </c>
      <c r="R1868" t="s">
        <v>59</v>
      </c>
      <c r="S1868" t="s">
        <v>59</v>
      </c>
      <c r="T1868" t="s">
        <v>59</v>
      </c>
      <c r="U1868" t="s">
        <v>59</v>
      </c>
      <c r="V1868">
        <v>2</v>
      </c>
      <c r="W1868">
        <v>0</v>
      </c>
      <c r="X1868">
        <v>1</v>
      </c>
      <c r="Y1868" t="s">
        <v>66</v>
      </c>
      <c r="Z1868" t="s">
        <v>58</v>
      </c>
      <c r="AA1868" t="s">
        <v>66</v>
      </c>
      <c r="AB1868" t="s">
        <v>66</v>
      </c>
      <c r="AC1868" t="s">
        <v>58</v>
      </c>
      <c r="AD1868" t="s">
        <v>58</v>
      </c>
      <c r="AE1868" t="s">
        <v>58</v>
      </c>
      <c r="AF1868" t="s">
        <v>58</v>
      </c>
      <c r="AG1868" t="s">
        <v>58</v>
      </c>
      <c r="AH1868" t="s">
        <v>58</v>
      </c>
      <c r="AI1868" t="s">
        <v>58</v>
      </c>
      <c r="AJ1868" t="s">
        <v>58</v>
      </c>
      <c r="AK1868">
        <v>0</v>
      </c>
      <c r="AL1868">
        <v>0</v>
      </c>
      <c r="AM1868">
        <v>0</v>
      </c>
      <c r="AN1868">
        <v>0</v>
      </c>
      <c r="AO1868">
        <v>0</v>
      </c>
      <c r="AP1868">
        <v>0</v>
      </c>
      <c r="AQ1868">
        <v>0</v>
      </c>
      <c r="AR1868">
        <v>0</v>
      </c>
      <c r="AS1868">
        <v>0</v>
      </c>
      <c r="AT1868">
        <v>3</v>
      </c>
      <c r="AU1868">
        <v>57302</v>
      </c>
      <c r="AV1868">
        <v>11.5</v>
      </c>
      <c r="AW1868" t="s">
        <v>59</v>
      </c>
      <c r="AX1868">
        <v>7</v>
      </c>
    </row>
    <row r="1869" spans="1:50">
      <c r="A1869" t="s">
        <v>3266</v>
      </c>
      <c r="B1869" t="s">
        <v>800</v>
      </c>
      <c r="C1869" t="s">
        <v>79</v>
      </c>
      <c r="D1869">
        <v>7040</v>
      </c>
      <c r="E1869" t="s">
        <v>63</v>
      </c>
      <c r="F1869">
        <v>50</v>
      </c>
      <c r="G1869" t="s">
        <v>64</v>
      </c>
      <c r="H1869">
        <v>359.87</v>
      </c>
      <c r="I1869" t="s">
        <v>100</v>
      </c>
      <c r="J1869" t="s">
        <v>71</v>
      </c>
      <c r="K1869" t="s">
        <v>72</v>
      </c>
      <c r="L1869" t="s">
        <v>66</v>
      </c>
      <c r="M1869">
        <v>3</v>
      </c>
      <c r="N1869">
        <v>2</v>
      </c>
      <c r="O1869">
        <v>2</v>
      </c>
      <c r="P1869">
        <v>0</v>
      </c>
      <c r="Q1869" t="s">
        <v>66</v>
      </c>
      <c r="R1869" t="s">
        <v>66</v>
      </c>
      <c r="S1869" t="s">
        <v>66</v>
      </c>
      <c r="T1869" t="s">
        <v>66</v>
      </c>
      <c r="U1869" t="s">
        <v>66</v>
      </c>
      <c r="V1869">
        <v>1</v>
      </c>
      <c r="W1869">
        <v>1</v>
      </c>
      <c r="X1869">
        <v>0</v>
      </c>
      <c r="Y1869" t="s">
        <v>66</v>
      </c>
      <c r="Z1869" t="s">
        <v>58</v>
      </c>
      <c r="AA1869" t="s">
        <v>58</v>
      </c>
      <c r="AB1869" t="s">
        <v>58</v>
      </c>
      <c r="AC1869" t="s">
        <v>58</v>
      </c>
      <c r="AD1869" t="s">
        <v>58</v>
      </c>
      <c r="AE1869" t="s">
        <v>58</v>
      </c>
      <c r="AF1869" t="s">
        <v>58</v>
      </c>
      <c r="AG1869" t="s">
        <v>58</v>
      </c>
      <c r="AH1869" t="s">
        <v>58</v>
      </c>
      <c r="AI1869" t="s">
        <v>58</v>
      </c>
      <c r="AJ1869" t="s">
        <v>58</v>
      </c>
      <c r="AK1869">
        <v>0</v>
      </c>
      <c r="AL1869">
        <v>0</v>
      </c>
      <c r="AM1869">
        <v>1</v>
      </c>
      <c r="AN1869">
        <v>0</v>
      </c>
      <c r="AO1869">
        <v>0</v>
      </c>
      <c r="AP1869">
        <v>0</v>
      </c>
      <c r="AQ1869">
        <v>0</v>
      </c>
      <c r="AR1869">
        <v>1</v>
      </c>
      <c r="AS1869">
        <v>0</v>
      </c>
      <c r="AT1869">
        <v>8</v>
      </c>
      <c r="AU1869">
        <v>72499</v>
      </c>
      <c r="AV1869">
        <v>13.2</v>
      </c>
      <c r="AW1869" t="s">
        <v>66</v>
      </c>
      <c r="AX1869">
        <v>8</v>
      </c>
    </row>
    <row r="1870" spans="1:50">
      <c r="A1870" t="s">
        <v>3267</v>
      </c>
      <c r="B1870" t="s">
        <v>3268</v>
      </c>
      <c r="C1870" t="s">
        <v>75</v>
      </c>
      <c r="D1870">
        <v>2160</v>
      </c>
      <c r="E1870" t="s">
        <v>63</v>
      </c>
      <c r="F1870">
        <v>42</v>
      </c>
      <c r="G1870" t="s">
        <v>163</v>
      </c>
      <c r="H1870">
        <v>342.11</v>
      </c>
      <c r="I1870" t="s">
        <v>55</v>
      </c>
      <c r="J1870" t="s">
        <v>71</v>
      </c>
      <c r="K1870" t="s">
        <v>153</v>
      </c>
      <c r="L1870" t="s">
        <v>58</v>
      </c>
      <c r="M1870">
        <v>0</v>
      </c>
      <c r="N1870">
        <v>1</v>
      </c>
      <c r="O1870">
        <v>1</v>
      </c>
      <c r="P1870">
        <v>0</v>
      </c>
      <c r="Q1870" t="s">
        <v>59</v>
      </c>
      <c r="R1870" t="s">
        <v>59</v>
      </c>
      <c r="S1870" t="s">
        <v>59</v>
      </c>
      <c r="T1870" t="s">
        <v>59</v>
      </c>
      <c r="U1870" t="s">
        <v>59</v>
      </c>
      <c r="V1870">
        <v>0</v>
      </c>
      <c r="W1870">
        <v>1</v>
      </c>
      <c r="X1870">
        <v>1</v>
      </c>
      <c r="Y1870" t="s">
        <v>66</v>
      </c>
      <c r="Z1870" t="s">
        <v>58</v>
      </c>
      <c r="AA1870" t="s">
        <v>58</v>
      </c>
      <c r="AB1870" t="s">
        <v>58</v>
      </c>
      <c r="AC1870" t="s">
        <v>58</v>
      </c>
      <c r="AD1870" t="s">
        <v>58</v>
      </c>
      <c r="AE1870" t="s">
        <v>58</v>
      </c>
      <c r="AF1870" t="s">
        <v>58</v>
      </c>
      <c r="AG1870" t="s">
        <v>58</v>
      </c>
      <c r="AH1870" t="s">
        <v>58</v>
      </c>
      <c r="AI1870" t="s">
        <v>58</v>
      </c>
      <c r="AJ1870" t="s">
        <v>58</v>
      </c>
      <c r="AK1870">
        <v>0</v>
      </c>
      <c r="AL1870">
        <v>0</v>
      </c>
      <c r="AM1870">
        <v>0</v>
      </c>
      <c r="AN1870">
        <v>0</v>
      </c>
      <c r="AO1870">
        <v>0</v>
      </c>
      <c r="AP1870">
        <v>0</v>
      </c>
      <c r="AQ1870">
        <v>0</v>
      </c>
      <c r="AR1870">
        <v>0</v>
      </c>
      <c r="AS1870">
        <v>0</v>
      </c>
      <c r="AT1870">
        <v>8</v>
      </c>
      <c r="AU1870">
        <v>81943</v>
      </c>
      <c r="AV1870">
        <v>13.2</v>
      </c>
      <c r="AW1870" t="s">
        <v>59</v>
      </c>
      <c r="AX1870">
        <v>1</v>
      </c>
    </row>
    <row r="1871" spans="1:50">
      <c r="A1871" t="s">
        <v>3269</v>
      </c>
      <c r="B1871" t="s">
        <v>3270</v>
      </c>
      <c r="C1871" t="s">
        <v>199</v>
      </c>
      <c r="D1871">
        <v>9280</v>
      </c>
      <c r="E1871" t="s">
        <v>53</v>
      </c>
      <c r="F1871">
        <v>0</v>
      </c>
      <c r="G1871" t="s">
        <v>115</v>
      </c>
      <c r="H1871">
        <v>232.89</v>
      </c>
      <c r="I1871" t="s">
        <v>55</v>
      </c>
      <c r="J1871" t="s">
        <v>55</v>
      </c>
      <c r="K1871" t="s">
        <v>72</v>
      </c>
      <c r="L1871" t="s">
        <v>66</v>
      </c>
      <c r="M1871">
        <v>2</v>
      </c>
      <c r="N1871">
        <v>1</v>
      </c>
      <c r="O1871">
        <v>1</v>
      </c>
      <c r="P1871">
        <v>0</v>
      </c>
      <c r="Q1871" t="s">
        <v>59</v>
      </c>
      <c r="R1871" t="s">
        <v>59</v>
      </c>
      <c r="S1871" t="s">
        <v>59</v>
      </c>
      <c r="T1871" t="s">
        <v>59</v>
      </c>
      <c r="U1871" t="s">
        <v>59</v>
      </c>
      <c r="W1871">
        <v>0</v>
      </c>
      <c r="X1871">
        <v>0</v>
      </c>
      <c r="Y1871" t="s">
        <v>59</v>
      </c>
      <c r="Z1871" t="s">
        <v>59</v>
      </c>
      <c r="AA1871" t="s">
        <v>59</v>
      </c>
      <c r="AB1871" t="s">
        <v>59</v>
      </c>
      <c r="AC1871" t="s">
        <v>59</v>
      </c>
      <c r="AD1871" t="s">
        <v>59</v>
      </c>
      <c r="AE1871" t="s">
        <v>59</v>
      </c>
      <c r="AF1871" t="s">
        <v>59</v>
      </c>
      <c r="AG1871" t="s">
        <v>59</v>
      </c>
      <c r="AH1871" t="s">
        <v>59</v>
      </c>
      <c r="AI1871" t="s">
        <v>59</v>
      </c>
      <c r="AJ1871" t="s">
        <v>59</v>
      </c>
      <c r="AT1871">
        <v>8</v>
      </c>
      <c r="AU1871">
        <v>74999</v>
      </c>
      <c r="AV1871">
        <v>12.2</v>
      </c>
      <c r="AW1871" t="s">
        <v>59</v>
      </c>
      <c r="AX1871">
        <v>3</v>
      </c>
    </row>
    <row r="1872" spans="1:50">
      <c r="A1872" t="s">
        <v>3271</v>
      </c>
      <c r="B1872" t="s">
        <v>3272</v>
      </c>
      <c r="C1872" t="s">
        <v>366</v>
      </c>
      <c r="D1872">
        <v>6520</v>
      </c>
      <c r="E1872" t="s">
        <v>63</v>
      </c>
      <c r="F1872">
        <v>32</v>
      </c>
      <c r="G1872" t="s">
        <v>64</v>
      </c>
      <c r="H1872">
        <v>335.2</v>
      </c>
      <c r="I1872" t="s">
        <v>55</v>
      </c>
      <c r="J1872" t="s">
        <v>55</v>
      </c>
      <c r="K1872" t="s">
        <v>80</v>
      </c>
      <c r="L1872" t="s">
        <v>66</v>
      </c>
      <c r="M1872">
        <v>1</v>
      </c>
      <c r="N1872">
        <v>0</v>
      </c>
      <c r="O1872">
        <v>0</v>
      </c>
      <c r="P1872">
        <v>0</v>
      </c>
      <c r="Q1872" t="s">
        <v>59</v>
      </c>
      <c r="R1872" t="s">
        <v>59</v>
      </c>
      <c r="S1872" t="s">
        <v>59</v>
      </c>
      <c r="T1872" t="s">
        <v>59</v>
      </c>
      <c r="U1872" t="s">
        <v>59</v>
      </c>
      <c r="V1872">
        <v>2</v>
      </c>
      <c r="W1872">
        <v>0</v>
      </c>
      <c r="X1872">
        <v>1</v>
      </c>
      <c r="Y1872" t="s">
        <v>58</v>
      </c>
      <c r="Z1872" t="s">
        <v>58</v>
      </c>
      <c r="AA1872" t="s">
        <v>58</v>
      </c>
      <c r="AB1872" t="s">
        <v>58</v>
      </c>
      <c r="AC1872" t="s">
        <v>58</v>
      </c>
      <c r="AD1872" t="s">
        <v>58</v>
      </c>
      <c r="AE1872" t="s">
        <v>58</v>
      </c>
      <c r="AF1872" t="s">
        <v>58</v>
      </c>
      <c r="AG1872" t="s">
        <v>58</v>
      </c>
      <c r="AH1872" t="s">
        <v>58</v>
      </c>
      <c r="AI1872" t="s">
        <v>58</v>
      </c>
      <c r="AJ1872" t="s">
        <v>58</v>
      </c>
      <c r="AK1872">
        <v>0</v>
      </c>
      <c r="AL1872">
        <v>0</v>
      </c>
      <c r="AM1872">
        <v>0</v>
      </c>
      <c r="AN1872">
        <v>0</v>
      </c>
      <c r="AO1872">
        <v>0</v>
      </c>
      <c r="AP1872">
        <v>0</v>
      </c>
      <c r="AQ1872">
        <v>0</v>
      </c>
      <c r="AR1872">
        <v>0</v>
      </c>
      <c r="AS1872">
        <v>1</v>
      </c>
      <c r="AT1872">
        <v>7</v>
      </c>
      <c r="AU1872">
        <v>67684</v>
      </c>
      <c r="AV1872">
        <v>14.4</v>
      </c>
      <c r="AW1872" t="s">
        <v>59</v>
      </c>
      <c r="AX1872">
        <v>4</v>
      </c>
    </row>
    <row r="1873" spans="1:50">
      <c r="A1873" t="s">
        <v>3273</v>
      </c>
      <c r="B1873" t="s">
        <v>2336</v>
      </c>
      <c r="C1873" t="s">
        <v>612</v>
      </c>
      <c r="D1873">
        <v>4920</v>
      </c>
      <c r="E1873" t="s">
        <v>53</v>
      </c>
      <c r="F1873">
        <v>68</v>
      </c>
      <c r="G1873" t="s">
        <v>104</v>
      </c>
      <c r="H1873">
        <v>224.01</v>
      </c>
      <c r="I1873" t="s">
        <v>55</v>
      </c>
      <c r="J1873" t="s">
        <v>71</v>
      </c>
      <c r="K1873" t="s">
        <v>72</v>
      </c>
      <c r="L1873" t="s">
        <v>58</v>
      </c>
      <c r="M1873">
        <v>0</v>
      </c>
      <c r="N1873">
        <v>1</v>
      </c>
      <c r="O1873">
        <v>1</v>
      </c>
      <c r="P1873">
        <v>0</v>
      </c>
      <c r="Q1873" t="s">
        <v>59</v>
      </c>
      <c r="R1873" t="s">
        <v>59</v>
      </c>
      <c r="S1873" t="s">
        <v>59</v>
      </c>
      <c r="T1873" t="s">
        <v>59</v>
      </c>
      <c r="U1873" t="s">
        <v>59</v>
      </c>
      <c r="V1873">
        <v>1</v>
      </c>
      <c r="W1873">
        <v>0</v>
      </c>
      <c r="X1873">
        <v>0</v>
      </c>
      <c r="Y1873" t="s">
        <v>58</v>
      </c>
      <c r="Z1873" t="s">
        <v>58</v>
      </c>
      <c r="AA1873" t="s">
        <v>58</v>
      </c>
      <c r="AB1873" t="s">
        <v>58</v>
      </c>
      <c r="AC1873" t="s">
        <v>58</v>
      </c>
      <c r="AD1873" t="s">
        <v>58</v>
      </c>
      <c r="AE1873" t="s">
        <v>58</v>
      </c>
      <c r="AF1873" t="s">
        <v>58</v>
      </c>
      <c r="AG1873" t="s">
        <v>58</v>
      </c>
      <c r="AH1873" t="s">
        <v>58</v>
      </c>
      <c r="AI1873" t="s">
        <v>58</v>
      </c>
      <c r="AJ1873" t="s">
        <v>58</v>
      </c>
      <c r="AK1873">
        <v>0</v>
      </c>
      <c r="AL1873">
        <v>0</v>
      </c>
      <c r="AM1873">
        <v>1</v>
      </c>
      <c r="AN1873">
        <v>0</v>
      </c>
      <c r="AO1873">
        <v>0</v>
      </c>
      <c r="AP1873">
        <v>0</v>
      </c>
      <c r="AQ1873">
        <v>0</v>
      </c>
      <c r="AR1873">
        <v>0</v>
      </c>
      <c r="AS1873">
        <v>0</v>
      </c>
      <c r="AT1873">
        <v>8</v>
      </c>
      <c r="AU1873">
        <v>59673</v>
      </c>
      <c r="AV1873">
        <v>12</v>
      </c>
      <c r="AW1873" t="s">
        <v>59</v>
      </c>
      <c r="AX1873">
        <v>2</v>
      </c>
    </row>
    <row r="1874" spans="1:50">
      <c r="A1874" t="s">
        <v>3274</v>
      </c>
      <c r="B1874" t="s">
        <v>3275</v>
      </c>
      <c r="C1874" t="s">
        <v>93</v>
      </c>
      <c r="D1874">
        <v>8000</v>
      </c>
      <c r="E1874" t="s">
        <v>53</v>
      </c>
      <c r="F1874">
        <v>44</v>
      </c>
      <c r="G1874" t="s">
        <v>70</v>
      </c>
      <c r="H1874">
        <v>334.54</v>
      </c>
      <c r="I1874" t="s">
        <v>105</v>
      </c>
      <c r="J1874" t="s">
        <v>71</v>
      </c>
      <c r="K1874" t="s">
        <v>111</v>
      </c>
      <c r="L1874" t="s">
        <v>66</v>
      </c>
      <c r="M1874">
        <v>2</v>
      </c>
      <c r="N1874">
        <v>2</v>
      </c>
      <c r="O1874">
        <v>2</v>
      </c>
      <c r="P1874">
        <v>0</v>
      </c>
      <c r="Q1874" t="s">
        <v>59</v>
      </c>
      <c r="R1874" t="s">
        <v>59</v>
      </c>
      <c r="S1874" t="s">
        <v>59</v>
      </c>
      <c r="T1874" t="s">
        <v>59</v>
      </c>
      <c r="U1874" t="s">
        <v>59</v>
      </c>
      <c r="W1874">
        <v>0</v>
      </c>
      <c r="X1874">
        <v>0</v>
      </c>
      <c r="Y1874" t="s">
        <v>66</v>
      </c>
      <c r="Z1874" t="s">
        <v>66</v>
      </c>
      <c r="AA1874" t="s">
        <v>58</v>
      </c>
      <c r="AB1874" t="s">
        <v>58</v>
      </c>
      <c r="AC1874" t="s">
        <v>58</v>
      </c>
      <c r="AD1874" t="s">
        <v>58</v>
      </c>
      <c r="AE1874" t="s">
        <v>58</v>
      </c>
      <c r="AF1874" t="s">
        <v>58</v>
      </c>
      <c r="AG1874" t="s">
        <v>58</v>
      </c>
      <c r="AH1874" t="s">
        <v>58</v>
      </c>
      <c r="AI1874" t="s">
        <v>58</v>
      </c>
      <c r="AJ1874" t="s">
        <v>58</v>
      </c>
      <c r="AK1874">
        <v>1</v>
      </c>
      <c r="AL1874">
        <v>0</v>
      </c>
      <c r="AM1874">
        <v>1</v>
      </c>
      <c r="AN1874">
        <v>0</v>
      </c>
      <c r="AO1874">
        <v>0</v>
      </c>
      <c r="AP1874">
        <v>0</v>
      </c>
      <c r="AQ1874">
        <v>0</v>
      </c>
      <c r="AR1874">
        <v>1</v>
      </c>
      <c r="AS1874">
        <v>0</v>
      </c>
      <c r="AT1874">
        <v>7</v>
      </c>
      <c r="AU1874">
        <v>88255</v>
      </c>
      <c r="AV1874">
        <v>12.9</v>
      </c>
      <c r="AW1874" t="s">
        <v>59</v>
      </c>
      <c r="AX1874">
        <v>5</v>
      </c>
    </row>
    <row r="1875" spans="1:50">
      <c r="A1875" t="s">
        <v>3276</v>
      </c>
      <c r="B1875" t="s">
        <v>3277</v>
      </c>
      <c r="C1875" t="s">
        <v>103</v>
      </c>
      <c r="E1875" t="s">
        <v>63</v>
      </c>
      <c r="F1875">
        <v>42</v>
      </c>
      <c r="G1875" t="s">
        <v>226</v>
      </c>
      <c r="H1875">
        <v>359.87</v>
      </c>
      <c r="I1875" t="s">
        <v>55</v>
      </c>
      <c r="J1875" t="s">
        <v>71</v>
      </c>
      <c r="K1875" t="s">
        <v>168</v>
      </c>
      <c r="L1875" t="s">
        <v>66</v>
      </c>
      <c r="M1875">
        <v>4</v>
      </c>
      <c r="N1875">
        <v>2</v>
      </c>
      <c r="O1875">
        <v>2</v>
      </c>
      <c r="P1875">
        <v>1</v>
      </c>
      <c r="Q1875" t="s">
        <v>59</v>
      </c>
      <c r="R1875" t="s">
        <v>59</v>
      </c>
      <c r="S1875" t="s">
        <v>59</v>
      </c>
      <c r="T1875" t="s">
        <v>59</v>
      </c>
      <c r="U1875" t="s">
        <v>59</v>
      </c>
      <c r="W1875">
        <v>0</v>
      </c>
      <c r="X1875">
        <v>0</v>
      </c>
      <c r="Y1875" t="s">
        <v>66</v>
      </c>
      <c r="Z1875" t="s">
        <v>66</v>
      </c>
      <c r="AA1875" t="s">
        <v>66</v>
      </c>
      <c r="AB1875" t="s">
        <v>66</v>
      </c>
      <c r="AC1875" t="s">
        <v>58</v>
      </c>
      <c r="AD1875" t="s">
        <v>58</v>
      </c>
      <c r="AE1875" t="s">
        <v>58</v>
      </c>
      <c r="AF1875" t="s">
        <v>58</v>
      </c>
      <c r="AG1875" t="s">
        <v>58</v>
      </c>
      <c r="AH1875" t="s">
        <v>58</v>
      </c>
      <c r="AI1875" t="s">
        <v>58</v>
      </c>
      <c r="AJ1875" t="s">
        <v>58</v>
      </c>
      <c r="AK1875">
        <v>0</v>
      </c>
      <c r="AL1875">
        <v>0</v>
      </c>
      <c r="AM1875">
        <v>1</v>
      </c>
      <c r="AN1875">
        <v>0</v>
      </c>
      <c r="AO1875">
        <v>0</v>
      </c>
      <c r="AP1875">
        <v>0</v>
      </c>
      <c r="AQ1875">
        <v>0</v>
      </c>
      <c r="AR1875">
        <v>0</v>
      </c>
      <c r="AS1875">
        <v>1</v>
      </c>
      <c r="AT1875">
        <v>5</v>
      </c>
      <c r="AU1875">
        <v>63888</v>
      </c>
      <c r="AV1875">
        <v>14.1</v>
      </c>
      <c r="AW1875" t="s">
        <v>59</v>
      </c>
      <c r="AX1875">
        <v>6</v>
      </c>
    </row>
    <row r="1876" spans="1:50">
      <c r="A1876" t="s">
        <v>3278</v>
      </c>
      <c r="B1876" t="s">
        <v>431</v>
      </c>
      <c r="C1876" t="s">
        <v>103</v>
      </c>
      <c r="D1876">
        <v>7320</v>
      </c>
      <c r="E1876" t="s">
        <v>53</v>
      </c>
      <c r="F1876">
        <v>58</v>
      </c>
      <c r="G1876" t="s">
        <v>89</v>
      </c>
      <c r="H1876">
        <v>457.24</v>
      </c>
      <c r="I1876" t="s">
        <v>55</v>
      </c>
      <c r="J1876" t="s">
        <v>55</v>
      </c>
      <c r="K1876" t="s">
        <v>72</v>
      </c>
      <c r="L1876" t="s">
        <v>58</v>
      </c>
      <c r="M1876">
        <v>0</v>
      </c>
      <c r="N1876">
        <v>2</v>
      </c>
      <c r="O1876">
        <v>2</v>
      </c>
      <c r="P1876">
        <v>2</v>
      </c>
      <c r="Q1876" t="s">
        <v>59</v>
      </c>
      <c r="R1876" t="s">
        <v>59</v>
      </c>
      <c r="S1876" t="s">
        <v>59</v>
      </c>
      <c r="T1876" t="s">
        <v>59</v>
      </c>
      <c r="U1876" t="s">
        <v>59</v>
      </c>
      <c r="W1876">
        <v>0</v>
      </c>
      <c r="X1876">
        <v>0</v>
      </c>
      <c r="Y1876" t="s">
        <v>58</v>
      </c>
      <c r="Z1876" t="s">
        <v>66</v>
      </c>
      <c r="AA1876" t="s">
        <v>58</v>
      </c>
      <c r="AB1876" t="s">
        <v>66</v>
      </c>
      <c r="AC1876" t="s">
        <v>58</v>
      </c>
      <c r="AD1876" t="s">
        <v>58</v>
      </c>
      <c r="AE1876" t="s">
        <v>58</v>
      </c>
      <c r="AF1876" t="s">
        <v>58</v>
      </c>
      <c r="AG1876" t="s">
        <v>58</v>
      </c>
      <c r="AH1876" t="s">
        <v>58</v>
      </c>
      <c r="AI1876" t="s">
        <v>58</v>
      </c>
      <c r="AJ1876" t="s">
        <v>58</v>
      </c>
      <c r="AK1876">
        <v>1</v>
      </c>
      <c r="AL1876">
        <v>0</v>
      </c>
      <c r="AM1876">
        <v>1</v>
      </c>
      <c r="AN1876">
        <v>0</v>
      </c>
      <c r="AO1876">
        <v>1</v>
      </c>
      <c r="AP1876">
        <v>0</v>
      </c>
      <c r="AQ1876">
        <v>0</v>
      </c>
      <c r="AR1876">
        <v>1</v>
      </c>
      <c r="AS1876">
        <v>1</v>
      </c>
      <c r="AT1876">
        <v>7</v>
      </c>
      <c r="AU1876">
        <v>79699</v>
      </c>
      <c r="AV1876">
        <v>15.6</v>
      </c>
      <c r="AW1876" t="s">
        <v>59</v>
      </c>
      <c r="AX1876">
        <v>6</v>
      </c>
    </row>
    <row r="1877" spans="1:50">
      <c r="A1877" t="s">
        <v>3279</v>
      </c>
      <c r="B1877" t="s">
        <v>3280</v>
      </c>
      <c r="C1877" t="s">
        <v>185</v>
      </c>
      <c r="D1877">
        <v>1600</v>
      </c>
      <c r="E1877" t="s">
        <v>63</v>
      </c>
      <c r="F1877">
        <v>54</v>
      </c>
      <c r="G1877" t="s">
        <v>363</v>
      </c>
      <c r="H1877">
        <v>414.8</v>
      </c>
      <c r="I1877" t="s">
        <v>55</v>
      </c>
      <c r="J1877" t="s">
        <v>71</v>
      </c>
      <c r="K1877" t="s">
        <v>72</v>
      </c>
      <c r="L1877" t="s">
        <v>58</v>
      </c>
      <c r="M1877">
        <v>0</v>
      </c>
      <c r="N1877">
        <v>2</v>
      </c>
      <c r="O1877">
        <v>2</v>
      </c>
      <c r="P1877">
        <v>0</v>
      </c>
      <c r="Q1877" t="s">
        <v>59</v>
      </c>
      <c r="R1877" t="s">
        <v>59</v>
      </c>
      <c r="S1877" t="s">
        <v>59</v>
      </c>
      <c r="T1877" t="s">
        <v>59</v>
      </c>
      <c r="U1877" t="s">
        <v>59</v>
      </c>
      <c r="W1877">
        <v>0</v>
      </c>
      <c r="X1877">
        <v>0</v>
      </c>
      <c r="Y1877" t="s">
        <v>66</v>
      </c>
      <c r="Z1877" t="s">
        <v>66</v>
      </c>
      <c r="AA1877" t="s">
        <v>66</v>
      </c>
      <c r="AB1877" t="s">
        <v>66</v>
      </c>
      <c r="AC1877" t="s">
        <v>58</v>
      </c>
      <c r="AD1877" t="s">
        <v>58</v>
      </c>
      <c r="AE1877" t="s">
        <v>58</v>
      </c>
      <c r="AF1877" t="s">
        <v>58</v>
      </c>
      <c r="AG1877" t="s">
        <v>58</v>
      </c>
      <c r="AH1877" t="s">
        <v>58</v>
      </c>
      <c r="AI1877" t="s">
        <v>58</v>
      </c>
      <c r="AJ1877" t="s">
        <v>58</v>
      </c>
      <c r="AK1877">
        <v>0</v>
      </c>
      <c r="AL1877">
        <v>1</v>
      </c>
      <c r="AM1877">
        <v>1</v>
      </c>
      <c r="AN1877">
        <v>0</v>
      </c>
      <c r="AO1877">
        <v>0</v>
      </c>
      <c r="AP1877">
        <v>0</v>
      </c>
      <c r="AQ1877">
        <v>0</v>
      </c>
      <c r="AR1877">
        <v>1</v>
      </c>
      <c r="AS1877">
        <v>0</v>
      </c>
      <c r="AT1877">
        <v>7</v>
      </c>
      <c r="AU1877">
        <v>77749</v>
      </c>
      <c r="AV1877">
        <v>13.3</v>
      </c>
      <c r="AW1877" t="s">
        <v>59</v>
      </c>
      <c r="AX1877">
        <v>1</v>
      </c>
    </row>
    <row r="1878" spans="1:50">
      <c r="A1878" t="s">
        <v>3281</v>
      </c>
      <c r="B1878" t="s">
        <v>3098</v>
      </c>
      <c r="C1878" t="s">
        <v>199</v>
      </c>
      <c r="D1878">
        <v>6160</v>
      </c>
      <c r="E1878" t="s">
        <v>63</v>
      </c>
      <c r="F1878">
        <v>40</v>
      </c>
      <c r="G1878" t="s">
        <v>70</v>
      </c>
      <c r="H1878">
        <v>378.29</v>
      </c>
      <c r="I1878" t="s">
        <v>105</v>
      </c>
      <c r="J1878" t="s">
        <v>71</v>
      </c>
      <c r="K1878" t="s">
        <v>85</v>
      </c>
      <c r="L1878" t="s">
        <v>66</v>
      </c>
      <c r="M1878">
        <v>1</v>
      </c>
      <c r="N1878">
        <v>2</v>
      </c>
      <c r="O1878">
        <v>0</v>
      </c>
      <c r="P1878">
        <v>0</v>
      </c>
      <c r="Q1878" t="s">
        <v>59</v>
      </c>
      <c r="R1878" t="s">
        <v>59</v>
      </c>
      <c r="S1878" t="s">
        <v>66</v>
      </c>
      <c r="T1878" t="s">
        <v>59</v>
      </c>
      <c r="U1878" t="s">
        <v>59</v>
      </c>
      <c r="W1878">
        <v>0</v>
      </c>
      <c r="X1878">
        <v>0</v>
      </c>
      <c r="Y1878" t="s">
        <v>58</v>
      </c>
      <c r="Z1878" t="s">
        <v>66</v>
      </c>
      <c r="AA1878" t="s">
        <v>58</v>
      </c>
      <c r="AB1878" t="s">
        <v>66</v>
      </c>
      <c r="AC1878" t="s">
        <v>58</v>
      </c>
      <c r="AD1878" t="s">
        <v>58</v>
      </c>
      <c r="AE1878" t="s">
        <v>58</v>
      </c>
      <c r="AF1878" t="s">
        <v>58</v>
      </c>
      <c r="AG1878" t="s">
        <v>58</v>
      </c>
      <c r="AH1878" t="s">
        <v>58</v>
      </c>
      <c r="AI1878" t="s">
        <v>58</v>
      </c>
      <c r="AJ1878" t="s">
        <v>58</v>
      </c>
      <c r="AK1878">
        <v>0</v>
      </c>
      <c r="AL1878">
        <v>0</v>
      </c>
      <c r="AM1878">
        <v>0</v>
      </c>
      <c r="AN1878">
        <v>1</v>
      </c>
      <c r="AO1878">
        <v>0</v>
      </c>
      <c r="AP1878">
        <v>0</v>
      </c>
      <c r="AQ1878">
        <v>0</v>
      </c>
      <c r="AR1878">
        <v>0</v>
      </c>
      <c r="AS1878">
        <v>1</v>
      </c>
      <c r="AT1878">
        <v>8</v>
      </c>
      <c r="AU1878">
        <v>76621</v>
      </c>
      <c r="AV1878">
        <v>12.8</v>
      </c>
      <c r="AW1878" t="s">
        <v>59</v>
      </c>
      <c r="AX1878">
        <v>3</v>
      </c>
    </row>
    <row r="1879" spans="1:50">
      <c r="A1879" t="s">
        <v>3282</v>
      </c>
      <c r="B1879" t="s">
        <v>308</v>
      </c>
      <c r="C1879" t="s">
        <v>103</v>
      </c>
      <c r="D1879">
        <v>7320</v>
      </c>
      <c r="E1879" t="s">
        <v>53</v>
      </c>
      <c r="F1879">
        <v>46</v>
      </c>
      <c r="G1879" t="s">
        <v>64</v>
      </c>
      <c r="H1879">
        <v>438.82</v>
      </c>
      <c r="I1879" t="s">
        <v>55</v>
      </c>
      <c r="J1879" t="s">
        <v>55</v>
      </c>
      <c r="K1879" t="s">
        <v>72</v>
      </c>
      <c r="L1879" t="s">
        <v>66</v>
      </c>
      <c r="M1879">
        <v>1</v>
      </c>
      <c r="N1879">
        <v>1</v>
      </c>
      <c r="O1879">
        <v>1</v>
      </c>
      <c r="P1879">
        <v>0</v>
      </c>
      <c r="Q1879" t="s">
        <v>59</v>
      </c>
      <c r="R1879" t="s">
        <v>59</v>
      </c>
      <c r="S1879" t="s">
        <v>59</v>
      </c>
      <c r="T1879" t="s">
        <v>59</v>
      </c>
      <c r="U1879" t="s">
        <v>59</v>
      </c>
      <c r="W1879">
        <v>0</v>
      </c>
      <c r="X1879">
        <v>0</v>
      </c>
      <c r="Y1879" t="s">
        <v>58</v>
      </c>
      <c r="Z1879" t="s">
        <v>66</v>
      </c>
      <c r="AA1879" t="s">
        <v>58</v>
      </c>
      <c r="AB1879" t="s">
        <v>66</v>
      </c>
      <c r="AC1879" t="s">
        <v>58</v>
      </c>
      <c r="AD1879" t="s">
        <v>58</v>
      </c>
      <c r="AE1879" t="s">
        <v>58</v>
      </c>
      <c r="AF1879" t="s">
        <v>58</v>
      </c>
      <c r="AG1879" t="s">
        <v>58</v>
      </c>
      <c r="AH1879" t="s">
        <v>58</v>
      </c>
      <c r="AI1879" t="s">
        <v>58</v>
      </c>
      <c r="AJ1879" t="s">
        <v>58</v>
      </c>
      <c r="AK1879">
        <v>0</v>
      </c>
      <c r="AL1879">
        <v>0</v>
      </c>
      <c r="AM1879">
        <v>1</v>
      </c>
      <c r="AN1879">
        <v>0</v>
      </c>
      <c r="AO1879">
        <v>0</v>
      </c>
      <c r="AP1879">
        <v>0</v>
      </c>
      <c r="AQ1879">
        <v>0</v>
      </c>
      <c r="AR1879">
        <v>0</v>
      </c>
      <c r="AS1879">
        <v>1</v>
      </c>
      <c r="AT1879">
        <v>6</v>
      </c>
      <c r="AU1879">
        <v>72056</v>
      </c>
      <c r="AV1879">
        <v>13.2</v>
      </c>
      <c r="AW1879" t="s">
        <v>59</v>
      </c>
      <c r="AX1879">
        <v>6</v>
      </c>
    </row>
    <row r="1880" spans="1:50">
      <c r="A1880" t="s">
        <v>3283</v>
      </c>
      <c r="B1880" t="s">
        <v>2125</v>
      </c>
      <c r="C1880" t="s">
        <v>108</v>
      </c>
      <c r="D1880">
        <v>2800</v>
      </c>
      <c r="E1880" t="s">
        <v>53</v>
      </c>
      <c r="F1880">
        <v>0</v>
      </c>
      <c r="G1880" t="s">
        <v>226</v>
      </c>
      <c r="H1880">
        <v>264.8</v>
      </c>
      <c r="I1880" t="s">
        <v>55</v>
      </c>
      <c r="J1880" t="s">
        <v>56</v>
      </c>
      <c r="K1880" t="s">
        <v>256</v>
      </c>
      <c r="L1880" t="s">
        <v>58</v>
      </c>
      <c r="M1880">
        <v>0</v>
      </c>
      <c r="N1880">
        <v>1</v>
      </c>
      <c r="O1880">
        <v>1</v>
      </c>
      <c r="P1880">
        <v>0</v>
      </c>
      <c r="Q1880" t="s">
        <v>59</v>
      </c>
      <c r="R1880" t="s">
        <v>59</v>
      </c>
      <c r="S1880" t="s">
        <v>59</v>
      </c>
      <c r="T1880" t="s">
        <v>59</v>
      </c>
      <c r="U1880" t="s">
        <v>59</v>
      </c>
      <c r="V1880">
        <v>0</v>
      </c>
      <c r="W1880">
        <v>0</v>
      </c>
      <c r="X1880">
        <v>0</v>
      </c>
      <c r="Y1880" t="s">
        <v>59</v>
      </c>
      <c r="Z1880" t="s">
        <v>59</v>
      </c>
      <c r="AA1880" t="s">
        <v>59</v>
      </c>
      <c r="AB1880" t="s">
        <v>59</v>
      </c>
      <c r="AC1880" t="s">
        <v>59</v>
      </c>
      <c r="AD1880" t="s">
        <v>59</v>
      </c>
      <c r="AE1880" t="s">
        <v>59</v>
      </c>
      <c r="AF1880" t="s">
        <v>59</v>
      </c>
      <c r="AG1880" t="s">
        <v>59</v>
      </c>
      <c r="AH1880" t="s">
        <v>59</v>
      </c>
      <c r="AI1880" t="s">
        <v>59</v>
      </c>
      <c r="AJ1880" t="s">
        <v>59</v>
      </c>
      <c r="AT1880">
        <v>8</v>
      </c>
      <c r="AU1880">
        <v>83280</v>
      </c>
      <c r="AV1880">
        <v>14.4</v>
      </c>
      <c r="AW1880" t="s">
        <v>59</v>
      </c>
      <c r="AX1880">
        <v>9</v>
      </c>
    </row>
    <row r="1881" spans="1:50">
      <c r="A1881" t="s">
        <v>3284</v>
      </c>
      <c r="B1881" t="s">
        <v>3285</v>
      </c>
      <c r="C1881" t="s">
        <v>62</v>
      </c>
      <c r="D1881">
        <v>2120</v>
      </c>
      <c r="E1881" t="s">
        <v>63</v>
      </c>
      <c r="F1881">
        <v>46</v>
      </c>
      <c r="G1881" t="s">
        <v>115</v>
      </c>
      <c r="H1881">
        <v>316.45</v>
      </c>
      <c r="I1881" t="s">
        <v>105</v>
      </c>
      <c r="J1881" t="s">
        <v>71</v>
      </c>
      <c r="K1881" t="s">
        <v>90</v>
      </c>
      <c r="L1881" t="s">
        <v>66</v>
      </c>
      <c r="M1881">
        <v>3</v>
      </c>
      <c r="N1881">
        <v>1</v>
      </c>
      <c r="O1881">
        <v>1</v>
      </c>
      <c r="P1881">
        <v>0</v>
      </c>
      <c r="Q1881" t="s">
        <v>66</v>
      </c>
      <c r="R1881" t="s">
        <v>59</v>
      </c>
      <c r="S1881" t="s">
        <v>59</v>
      </c>
      <c r="T1881" t="s">
        <v>59</v>
      </c>
      <c r="U1881" t="s">
        <v>59</v>
      </c>
      <c r="V1881">
        <v>0</v>
      </c>
      <c r="W1881">
        <v>1</v>
      </c>
      <c r="X1881">
        <v>1</v>
      </c>
      <c r="Y1881" t="s">
        <v>66</v>
      </c>
      <c r="Z1881" t="s">
        <v>58</v>
      </c>
      <c r="AA1881" t="s">
        <v>58</v>
      </c>
      <c r="AB1881" t="s">
        <v>58</v>
      </c>
      <c r="AC1881" t="s">
        <v>58</v>
      </c>
      <c r="AD1881" t="s">
        <v>58</v>
      </c>
      <c r="AE1881" t="s">
        <v>66</v>
      </c>
      <c r="AF1881" t="s">
        <v>58</v>
      </c>
      <c r="AG1881" t="s">
        <v>58</v>
      </c>
      <c r="AH1881" t="s">
        <v>58</v>
      </c>
      <c r="AI1881" t="s">
        <v>58</v>
      </c>
      <c r="AJ1881" t="s">
        <v>58</v>
      </c>
      <c r="AK1881">
        <v>0</v>
      </c>
      <c r="AL1881">
        <v>1</v>
      </c>
      <c r="AM1881">
        <v>1</v>
      </c>
      <c r="AN1881">
        <v>0</v>
      </c>
      <c r="AO1881">
        <v>1</v>
      </c>
      <c r="AP1881">
        <v>0</v>
      </c>
      <c r="AQ1881">
        <v>0</v>
      </c>
      <c r="AR1881">
        <v>0</v>
      </c>
      <c r="AS1881">
        <v>0</v>
      </c>
      <c r="AT1881">
        <v>9</v>
      </c>
      <c r="AU1881">
        <v>86172</v>
      </c>
      <c r="AV1881">
        <v>15.1</v>
      </c>
      <c r="AW1881" t="s">
        <v>59</v>
      </c>
      <c r="AX1881">
        <v>8</v>
      </c>
    </row>
    <row r="1882" spans="1:50">
      <c r="A1882" t="s">
        <v>3286</v>
      </c>
      <c r="B1882" t="s">
        <v>1146</v>
      </c>
      <c r="C1882" t="s">
        <v>52</v>
      </c>
      <c r="D1882">
        <v>5480</v>
      </c>
      <c r="E1882" t="s">
        <v>63</v>
      </c>
      <c r="F1882">
        <v>34</v>
      </c>
      <c r="G1882" t="s">
        <v>70</v>
      </c>
      <c r="H1882">
        <v>327.3</v>
      </c>
      <c r="I1882" t="s">
        <v>55</v>
      </c>
      <c r="J1882" t="s">
        <v>55</v>
      </c>
      <c r="K1882" t="s">
        <v>72</v>
      </c>
      <c r="L1882" t="s">
        <v>58</v>
      </c>
      <c r="M1882">
        <v>0</v>
      </c>
      <c r="N1882">
        <v>2</v>
      </c>
      <c r="O1882">
        <v>2</v>
      </c>
      <c r="P1882">
        <v>0</v>
      </c>
      <c r="Q1882" t="s">
        <v>59</v>
      </c>
      <c r="R1882" t="s">
        <v>59</v>
      </c>
      <c r="S1882" t="s">
        <v>66</v>
      </c>
      <c r="T1882" t="s">
        <v>66</v>
      </c>
      <c r="U1882" t="s">
        <v>66</v>
      </c>
      <c r="W1882">
        <v>0</v>
      </c>
      <c r="X1882">
        <v>0</v>
      </c>
      <c r="Y1882" t="s">
        <v>66</v>
      </c>
      <c r="Z1882" t="s">
        <v>66</v>
      </c>
      <c r="AA1882" t="s">
        <v>58</v>
      </c>
      <c r="AB1882" t="s">
        <v>66</v>
      </c>
      <c r="AC1882" t="s">
        <v>58</v>
      </c>
      <c r="AD1882" t="s">
        <v>58</v>
      </c>
      <c r="AE1882" t="s">
        <v>66</v>
      </c>
      <c r="AF1882" t="s">
        <v>58</v>
      </c>
      <c r="AG1882" t="s">
        <v>66</v>
      </c>
      <c r="AH1882" t="s">
        <v>66</v>
      </c>
      <c r="AI1882" t="s">
        <v>58</v>
      </c>
      <c r="AJ1882" t="s">
        <v>58</v>
      </c>
      <c r="AK1882">
        <v>0</v>
      </c>
      <c r="AL1882">
        <v>1</v>
      </c>
      <c r="AM1882">
        <v>1</v>
      </c>
      <c r="AN1882">
        <v>0</v>
      </c>
      <c r="AO1882">
        <v>1</v>
      </c>
      <c r="AP1882">
        <v>0</v>
      </c>
      <c r="AQ1882">
        <v>0</v>
      </c>
      <c r="AR1882">
        <v>1</v>
      </c>
      <c r="AS1882">
        <v>1</v>
      </c>
      <c r="AT1882">
        <v>4</v>
      </c>
      <c r="AU1882">
        <v>64999</v>
      </c>
      <c r="AV1882">
        <v>11.9</v>
      </c>
      <c r="AW1882" t="s">
        <v>59</v>
      </c>
      <c r="AX1882">
        <v>5</v>
      </c>
    </row>
    <row r="1883" spans="1:50">
      <c r="A1883" t="s">
        <v>3287</v>
      </c>
      <c r="B1883" t="s">
        <v>2109</v>
      </c>
      <c r="C1883" t="s">
        <v>271</v>
      </c>
      <c r="D1883">
        <v>5080</v>
      </c>
      <c r="E1883" t="s">
        <v>53</v>
      </c>
      <c r="F1883">
        <v>32</v>
      </c>
      <c r="G1883" t="s">
        <v>64</v>
      </c>
      <c r="H1883">
        <v>337.17</v>
      </c>
      <c r="I1883" t="s">
        <v>55</v>
      </c>
      <c r="J1883" t="s">
        <v>56</v>
      </c>
      <c r="K1883" t="s">
        <v>80</v>
      </c>
      <c r="L1883" t="s">
        <v>58</v>
      </c>
      <c r="M1883">
        <v>0</v>
      </c>
      <c r="N1883">
        <v>1</v>
      </c>
      <c r="O1883">
        <v>1</v>
      </c>
      <c r="P1883">
        <v>0</v>
      </c>
      <c r="Q1883" t="s">
        <v>59</v>
      </c>
      <c r="R1883" t="s">
        <v>59</v>
      </c>
      <c r="S1883" t="s">
        <v>59</v>
      </c>
      <c r="T1883" t="s">
        <v>59</v>
      </c>
      <c r="U1883" t="s">
        <v>59</v>
      </c>
      <c r="V1883">
        <v>1</v>
      </c>
      <c r="W1883">
        <v>0</v>
      </c>
      <c r="X1883">
        <v>0</v>
      </c>
      <c r="Y1883" t="s">
        <v>58</v>
      </c>
      <c r="Z1883" t="s">
        <v>58</v>
      </c>
      <c r="AA1883" t="s">
        <v>58</v>
      </c>
      <c r="AB1883" t="s">
        <v>58</v>
      </c>
      <c r="AC1883" t="s">
        <v>58</v>
      </c>
      <c r="AD1883" t="s">
        <v>58</v>
      </c>
      <c r="AE1883" t="s">
        <v>58</v>
      </c>
      <c r="AF1883" t="s">
        <v>58</v>
      </c>
      <c r="AG1883" t="s">
        <v>58</v>
      </c>
      <c r="AH1883" t="s">
        <v>58</v>
      </c>
      <c r="AI1883" t="s">
        <v>58</v>
      </c>
      <c r="AJ1883" t="s">
        <v>58</v>
      </c>
      <c r="AK1883">
        <v>1</v>
      </c>
      <c r="AL1883">
        <v>0</v>
      </c>
      <c r="AM1883">
        <v>1</v>
      </c>
      <c r="AN1883">
        <v>0</v>
      </c>
      <c r="AO1883">
        <v>1</v>
      </c>
      <c r="AP1883">
        <v>0</v>
      </c>
      <c r="AQ1883">
        <v>0</v>
      </c>
      <c r="AR1883">
        <v>0</v>
      </c>
      <c r="AS1883">
        <v>1</v>
      </c>
      <c r="AT1883">
        <v>9</v>
      </c>
      <c r="AU1883">
        <v>88787</v>
      </c>
      <c r="AV1883">
        <v>14.5</v>
      </c>
      <c r="AW1883" t="s">
        <v>59</v>
      </c>
      <c r="AX1883">
        <v>1</v>
      </c>
    </row>
    <row r="1884" spans="1:50">
      <c r="A1884" t="s">
        <v>3288</v>
      </c>
      <c r="B1884" t="s">
        <v>3289</v>
      </c>
      <c r="C1884" t="s">
        <v>171</v>
      </c>
      <c r="D1884">
        <v>5380</v>
      </c>
      <c r="E1884" t="s">
        <v>63</v>
      </c>
      <c r="F1884">
        <v>60</v>
      </c>
      <c r="G1884" t="s">
        <v>226</v>
      </c>
      <c r="H1884">
        <v>402.96</v>
      </c>
      <c r="I1884" t="s">
        <v>105</v>
      </c>
      <c r="J1884" t="s">
        <v>71</v>
      </c>
      <c r="K1884" t="s">
        <v>72</v>
      </c>
      <c r="L1884" t="s">
        <v>58</v>
      </c>
      <c r="M1884">
        <v>0</v>
      </c>
      <c r="N1884">
        <v>0</v>
      </c>
      <c r="O1884">
        <v>0</v>
      </c>
      <c r="P1884">
        <v>0</v>
      </c>
      <c r="Q1884" t="s">
        <v>59</v>
      </c>
      <c r="R1884" t="s">
        <v>59</v>
      </c>
      <c r="S1884" t="s">
        <v>59</v>
      </c>
      <c r="T1884" t="s">
        <v>59</v>
      </c>
      <c r="U1884" t="s">
        <v>59</v>
      </c>
      <c r="V1884">
        <v>3</v>
      </c>
      <c r="W1884">
        <v>0</v>
      </c>
      <c r="X1884">
        <v>1</v>
      </c>
      <c r="Y1884" t="s">
        <v>66</v>
      </c>
      <c r="Z1884" t="s">
        <v>66</v>
      </c>
      <c r="AA1884" t="s">
        <v>58</v>
      </c>
      <c r="AB1884" t="s">
        <v>66</v>
      </c>
      <c r="AC1884" t="s">
        <v>58</v>
      </c>
      <c r="AD1884" t="s">
        <v>66</v>
      </c>
      <c r="AE1884" t="s">
        <v>66</v>
      </c>
      <c r="AF1884" t="s">
        <v>58</v>
      </c>
      <c r="AG1884" t="s">
        <v>58</v>
      </c>
      <c r="AH1884" t="s">
        <v>58</v>
      </c>
      <c r="AI1884" t="s">
        <v>58</v>
      </c>
      <c r="AJ1884" t="s">
        <v>66</v>
      </c>
      <c r="AK1884">
        <v>0</v>
      </c>
      <c r="AL1884">
        <v>1</v>
      </c>
      <c r="AM1884">
        <v>0</v>
      </c>
      <c r="AN1884">
        <v>0</v>
      </c>
      <c r="AO1884">
        <v>1</v>
      </c>
      <c r="AP1884">
        <v>0</v>
      </c>
      <c r="AQ1884">
        <v>0</v>
      </c>
      <c r="AR1884">
        <v>0</v>
      </c>
      <c r="AS1884">
        <v>1</v>
      </c>
      <c r="AT1884">
        <v>7</v>
      </c>
      <c r="AU1884">
        <v>79374</v>
      </c>
      <c r="AV1884">
        <v>13.6</v>
      </c>
      <c r="AW1884" t="s">
        <v>59</v>
      </c>
      <c r="AX1884">
        <v>3</v>
      </c>
    </row>
    <row r="1885" spans="1:50">
      <c r="A1885" t="s">
        <v>3290</v>
      </c>
      <c r="B1885" t="s">
        <v>3291</v>
      </c>
      <c r="C1885" t="s">
        <v>103</v>
      </c>
      <c r="D1885">
        <v>4480</v>
      </c>
      <c r="E1885" t="s">
        <v>53</v>
      </c>
      <c r="F1885">
        <v>60</v>
      </c>
      <c r="G1885" t="s">
        <v>163</v>
      </c>
      <c r="H1885">
        <v>376.97</v>
      </c>
      <c r="I1885" t="s">
        <v>55</v>
      </c>
      <c r="J1885" t="s">
        <v>55</v>
      </c>
      <c r="K1885" t="s">
        <v>145</v>
      </c>
      <c r="L1885" t="s">
        <v>58</v>
      </c>
      <c r="M1885">
        <v>0</v>
      </c>
      <c r="N1885">
        <v>2</v>
      </c>
      <c r="O1885">
        <v>2</v>
      </c>
      <c r="P1885">
        <v>0</v>
      </c>
      <c r="Q1885" t="s">
        <v>59</v>
      </c>
      <c r="R1885" t="s">
        <v>59</v>
      </c>
      <c r="S1885" t="s">
        <v>66</v>
      </c>
      <c r="T1885" t="s">
        <v>66</v>
      </c>
      <c r="U1885" t="s">
        <v>66</v>
      </c>
      <c r="W1885">
        <v>0</v>
      </c>
      <c r="X1885">
        <v>0</v>
      </c>
      <c r="Y1885" t="s">
        <v>59</v>
      </c>
      <c r="Z1885" t="s">
        <v>59</v>
      </c>
      <c r="AA1885" t="s">
        <v>59</v>
      </c>
      <c r="AB1885" t="s">
        <v>59</v>
      </c>
      <c r="AC1885" t="s">
        <v>59</v>
      </c>
      <c r="AD1885" t="s">
        <v>59</v>
      </c>
      <c r="AE1885" t="s">
        <v>59</v>
      </c>
      <c r="AF1885" t="s">
        <v>59</v>
      </c>
      <c r="AG1885" t="s">
        <v>59</v>
      </c>
      <c r="AH1885" t="s">
        <v>59</v>
      </c>
      <c r="AI1885" t="s">
        <v>59</v>
      </c>
      <c r="AJ1885" t="s">
        <v>59</v>
      </c>
      <c r="AT1885">
        <v>8</v>
      </c>
      <c r="AU1885">
        <v>87385</v>
      </c>
      <c r="AV1885">
        <v>16</v>
      </c>
      <c r="AW1885" t="s">
        <v>66</v>
      </c>
      <c r="AX1885">
        <v>6</v>
      </c>
    </row>
    <row r="1886" spans="1:50">
      <c r="A1886" t="s">
        <v>3292</v>
      </c>
      <c r="B1886" t="s">
        <v>3293</v>
      </c>
      <c r="C1886" t="s">
        <v>75</v>
      </c>
      <c r="D1886">
        <v>2160</v>
      </c>
      <c r="E1886" t="s">
        <v>63</v>
      </c>
      <c r="F1886">
        <v>54</v>
      </c>
      <c r="G1886" t="s">
        <v>127</v>
      </c>
      <c r="H1886">
        <v>454.61</v>
      </c>
      <c r="I1886" t="s">
        <v>55</v>
      </c>
      <c r="J1886" t="s">
        <v>71</v>
      </c>
      <c r="K1886" t="s">
        <v>116</v>
      </c>
      <c r="L1886" t="s">
        <v>58</v>
      </c>
      <c r="M1886">
        <v>0</v>
      </c>
      <c r="N1886">
        <v>1</v>
      </c>
      <c r="O1886">
        <v>1</v>
      </c>
      <c r="P1886">
        <v>0</v>
      </c>
      <c r="Q1886" t="s">
        <v>59</v>
      </c>
      <c r="R1886" t="s">
        <v>59</v>
      </c>
      <c r="S1886" t="s">
        <v>59</v>
      </c>
      <c r="T1886" t="s">
        <v>59</v>
      </c>
      <c r="U1886" t="s">
        <v>59</v>
      </c>
      <c r="V1886">
        <v>1</v>
      </c>
      <c r="W1886">
        <v>1</v>
      </c>
      <c r="X1886">
        <v>1</v>
      </c>
      <c r="Y1886" t="s">
        <v>66</v>
      </c>
      <c r="Z1886" t="s">
        <v>66</v>
      </c>
      <c r="AA1886" t="s">
        <v>58</v>
      </c>
      <c r="AB1886" t="s">
        <v>66</v>
      </c>
      <c r="AC1886" t="s">
        <v>58</v>
      </c>
      <c r="AD1886" t="s">
        <v>58</v>
      </c>
      <c r="AE1886" t="s">
        <v>58</v>
      </c>
      <c r="AF1886" t="s">
        <v>58</v>
      </c>
      <c r="AG1886" t="s">
        <v>58</v>
      </c>
      <c r="AH1886" t="s">
        <v>58</v>
      </c>
      <c r="AI1886" t="s">
        <v>58</v>
      </c>
      <c r="AJ1886" t="s">
        <v>58</v>
      </c>
      <c r="AK1886">
        <v>0</v>
      </c>
      <c r="AL1886">
        <v>1</v>
      </c>
      <c r="AM1886">
        <v>0</v>
      </c>
      <c r="AN1886">
        <v>0</v>
      </c>
      <c r="AO1886">
        <v>0</v>
      </c>
      <c r="AP1886">
        <v>0</v>
      </c>
      <c r="AQ1886">
        <v>0</v>
      </c>
      <c r="AR1886">
        <v>0</v>
      </c>
      <c r="AS1886">
        <v>0</v>
      </c>
      <c r="AT1886">
        <v>9</v>
      </c>
      <c r="AU1886">
        <v>95356</v>
      </c>
      <c r="AV1886">
        <v>13.9</v>
      </c>
      <c r="AW1886" t="s">
        <v>59</v>
      </c>
      <c r="AX1886">
        <v>1</v>
      </c>
    </row>
    <row r="1887" spans="1:50">
      <c r="A1887" t="s">
        <v>3294</v>
      </c>
      <c r="B1887" t="s">
        <v>2062</v>
      </c>
      <c r="C1887" t="s">
        <v>171</v>
      </c>
      <c r="D1887">
        <v>1280</v>
      </c>
      <c r="E1887" t="s">
        <v>63</v>
      </c>
      <c r="F1887">
        <v>48</v>
      </c>
      <c r="G1887" t="s">
        <v>89</v>
      </c>
      <c r="H1887">
        <v>368.42</v>
      </c>
      <c r="I1887" t="s">
        <v>241</v>
      </c>
      <c r="J1887" t="s">
        <v>71</v>
      </c>
      <c r="K1887" t="s">
        <v>90</v>
      </c>
      <c r="L1887" t="s">
        <v>66</v>
      </c>
      <c r="M1887">
        <v>3</v>
      </c>
      <c r="N1887">
        <v>2</v>
      </c>
      <c r="O1887">
        <v>2</v>
      </c>
      <c r="P1887">
        <v>0</v>
      </c>
      <c r="Q1887" t="s">
        <v>59</v>
      </c>
      <c r="R1887" t="s">
        <v>59</v>
      </c>
      <c r="S1887" t="s">
        <v>59</v>
      </c>
      <c r="T1887" t="s">
        <v>59</v>
      </c>
      <c r="U1887" t="s">
        <v>59</v>
      </c>
      <c r="V1887">
        <v>1</v>
      </c>
      <c r="W1887">
        <v>1</v>
      </c>
      <c r="X1887">
        <v>1</v>
      </c>
      <c r="Y1887" t="s">
        <v>66</v>
      </c>
      <c r="Z1887" t="s">
        <v>66</v>
      </c>
      <c r="AA1887" t="s">
        <v>58</v>
      </c>
      <c r="AB1887" t="s">
        <v>66</v>
      </c>
      <c r="AC1887" t="s">
        <v>58</v>
      </c>
      <c r="AD1887" t="s">
        <v>58</v>
      </c>
      <c r="AE1887" t="s">
        <v>58</v>
      </c>
      <c r="AF1887" t="s">
        <v>58</v>
      </c>
      <c r="AG1887" t="s">
        <v>58</v>
      </c>
      <c r="AH1887" t="s">
        <v>58</v>
      </c>
      <c r="AI1887" t="s">
        <v>58</v>
      </c>
      <c r="AJ1887" t="s">
        <v>58</v>
      </c>
      <c r="AK1887">
        <v>1</v>
      </c>
      <c r="AL1887">
        <v>0</v>
      </c>
      <c r="AM1887">
        <v>0</v>
      </c>
      <c r="AN1887">
        <v>0</v>
      </c>
      <c r="AO1887">
        <v>1</v>
      </c>
      <c r="AP1887">
        <v>0</v>
      </c>
      <c r="AQ1887">
        <v>0</v>
      </c>
      <c r="AR1887">
        <v>0</v>
      </c>
      <c r="AS1887">
        <v>0</v>
      </c>
      <c r="AT1887">
        <v>7</v>
      </c>
      <c r="AU1887">
        <v>74099</v>
      </c>
      <c r="AV1887">
        <v>15.6</v>
      </c>
      <c r="AW1887" t="s">
        <v>59</v>
      </c>
      <c r="AX1887">
        <v>3</v>
      </c>
    </row>
    <row r="1888" spans="1:50">
      <c r="A1888" t="s">
        <v>3295</v>
      </c>
      <c r="B1888" t="s">
        <v>288</v>
      </c>
      <c r="C1888" t="s">
        <v>75</v>
      </c>
      <c r="D1888">
        <v>6960</v>
      </c>
      <c r="E1888" t="s">
        <v>63</v>
      </c>
      <c r="F1888">
        <v>52</v>
      </c>
      <c r="G1888" t="s">
        <v>246</v>
      </c>
      <c r="H1888">
        <v>362.17</v>
      </c>
      <c r="I1888" t="s">
        <v>76</v>
      </c>
      <c r="J1888" t="s">
        <v>71</v>
      </c>
      <c r="K1888" t="s">
        <v>72</v>
      </c>
      <c r="L1888" t="s">
        <v>58</v>
      </c>
      <c r="M1888">
        <v>0</v>
      </c>
      <c r="N1888">
        <v>2</v>
      </c>
      <c r="O1888">
        <v>1</v>
      </c>
      <c r="P1888">
        <v>1</v>
      </c>
      <c r="Q1888" t="s">
        <v>59</v>
      </c>
      <c r="R1888" t="s">
        <v>59</v>
      </c>
      <c r="S1888" t="s">
        <v>59</v>
      </c>
      <c r="T1888" t="s">
        <v>59</v>
      </c>
      <c r="U1888" t="s">
        <v>59</v>
      </c>
      <c r="V1888">
        <v>1</v>
      </c>
      <c r="W1888">
        <v>1</v>
      </c>
      <c r="X1888">
        <v>0</v>
      </c>
      <c r="Y1888" t="s">
        <v>66</v>
      </c>
      <c r="Z1888" t="s">
        <v>66</v>
      </c>
      <c r="AA1888" t="s">
        <v>58</v>
      </c>
      <c r="AB1888" t="s">
        <v>66</v>
      </c>
      <c r="AC1888" t="s">
        <v>58</v>
      </c>
      <c r="AD1888" t="s">
        <v>58</v>
      </c>
      <c r="AE1888" t="s">
        <v>66</v>
      </c>
      <c r="AF1888" t="s">
        <v>58</v>
      </c>
      <c r="AG1888" t="s">
        <v>58</v>
      </c>
      <c r="AH1888" t="s">
        <v>58</v>
      </c>
      <c r="AI1888" t="s">
        <v>66</v>
      </c>
      <c r="AJ1888" t="s">
        <v>58</v>
      </c>
      <c r="AK1888">
        <v>0</v>
      </c>
      <c r="AL1888">
        <v>1</v>
      </c>
      <c r="AM1888">
        <v>1</v>
      </c>
      <c r="AN1888">
        <v>0</v>
      </c>
      <c r="AO1888">
        <v>0</v>
      </c>
      <c r="AP1888">
        <v>0</v>
      </c>
      <c r="AQ1888">
        <v>0</v>
      </c>
      <c r="AR1888">
        <v>0</v>
      </c>
      <c r="AS1888">
        <v>0</v>
      </c>
      <c r="AT1888">
        <v>8</v>
      </c>
      <c r="AU1888">
        <v>88055</v>
      </c>
      <c r="AV1888">
        <v>13.7</v>
      </c>
      <c r="AW1888" t="s">
        <v>59</v>
      </c>
      <c r="AX1888">
        <v>1</v>
      </c>
    </row>
    <row r="1889" spans="1:50">
      <c r="A1889" t="s">
        <v>3296</v>
      </c>
      <c r="B1889" t="s">
        <v>3297</v>
      </c>
      <c r="C1889" t="s">
        <v>52</v>
      </c>
      <c r="D1889">
        <v>8880</v>
      </c>
      <c r="E1889" t="s">
        <v>53</v>
      </c>
      <c r="F1889">
        <v>38</v>
      </c>
      <c r="G1889" t="s">
        <v>64</v>
      </c>
      <c r="H1889">
        <v>334.21</v>
      </c>
      <c r="I1889" t="s">
        <v>55</v>
      </c>
      <c r="J1889" t="s">
        <v>55</v>
      </c>
      <c r="K1889" t="s">
        <v>256</v>
      </c>
      <c r="L1889" t="s">
        <v>66</v>
      </c>
      <c r="M1889">
        <v>4</v>
      </c>
      <c r="N1889">
        <v>2</v>
      </c>
      <c r="O1889">
        <v>2</v>
      </c>
      <c r="P1889">
        <v>0</v>
      </c>
      <c r="Q1889" t="s">
        <v>59</v>
      </c>
      <c r="R1889" t="s">
        <v>59</v>
      </c>
      <c r="S1889" t="s">
        <v>59</v>
      </c>
      <c r="T1889" t="s">
        <v>59</v>
      </c>
      <c r="U1889" t="s">
        <v>59</v>
      </c>
      <c r="W1889">
        <v>0</v>
      </c>
      <c r="X1889">
        <v>0</v>
      </c>
      <c r="Y1889" t="s">
        <v>58</v>
      </c>
      <c r="Z1889" t="s">
        <v>66</v>
      </c>
      <c r="AA1889" t="s">
        <v>58</v>
      </c>
      <c r="AB1889" t="s">
        <v>58</v>
      </c>
      <c r="AC1889" t="s">
        <v>58</v>
      </c>
      <c r="AD1889" t="s">
        <v>58</v>
      </c>
      <c r="AE1889" t="s">
        <v>66</v>
      </c>
      <c r="AF1889" t="s">
        <v>58</v>
      </c>
      <c r="AG1889" t="s">
        <v>58</v>
      </c>
      <c r="AH1889" t="s">
        <v>58</v>
      </c>
      <c r="AI1889" t="s">
        <v>58</v>
      </c>
      <c r="AJ1889" t="s">
        <v>58</v>
      </c>
      <c r="AK1889">
        <v>0</v>
      </c>
      <c r="AL1889">
        <v>1</v>
      </c>
      <c r="AM1889">
        <v>1</v>
      </c>
      <c r="AN1889">
        <v>0</v>
      </c>
      <c r="AO1889">
        <v>0</v>
      </c>
      <c r="AP1889">
        <v>0</v>
      </c>
      <c r="AQ1889">
        <v>0</v>
      </c>
      <c r="AR1889">
        <v>1</v>
      </c>
      <c r="AS1889">
        <v>0</v>
      </c>
      <c r="AT1889">
        <v>5</v>
      </c>
      <c r="AU1889">
        <v>71718</v>
      </c>
      <c r="AV1889">
        <v>12.2</v>
      </c>
      <c r="AW1889" t="s">
        <v>59</v>
      </c>
      <c r="AX1889">
        <v>5</v>
      </c>
    </row>
    <row r="1890" spans="1:50">
      <c r="A1890" t="s">
        <v>3298</v>
      </c>
      <c r="B1890" t="s">
        <v>679</v>
      </c>
      <c r="C1890" t="s">
        <v>103</v>
      </c>
      <c r="D1890">
        <v>2840</v>
      </c>
      <c r="E1890" t="s">
        <v>63</v>
      </c>
      <c r="F1890">
        <v>30</v>
      </c>
      <c r="G1890" t="s">
        <v>104</v>
      </c>
      <c r="H1890">
        <v>226.32</v>
      </c>
      <c r="I1890" t="s">
        <v>76</v>
      </c>
      <c r="J1890" t="s">
        <v>55</v>
      </c>
      <c r="K1890" t="s">
        <v>131</v>
      </c>
      <c r="L1890" t="s">
        <v>66</v>
      </c>
      <c r="M1890">
        <v>1</v>
      </c>
      <c r="N1890">
        <v>1</v>
      </c>
      <c r="O1890">
        <v>1</v>
      </c>
      <c r="P1890">
        <v>0</v>
      </c>
      <c r="Q1890" t="s">
        <v>59</v>
      </c>
      <c r="R1890" t="s">
        <v>59</v>
      </c>
      <c r="S1890" t="s">
        <v>59</v>
      </c>
      <c r="T1890" t="s">
        <v>59</v>
      </c>
      <c r="U1890" t="s">
        <v>59</v>
      </c>
      <c r="W1890">
        <v>0</v>
      </c>
      <c r="X1890">
        <v>0</v>
      </c>
      <c r="Y1890" t="s">
        <v>59</v>
      </c>
      <c r="Z1890" t="s">
        <v>59</v>
      </c>
      <c r="AA1890" t="s">
        <v>59</v>
      </c>
      <c r="AB1890" t="s">
        <v>59</v>
      </c>
      <c r="AC1890" t="s">
        <v>59</v>
      </c>
      <c r="AD1890" t="s">
        <v>59</v>
      </c>
      <c r="AE1890" t="s">
        <v>59</v>
      </c>
      <c r="AF1890" t="s">
        <v>59</v>
      </c>
      <c r="AG1890" t="s">
        <v>59</v>
      </c>
      <c r="AH1890" t="s">
        <v>59</v>
      </c>
      <c r="AI1890" t="s">
        <v>59</v>
      </c>
      <c r="AJ1890" t="s">
        <v>59</v>
      </c>
      <c r="AT1890">
        <v>5</v>
      </c>
      <c r="AU1890">
        <v>60499</v>
      </c>
      <c r="AV1890">
        <v>13.7</v>
      </c>
      <c r="AW1890" t="s">
        <v>59</v>
      </c>
      <c r="AX1890">
        <v>6</v>
      </c>
    </row>
    <row r="1891" spans="1:50">
      <c r="A1891" t="s">
        <v>3299</v>
      </c>
      <c r="B1891" t="s">
        <v>3300</v>
      </c>
      <c r="C1891" t="s">
        <v>52</v>
      </c>
      <c r="D1891">
        <v>3280</v>
      </c>
      <c r="E1891" t="s">
        <v>53</v>
      </c>
      <c r="F1891">
        <v>64</v>
      </c>
      <c r="G1891" t="s">
        <v>70</v>
      </c>
      <c r="H1891">
        <v>304.93</v>
      </c>
      <c r="I1891" t="s">
        <v>55</v>
      </c>
      <c r="J1891" t="s">
        <v>71</v>
      </c>
      <c r="K1891" t="s">
        <v>90</v>
      </c>
      <c r="L1891" t="s">
        <v>58</v>
      </c>
      <c r="M1891">
        <v>0</v>
      </c>
      <c r="N1891">
        <v>2</v>
      </c>
      <c r="O1891">
        <v>2</v>
      </c>
      <c r="P1891">
        <v>0</v>
      </c>
      <c r="Q1891" t="s">
        <v>59</v>
      </c>
      <c r="R1891" t="s">
        <v>59</v>
      </c>
      <c r="S1891" t="s">
        <v>59</v>
      </c>
      <c r="T1891" t="s">
        <v>59</v>
      </c>
      <c r="U1891" t="s">
        <v>59</v>
      </c>
      <c r="W1891">
        <v>0</v>
      </c>
      <c r="X1891">
        <v>0</v>
      </c>
      <c r="Y1891" t="s">
        <v>58</v>
      </c>
      <c r="Z1891" t="s">
        <v>58</v>
      </c>
      <c r="AA1891" t="s">
        <v>58</v>
      </c>
      <c r="AB1891" t="s">
        <v>58</v>
      </c>
      <c r="AC1891" t="s">
        <v>58</v>
      </c>
      <c r="AD1891" t="s">
        <v>58</v>
      </c>
      <c r="AE1891" t="s">
        <v>58</v>
      </c>
      <c r="AF1891" t="s">
        <v>58</v>
      </c>
      <c r="AG1891" t="s">
        <v>58</v>
      </c>
      <c r="AH1891" t="s">
        <v>58</v>
      </c>
      <c r="AI1891" t="s">
        <v>58</v>
      </c>
      <c r="AJ1891" t="s">
        <v>58</v>
      </c>
      <c r="AK1891">
        <v>1</v>
      </c>
      <c r="AL1891">
        <v>0</v>
      </c>
      <c r="AM1891">
        <v>1</v>
      </c>
      <c r="AN1891">
        <v>0</v>
      </c>
      <c r="AO1891">
        <v>1</v>
      </c>
      <c r="AP1891">
        <v>0</v>
      </c>
      <c r="AQ1891">
        <v>0</v>
      </c>
      <c r="AR1891">
        <v>0</v>
      </c>
      <c r="AS1891">
        <v>0</v>
      </c>
      <c r="AT1891">
        <v>5</v>
      </c>
      <c r="AU1891">
        <v>72758</v>
      </c>
      <c r="AV1891">
        <v>12.1</v>
      </c>
      <c r="AW1891" t="s">
        <v>59</v>
      </c>
      <c r="AX1891">
        <v>5</v>
      </c>
    </row>
    <row r="1892" spans="1:50">
      <c r="A1892" t="s">
        <v>3301</v>
      </c>
      <c r="B1892" t="s">
        <v>978</v>
      </c>
      <c r="C1892" t="s">
        <v>148</v>
      </c>
      <c r="D1892">
        <v>5190</v>
      </c>
      <c r="E1892" t="s">
        <v>63</v>
      </c>
      <c r="F1892">
        <v>38</v>
      </c>
      <c r="G1892" t="s">
        <v>127</v>
      </c>
      <c r="H1892">
        <v>465.46</v>
      </c>
      <c r="I1892" t="s">
        <v>55</v>
      </c>
      <c r="J1892" t="s">
        <v>71</v>
      </c>
      <c r="K1892" t="s">
        <v>85</v>
      </c>
      <c r="L1892" t="s">
        <v>66</v>
      </c>
      <c r="M1892">
        <v>2</v>
      </c>
      <c r="N1892">
        <v>2</v>
      </c>
      <c r="O1892">
        <v>2</v>
      </c>
      <c r="P1892">
        <v>0</v>
      </c>
      <c r="Q1892" t="s">
        <v>59</v>
      </c>
      <c r="R1892" t="s">
        <v>59</v>
      </c>
      <c r="S1892" t="s">
        <v>59</v>
      </c>
      <c r="T1892" t="s">
        <v>59</v>
      </c>
      <c r="U1892" t="s">
        <v>59</v>
      </c>
      <c r="W1892">
        <v>0</v>
      </c>
      <c r="X1892">
        <v>0</v>
      </c>
      <c r="Y1892" t="s">
        <v>66</v>
      </c>
      <c r="Z1892" t="s">
        <v>66</v>
      </c>
      <c r="AA1892" t="s">
        <v>66</v>
      </c>
      <c r="AB1892" t="s">
        <v>66</v>
      </c>
      <c r="AC1892" t="s">
        <v>58</v>
      </c>
      <c r="AD1892" t="s">
        <v>58</v>
      </c>
      <c r="AE1892" t="s">
        <v>58</v>
      </c>
      <c r="AF1892" t="s">
        <v>58</v>
      </c>
      <c r="AG1892" t="s">
        <v>58</v>
      </c>
      <c r="AH1892" t="s">
        <v>58</v>
      </c>
      <c r="AI1892" t="s">
        <v>58</v>
      </c>
      <c r="AJ1892" t="s">
        <v>58</v>
      </c>
      <c r="AK1892">
        <v>0</v>
      </c>
      <c r="AL1892">
        <v>0</v>
      </c>
      <c r="AM1892">
        <v>0</v>
      </c>
      <c r="AN1892">
        <v>0</v>
      </c>
      <c r="AO1892">
        <v>1</v>
      </c>
      <c r="AP1892">
        <v>0</v>
      </c>
      <c r="AQ1892">
        <v>0</v>
      </c>
      <c r="AR1892">
        <v>0</v>
      </c>
      <c r="AS1892">
        <v>1</v>
      </c>
      <c r="AT1892">
        <v>8</v>
      </c>
      <c r="AU1892">
        <v>107638</v>
      </c>
      <c r="AV1892">
        <v>13.4</v>
      </c>
      <c r="AW1892" t="s">
        <v>59</v>
      </c>
      <c r="AX1892">
        <v>3</v>
      </c>
    </row>
    <row r="1893" spans="1:50">
      <c r="A1893" t="s">
        <v>3302</v>
      </c>
      <c r="B1893" t="s">
        <v>3303</v>
      </c>
      <c r="C1893" t="s">
        <v>187</v>
      </c>
      <c r="D1893">
        <v>5720</v>
      </c>
      <c r="E1893" t="s">
        <v>63</v>
      </c>
      <c r="F1893">
        <v>62</v>
      </c>
      <c r="G1893" t="s">
        <v>70</v>
      </c>
      <c r="H1893">
        <v>375.66</v>
      </c>
      <c r="I1893" t="s">
        <v>55</v>
      </c>
      <c r="J1893" t="s">
        <v>55</v>
      </c>
      <c r="K1893" t="s">
        <v>72</v>
      </c>
      <c r="L1893" t="s">
        <v>58</v>
      </c>
      <c r="M1893">
        <v>0</v>
      </c>
      <c r="N1893">
        <v>2</v>
      </c>
      <c r="O1893">
        <v>2</v>
      </c>
      <c r="P1893">
        <v>0</v>
      </c>
      <c r="Q1893" t="s">
        <v>59</v>
      </c>
      <c r="R1893" t="s">
        <v>59</v>
      </c>
      <c r="S1893" t="s">
        <v>59</v>
      </c>
      <c r="T1893" t="s">
        <v>59</v>
      </c>
      <c r="U1893" t="s">
        <v>59</v>
      </c>
      <c r="W1893">
        <v>0</v>
      </c>
      <c r="X1893">
        <v>0</v>
      </c>
      <c r="Y1893" t="s">
        <v>66</v>
      </c>
      <c r="Z1893" t="s">
        <v>66</v>
      </c>
      <c r="AA1893" t="s">
        <v>58</v>
      </c>
      <c r="AB1893" t="s">
        <v>58</v>
      </c>
      <c r="AC1893" t="s">
        <v>58</v>
      </c>
      <c r="AD1893" t="s">
        <v>58</v>
      </c>
      <c r="AE1893" t="s">
        <v>58</v>
      </c>
      <c r="AF1893" t="s">
        <v>58</v>
      </c>
      <c r="AG1893" t="s">
        <v>58</v>
      </c>
      <c r="AH1893" t="s">
        <v>58</v>
      </c>
      <c r="AI1893" t="s">
        <v>58</v>
      </c>
      <c r="AJ1893" t="s">
        <v>58</v>
      </c>
      <c r="AK1893">
        <v>0</v>
      </c>
      <c r="AL1893">
        <v>1</v>
      </c>
      <c r="AM1893">
        <v>1</v>
      </c>
      <c r="AN1893">
        <v>0</v>
      </c>
      <c r="AO1893">
        <v>0</v>
      </c>
      <c r="AP1893">
        <v>0</v>
      </c>
      <c r="AQ1893">
        <v>0</v>
      </c>
      <c r="AR1893">
        <v>0</v>
      </c>
      <c r="AS1893">
        <v>0</v>
      </c>
      <c r="AT1893">
        <v>6</v>
      </c>
      <c r="AU1893">
        <v>66428</v>
      </c>
      <c r="AV1893">
        <v>12.7</v>
      </c>
      <c r="AW1893" t="s">
        <v>59</v>
      </c>
      <c r="AX1893">
        <v>7</v>
      </c>
    </row>
    <row r="1894" spans="1:50">
      <c r="A1894" t="s">
        <v>3304</v>
      </c>
      <c r="B1894" t="s">
        <v>3305</v>
      </c>
      <c r="C1894" t="s">
        <v>148</v>
      </c>
      <c r="D1894">
        <v>5640</v>
      </c>
      <c r="E1894" t="s">
        <v>53</v>
      </c>
      <c r="F1894">
        <v>60</v>
      </c>
      <c r="G1894" t="s">
        <v>64</v>
      </c>
      <c r="H1894">
        <v>415.46</v>
      </c>
      <c r="I1894" t="s">
        <v>105</v>
      </c>
      <c r="J1894" t="s">
        <v>71</v>
      </c>
      <c r="K1894" t="s">
        <v>72</v>
      </c>
      <c r="L1894" t="s">
        <v>58</v>
      </c>
      <c r="M1894">
        <v>0</v>
      </c>
      <c r="N1894">
        <v>1</v>
      </c>
      <c r="O1894">
        <v>1</v>
      </c>
      <c r="P1894">
        <v>0</v>
      </c>
      <c r="Q1894" t="s">
        <v>59</v>
      </c>
      <c r="R1894" t="s">
        <v>59</v>
      </c>
      <c r="S1894" t="s">
        <v>59</v>
      </c>
      <c r="T1894" t="s">
        <v>59</v>
      </c>
      <c r="U1894" t="s">
        <v>59</v>
      </c>
      <c r="W1894">
        <v>0</v>
      </c>
      <c r="X1894">
        <v>0</v>
      </c>
      <c r="Y1894" t="s">
        <v>66</v>
      </c>
      <c r="Z1894" t="s">
        <v>58</v>
      </c>
      <c r="AA1894" t="s">
        <v>58</v>
      </c>
      <c r="AB1894" t="s">
        <v>66</v>
      </c>
      <c r="AC1894" t="s">
        <v>58</v>
      </c>
      <c r="AD1894" t="s">
        <v>58</v>
      </c>
      <c r="AE1894" t="s">
        <v>58</v>
      </c>
      <c r="AF1894" t="s">
        <v>58</v>
      </c>
      <c r="AG1894" t="s">
        <v>58</v>
      </c>
      <c r="AH1894" t="s">
        <v>58</v>
      </c>
      <c r="AI1894" t="s">
        <v>58</v>
      </c>
      <c r="AJ1894" t="s">
        <v>58</v>
      </c>
      <c r="AK1894">
        <v>0</v>
      </c>
      <c r="AL1894">
        <v>0</v>
      </c>
      <c r="AM1894">
        <v>1</v>
      </c>
      <c r="AN1894">
        <v>0</v>
      </c>
      <c r="AO1894">
        <v>1</v>
      </c>
      <c r="AP1894">
        <v>0</v>
      </c>
      <c r="AQ1894">
        <v>0</v>
      </c>
      <c r="AR1894">
        <v>0</v>
      </c>
      <c r="AS1894">
        <v>0</v>
      </c>
      <c r="AT1894">
        <v>8</v>
      </c>
      <c r="AU1894">
        <v>103861</v>
      </c>
      <c r="AV1894">
        <v>14.7</v>
      </c>
      <c r="AW1894" t="s">
        <v>59</v>
      </c>
      <c r="AX1894">
        <v>3</v>
      </c>
    </row>
    <row r="1895" spans="1:50">
      <c r="A1895" t="s">
        <v>3306</v>
      </c>
      <c r="B1895" t="s">
        <v>456</v>
      </c>
      <c r="C1895" t="s">
        <v>88</v>
      </c>
      <c r="D1895">
        <v>5120</v>
      </c>
      <c r="E1895" t="s">
        <v>63</v>
      </c>
      <c r="F1895">
        <v>38</v>
      </c>
      <c r="G1895" t="s">
        <v>64</v>
      </c>
      <c r="H1895">
        <v>265.79000000000002</v>
      </c>
      <c r="I1895" t="s">
        <v>55</v>
      </c>
      <c r="J1895" t="s">
        <v>56</v>
      </c>
      <c r="K1895" t="s">
        <v>90</v>
      </c>
      <c r="L1895" t="s">
        <v>58</v>
      </c>
      <c r="M1895">
        <v>0</v>
      </c>
      <c r="N1895">
        <v>0</v>
      </c>
      <c r="O1895">
        <v>0</v>
      </c>
      <c r="P1895">
        <v>0</v>
      </c>
      <c r="Q1895" t="s">
        <v>59</v>
      </c>
      <c r="R1895" t="s">
        <v>59</v>
      </c>
      <c r="S1895" t="s">
        <v>59</v>
      </c>
      <c r="T1895" t="s">
        <v>59</v>
      </c>
      <c r="U1895" t="s">
        <v>59</v>
      </c>
      <c r="V1895">
        <v>1</v>
      </c>
      <c r="W1895">
        <v>1</v>
      </c>
      <c r="X1895">
        <v>0</v>
      </c>
      <c r="Y1895" t="s">
        <v>66</v>
      </c>
      <c r="Z1895" t="s">
        <v>66</v>
      </c>
      <c r="AA1895" t="s">
        <v>58</v>
      </c>
      <c r="AB1895" t="s">
        <v>66</v>
      </c>
      <c r="AC1895" t="s">
        <v>58</v>
      </c>
      <c r="AD1895" t="s">
        <v>66</v>
      </c>
      <c r="AE1895" t="s">
        <v>58</v>
      </c>
      <c r="AF1895" t="s">
        <v>58</v>
      </c>
      <c r="AG1895" t="s">
        <v>58</v>
      </c>
      <c r="AH1895" t="s">
        <v>58</v>
      </c>
      <c r="AI1895" t="s">
        <v>58</v>
      </c>
      <c r="AJ1895" t="s">
        <v>58</v>
      </c>
      <c r="AK1895">
        <v>0</v>
      </c>
      <c r="AL1895">
        <v>1</v>
      </c>
      <c r="AM1895">
        <v>1</v>
      </c>
      <c r="AN1895">
        <v>0</v>
      </c>
      <c r="AO1895">
        <v>1</v>
      </c>
      <c r="AP1895">
        <v>0</v>
      </c>
      <c r="AQ1895">
        <v>1</v>
      </c>
      <c r="AR1895">
        <v>0</v>
      </c>
      <c r="AS1895">
        <v>1</v>
      </c>
      <c r="AT1895">
        <v>6</v>
      </c>
      <c r="AU1895">
        <v>70356</v>
      </c>
      <c r="AV1895">
        <v>12.4</v>
      </c>
      <c r="AW1895" t="s">
        <v>59</v>
      </c>
      <c r="AX1895">
        <v>8</v>
      </c>
    </row>
    <row r="1896" spans="1:50">
      <c r="A1896" t="s">
        <v>3307</v>
      </c>
      <c r="B1896" t="s">
        <v>3308</v>
      </c>
      <c r="C1896" t="s">
        <v>185</v>
      </c>
      <c r="D1896">
        <v>1600</v>
      </c>
      <c r="E1896" t="s">
        <v>53</v>
      </c>
      <c r="F1896">
        <v>26</v>
      </c>
      <c r="G1896" t="s">
        <v>70</v>
      </c>
      <c r="H1896">
        <v>253.95</v>
      </c>
      <c r="I1896" t="s">
        <v>55</v>
      </c>
      <c r="J1896" t="s">
        <v>55</v>
      </c>
      <c r="K1896" t="s">
        <v>215</v>
      </c>
      <c r="L1896" t="s">
        <v>58</v>
      </c>
      <c r="M1896">
        <v>0</v>
      </c>
      <c r="N1896">
        <v>0</v>
      </c>
      <c r="O1896">
        <v>0</v>
      </c>
      <c r="P1896">
        <v>0</v>
      </c>
      <c r="Q1896" t="s">
        <v>59</v>
      </c>
      <c r="R1896" t="s">
        <v>59</v>
      </c>
      <c r="S1896" t="s">
        <v>59</v>
      </c>
      <c r="T1896" t="s">
        <v>59</v>
      </c>
      <c r="U1896" t="s">
        <v>59</v>
      </c>
      <c r="W1896">
        <v>0</v>
      </c>
      <c r="X1896">
        <v>0</v>
      </c>
      <c r="Y1896" t="s">
        <v>58</v>
      </c>
      <c r="Z1896" t="s">
        <v>66</v>
      </c>
      <c r="AA1896" t="s">
        <v>58</v>
      </c>
      <c r="AB1896" t="s">
        <v>66</v>
      </c>
      <c r="AC1896" t="s">
        <v>58</v>
      </c>
      <c r="AD1896" t="s">
        <v>58</v>
      </c>
      <c r="AE1896" t="s">
        <v>66</v>
      </c>
      <c r="AF1896" t="s">
        <v>58</v>
      </c>
      <c r="AG1896" t="s">
        <v>58</v>
      </c>
      <c r="AH1896" t="s">
        <v>58</v>
      </c>
      <c r="AI1896" t="s">
        <v>58</v>
      </c>
      <c r="AJ1896" t="s">
        <v>58</v>
      </c>
      <c r="AK1896">
        <v>0</v>
      </c>
      <c r="AL1896">
        <v>0</v>
      </c>
      <c r="AM1896">
        <v>1</v>
      </c>
      <c r="AN1896">
        <v>0</v>
      </c>
      <c r="AO1896">
        <v>1</v>
      </c>
      <c r="AP1896">
        <v>0</v>
      </c>
      <c r="AQ1896">
        <v>0</v>
      </c>
      <c r="AR1896">
        <v>0</v>
      </c>
      <c r="AS1896">
        <v>1</v>
      </c>
      <c r="AT1896">
        <v>5</v>
      </c>
      <c r="AU1896">
        <v>66999</v>
      </c>
      <c r="AV1896">
        <v>13.7</v>
      </c>
      <c r="AW1896" t="s">
        <v>59</v>
      </c>
      <c r="AX1896">
        <v>1</v>
      </c>
    </row>
    <row r="1897" spans="1:50">
      <c r="A1897" t="s">
        <v>3309</v>
      </c>
      <c r="B1897" t="s">
        <v>518</v>
      </c>
      <c r="C1897" t="s">
        <v>148</v>
      </c>
      <c r="D1897">
        <v>5015</v>
      </c>
      <c r="E1897" t="s">
        <v>53</v>
      </c>
      <c r="F1897">
        <v>50</v>
      </c>
      <c r="G1897" t="s">
        <v>104</v>
      </c>
      <c r="H1897">
        <v>470.07</v>
      </c>
      <c r="I1897" t="s">
        <v>261</v>
      </c>
      <c r="J1897" t="s">
        <v>56</v>
      </c>
      <c r="K1897" t="s">
        <v>168</v>
      </c>
      <c r="L1897" t="s">
        <v>58</v>
      </c>
      <c r="M1897">
        <v>0</v>
      </c>
      <c r="N1897">
        <v>2</v>
      </c>
      <c r="O1897">
        <v>2</v>
      </c>
      <c r="P1897">
        <v>0</v>
      </c>
      <c r="Q1897" t="s">
        <v>59</v>
      </c>
      <c r="R1897" t="s">
        <v>59</v>
      </c>
      <c r="S1897" t="s">
        <v>59</v>
      </c>
      <c r="T1897" t="s">
        <v>66</v>
      </c>
      <c r="U1897" t="s">
        <v>59</v>
      </c>
      <c r="W1897">
        <v>0</v>
      </c>
      <c r="X1897">
        <v>0</v>
      </c>
      <c r="Y1897" t="s">
        <v>58</v>
      </c>
      <c r="Z1897" t="s">
        <v>58</v>
      </c>
      <c r="AA1897" t="s">
        <v>58</v>
      </c>
      <c r="AB1897" t="s">
        <v>66</v>
      </c>
      <c r="AC1897" t="s">
        <v>58</v>
      </c>
      <c r="AD1897" t="s">
        <v>58</v>
      </c>
      <c r="AE1897" t="s">
        <v>58</v>
      </c>
      <c r="AF1897" t="s">
        <v>58</v>
      </c>
      <c r="AG1897" t="s">
        <v>58</v>
      </c>
      <c r="AH1897" t="s">
        <v>58</v>
      </c>
      <c r="AI1897" t="s">
        <v>58</v>
      </c>
      <c r="AJ1897" t="s">
        <v>58</v>
      </c>
      <c r="AK1897">
        <v>0</v>
      </c>
      <c r="AL1897">
        <v>0</v>
      </c>
      <c r="AM1897">
        <v>1</v>
      </c>
      <c r="AN1897">
        <v>0</v>
      </c>
      <c r="AO1897">
        <v>0</v>
      </c>
      <c r="AP1897">
        <v>0</v>
      </c>
      <c r="AQ1897">
        <v>0</v>
      </c>
      <c r="AR1897">
        <v>0</v>
      </c>
      <c r="AS1897">
        <v>0</v>
      </c>
      <c r="AT1897">
        <v>8</v>
      </c>
      <c r="AU1897">
        <v>108559</v>
      </c>
      <c r="AV1897">
        <v>15.7</v>
      </c>
      <c r="AW1897" t="s">
        <v>59</v>
      </c>
      <c r="AX1897">
        <v>3</v>
      </c>
    </row>
    <row r="1898" spans="1:50">
      <c r="A1898" t="s">
        <v>3310</v>
      </c>
      <c r="B1898" t="s">
        <v>3311</v>
      </c>
      <c r="C1898" t="s">
        <v>62</v>
      </c>
      <c r="D1898">
        <v>1360</v>
      </c>
      <c r="E1898" t="s">
        <v>63</v>
      </c>
      <c r="F1898">
        <v>62</v>
      </c>
      <c r="G1898" t="s">
        <v>64</v>
      </c>
      <c r="H1898">
        <v>365.79</v>
      </c>
      <c r="I1898" t="s">
        <v>105</v>
      </c>
      <c r="J1898" t="s">
        <v>71</v>
      </c>
      <c r="K1898" t="s">
        <v>168</v>
      </c>
      <c r="L1898" t="s">
        <v>58</v>
      </c>
      <c r="M1898">
        <v>0</v>
      </c>
      <c r="N1898">
        <v>2</v>
      </c>
      <c r="O1898">
        <v>2</v>
      </c>
      <c r="P1898">
        <v>1</v>
      </c>
      <c r="Q1898" t="s">
        <v>59</v>
      </c>
      <c r="R1898" t="s">
        <v>59</v>
      </c>
      <c r="S1898" t="s">
        <v>66</v>
      </c>
      <c r="T1898" t="s">
        <v>66</v>
      </c>
      <c r="U1898" t="s">
        <v>66</v>
      </c>
      <c r="V1898">
        <v>2</v>
      </c>
      <c r="W1898">
        <v>0</v>
      </c>
      <c r="X1898">
        <v>1</v>
      </c>
      <c r="Y1898" t="s">
        <v>66</v>
      </c>
      <c r="Z1898" t="s">
        <v>58</v>
      </c>
      <c r="AA1898" t="s">
        <v>66</v>
      </c>
      <c r="AB1898" t="s">
        <v>66</v>
      </c>
      <c r="AC1898" t="s">
        <v>58</v>
      </c>
      <c r="AD1898" t="s">
        <v>58</v>
      </c>
      <c r="AE1898" t="s">
        <v>58</v>
      </c>
      <c r="AF1898" t="s">
        <v>66</v>
      </c>
      <c r="AG1898" t="s">
        <v>58</v>
      </c>
      <c r="AH1898" t="s">
        <v>58</v>
      </c>
      <c r="AI1898" t="s">
        <v>58</v>
      </c>
      <c r="AJ1898" t="s">
        <v>58</v>
      </c>
      <c r="AK1898">
        <v>0</v>
      </c>
      <c r="AL1898">
        <v>1</v>
      </c>
      <c r="AM1898">
        <v>1</v>
      </c>
      <c r="AN1898">
        <v>1</v>
      </c>
      <c r="AO1898">
        <v>1</v>
      </c>
      <c r="AP1898">
        <v>0</v>
      </c>
      <c r="AQ1898">
        <v>0</v>
      </c>
      <c r="AR1898">
        <v>0</v>
      </c>
      <c r="AS1898">
        <v>1</v>
      </c>
      <c r="AT1898">
        <v>9</v>
      </c>
      <c r="AU1898">
        <v>82104</v>
      </c>
      <c r="AV1898">
        <v>13.7</v>
      </c>
      <c r="AW1898" t="s">
        <v>59</v>
      </c>
      <c r="AX1898">
        <v>8</v>
      </c>
    </row>
    <row r="1899" spans="1:50">
      <c r="A1899" t="s">
        <v>3312</v>
      </c>
      <c r="B1899" t="s">
        <v>3313</v>
      </c>
      <c r="C1899" t="s">
        <v>199</v>
      </c>
      <c r="D1899">
        <v>6160</v>
      </c>
      <c r="E1899" t="s">
        <v>63</v>
      </c>
      <c r="F1899">
        <v>66</v>
      </c>
      <c r="G1899" t="s">
        <v>104</v>
      </c>
      <c r="H1899">
        <v>247.7</v>
      </c>
      <c r="I1899" t="s">
        <v>55</v>
      </c>
      <c r="J1899" t="s">
        <v>55</v>
      </c>
      <c r="K1899" t="s">
        <v>80</v>
      </c>
      <c r="L1899" t="s">
        <v>66</v>
      </c>
      <c r="M1899">
        <v>2</v>
      </c>
      <c r="N1899">
        <v>2</v>
      </c>
      <c r="O1899">
        <v>2</v>
      </c>
      <c r="P1899">
        <v>0</v>
      </c>
      <c r="Q1899" t="s">
        <v>59</v>
      </c>
      <c r="R1899" t="s">
        <v>59</v>
      </c>
      <c r="S1899" t="s">
        <v>59</v>
      </c>
      <c r="T1899" t="s">
        <v>59</v>
      </c>
      <c r="U1899" t="s">
        <v>59</v>
      </c>
      <c r="W1899">
        <v>0</v>
      </c>
      <c r="X1899">
        <v>0</v>
      </c>
      <c r="Y1899" t="s">
        <v>59</v>
      </c>
      <c r="Z1899" t="s">
        <v>59</v>
      </c>
      <c r="AA1899" t="s">
        <v>59</v>
      </c>
      <c r="AB1899" t="s">
        <v>59</v>
      </c>
      <c r="AC1899" t="s">
        <v>59</v>
      </c>
      <c r="AD1899" t="s">
        <v>59</v>
      </c>
      <c r="AE1899" t="s">
        <v>59</v>
      </c>
      <c r="AF1899" t="s">
        <v>59</v>
      </c>
      <c r="AG1899" t="s">
        <v>59</v>
      </c>
      <c r="AH1899" t="s">
        <v>59</v>
      </c>
      <c r="AI1899" t="s">
        <v>59</v>
      </c>
      <c r="AJ1899" t="s">
        <v>59</v>
      </c>
      <c r="AT1899">
        <v>8</v>
      </c>
      <c r="AU1899">
        <v>72835</v>
      </c>
      <c r="AV1899">
        <v>12.2</v>
      </c>
      <c r="AW1899" t="s">
        <v>59</v>
      </c>
      <c r="AX1899">
        <v>3</v>
      </c>
    </row>
    <row r="1900" spans="1:50">
      <c r="A1900" t="s">
        <v>3314</v>
      </c>
      <c r="B1900" t="s">
        <v>3315</v>
      </c>
      <c r="C1900" t="s">
        <v>103</v>
      </c>
      <c r="D1900">
        <v>6780</v>
      </c>
      <c r="E1900" t="s">
        <v>63</v>
      </c>
      <c r="F1900">
        <v>48</v>
      </c>
      <c r="G1900" t="s">
        <v>54</v>
      </c>
      <c r="H1900">
        <v>360.2</v>
      </c>
      <c r="I1900" t="s">
        <v>65</v>
      </c>
      <c r="J1900" t="s">
        <v>71</v>
      </c>
      <c r="K1900" t="s">
        <v>168</v>
      </c>
      <c r="L1900" t="s">
        <v>66</v>
      </c>
      <c r="M1900">
        <v>3</v>
      </c>
      <c r="N1900">
        <v>1</v>
      </c>
      <c r="O1900">
        <v>1</v>
      </c>
      <c r="P1900">
        <v>0</v>
      </c>
      <c r="Q1900" t="s">
        <v>59</v>
      </c>
      <c r="R1900" t="s">
        <v>59</v>
      </c>
      <c r="S1900" t="s">
        <v>59</v>
      </c>
      <c r="T1900" t="s">
        <v>59</v>
      </c>
      <c r="U1900" t="s">
        <v>59</v>
      </c>
      <c r="W1900">
        <v>0</v>
      </c>
      <c r="X1900">
        <v>0</v>
      </c>
      <c r="Y1900" t="s">
        <v>66</v>
      </c>
      <c r="Z1900" t="s">
        <v>66</v>
      </c>
      <c r="AA1900" t="s">
        <v>66</v>
      </c>
      <c r="AB1900" t="s">
        <v>66</v>
      </c>
      <c r="AC1900" t="s">
        <v>58</v>
      </c>
      <c r="AD1900" t="s">
        <v>58</v>
      </c>
      <c r="AE1900" t="s">
        <v>58</v>
      </c>
      <c r="AF1900" t="s">
        <v>58</v>
      </c>
      <c r="AG1900" t="s">
        <v>58</v>
      </c>
      <c r="AH1900" t="s">
        <v>58</v>
      </c>
      <c r="AI1900" t="s">
        <v>58</v>
      </c>
      <c r="AJ1900" t="s">
        <v>58</v>
      </c>
      <c r="AK1900">
        <v>1</v>
      </c>
      <c r="AL1900">
        <v>1</v>
      </c>
      <c r="AM1900">
        <v>1</v>
      </c>
      <c r="AN1900">
        <v>0</v>
      </c>
      <c r="AO1900">
        <v>0</v>
      </c>
      <c r="AP1900">
        <v>0</v>
      </c>
      <c r="AQ1900">
        <v>0</v>
      </c>
      <c r="AR1900">
        <v>0</v>
      </c>
      <c r="AS1900">
        <v>0</v>
      </c>
      <c r="AT1900">
        <v>4</v>
      </c>
      <c r="AU1900">
        <v>54608</v>
      </c>
      <c r="AV1900">
        <v>11.6</v>
      </c>
      <c r="AW1900" t="s">
        <v>66</v>
      </c>
      <c r="AX1900">
        <v>6</v>
      </c>
    </row>
    <row r="1901" spans="1:50">
      <c r="A1901" t="s">
        <v>3316</v>
      </c>
      <c r="B1901" t="s">
        <v>1367</v>
      </c>
      <c r="C1901" t="s">
        <v>236</v>
      </c>
      <c r="D1901">
        <v>6200</v>
      </c>
      <c r="E1901" t="s">
        <v>53</v>
      </c>
      <c r="F1901">
        <v>54</v>
      </c>
      <c r="G1901" t="s">
        <v>163</v>
      </c>
      <c r="H1901">
        <v>338.49</v>
      </c>
      <c r="I1901" t="s">
        <v>105</v>
      </c>
      <c r="J1901" t="s">
        <v>56</v>
      </c>
      <c r="K1901" t="s">
        <v>111</v>
      </c>
      <c r="L1901" t="s">
        <v>58</v>
      </c>
      <c r="M1901">
        <v>0</v>
      </c>
      <c r="N1901">
        <v>1</v>
      </c>
      <c r="O1901">
        <v>1</v>
      </c>
      <c r="P1901">
        <v>0</v>
      </c>
      <c r="Q1901" t="s">
        <v>59</v>
      </c>
      <c r="R1901" t="s">
        <v>59</v>
      </c>
      <c r="S1901" t="s">
        <v>59</v>
      </c>
      <c r="T1901" t="s">
        <v>59</v>
      </c>
      <c r="U1901" t="s">
        <v>59</v>
      </c>
      <c r="V1901">
        <v>0</v>
      </c>
      <c r="W1901">
        <v>0</v>
      </c>
      <c r="X1901">
        <v>0</v>
      </c>
      <c r="Y1901" t="s">
        <v>66</v>
      </c>
      <c r="Z1901" t="s">
        <v>66</v>
      </c>
      <c r="AA1901" t="s">
        <v>58</v>
      </c>
      <c r="AB1901" t="s">
        <v>66</v>
      </c>
      <c r="AC1901" t="s">
        <v>58</v>
      </c>
      <c r="AD1901" t="s">
        <v>58</v>
      </c>
      <c r="AE1901" t="s">
        <v>58</v>
      </c>
      <c r="AF1901" t="s">
        <v>58</v>
      </c>
      <c r="AG1901" t="s">
        <v>58</v>
      </c>
      <c r="AH1901" t="s">
        <v>58</v>
      </c>
      <c r="AI1901" t="s">
        <v>58</v>
      </c>
      <c r="AJ1901" t="s">
        <v>58</v>
      </c>
      <c r="AK1901">
        <v>0</v>
      </c>
      <c r="AL1901">
        <v>0</v>
      </c>
      <c r="AM1901">
        <v>0</v>
      </c>
      <c r="AN1901">
        <v>0</v>
      </c>
      <c r="AO1901">
        <v>0</v>
      </c>
      <c r="AP1901">
        <v>0</v>
      </c>
      <c r="AQ1901">
        <v>0</v>
      </c>
      <c r="AR1901">
        <v>0</v>
      </c>
      <c r="AS1901">
        <v>0</v>
      </c>
      <c r="AT1901">
        <v>6</v>
      </c>
      <c r="AU1901">
        <v>59964</v>
      </c>
      <c r="AV1901">
        <v>14.1</v>
      </c>
      <c r="AW1901" t="s">
        <v>59</v>
      </c>
      <c r="AX1901">
        <v>4</v>
      </c>
    </row>
    <row r="1902" spans="1:50">
      <c r="A1902" t="s">
        <v>3317</v>
      </c>
      <c r="B1902" t="s">
        <v>3318</v>
      </c>
      <c r="C1902" t="s">
        <v>108</v>
      </c>
      <c r="D1902">
        <v>1920</v>
      </c>
      <c r="E1902" t="s">
        <v>53</v>
      </c>
      <c r="F1902">
        <v>44</v>
      </c>
      <c r="G1902" t="s">
        <v>70</v>
      </c>
      <c r="H1902">
        <v>337.5</v>
      </c>
      <c r="I1902" t="s">
        <v>55</v>
      </c>
      <c r="J1902" t="s">
        <v>55</v>
      </c>
      <c r="K1902" t="s">
        <v>80</v>
      </c>
      <c r="L1902" t="s">
        <v>66</v>
      </c>
      <c r="M1902">
        <v>1</v>
      </c>
      <c r="N1902">
        <v>2</v>
      </c>
      <c r="O1902">
        <v>2</v>
      </c>
      <c r="P1902">
        <v>1</v>
      </c>
      <c r="Q1902" t="s">
        <v>59</v>
      </c>
      <c r="R1902" t="s">
        <v>66</v>
      </c>
      <c r="S1902" t="s">
        <v>66</v>
      </c>
      <c r="T1902" t="s">
        <v>59</v>
      </c>
      <c r="U1902" t="s">
        <v>59</v>
      </c>
      <c r="V1902">
        <v>1</v>
      </c>
      <c r="W1902">
        <v>1</v>
      </c>
      <c r="X1902">
        <v>1</v>
      </c>
      <c r="Y1902" t="s">
        <v>58</v>
      </c>
      <c r="Z1902" t="s">
        <v>66</v>
      </c>
      <c r="AA1902" t="s">
        <v>58</v>
      </c>
      <c r="AB1902" t="s">
        <v>66</v>
      </c>
      <c r="AC1902" t="s">
        <v>58</v>
      </c>
      <c r="AD1902" t="s">
        <v>58</v>
      </c>
      <c r="AE1902" t="s">
        <v>66</v>
      </c>
      <c r="AF1902" t="s">
        <v>58</v>
      </c>
      <c r="AG1902" t="s">
        <v>58</v>
      </c>
      <c r="AH1902" t="s">
        <v>58</v>
      </c>
      <c r="AI1902" t="s">
        <v>58</v>
      </c>
      <c r="AJ1902" t="s">
        <v>66</v>
      </c>
      <c r="AK1902">
        <v>1</v>
      </c>
      <c r="AL1902">
        <v>0</v>
      </c>
      <c r="AM1902">
        <v>1</v>
      </c>
      <c r="AN1902">
        <v>0</v>
      </c>
      <c r="AO1902">
        <v>1</v>
      </c>
      <c r="AP1902">
        <v>0</v>
      </c>
      <c r="AQ1902">
        <v>0</v>
      </c>
      <c r="AR1902">
        <v>0</v>
      </c>
      <c r="AS1902">
        <v>1</v>
      </c>
      <c r="AT1902">
        <v>8</v>
      </c>
      <c r="AU1902">
        <v>82678</v>
      </c>
      <c r="AV1902">
        <v>14.3</v>
      </c>
      <c r="AW1902" t="s">
        <v>66</v>
      </c>
      <c r="AX1902">
        <v>9</v>
      </c>
    </row>
    <row r="1903" spans="1:50">
      <c r="A1903" t="s">
        <v>3319</v>
      </c>
      <c r="B1903" t="s">
        <v>2865</v>
      </c>
      <c r="C1903" t="s">
        <v>212</v>
      </c>
      <c r="D1903">
        <v>6640</v>
      </c>
      <c r="E1903" t="s">
        <v>53</v>
      </c>
      <c r="F1903">
        <v>40</v>
      </c>
      <c r="G1903" t="s">
        <v>70</v>
      </c>
      <c r="H1903">
        <v>287.5</v>
      </c>
      <c r="I1903" t="s">
        <v>55</v>
      </c>
      <c r="J1903" t="s">
        <v>55</v>
      </c>
      <c r="K1903" t="s">
        <v>57</v>
      </c>
      <c r="L1903" t="s">
        <v>58</v>
      </c>
      <c r="M1903">
        <v>0</v>
      </c>
      <c r="N1903">
        <v>0</v>
      </c>
      <c r="O1903">
        <v>0</v>
      </c>
      <c r="P1903">
        <v>0</v>
      </c>
      <c r="Q1903" t="s">
        <v>59</v>
      </c>
      <c r="R1903" t="s">
        <v>59</v>
      </c>
      <c r="S1903" t="s">
        <v>59</v>
      </c>
      <c r="T1903" t="s">
        <v>59</v>
      </c>
      <c r="U1903" t="s">
        <v>59</v>
      </c>
      <c r="W1903">
        <v>0</v>
      </c>
      <c r="X1903">
        <v>0</v>
      </c>
      <c r="Y1903" t="s">
        <v>58</v>
      </c>
      <c r="Z1903" t="s">
        <v>58</v>
      </c>
      <c r="AA1903" t="s">
        <v>58</v>
      </c>
      <c r="AB1903" t="s">
        <v>58</v>
      </c>
      <c r="AC1903" t="s">
        <v>58</v>
      </c>
      <c r="AD1903" t="s">
        <v>58</v>
      </c>
      <c r="AE1903" t="s">
        <v>58</v>
      </c>
      <c r="AF1903" t="s">
        <v>58</v>
      </c>
      <c r="AG1903" t="s">
        <v>58</v>
      </c>
      <c r="AH1903" t="s">
        <v>58</v>
      </c>
      <c r="AI1903" t="s">
        <v>58</v>
      </c>
      <c r="AJ1903" t="s">
        <v>58</v>
      </c>
      <c r="AK1903">
        <v>0</v>
      </c>
      <c r="AL1903">
        <v>1</v>
      </c>
      <c r="AM1903">
        <v>1</v>
      </c>
      <c r="AN1903">
        <v>0</v>
      </c>
      <c r="AO1903">
        <v>1</v>
      </c>
      <c r="AP1903">
        <v>0</v>
      </c>
      <c r="AQ1903">
        <v>0</v>
      </c>
      <c r="AR1903">
        <v>0</v>
      </c>
      <c r="AS1903">
        <v>1</v>
      </c>
      <c r="AT1903">
        <v>8</v>
      </c>
      <c r="AU1903">
        <v>75624</v>
      </c>
      <c r="AV1903">
        <v>14.3</v>
      </c>
      <c r="AW1903" t="s">
        <v>59</v>
      </c>
      <c r="AX1903">
        <v>7</v>
      </c>
    </row>
    <row r="1904" spans="1:50">
      <c r="A1904" t="s">
        <v>3320</v>
      </c>
      <c r="B1904" t="s">
        <v>842</v>
      </c>
      <c r="C1904" t="s">
        <v>88</v>
      </c>
      <c r="D1904">
        <v>5120</v>
      </c>
      <c r="E1904" t="s">
        <v>63</v>
      </c>
      <c r="F1904">
        <v>44</v>
      </c>
      <c r="G1904" t="s">
        <v>64</v>
      </c>
      <c r="H1904">
        <v>300.66000000000003</v>
      </c>
      <c r="I1904" t="s">
        <v>55</v>
      </c>
      <c r="J1904" t="s">
        <v>55</v>
      </c>
      <c r="K1904" t="s">
        <v>215</v>
      </c>
      <c r="L1904" t="s">
        <v>58</v>
      </c>
      <c r="M1904">
        <v>0</v>
      </c>
      <c r="N1904">
        <v>1</v>
      </c>
      <c r="O1904">
        <v>1</v>
      </c>
      <c r="P1904">
        <v>0</v>
      </c>
      <c r="Q1904" t="s">
        <v>59</v>
      </c>
      <c r="R1904" t="s">
        <v>59</v>
      </c>
      <c r="S1904" t="s">
        <v>59</v>
      </c>
      <c r="T1904" t="s">
        <v>59</v>
      </c>
      <c r="U1904" t="s">
        <v>59</v>
      </c>
      <c r="V1904">
        <v>0</v>
      </c>
      <c r="W1904">
        <v>1</v>
      </c>
      <c r="X1904">
        <v>0</v>
      </c>
      <c r="Y1904" t="s">
        <v>58</v>
      </c>
      <c r="Z1904" t="s">
        <v>58</v>
      </c>
      <c r="AA1904" t="s">
        <v>58</v>
      </c>
      <c r="AB1904" t="s">
        <v>58</v>
      </c>
      <c r="AC1904" t="s">
        <v>58</v>
      </c>
      <c r="AD1904" t="s">
        <v>58</v>
      </c>
      <c r="AE1904" t="s">
        <v>58</v>
      </c>
      <c r="AF1904" t="s">
        <v>58</v>
      </c>
      <c r="AG1904" t="s">
        <v>58</v>
      </c>
      <c r="AH1904" t="s">
        <v>58</v>
      </c>
      <c r="AI1904" t="s">
        <v>58</v>
      </c>
      <c r="AJ1904" t="s">
        <v>58</v>
      </c>
      <c r="AK1904">
        <v>0</v>
      </c>
      <c r="AL1904">
        <v>0</v>
      </c>
      <c r="AM1904">
        <v>0</v>
      </c>
      <c r="AN1904">
        <v>0</v>
      </c>
      <c r="AO1904">
        <v>0</v>
      </c>
      <c r="AP1904">
        <v>0</v>
      </c>
      <c r="AQ1904">
        <v>0</v>
      </c>
      <c r="AR1904">
        <v>0</v>
      </c>
      <c r="AS1904">
        <v>0</v>
      </c>
      <c r="AT1904">
        <v>5</v>
      </c>
      <c r="AU1904">
        <v>64999</v>
      </c>
      <c r="AV1904">
        <v>14.1</v>
      </c>
      <c r="AW1904" t="s">
        <v>59</v>
      </c>
      <c r="AX1904">
        <v>8</v>
      </c>
    </row>
    <row r="1905" spans="1:50">
      <c r="A1905" t="s">
        <v>3321</v>
      </c>
      <c r="B1905" t="s">
        <v>191</v>
      </c>
      <c r="C1905" t="s">
        <v>108</v>
      </c>
      <c r="D1905">
        <v>1880</v>
      </c>
      <c r="E1905" t="s">
        <v>63</v>
      </c>
      <c r="F1905">
        <v>24</v>
      </c>
      <c r="G1905" t="s">
        <v>163</v>
      </c>
      <c r="H1905">
        <v>284.87</v>
      </c>
      <c r="I1905" t="s">
        <v>55</v>
      </c>
      <c r="J1905" t="s">
        <v>55</v>
      </c>
      <c r="K1905" t="s">
        <v>72</v>
      </c>
      <c r="L1905" t="s">
        <v>58</v>
      </c>
      <c r="M1905">
        <v>0</v>
      </c>
      <c r="N1905">
        <v>2</v>
      </c>
      <c r="O1905">
        <v>2</v>
      </c>
      <c r="P1905">
        <v>0</v>
      </c>
      <c r="Q1905" t="s">
        <v>59</v>
      </c>
      <c r="R1905" t="s">
        <v>59</v>
      </c>
      <c r="S1905" t="s">
        <v>59</v>
      </c>
      <c r="T1905" t="s">
        <v>59</v>
      </c>
      <c r="U1905" t="s">
        <v>59</v>
      </c>
      <c r="V1905">
        <v>1</v>
      </c>
      <c r="W1905">
        <v>1</v>
      </c>
      <c r="X1905">
        <v>1</v>
      </c>
      <c r="Y1905" t="s">
        <v>66</v>
      </c>
      <c r="Z1905" t="s">
        <v>66</v>
      </c>
      <c r="AA1905" t="s">
        <v>58</v>
      </c>
      <c r="AB1905" t="s">
        <v>66</v>
      </c>
      <c r="AC1905" t="s">
        <v>58</v>
      </c>
      <c r="AD1905" t="s">
        <v>58</v>
      </c>
      <c r="AE1905" t="s">
        <v>58</v>
      </c>
      <c r="AF1905" t="s">
        <v>58</v>
      </c>
      <c r="AG1905" t="s">
        <v>58</v>
      </c>
      <c r="AH1905" t="s">
        <v>58</v>
      </c>
      <c r="AI1905" t="s">
        <v>58</v>
      </c>
      <c r="AJ1905" t="s">
        <v>58</v>
      </c>
      <c r="AK1905">
        <v>0</v>
      </c>
      <c r="AL1905">
        <v>1</v>
      </c>
      <c r="AM1905">
        <v>1</v>
      </c>
      <c r="AN1905">
        <v>0</v>
      </c>
      <c r="AO1905">
        <v>1</v>
      </c>
      <c r="AP1905">
        <v>0</v>
      </c>
      <c r="AQ1905">
        <v>0</v>
      </c>
      <c r="AR1905">
        <v>1</v>
      </c>
      <c r="AS1905">
        <v>0</v>
      </c>
      <c r="AT1905">
        <v>6</v>
      </c>
      <c r="AU1905">
        <v>58832</v>
      </c>
      <c r="AV1905">
        <v>13.1</v>
      </c>
      <c r="AW1905" t="s">
        <v>59</v>
      </c>
      <c r="AX1905">
        <v>9</v>
      </c>
    </row>
    <row r="1906" spans="1:50">
      <c r="A1906" t="s">
        <v>3322</v>
      </c>
      <c r="B1906" t="s">
        <v>3323</v>
      </c>
      <c r="C1906" t="s">
        <v>1828</v>
      </c>
      <c r="D1906">
        <v>3320</v>
      </c>
      <c r="E1906" t="s">
        <v>63</v>
      </c>
      <c r="F1906">
        <v>76</v>
      </c>
      <c r="G1906" t="s">
        <v>226</v>
      </c>
      <c r="H1906">
        <v>451.32</v>
      </c>
      <c r="I1906" t="s">
        <v>100</v>
      </c>
      <c r="J1906" t="s">
        <v>71</v>
      </c>
      <c r="K1906" t="s">
        <v>90</v>
      </c>
      <c r="L1906" t="s">
        <v>58</v>
      </c>
      <c r="M1906">
        <v>0</v>
      </c>
      <c r="N1906">
        <v>1</v>
      </c>
      <c r="O1906">
        <v>1</v>
      </c>
      <c r="P1906">
        <v>0</v>
      </c>
      <c r="Q1906" t="s">
        <v>59</v>
      </c>
      <c r="R1906" t="s">
        <v>59</v>
      </c>
      <c r="S1906" t="s">
        <v>59</v>
      </c>
      <c r="T1906" t="s">
        <v>59</v>
      </c>
      <c r="U1906" t="s">
        <v>59</v>
      </c>
      <c r="W1906">
        <v>0</v>
      </c>
      <c r="X1906">
        <v>0</v>
      </c>
      <c r="Y1906" t="s">
        <v>58</v>
      </c>
      <c r="Z1906" t="s">
        <v>66</v>
      </c>
      <c r="AA1906" t="s">
        <v>58</v>
      </c>
      <c r="AB1906" t="s">
        <v>66</v>
      </c>
      <c r="AC1906" t="s">
        <v>58</v>
      </c>
      <c r="AD1906" t="s">
        <v>58</v>
      </c>
      <c r="AE1906" t="s">
        <v>58</v>
      </c>
      <c r="AF1906" t="s">
        <v>58</v>
      </c>
      <c r="AG1906" t="s">
        <v>66</v>
      </c>
      <c r="AH1906" t="s">
        <v>66</v>
      </c>
      <c r="AI1906" t="s">
        <v>58</v>
      </c>
      <c r="AJ1906" t="s">
        <v>58</v>
      </c>
      <c r="AK1906">
        <v>1</v>
      </c>
      <c r="AL1906">
        <v>0</v>
      </c>
      <c r="AM1906">
        <v>1</v>
      </c>
      <c r="AN1906">
        <v>1</v>
      </c>
      <c r="AO1906">
        <v>0</v>
      </c>
      <c r="AP1906">
        <v>0</v>
      </c>
      <c r="AQ1906">
        <v>1</v>
      </c>
      <c r="AR1906">
        <v>0</v>
      </c>
      <c r="AS1906">
        <v>1</v>
      </c>
      <c r="AT1906">
        <v>8</v>
      </c>
      <c r="AU1906">
        <v>93025</v>
      </c>
      <c r="AV1906">
        <v>13.9</v>
      </c>
      <c r="AW1906" t="s">
        <v>59</v>
      </c>
      <c r="AX1906">
        <v>6</v>
      </c>
    </row>
    <row r="1907" spans="1:50">
      <c r="A1907" t="s">
        <v>3324</v>
      </c>
      <c r="B1907" t="s">
        <v>3325</v>
      </c>
      <c r="C1907" t="s">
        <v>79</v>
      </c>
      <c r="D1907">
        <v>7040</v>
      </c>
      <c r="E1907" t="s">
        <v>53</v>
      </c>
      <c r="F1907">
        <v>64</v>
      </c>
      <c r="G1907" t="s">
        <v>70</v>
      </c>
      <c r="H1907">
        <v>261.83999999999997</v>
      </c>
      <c r="I1907" t="s">
        <v>55</v>
      </c>
      <c r="J1907" t="s">
        <v>55</v>
      </c>
      <c r="K1907" t="s">
        <v>72</v>
      </c>
      <c r="L1907" t="s">
        <v>58</v>
      </c>
      <c r="M1907">
        <v>0</v>
      </c>
      <c r="N1907">
        <v>2</v>
      </c>
      <c r="O1907">
        <v>2</v>
      </c>
      <c r="P1907">
        <v>0</v>
      </c>
      <c r="Q1907" t="s">
        <v>59</v>
      </c>
      <c r="R1907" t="s">
        <v>59</v>
      </c>
      <c r="S1907" t="s">
        <v>59</v>
      </c>
      <c r="T1907" t="s">
        <v>59</v>
      </c>
      <c r="U1907" t="s">
        <v>59</v>
      </c>
      <c r="V1907">
        <v>2</v>
      </c>
      <c r="W1907">
        <v>1</v>
      </c>
      <c r="X1907">
        <v>1</v>
      </c>
      <c r="Y1907" t="s">
        <v>58</v>
      </c>
      <c r="Z1907" t="s">
        <v>66</v>
      </c>
      <c r="AA1907" t="s">
        <v>58</v>
      </c>
      <c r="AB1907" t="s">
        <v>66</v>
      </c>
      <c r="AC1907" t="s">
        <v>58</v>
      </c>
      <c r="AD1907" t="s">
        <v>58</v>
      </c>
      <c r="AE1907" t="s">
        <v>58</v>
      </c>
      <c r="AF1907" t="s">
        <v>58</v>
      </c>
      <c r="AG1907" t="s">
        <v>58</v>
      </c>
      <c r="AH1907" t="s">
        <v>58</v>
      </c>
      <c r="AI1907" t="s">
        <v>58</v>
      </c>
      <c r="AJ1907" t="s">
        <v>58</v>
      </c>
      <c r="AK1907">
        <v>0</v>
      </c>
      <c r="AL1907">
        <v>0</v>
      </c>
      <c r="AM1907">
        <v>1</v>
      </c>
      <c r="AN1907">
        <v>0</v>
      </c>
      <c r="AO1907">
        <v>0</v>
      </c>
      <c r="AP1907">
        <v>0</v>
      </c>
      <c r="AQ1907">
        <v>0</v>
      </c>
      <c r="AR1907">
        <v>0</v>
      </c>
      <c r="AS1907">
        <v>0</v>
      </c>
      <c r="AT1907">
        <v>8</v>
      </c>
      <c r="AU1907">
        <v>71573</v>
      </c>
      <c r="AV1907">
        <v>12.3</v>
      </c>
      <c r="AW1907" t="s">
        <v>59</v>
      </c>
      <c r="AX1907">
        <v>8</v>
      </c>
    </row>
    <row r="1908" spans="1:50">
      <c r="A1908" t="s">
        <v>3326</v>
      </c>
      <c r="B1908" t="s">
        <v>809</v>
      </c>
      <c r="C1908" t="s">
        <v>182</v>
      </c>
      <c r="D1908">
        <v>8840</v>
      </c>
      <c r="E1908" t="s">
        <v>53</v>
      </c>
      <c r="F1908">
        <v>74</v>
      </c>
      <c r="G1908" t="s">
        <v>104</v>
      </c>
      <c r="H1908">
        <v>328.29</v>
      </c>
      <c r="I1908" t="s">
        <v>105</v>
      </c>
      <c r="J1908" t="s">
        <v>56</v>
      </c>
      <c r="K1908" t="s">
        <v>72</v>
      </c>
      <c r="L1908" t="s">
        <v>58</v>
      </c>
      <c r="M1908">
        <v>0</v>
      </c>
      <c r="N1908">
        <v>2</v>
      </c>
      <c r="O1908">
        <v>2</v>
      </c>
      <c r="P1908">
        <v>1</v>
      </c>
      <c r="Q1908" t="s">
        <v>59</v>
      </c>
      <c r="R1908" t="s">
        <v>59</v>
      </c>
      <c r="S1908" t="s">
        <v>59</v>
      </c>
      <c r="T1908" t="s">
        <v>59</v>
      </c>
      <c r="U1908" t="s">
        <v>59</v>
      </c>
      <c r="V1908">
        <v>1</v>
      </c>
      <c r="W1908">
        <v>0</v>
      </c>
      <c r="X1908">
        <v>0</v>
      </c>
      <c r="Y1908" t="s">
        <v>66</v>
      </c>
      <c r="Z1908" t="s">
        <v>58</v>
      </c>
      <c r="AA1908" t="s">
        <v>58</v>
      </c>
      <c r="AB1908" t="s">
        <v>66</v>
      </c>
      <c r="AC1908" t="s">
        <v>58</v>
      </c>
      <c r="AD1908" t="s">
        <v>58</v>
      </c>
      <c r="AE1908" t="s">
        <v>58</v>
      </c>
      <c r="AF1908" t="s">
        <v>58</v>
      </c>
      <c r="AG1908" t="s">
        <v>58</v>
      </c>
      <c r="AH1908" t="s">
        <v>58</v>
      </c>
      <c r="AI1908" t="s">
        <v>58</v>
      </c>
      <c r="AJ1908" t="s">
        <v>58</v>
      </c>
      <c r="AK1908">
        <v>0</v>
      </c>
      <c r="AL1908">
        <v>0</v>
      </c>
      <c r="AM1908">
        <v>1</v>
      </c>
      <c r="AN1908">
        <v>0</v>
      </c>
      <c r="AO1908">
        <v>0</v>
      </c>
      <c r="AP1908">
        <v>0</v>
      </c>
      <c r="AQ1908">
        <v>0</v>
      </c>
      <c r="AR1908">
        <v>0</v>
      </c>
      <c r="AS1908">
        <v>1</v>
      </c>
      <c r="AT1908">
        <v>7</v>
      </c>
      <c r="AU1908">
        <v>84062</v>
      </c>
      <c r="AV1908">
        <v>14.1</v>
      </c>
      <c r="AW1908" t="s">
        <v>59</v>
      </c>
      <c r="AX1908">
        <v>7</v>
      </c>
    </row>
    <row r="1909" spans="1:50">
      <c r="A1909" t="s">
        <v>3327</v>
      </c>
      <c r="B1909" t="s">
        <v>1266</v>
      </c>
      <c r="C1909" t="s">
        <v>148</v>
      </c>
      <c r="D1909">
        <v>875</v>
      </c>
      <c r="E1909" t="s">
        <v>53</v>
      </c>
      <c r="F1909">
        <v>40</v>
      </c>
      <c r="G1909" t="s">
        <v>226</v>
      </c>
      <c r="H1909">
        <v>385.86</v>
      </c>
      <c r="I1909" t="s">
        <v>55</v>
      </c>
      <c r="J1909" t="s">
        <v>55</v>
      </c>
      <c r="K1909" t="s">
        <v>128</v>
      </c>
      <c r="L1909" t="s">
        <v>58</v>
      </c>
      <c r="M1909">
        <v>0</v>
      </c>
      <c r="N1909">
        <v>2</v>
      </c>
      <c r="O1909">
        <v>2</v>
      </c>
      <c r="P1909">
        <v>0</v>
      </c>
      <c r="Q1909" t="s">
        <v>59</v>
      </c>
      <c r="R1909" t="s">
        <v>59</v>
      </c>
      <c r="S1909" t="s">
        <v>59</v>
      </c>
      <c r="T1909" t="s">
        <v>59</v>
      </c>
      <c r="U1909" t="s">
        <v>59</v>
      </c>
      <c r="Y1909" t="s">
        <v>66</v>
      </c>
      <c r="Z1909" t="s">
        <v>58</v>
      </c>
      <c r="AA1909" t="s">
        <v>58</v>
      </c>
      <c r="AB1909" t="s">
        <v>58</v>
      </c>
      <c r="AC1909" t="s">
        <v>58</v>
      </c>
      <c r="AD1909" t="s">
        <v>58</v>
      </c>
      <c r="AE1909" t="s">
        <v>58</v>
      </c>
      <c r="AF1909" t="s">
        <v>58</v>
      </c>
      <c r="AG1909" t="s">
        <v>58</v>
      </c>
      <c r="AH1909" t="s">
        <v>58</v>
      </c>
      <c r="AI1909" t="s">
        <v>58</v>
      </c>
      <c r="AJ1909" t="s">
        <v>66</v>
      </c>
      <c r="AK1909">
        <v>0</v>
      </c>
      <c r="AL1909">
        <v>0</v>
      </c>
      <c r="AM1909">
        <v>1</v>
      </c>
      <c r="AN1909">
        <v>0</v>
      </c>
      <c r="AO1909">
        <v>0</v>
      </c>
      <c r="AP1909">
        <v>0</v>
      </c>
      <c r="AQ1909">
        <v>1</v>
      </c>
      <c r="AR1909">
        <v>0</v>
      </c>
      <c r="AS1909">
        <v>1</v>
      </c>
      <c r="AT1909">
        <v>8</v>
      </c>
      <c r="AU1909">
        <v>97954</v>
      </c>
      <c r="AW1909" t="s">
        <v>59</v>
      </c>
      <c r="AX1909">
        <v>3</v>
      </c>
    </row>
    <row r="1910" spans="1:50">
      <c r="A1910" t="s">
        <v>3328</v>
      </c>
      <c r="B1910" t="s">
        <v>3170</v>
      </c>
      <c r="C1910" t="s">
        <v>103</v>
      </c>
      <c r="D1910">
        <v>9340</v>
      </c>
      <c r="E1910" t="s">
        <v>53</v>
      </c>
      <c r="F1910">
        <v>62</v>
      </c>
      <c r="G1910" t="s">
        <v>70</v>
      </c>
      <c r="H1910">
        <v>387.83</v>
      </c>
      <c r="I1910" t="s">
        <v>55</v>
      </c>
      <c r="J1910" t="s">
        <v>55</v>
      </c>
      <c r="K1910" t="s">
        <v>131</v>
      </c>
      <c r="L1910" t="s">
        <v>58</v>
      </c>
      <c r="M1910">
        <v>0</v>
      </c>
      <c r="N1910">
        <v>0</v>
      </c>
      <c r="O1910">
        <v>0</v>
      </c>
      <c r="P1910">
        <v>0</v>
      </c>
      <c r="Q1910" t="s">
        <v>59</v>
      </c>
      <c r="R1910" t="s">
        <v>59</v>
      </c>
      <c r="S1910" t="s">
        <v>59</v>
      </c>
      <c r="T1910" t="s">
        <v>59</v>
      </c>
      <c r="U1910" t="s">
        <v>59</v>
      </c>
      <c r="W1910">
        <v>0</v>
      </c>
      <c r="X1910">
        <v>0</v>
      </c>
      <c r="Y1910" t="s">
        <v>66</v>
      </c>
      <c r="Z1910" t="s">
        <v>66</v>
      </c>
      <c r="AA1910" t="s">
        <v>58</v>
      </c>
      <c r="AB1910" t="s">
        <v>66</v>
      </c>
      <c r="AC1910" t="s">
        <v>58</v>
      </c>
      <c r="AD1910" t="s">
        <v>58</v>
      </c>
      <c r="AE1910" t="s">
        <v>58</v>
      </c>
      <c r="AF1910" t="s">
        <v>58</v>
      </c>
      <c r="AG1910" t="s">
        <v>58</v>
      </c>
      <c r="AH1910" t="s">
        <v>58</v>
      </c>
      <c r="AI1910" t="s">
        <v>58</v>
      </c>
      <c r="AJ1910" t="s">
        <v>58</v>
      </c>
      <c r="AK1910">
        <v>1</v>
      </c>
      <c r="AL1910">
        <v>1</v>
      </c>
      <c r="AM1910">
        <v>0</v>
      </c>
      <c r="AN1910">
        <v>0</v>
      </c>
      <c r="AO1910">
        <v>0</v>
      </c>
      <c r="AP1910">
        <v>0</v>
      </c>
      <c r="AQ1910">
        <v>0</v>
      </c>
      <c r="AR1910">
        <v>0</v>
      </c>
      <c r="AS1910">
        <v>1</v>
      </c>
      <c r="AT1910">
        <v>7</v>
      </c>
      <c r="AU1910">
        <v>85624</v>
      </c>
      <c r="AV1910">
        <v>14</v>
      </c>
      <c r="AW1910" t="s">
        <v>59</v>
      </c>
      <c r="AX1910">
        <v>6</v>
      </c>
    </row>
    <row r="1911" spans="1:50">
      <c r="A1911" t="s">
        <v>3329</v>
      </c>
      <c r="B1911" t="s">
        <v>3330</v>
      </c>
      <c r="C1911" t="s">
        <v>185</v>
      </c>
      <c r="D1911">
        <v>1600</v>
      </c>
      <c r="E1911" t="s">
        <v>53</v>
      </c>
      <c r="F1911">
        <v>58</v>
      </c>
      <c r="G1911" t="s">
        <v>104</v>
      </c>
      <c r="H1911">
        <v>343.42</v>
      </c>
      <c r="I1911" t="s">
        <v>55</v>
      </c>
      <c r="J1911" t="s">
        <v>55</v>
      </c>
      <c r="K1911" t="s">
        <v>72</v>
      </c>
      <c r="L1911" t="s">
        <v>58</v>
      </c>
      <c r="M1911">
        <v>0</v>
      </c>
      <c r="N1911">
        <v>1</v>
      </c>
      <c r="O1911">
        <v>1</v>
      </c>
      <c r="P1911">
        <v>0</v>
      </c>
      <c r="Q1911" t="s">
        <v>59</v>
      </c>
      <c r="R1911" t="s">
        <v>59</v>
      </c>
      <c r="S1911" t="s">
        <v>59</v>
      </c>
      <c r="T1911" t="s">
        <v>59</v>
      </c>
      <c r="U1911" t="s">
        <v>59</v>
      </c>
      <c r="W1911">
        <v>0</v>
      </c>
      <c r="X1911">
        <v>0</v>
      </c>
      <c r="Y1911" t="s">
        <v>66</v>
      </c>
      <c r="Z1911" t="s">
        <v>66</v>
      </c>
      <c r="AA1911" t="s">
        <v>58</v>
      </c>
      <c r="AB1911" t="s">
        <v>58</v>
      </c>
      <c r="AC1911" t="s">
        <v>58</v>
      </c>
      <c r="AD1911" t="s">
        <v>58</v>
      </c>
      <c r="AE1911" t="s">
        <v>66</v>
      </c>
      <c r="AF1911" t="s">
        <v>58</v>
      </c>
      <c r="AG1911" t="s">
        <v>58</v>
      </c>
      <c r="AH1911" t="s">
        <v>58</v>
      </c>
      <c r="AI1911" t="s">
        <v>58</v>
      </c>
      <c r="AJ1911" t="s">
        <v>58</v>
      </c>
      <c r="AK1911">
        <v>1</v>
      </c>
      <c r="AL1911">
        <v>1</v>
      </c>
      <c r="AM1911">
        <v>1</v>
      </c>
      <c r="AN1911">
        <v>0</v>
      </c>
      <c r="AO1911">
        <v>1</v>
      </c>
      <c r="AP1911">
        <v>0</v>
      </c>
      <c r="AQ1911">
        <v>0</v>
      </c>
      <c r="AR1911">
        <v>0</v>
      </c>
      <c r="AS1911">
        <v>1</v>
      </c>
      <c r="AT1911">
        <v>7</v>
      </c>
      <c r="AU1911">
        <v>76353</v>
      </c>
      <c r="AV1911">
        <v>13</v>
      </c>
      <c r="AW1911" t="s">
        <v>59</v>
      </c>
      <c r="AX1911">
        <v>1</v>
      </c>
    </row>
    <row r="1912" spans="1:50">
      <c r="A1912" t="s">
        <v>3331</v>
      </c>
      <c r="B1912" t="s">
        <v>228</v>
      </c>
      <c r="C1912" t="s">
        <v>108</v>
      </c>
      <c r="D1912">
        <v>7240</v>
      </c>
      <c r="E1912" t="s">
        <v>53</v>
      </c>
      <c r="F1912">
        <v>58</v>
      </c>
      <c r="G1912" t="s">
        <v>104</v>
      </c>
      <c r="H1912">
        <v>251.32</v>
      </c>
      <c r="I1912" t="s">
        <v>55</v>
      </c>
      <c r="J1912" t="s">
        <v>55</v>
      </c>
      <c r="K1912" t="s">
        <v>72</v>
      </c>
      <c r="L1912" t="s">
        <v>58</v>
      </c>
      <c r="M1912">
        <v>0</v>
      </c>
      <c r="N1912">
        <v>2</v>
      </c>
      <c r="O1912">
        <v>2</v>
      </c>
      <c r="P1912">
        <v>0</v>
      </c>
      <c r="Q1912" t="s">
        <v>59</v>
      </c>
      <c r="R1912" t="s">
        <v>59</v>
      </c>
      <c r="S1912" t="s">
        <v>59</v>
      </c>
      <c r="T1912" t="s">
        <v>59</v>
      </c>
      <c r="U1912" t="s">
        <v>59</v>
      </c>
      <c r="V1912">
        <v>3</v>
      </c>
      <c r="W1912">
        <v>1</v>
      </c>
      <c r="X1912">
        <v>1</v>
      </c>
      <c r="Y1912" t="s">
        <v>66</v>
      </c>
      <c r="Z1912" t="s">
        <v>66</v>
      </c>
      <c r="AA1912" t="s">
        <v>58</v>
      </c>
      <c r="AB1912" t="s">
        <v>66</v>
      </c>
      <c r="AC1912" t="s">
        <v>58</v>
      </c>
      <c r="AD1912" t="s">
        <v>58</v>
      </c>
      <c r="AE1912" t="s">
        <v>66</v>
      </c>
      <c r="AF1912" t="s">
        <v>58</v>
      </c>
      <c r="AG1912" t="s">
        <v>58</v>
      </c>
      <c r="AH1912" t="s">
        <v>58</v>
      </c>
      <c r="AI1912" t="s">
        <v>58</v>
      </c>
      <c r="AJ1912" t="s">
        <v>58</v>
      </c>
      <c r="AK1912">
        <v>0</v>
      </c>
      <c r="AL1912">
        <v>0</v>
      </c>
      <c r="AM1912">
        <v>1</v>
      </c>
      <c r="AN1912">
        <v>0</v>
      </c>
      <c r="AO1912">
        <v>1</v>
      </c>
      <c r="AP1912">
        <v>0</v>
      </c>
      <c r="AQ1912">
        <v>0</v>
      </c>
      <c r="AR1912">
        <v>0</v>
      </c>
      <c r="AS1912">
        <v>0</v>
      </c>
      <c r="AT1912">
        <v>6</v>
      </c>
      <c r="AU1912">
        <v>64482</v>
      </c>
      <c r="AV1912">
        <v>13.6</v>
      </c>
      <c r="AW1912" t="s">
        <v>59</v>
      </c>
      <c r="AX1912">
        <v>9</v>
      </c>
    </row>
    <row r="1913" spans="1:50">
      <c r="A1913" t="s">
        <v>3332</v>
      </c>
      <c r="B1913" t="s">
        <v>1038</v>
      </c>
      <c r="C1913" t="s">
        <v>108</v>
      </c>
      <c r="D1913">
        <v>3360</v>
      </c>
      <c r="E1913" t="s">
        <v>53</v>
      </c>
      <c r="F1913">
        <v>60</v>
      </c>
      <c r="G1913" t="s">
        <v>70</v>
      </c>
      <c r="H1913">
        <v>326.97000000000003</v>
      </c>
      <c r="I1913" t="s">
        <v>105</v>
      </c>
      <c r="J1913" t="s">
        <v>71</v>
      </c>
      <c r="K1913" t="s">
        <v>72</v>
      </c>
      <c r="L1913" t="s">
        <v>66</v>
      </c>
      <c r="M1913">
        <v>1</v>
      </c>
      <c r="N1913">
        <v>2</v>
      </c>
      <c r="O1913">
        <v>2</v>
      </c>
      <c r="P1913">
        <v>0</v>
      </c>
      <c r="Q1913" t="s">
        <v>59</v>
      </c>
      <c r="R1913" t="s">
        <v>59</v>
      </c>
      <c r="S1913" t="s">
        <v>59</v>
      </c>
      <c r="T1913" t="s">
        <v>59</v>
      </c>
      <c r="U1913" t="s">
        <v>59</v>
      </c>
      <c r="V1913">
        <v>2</v>
      </c>
      <c r="W1913">
        <v>0</v>
      </c>
      <c r="X1913">
        <v>1</v>
      </c>
      <c r="Y1913" t="s">
        <v>58</v>
      </c>
      <c r="Z1913" t="s">
        <v>66</v>
      </c>
      <c r="AA1913" t="s">
        <v>58</v>
      </c>
      <c r="AB1913" t="s">
        <v>66</v>
      </c>
      <c r="AC1913" t="s">
        <v>58</v>
      </c>
      <c r="AD1913" t="s">
        <v>58</v>
      </c>
      <c r="AE1913" t="s">
        <v>66</v>
      </c>
      <c r="AF1913" t="s">
        <v>58</v>
      </c>
      <c r="AG1913" t="s">
        <v>58</v>
      </c>
      <c r="AH1913" t="s">
        <v>58</v>
      </c>
      <c r="AI1913" t="s">
        <v>58</v>
      </c>
      <c r="AJ1913" t="s">
        <v>58</v>
      </c>
      <c r="AK1913">
        <v>0</v>
      </c>
      <c r="AL1913">
        <v>1</v>
      </c>
      <c r="AM1913">
        <v>1</v>
      </c>
      <c r="AN1913">
        <v>0</v>
      </c>
      <c r="AO1913">
        <v>1</v>
      </c>
      <c r="AP1913">
        <v>0</v>
      </c>
      <c r="AQ1913">
        <v>0</v>
      </c>
      <c r="AR1913">
        <v>1</v>
      </c>
      <c r="AS1913">
        <v>0</v>
      </c>
      <c r="AT1913">
        <v>8</v>
      </c>
      <c r="AU1913">
        <v>73688</v>
      </c>
      <c r="AV1913">
        <v>13.8</v>
      </c>
      <c r="AW1913" t="s">
        <v>66</v>
      </c>
      <c r="AX1913">
        <v>9</v>
      </c>
    </row>
    <row r="1914" spans="1:50">
      <c r="A1914" t="s">
        <v>3333</v>
      </c>
      <c r="B1914" t="s">
        <v>693</v>
      </c>
      <c r="C1914" t="s">
        <v>142</v>
      </c>
      <c r="D1914">
        <v>4890</v>
      </c>
      <c r="E1914" t="s">
        <v>53</v>
      </c>
      <c r="F1914">
        <v>66</v>
      </c>
      <c r="G1914" t="s">
        <v>127</v>
      </c>
      <c r="H1914">
        <v>423.68</v>
      </c>
      <c r="I1914" t="s">
        <v>94</v>
      </c>
      <c r="J1914" t="s">
        <v>71</v>
      </c>
      <c r="K1914" t="s">
        <v>72</v>
      </c>
      <c r="L1914" t="s">
        <v>58</v>
      </c>
      <c r="M1914">
        <v>0</v>
      </c>
      <c r="N1914">
        <v>2</v>
      </c>
      <c r="O1914">
        <v>2</v>
      </c>
      <c r="P1914">
        <v>0</v>
      </c>
      <c r="Q1914" t="s">
        <v>59</v>
      </c>
      <c r="R1914" t="s">
        <v>59</v>
      </c>
      <c r="S1914" t="s">
        <v>59</v>
      </c>
      <c r="T1914" t="s">
        <v>59</v>
      </c>
      <c r="U1914" t="s">
        <v>59</v>
      </c>
      <c r="V1914">
        <v>3</v>
      </c>
      <c r="W1914">
        <v>0</v>
      </c>
      <c r="X1914">
        <v>1</v>
      </c>
      <c r="Y1914" t="s">
        <v>66</v>
      </c>
      <c r="Z1914" t="s">
        <v>58</v>
      </c>
      <c r="AA1914" t="s">
        <v>58</v>
      </c>
      <c r="AB1914" t="s">
        <v>66</v>
      </c>
      <c r="AC1914" t="s">
        <v>58</v>
      </c>
      <c r="AD1914" t="s">
        <v>58</v>
      </c>
      <c r="AE1914" t="s">
        <v>58</v>
      </c>
      <c r="AF1914" t="s">
        <v>58</v>
      </c>
      <c r="AG1914" t="s">
        <v>58</v>
      </c>
      <c r="AH1914" t="s">
        <v>58</v>
      </c>
      <c r="AI1914" t="s">
        <v>58</v>
      </c>
      <c r="AJ1914" t="s">
        <v>58</v>
      </c>
      <c r="AK1914">
        <v>0</v>
      </c>
      <c r="AL1914">
        <v>0</v>
      </c>
      <c r="AM1914">
        <v>1</v>
      </c>
      <c r="AN1914">
        <v>0</v>
      </c>
      <c r="AO1914">
        <v>1</v>
      </c>
      <c r="AP1914">
        <v>0</v>
      </c>
      <c r="AQ1914">
        <v>0</v>
      </c>
      <c r="AR1914">
        <v>0</v>
      </c>
      <c r="AS1914">
        <v>0</v>
      </c>
      <c r="AT1914">
        <v>7</v>
      </c>
      <c r="AU1914">
        <v>66967</v>
      </c>
      <c r="AV1914">
        <v>13.5</v>
      </c>
      <c r="AW1914" t="s">
        <v>59</v>
      </c>
      <c r="AX1914">
        <v>6</v>
      </c>
    </row>
    <row r="1915" spans="1:50">
      <c r="A1915" t="s">
        <v>3334</v>
      </c>
      <c r="B1915" t="s">
        <v>136</v>
      </c>
      <c r="C1915" t="s">
        <v>62</v>
      </c>
      <c r="D1915">
        <v>2120</v>
      </c>
      <c r="E1915" t="s">
        <v>63</v>
      </c>
      <c r="F1915">
        <v>54</v>
      </c>
      <c r="G1915" t="s">
        <v>363</v>
      </c>
      <c r="H1915">
        <v>490.46</v>
      </c>
      <c r="I1915" t="s">
        <v>105</v>
      </c>
      <c r="J1915" t="s">
        <v>71</v>
      </c>
      <c r="K1915" t="s">
        <v>72</v>
      </c>
      <c r="L1915" t="s">
        <v>66</v>
      </c>
      <c r="M1915">
        <v>2</v>
      </c>
      <c r="N1915">
        <v>2</v>
      </c>
      <c r="O1915">
        <v>2</v>
      </c>
      <c r="P1915">
        <v>0</v>
      </c>
      <c r="Q1915" t="s">
        <v>59</v>
      </c>
      <c r="R1915" t="s">
        <v>59</v>
      </c>
      <c r="S1915" t="s">
        <v>59</v>
      </c>
      <c r="T1915" t="s">
        <v>59</v>
      </c>
      <c r="U1915" t="s">
        <v>59</v>
      </c>
      <c r="V1915">
        <v>1</v>
      </c>
      <c r="W1915">
        <v>1</v>
      </c>
      <c r="X1915">
        <v>1</v>
      </c>
      <c r="Y1915" t="s">
        <v>66</v>
      </c>
      <c r="Z1915" t="s">
        <v>66</v>
      </c>
      <c r="AA1915" t="s">
        <v>58</v>
      </c>
      <c r="AB1915" t="s">
        <v>58</v>
      </c>
      <c r="AC1915" t="s">
        <v>58</v>
      </c>
      <c r="AD1915" t="s">
        <v>58</v>
      </c>
      <c r="AE1915" t="s">
        <v>58</v>
      </c>
      <c r="AF1915" t="s">
        <v>58</v>
      </c>
      <c r="AG1915" t="s">
        <v>58</v>
      </c>
      <c r="AH1915" t="s">
        <v>58</v>
      </c>
      <c r="AI1915" t="s">
        <v>58</v>
      </c>
      <c r="AJ1915" t="s">
        <v>58</v>
      </c>
      <c r="AK1915">
        <v>0</v>
      </c>
      <c r="AL1915">
        <v>0</v>
      </c>
      <c r="AM1915">
        <v>1</v>
      </c>
      <c r="AN1915">
        <v>0</v>
      </c>
      <c r="AO1915">
        <v>1</v>
      </c>
      <c r="AP1915">
        <v>0</v>
      </c>
      <c r="AQ1915">
        <v>0</v>
      </c>
      <c r="AR1915">
        <v>0</v>
      </c>
      <c r="AS1915">
        <v>0</v>
      </c>
      <c r="AT1915">
        <v>9</v>
      </c>
      <c r="AU1915">
        <v>137499</v>
      </c>
      <c r="AV1915">
        <v>15.2</v>
      </c>
      <c r="AW1915" t="s">
        <v>59</v>
      </c>
      <c r="AX1915">
        <v>8</v>
      </c>
    </row>
    <row r="1916" spans="1:50">
      <c r="A1916" t="s">
        <v>3335</v>
      </c>
      <c r="B1916" t="s">
        <v>1140</v>
      </c>
      <c r="C1916" t="s">
        <v>199</v>
      </c>
      <c r="D1916">
        <v>6160</v>
      </c>
      <c r="E1916" t="s">
        <v>53</v>
      </c>
      <c r="F1916">
        <v>48</v>
      </c>
      <c r="G1916" t="s">
        <v>70</v>
      </c>
      <c r="H1916">
        <v>350</v>
      </c>
      <c r="I1916" t="s">
        <v>100</v>
      </c>
      <c r="J1916" t="s">
        <v>71</v>
      </c>
      <c r="K1916" t="s">
        <v>72</v>
      </c>
      <c r="L1916" t="s">
        <v>66</v>
      </c>
      <c r="M1916">
        <v>1</v>
      </c>
      <c r="N1916">
        <v>2</v>
      </c>
      <c r="O1916">
        <v>2</v>
      </c>
      <c r="P1916">
        <v>0</v>
      </c>
      <c r="Q1916" t="s">
        <v>59</v>
      </c>
      <c r="R1916" t="s">
        <v>59</v>
      </c>
      <c r="S1916" t="s">
        <v>59</v>
      </c>
      <c r="T1916" t="s">
        <v>59</v>
      </c>
      <c r="U1916" t="s">
        <v>59</v>
      </c>
      <c r="W1916">
        <v>0</v>
      </c>
      <c r="X1916">
        <v>0</v>
      </c>
      <c r="Y1916" t="s">
        <v>66</v>
      </c>
      <c r="Z1916" t="s">
        <v>66</v>
      </c>
      <c r="AA1916" t="s">
        <v>58</v>
      </c>
      <c r="AB1916" t="s">
        <v>66</v>
      </c>
      <c r="AC1916" t="s">
        <v>58</v>
      </c>
      <c r="AD1916" t="s">
        <v>58</v>
      </c>
      <c r="AE1916" t="s">
        <v>58</v>
      </c>
      <c r="AF1916" t="s">
        <v>58</v>
      </c>
      <c r="AG1916" t="s">
        <v>58</v>
      </c>
      <c r="AH1916" t="s">
        <v>58</v>
      </c>
      <c r="AI1916" t="s">
        <v>58</v>
      </c>
      <c r="AJ1916" t="s">
        <v>58</v>
      </c>
      <c r="AK1916">
        <v>0</v>
      </c>
      <c r="AL1916">
        <v>1</v>
      </c>
      <c r="AM1916">
        <v>1</v>
      </c>
      <c r="AN1916">
        <v>0</v>
      </c>
      <c r="AO1916">
        <v>1</v>
      </c>
      <c r="AP1916">
        <v>0</v>
      </c>
      <c r="AQ1916">
        <v>0</v>
      </c>
      <c r="AR1916">
        <v>0</v>
      </c>
      <c r="AS1916">
        <v>0</v>
      </c>
      <c r="AT1916">
        <v>7</v>
      </c>
      <c r="AU1916">
        <v>69230</v>
      </c>
      <c r="AV1916">
        <v>13.1</v>
      </c>
      <c r="AW1916" t="s">
        <v>59</v>
      </c>
      <c r="AX1916">
        <v>3</v>
      </c>
    </row>
    <row r="1917" spans="1:50">
      <c r="A1917" t="s">
        <v>3336</v>
      </c>
      <c r="B1917" t="s">
        <v>3023</v>
      </c>
      <c r="C1917" t="s">
        <v>103</v>
      </c>
      <c r="D1917">
        <v>4480</v>
      </c>
      <c r="E1917" t="s">
        <v>53</v>
      </c>
      <c r="F1917">
        <v>0</v>
      </c>
      <c r="G1917" t="s">
        <v>70</v>
      </c>
      <c r="H1917">
        <v>275.99</v>
      </c>
      <c r="I1917" t="s">
        <v>100</v>
      </c>
      <c r="J1917" t="s">
        <v>71</v>
      </c>
      <c r="K1917" t="s">
        <v>256</v>
      </c>
      <c r="L1917" t="s">
        <v>66</v>
      </c>
      <c r="M1917">
        <v>1</v>
      </c>
      <c r="N1917">
        <v>0</v>
      </c>
      <c r="O1917">
        <v>0</v>
      </c>
      <c r="P1917">
        <v>0</v>
      </c>
      <c r="Q1917" t="s">
        <v>66</v>
      </c>
      <c r="R1917" t="s">
        <v>59</v>
      </c>
      <c r="S1917" t="s">
        <v>59</v>
      </c>
      <c r="T1917" t="s">
        <v>66</v>
      </c>
      <c r="U1917" t="s">
        <v>59</v>
      </c>
      <c r="W1917">
        <v>0</v>
      </c>
      <c r="X1917">
        <v>0</v>
      </c>
      <c r="Y1917" t="s">
        <v>59</v>
      </c>
      <c r="Z1917" t="s">
        <v>59</v>
      </c>
      <c r="AA1917" t="s">
        <v>59</v>
      </c>
      <c r="AB1917" t="s">
        <v>59</v>
      </c>
      <c r="AC1917" t="s">
        <v>59</v>
      </c>
      <c r="AD1917" t="s">
        <v>59</v>
      </c>
      <c r="AE1917" t="s">
        <v>59</v>
      </c>
      <c r="AF1917" t="s">
        <v>59</v>
      </c>
      <c r="AG1917" t="s">
        <v>59</v>
      </c>
      <c r="AH1917" t="s">
        <v>59</v>
      </c>
      <c r="AI1917" t="s">
        <v>59</v>
      </c>
      <c r="AJ1917" t="s">
        <v>59</v>
      </c>
      <c r="AT1917">
        <v>4</v>
      </c>
      <c r="AU1917">
        <v>57634</v>
      </c>
      <c r="AV1917">
        <v>12.7</v>
      </c>
      <c r="AW1917" t="s">
        <v>59</v>
      </c>
      <c r="AX1917">
        <v>6</v>
      </c>
    </row>
    <row r="1918" spans="1:50">
      <c r="A1918" t="s">
        <v>3337</v>
      </c>
      <c r="B1918" t="s">
        <v>3338</v>
      </c>
      <c r="C1918" t="s">
        <v>816</v>
      </c>
      <c r="E1918" t="s">
        <v>53</v>
      </c>
      <c r="F1918">
        <v>26</v>
      </c>
      <c r="G1918" t="s">
        <v>70</v>
      </c>
      <c r="H1918">
        <v>264.8</v>
      </c>
      <c r="I1918" t="s">
        <v>55</v>
      </c>
      <c r="J1918" t="s">
        <v>71</v>
      </c>
      <c r="K1918" t="s">
        <v>85</v>
      </c>
      <c r="L1918" t="s">
        <v>66</v>
      </c>
      <c r="M1918">
        <v>2</v>
      </c>
      <c r="N1918">
        <v>2</v>
      </c>
      <c r="O1918">
        <v>2</v>
      </c>
      <c r="P1918">
        <v>0</v>
      </c>
      <c r="Q1918" t="s">
        <v>59</v>
      </c>
      <c r="R1918" t="s">
        <v>59</v>
      </c>
      <c r="S1918" t="s">
        <v>59</v>
      </c>
      <c r="T1918" t="s">
        <v>59</v>
      </c>
      <c r="U1918" t="s">
        <v>59</v>
      </c>
      <c r="W1918">
        <v>0</v>
      </c>
      <c r="X1918">
        <v>0</v>
      </c>
      <c r="Y1918" t="s">
        <v>66</v>
      </c>
      <c r="Z1918" t="s">
        <v>58</v>
      </c>
      <c r="AA1918" t="s">
        <v>58</v>
      </c>
      <c r="AB1918" t="s">
        <v>58</v>
      </c>
      <c r="AC1918" t="s">
        <v>58</v>
      </c>
      <c r="AD1918" t="s">
        <v>58</v>
      </c>
      <c r="AE1918" t="s">
        <v>58</v>
      </c>
      <c r="AF1918" t="s">
        <v>58</v>
      </c>
      <c r="AG1918" t="s">
        <v>58</v>
      </c>
      <c r="AH1918" t="s">
        <v>58</v>
      </c>
      <c r="AI1918" t="s">
        <v>58</v>
      </c>
      <c r="AJ1918" t="s">
        <v>58</v>
      </c>
      <c r="AK1918">
        <v>0</v>
      </c>
      <c r="AL1918">
        <v>0</v>
      </c>
      <c r="AM1918">
        <v>0</v>
      </c>
      <c r="AN1918">
        <v>0</v>
      </c>
      <c r="AO1918">
        <v>0</v>
      </c>
      <c r="AP1918">
        <v>0</v>
      </c>
      <c r="AQ1918">
        <v>0</v>
      </c>
      <c r="AR1918">
        <v>0</v>
      </c>
      <c r="AS1918">
        <v>0</v>
      </c>
      <c r="AT1918">
        <v>6</v>
      </c>
      <c r="AU1918">
        <v>55749</v>
      </c>
      <c r="AV1918">
        <v>12.3</v>
      </c>
      <c r="AW1918" t="s">
        <v>59</v>
      </c>
      <c r="AX1918">
        <v>5</v>
      </c>
    </row>
    <row r="1919" spans="1:50">
      <c r="A1919" t="s">
        <v>3339</v>
      </c>
      <c r="B1919" t="s">
        <v>3101</v>
      </c>
      <c r="C1919" t="s">
        <v>185</v>
      </c>
      <c r="D1919">
        <v>1600</v>
      </c>
      <c r="E1919" t="s">
        <v>63</v>
      </c>
      <c r="F1919">
        <v>62</v>
      </c>
      <c r="G1919" t="s">
        <v>246</v>
      </c>
      <c r="H1919">
        <v>401.97</v>
      </c>
      <c r="I1919" t="s">
        <v>55</v>
      </c>
      <c r="J1919" t="s">
        <v>71</v>
      </c>
      <c r="K1919" t="s">
        <v>90</v>
      </c>
      <c r="L1919" t="s">
        <v>58</v>
      </c>
      <c r="M1919">
        <v>0</v>
      </c>
      <c r="N1919">
        <v>1</v>
      </c>
      <c r="O1919">
        <v>1</v>
      </c>
      <c r="P1919">
        <v>0</v>
      </c>
      <c r="Q1919" t="s">
        <v>59</v>
      </c>
      <c r="R1919" t="s">
        <v>59</v>
      </c>
      <c r="S1919" t="s">
        <v>59</v>
      </c>
      <c r="T1919" t="s">
        <v>59</v>
      </c>
      <c r="U1919" t="s">
        <v>59</v>
      </c>
      <c r="W1919">
        <v>0</v>
      </c>
      <c r="X1919">
        <v>0</v>
      </c>
      <c r="Y1919" t="s">
        <v>66</v>
      </c>
      <c r="Z1919" t="s">
        <v>66</v>
      </c>
      <c r="AA1919" t="s">
        <v>58</v>
      </c>
      <c r="AB1919" t="s">
        <v>66</v>
      </c>
      <c r="AC1919" t="s">
        <v>58</v>
      </c>
      <c r="AD1919" t="s">
        <v>58</v>
      </c>
      <c r="AE1919" t="s">
        <v>66</v>
      </c>
      <c r="AF1919" t="s">
        <v>58</v>
      </c>
      <c r="AG1919" t="s">
        <v>58</v>
      </c>
      <c r="AH1919" t="s">
        <v>58</v>
      </c>
      <c r="AI1919" t="s">
        <v>58</v>
      </c>
      <c r="AJ1919" t="s">
        <v>58</v>
      </c>
      <c r="AK1919">
        <v>0</v>
      </c>
      <c r="AL1919">
        <v>0</v>
      </c>
      <c r="AM1919">
        <v>1</v>
      </c>
      <c r="AN1919">
        <v>0</v>
      </c>
      <c r="AO1919">
        <v>0</v>
      </c>
      <c r="AP1919">
        <v>0</v>
      </c>
      <c r="AQ1919">
        <v>0</v>
      </c>
      <c r="AR1919">
        <v>0</v>
      </c>
      <c r="AS1919">
        <v>1</v>
      </c>
      <c r="AT1919">
        <v>7</v>
      </c>
      <c r="AU1919">
        <v>82962</v>
      </c>
      <c r="AV1919">
        <v>15.1</v>
      </c>
      <c r="AW1919" t="s">
        <v>59</v>
      </c>
      <c r="AX1919">
        <v>1</v>
      </c>
    </row>
    <row r="1920" spans="1:50">
      <c r="A1920" t="s">
        <v>3340</v>
      </c>
      <c r="B1920" t="s">
        <v>3341</v>
      </c>
      <c r="C1920" t="s">
        <v>79</v>
      </c>
      <c r="D1920">
        <v>7040</v>
      </c>
      <c r="E1920" t="s">
        <v>53</v>
      </c>
      <c r="F1920">
        <v>60</v>
      </c>
      <c r="G1920" t="s">
        <v>70</v>
      </c>
      <c r="H1920">
        <v>328.62</v>
      </c>
      <c r="I1920" t="s">
        <v>105</v>
      </c>
      <c r="J1920" t="s">
        <v>71</v>
      </c>
      <c r="K1920" t="s">
        <v>116</v>
      </c>
      <c r="L1920" t="s">
        <v>58</v>
      </c>
      <c r="M1920">
        <v>0</v>
      </c>
      <c r="N1920">
        <v>2</v>
      </c>
      <c r="O1920">
        <v>2</v>
      </c>
      <c r="P1920">
        <v>1</v>
      </c>
      <c r="Q1920" t="s">
        <v>59</v>
      </c>
      <c r="R1920" t="s">
        <v>59</v>
      </c>
      <c r="S1920" t="s">
        <v>59</v>
      </c>
      <c r="T1920" t="s">
        <v>59</v>
      </c>
      <c r="U1920" t="s">
        <v>59</v>
      </c>
      <c r="V1920">
        <v>0</v>
      </c>
      <c r="W1920">
        <v>1</v>
      </c>
      <c r="X1920">
        <v>1</v>
      </c>
      <c r="Y1920" t="s">
        <v>58</v>
      </c>
      <c r="Z1920" t="s">
        <v>66</v>
      </c>
      <c r="AA1920" t="s">
        <v>58</v>
      </c>
      <c r="AB1920" t="s">
        <v>66</v>
      </c>
      <c r="AC1920" t="s">
        <v>58</v>
      </c>
      <c r="AD1920" t="s">
        <v>58</v>
      </c>
      <c r="AE1920" t="s">
        <v>58</v>
      </c>
      <c r="AF1920" t="s">
        <v>58</v>
      </c>
      <c r="AG1920" t="s">
        <v>58</v>
      </c>
      <c r="AH1920" t="s">
        <v>66</v>
      </c>
      <c r="AI1920" t="s">
        <v>58</v>
      </c>
      <c r="AJ1920" t="s">
        <v>58</v>
      </c>
      <c r="AK1920">
        <v>0</v>
      </c>
      <c r="AL1920">
        <v>0</v>
      </c>
      <c r="AM1920">
        <v>1</v>
      </c>
      <c r="AN1920">
        <v>1</v>
      </c>
      <c r="AO1920">
        <v>1</v>
      </c>
      <c r="AP1920">
        <v>0</v>
      </c>
      <c r="AQ1920">
        <v>1</v>
      </c>
      <c r="AR1920">
        <v>0</v>
      </c>
      <c r="AS1920">
        <v>1</v>
      </c>
      <c r="AT1920">
        <v>8</v>
      </c>
      <c r="AU1920">
        <v>70832</v>
      </c>
      <c r="AV1920">
        <v>14.4</v>
      </c>
      <c r="AW1920" t="s">
        <v>59</v>
      </c>
      <c r="AX1920">
        <v>8</v>
      </c>
    </row>
    <row r="1921" spans="1:50">
      <c r="A1921" t="s">
        <v>3342</v>
      </c>
      <c r="B1921" t="s">
        <v>2760</v>
      </c>
      <c r="C1921" t="s">
        <v>177</v>
      </c>
      <c r="D1921">
        <v>3760</v>
      </c>
      <c r="E1921" t="s">
        <v>53</v>
      </c>
      <c r="F1921">
        <v>0</v>
      </c>
      <c r="G1921" t="s">
        <v>163</v>
      </c>
      <c r="H1921">
        <v>418.09</v>
      </c>
      <c r="I1921" t="s">
        <v>105</v>
      </c>
      <c r="J1921" t="s">
        <v>71</v>
      </c>
      <c r="K1921" t="s">
        <v>72</v>
      </c>
      <c r="L1921" t="s">
        <v>58</v>
      </c>
      <c r="M1921">
        <v>0</v>
      </c>
      <c r="N1921">
        <v>2</v>
      </c>
      <c r="O1921">
        <v>2</v>
      </c>
      <c r="P1921">
        <v>1</v>
      </c>
      <c r="Q1921" t="s">
        <v>59</v>
      </c>
      <c r="R1921" t="s">
        <v>59</v>
      </c>
      <c r="S1921" t="s">
        <v>59</v>
      </c>
      <c r="T1921" t="s">
        <v>59</v>
      </c>
      <c r="U1921" t="s">
        <v>59</v>
      </c>
      <c r="W1921">
        <v>0</v>
      </c>
      <c r="X1921">
        <v>0</v>
      </c>
      <c r="Y1921" t="s">
        <v>66</v>
      </c>
      <c r="Z1921" t="s">
        <v>66</v>
      </c>
      <c r="AA1921" t="s">
        <v>58</v>
      </c>
      <c r="AB1921" t="s">
        <v>66</v>
      </c>
      <c r="AC1921" t="s">
        <v>58</v>
      </c>
      <c r="AD1921" t="s">
        <v>58</v>
      </c>
      <c r="AE1921" t="s">
        <v>58</v>
      </c>
      <c r="AF1921" t="s">
        <v>58</v>
      </c>
      <c r="AG1921" t="s">
        <v>58</v>
      </c>
      <c r="AH1921" t="s">
        <v>58</v>
      </c>
      <c r="AI1921" t="s">
        <v>58</v>
      </c>
      <c r="AJ1921" t="s">
        <v>58</v>
      </c>
      <c r="AK1921">
        <v>0</v>
      </c>
      <c r="AL1921">
        <v>1</v>
      </c>
      <c r="AM1921">
        <v>1</v>
      </c>
      <c r="AN1921">
        <v>0</v>
      </c>
      <c r="AO1921">
        <v>1</v>
      </c>
      <c r="AP1921">
        <v>0</v>
      </c>
      <c r="AQ1921">
        <v>0</v>
      </c>
      <c r="AR1921">
        <v>0</v>
      </c>
      <c r="AS1921">
        <v>1</v>
      </c>
      <c r="AT1921">
        <v>9</v>
      </c>
      <c r="AU1921">
        <v>95749</v>
      </c>
      <c r="AV1921">
        <v>15.7</v>
      </c>
      <c r="AW1921" t="s">
        <v>59</v>
      </c>
      <c r="AX1921">
        <v>8</v>
      </c>
    </row>
    <row r="1922" spans="1:50">
      <c r="A1922" t="s">
        <v>3343</v>
      </c>
      <c r="B1922" t="s">
        <v>3344</v>
      </c>
      <c r="C1922" t="s">
        <v>171</v>
      </c>
      <c r="D1922">
        <v>5600</v>
      </c>
      <c r="E1922" t="s">
        <v>53</v>
      </c>
      <c r="F1922">
        <v>48</v>
      </c>
      <c r="G1922" t="s">
        <v>64</v>
      </c>
      <c r="H1922">
        <v>445.72</v>
      </c>
      <c r="I1922" t="s">
        <v>100</v>
      </c>
      <c r="J1922" t="s">
        <v>71</v>
      </c>
      <c r="K1922" t="s">
        <v>72</v>
      </c>
      <c r="L1922" t="s">
        <v>66</v>
      </c>
      <c r="M1922">
        <v>2</v>
      </c>
      <c r="N1922">
        <v>2</v>
      </c>
      <c r="O1922">
        <v>2</v>
      </c>
      <c r="P1922">
        <v>0</v>
      </c>
      <c r="Q1922" t="s">
        <v>59</v>
      </c>
      <c r="R1922" t="s">
        <v>59</v>
      </c>
      <c r="S1922" t="s">
        <v>59</v>
      </c>
      <c r="T1922" t="s">
        <v>66</v>
      </c>
      <c r="U1922" t="s">
        <v>66</v>
      </c>
      <c r="V1922">
        <v>9</v>
      </c>
      <c r="W1922">
        <v>1</v>
      </c>
      <c r="X1922">
        <v>1</v>
      </c>
      <c r="Y1922" t="s">
        <v>66</v>
      </c>
      <c r="Z1922" t="s">
        <v>66</v>
      </c>
      <c r="AA1922" t="s">
        <v>66</v>
      </c>
      <c r="AB1922" t="s">
        <v>66</v>
      </c>
      <c r="AC1922" t="s">
        <v>58</v>
      </c>
      <c r="AD1922" t="s">
        <v>58</v>
      </c>
      <c r="AE1922" t="s">
        <v>58</v>
      </c>
      <c r="AF1922" t="s">
        <v>58</v>
      </c>
      <c r="AG1922" t="s">
        <v>58</v>
      </c>
      <c r="AH1922" t="s">
        <v>58</v>
      </c>
      <c r="AI1922" t="s">
        <v>58</v>
      </c>
      <c r="AJ1922" t="s">
        <v>66</v>
      </c>
      <c r="AK1922">
        <v>1</v>
      </c>
      <c r="AL1922">
        <v>1</v>
      </c>
      <c r="AM1922">
        <v>1</v>
      </c>
      <c r="AN1922">
        <v>0</v>
      </c>
      <c r="AO1922">
        <v>1</v>
      </c>
      <c r="AP1922">
        <v>0</v>
      </c>
      <c r="AQ1922">
        <v>0</v>
      </c>
      <c r="AR1922">
        <v>0</v>
      </c>
      <c r="AS1922">
        <v>1</v>
      </c>
      <c r="AT1922">
        <v>8</v>
      </c>
      <c r="AU1922">
        <v>101874</v>
      </c>
      <c r="AV1922">
        <v>13</v>
      </c>
      <c r="AW1922" t="s">
        <v>59</v>
      </c>
      <c r="AX1922">
        <v>3</v>
      </c>
    </row>
    <row r="1923" spans="1:50">
      <c r="A1923" t="s">
        <v>3345</v>
      </c>
      <c r="B1923" t="s">
        <v>3346</v>
      </c>
      <c r="C1923" t="s">
        <v>69</v>
      </c>
      <c r="D1923">
        <v>9260</v>
      </c>
      <c r="E1923" t="s">
        <v>63</v>
      </c>
      <c r="F1923">
        <v>84</v>
      </c>
      <c r="G1923" t="s">
        <v>64</v>
      </c>
      <c r="H1923">
        <v>301.32</v>
      </c>
      <c r="I1923" t="s">
        <v>105</v>
      </c>
      <c r="J1923" t="s">
        <v>71</v>
      </c>
      <c r="K1923" t="s">
        <v>72</v>
      </c>
      <c r="L1923" t="s">
        <v>58</v>
      </c>
      <c r="M1923">
        <v>0</v>
      </c>
      <c r="N1923">
        <v>2</v>
      </c>
      <c r="O1923">
        <v>1</v>
      </c>
      <c r="P1923">
        <v>0</v>
      </c>
      <c r="Q1923" t="s">
        <v>59</v>
      </c>
      <c r="R1923" t="s">
        <v>59</v>
      </c>
      <c r="S1923" t="s">
        <v>59</v>
      </c>
      <c r="T1923" t="s">
        <v>59</v>
      </c>
      <c r="U1923" t="s">
        <v>59</v>
      </c>
      <c r="W1923">
        <v>0</v>
      </c>
      <c r="X1923">
        <v>0</v>
      </c>
      <c r="Y1923" t="s">
        <v>59</v>
      </c>
      <c r="Z1923" t="s">
        <v>59</v>
      </c>
      <c r="AA1923" t="s">
        <v>59</v>
      </c>
      <c r="AB1923" t="s">
        <v>59</v>
      </c>
      <c r="AC1923" t="s">
        <v>59</v>
      </c>
      <c r="AD1923" t="s">
        <v>59</v>
      </c>
      <c r="AE1923" t="s">
        <v>59</v>
      </c>
      <c r="AF1923" t="s">
        <v>59</v>
      </c>
      <c r="AG1923" t="s">
        <v>59</v>
      </c>
      <c r="AH1923" t="s">
        <v>59</v>
      </c>
      <c r="AI1923" t="s">
        <v>59</v>
      </c>
      <c r="AJ1923" t="s">
        <v>59</v>
      </c>
      <c r="AT1923">
        <v>5</v>
      </c>
      <c r="AU1923">
        <v>62272</v>
      </c>
      <c r="AV1923">
        <v>13.9</v>
      </c>
      <c r="AW1923" t="s">
        <v>59</v>
      </c>
      <c r="AX1923">
        <v>6</v>
      </c>
    </row>
    <row r="1924" spans="1:50">
      <c r="A1924" t="s">
        <v>3347</v>
      </c>
      <c r="B1924" t="s">
        <v>478</v>
      </c>
      <c r="C1924" t="s">
        <v>75</v>
      </c>
      <c r="D1924">
        <v>3720</v>
      </c>
      <c r="E1924" t="s">
        <v>53</v>
      </c>
      <c r="F1924">
        <v>36</v>
      </c>
      <c r="G1924" t="s">
        <v>104</v>
      </c>
      <c r="H1924">
        <v>299.33999999999997</v>
      </c>
      <c r="I1924" t="s">
        <v>55</v>
      </c>
      <c r="J1924" t="s">
        <v>55</v>
      </c>
      <c r="K1924" t="s">
        <v>80</v>
      </c>
      <c r="L1924" t="s">
        <v>58</v>
      </c>
      <c r="M1924">
        <v>0</v>
      </c>
      <c r="N1924">
        <v>1</v>
      </c>
      <c r="O1924">
        <v>1</v>
      </c>
      <c r="P1924">
        <v>0</v>
      </c>
      <c r="Q1924" t="s">
        <v>59</v>
      </c>
      <c r="R1924" t="s">
        <v>59</v>
      </c>
      <c r="S1924" t="s">
        <v>59</v>
      </c>
      <c r="T1924" t="s">
        <v>59</v>
      </c>
      <c r="U1924" t="s">
        <v>59</v>
      </c>
      <c r="V1924">
        <v>1</v>
      </c>
      <c r="W1924">
        <v>1</v>
      </c>
      <c r="X1924">
        <v>1</v>
      </c>
      <c r="Y1924" t="s">
        <v>58</v>
      </c>
      <c r="Z1924" t="s">
        <v>58</v>
      </c>
      <c r="AA1924" t="s">
        <v>58</v>
      </c>
      <c r="AB1924" t="s">
        <v>58</v>
      </c>
      <c r="AC1924" t="s">
        <v>58</v>
      </c>
      <c r="AD1924" t="s">
        <v>58</v>
      </c>
      <c r="AE1924" t="s">
        <v>58</v>
      </c>
      <c r="AF1924" t="s">
        <v>58</v>
      </c>
      <c r="AG1924" t="s">
        <v>58</v>
      </c>
      <c r="AH1924" t="s">
        <v>58</v>
      </c>
      <c r="AI1924" t="s">
        <v>58</v>
      </c>
      <c r="AJ1924" t="s">
        <v>58</v>
      </c>
      <c r="AK1924">
        <v>1</v>
      </c>
      <c r="AL1924">
        <v>1</v>
      </c>
      <c r="AM1924">
        <v>1</v>
      </c>
      <c r="AN1924">
        <v>0</v>
      </c>
      <c r="AO1924">
        <v>1</v>
      </c>
      <c r="AP1924">
        <v>0</v>
      </c>
      <c r="AQ1924">
        <v>0</v>
      </c>
      <c r="AR1924">
        <v>1</v>
      </c>
      <c r="AS1924">
        <v>0</v>
      </c>
      <c r="AT1924">
        <v>7</v>
      </c>
      <c r="AU1924">
        <v>72062</v>
      </c>
      <c r="AV1924">
        <v>13.5</v>
      </c>
      <c r="AW1924" t="s">
        <v>59</v>
      </c>
      <c r="AX1924">
        <v>1</v>
      </c>
    </row>
    <row r="1925" spans="1:50">
      <c r="A1925" t="s">
        <v>3348</v>
      </c>
      <c r="B1925" t="s">
        <v>3349</v>
      </c>
      <c r="C1925" t="s">
        <v>52</v>
      </c>
      <c r="D1925">
        <v>1930</v>
      </c>
      <c r="E1925" t="s">
        <v>63</v>
      </c>
      <c r="F1925">
        <v>54</v>
      </c>
      <c r="G1925" t="s">
        <v>70</v>
      </c>
      <c r="H1925">
        <v>433.22</v>
      </c>
      <c r="I1925" t="s">
        <v>105</v>
      </c>
      <c r="J1925" t="s">
        <v>71</v>
      </c>
      <c r="K1925" t="s">
        <v>72</v>
      </c>
      <c r="L1925" t="s">
        <v>58</v>
      </c>
      <c r="M1925">
        <v>0</v>
      </c>
      <c r="N1925">
        <v>2</v>
      </c>
      <c r="O1925">
        <v>2</v>
      </c>
      <c r="P1925">
        <v>0</v>
      </c>
      <c r="Q1925" t="s">
        <v>66</v>
      </c>
      <c r="R1925" t="s">
        <v>59</v>
      </c>
      <c r="S1925" t="s">
        <v>66</v>
      </c>
      <c r="T1925" t="s">
        <v>66</v>
      </c>
      <c r="U1925" t="s">
        <v>66</v>
      </c>
      <c r="W1925">
        <v>0</v>
      </c>
      <c r="X1925">
        <v>0</v>
      </c>
      <c r="Y1925" t="s">
        <v>58</v>
      </c>
      <c r="Z1925" t="s">
        <v>58</v>
      </c>
      <c r="AA1925" t="s">
        <v>58</v>
      </c>
      <c r="AB1925" t="s">
        <v>66</v>
      </c>
      <c r="AC1925" t="s">
        <v>58</v>
      </c>
      <c r="AD1925" t="s">
        <v>58</v>
      </c>
      <c r="AE1925" t="s">
        <v>58</v>
      </c>
      <c r="AF1925" t="s">
        <v>58</v>
      </c>
      <c r="AG1925" t="s">
        <v>58</v>
      </c>
      <c r="AH1925" t="s">
        <v>58</v>
      </c>
      <c r="AI1925" t="s">
        <v>58</v>
      </c>
      <c r="AJ1925" t="s">
        <v>58</v>
      </c>
      <c r="AK1925">
        <v>1</v>
      </c>
      <c r="AL1925">
        <v>1</v>
      </c>
      <c r="AM1925">
        <v>1</v>
      </c>
      <c r="AN1925">
        <v>0</v>
      </c>
      <c r="AO1925">
        <v>1</v>
      </c>
      <c r="AP1925">
        <v>0</v>
      </c>
      <c r="AQ1925">
        <v>1</v>
      </c>
      <c r="AR1925">
        <v>0</v>
      </c>
      <c r="AS1925">
        <v>1</v>
      </c>
      <c r="AT1925">
        <v>8</v>
      </c>
      <c r="AU1925">
        <v>93635</v>
      </c>
      <c r="AV1925">
        <v>14.5</v>
      </c>
      <c r="AW1925" t="s">
        <v>59</v>
      </c>
      <c r="AX1925">
        <v>5</v>
      </c>
    </row>
    <row r="1926" spans="1:50">
      <c r="A1926" t="s">
        <v>3350</v>
      </c>
      <c r="B1926" t="s">
        <v>3351</v>
      </c>
      <c r="C1926" t="s">
        <v>134</v>
      </c>
      <c r="D1926">
        <v>80</v>
      </c>
      <c r="E1926" t="s">
        <v>63</v>
      </c>
      <c r="F1926">
        <v>62</v>
      </c>
      <c r="G1926" t="s">
        <v>163</v>
      </c>
      <c r="H1926">
        <v>321.05</v>
      </c>
      <c r="I1926" t="s">
        <v>105</v>
      </c>
      <c r="J1926" t="s">
        <v>71</v>
      </c>
      <c r="K1926" t="s">
        <v>85</v>
      </c>
      <c r="L1926" t="s">
        <v>58</v>
      </c>
      <c r="M1926">
        <v>0</v>
      </c>
      <c r="N1926">
        <v>2</v>
      </c>
      <c r="O1926">
        <v>1</v>
      </c>
      <c r="P1926">
        <v>0</v>
      </c>
      <c r="Q1926" t="s">
        <v>59</v>
      </c>
      <c r="R1926" t="s">
        <v>59</v>
      </c>
      <c r="S1926" t="s">
        <v>59</v>
      </c>
      <c r="T1926" t="s">
        <v>59</v>
      </c>
      <c r="U1926" t="s">
        <v>59</v>
      </c>
      <c r="V1926">
        <v>1</v>
      </c>
      <c r="W1926">
        <v>1</v>
      </c>
      <c r="X1926">
        <v>1</v>
      </c>
      <c r="Y1926" t="s">
        <v>58</v>
      </c>
      <c r="Z1926" t="s">
        <v>58</v>
      </c>
      <c r="AA1926" t="s">
        <v>58</v>
      </c>
      <c r="AB1926" t="s">
        <v>66</v>
      </c>
      <c r="AC1926" t="s">
        <v>58</v>
      </c>
      <c r="AD1926" t="s">
        <v>66</v>
      </c>
      <c r="AE1926" t="s">
        <v>66</v>
      </c>
      <c r="AF1926" t="s">
        <v>58</v>
      </c>
      <c r="AG1926" t="s">
        <v>58</v>
      </c>
      <c r="AH1926" t="s">
        <v>58</v>
      </c>
      <c r="AI1926" t="s">
        <v>58</v>
      </c>
      <c r="AJ1926" t="s">
        <v>58</v>
      </c>
      <c r="AK1926">
        <v>1</v>
      </c>
      <c r="AL1926">
        <v>1</v>
      </c>
      <c r="AM1926">
        <v>1</v>
      </c>
      <c r="AN1926">
        <v>0</v>
      </c>
      <c r="AO1926">
        <v>1</v>
      </c>
      <c r="AP1926">
        <v>0</v>
      </c>
      <c r="AQ1926">
        <v>0</v>
      </c>
      <c r="AR1926">
        <v>0</v>
      </c>
      <c r="AS1926">
        <v>0</v>
      </c>
      <c r="AT1926">
        <v>7</v>
      </c>
      <c r="AU1926">
        <v>69166</v>
      </c>
      <c r="AV1926">
        <v>14.6</v>
      </c>
      <c r="AW1926" t="s">
        <v>59</v>
      </c>
      <c r="AX1926">
        <v>1</v>
      </c>
    </row>
    <row r="1927" spans="1:50">
      <c r="A1927" t="s">
        <v>3352</v>
      </c>
      <c r="B1927" t="s">
        <v>3353</v>
      </c>
      <c r="C1927" t="s">
        <v>88</v>
      </c>
      <c r="D1927">
        <v>5120</v>
      </c>
      <c r="E1927" t="s">
        <v>63</v>
      </c>
      <c r="F1927">
        <v>36</v>
      </c>
      <c r="G1927" t="s">
        <v>163</v>
      </c>
      <c r="H1927">
        <v>378.29</v>
      </c>
      <c r="I1927" t="s">
        <v>55</v>
      </c>
      <c r="J1927" t="s">
        <v>55</v>
      </c>
      <c r="K1927" t="s">
        <v>72</v>
      </c>
      <c r="L1927" t="s">
        <v>66</v>
      </c>
      <c r="M1927">
        <v>1</v>
      </c>
      <c r="N1927">
        <v>1</v>
      </c>
      <c r="O1927">
        <v>1</v>
      </c>
      <c r="P1927">
        <v>0</v>
      </c>
      <c r="Q1927" t="s">
        <v>59</v>
      </c>
      <c r="R1927" t="s">
        <v>59</v>
      </c>
      <c r="S1927" t="s">
        <v>59</v>
      </c>
      <c r="T1927" t="s">
        <v>59</v>
      </c>
      <c r="U1927" t="s">
        <v>59</v>
      </c>
      <c r="V1927">
        <v>1</v>
      </c>
      <c r="W1927">
        <v>1</v>
      </c>
      <c r="X1927">
        <v>0</v>
      </c>
      <c r="Y1927" t="s">
        <v>66</v>
      </c>
      <c r="Z1927" t="s">
        <v>66</v>
      </c>
      <c r="AA1927" t="s">
        <v>58</v>
      </c>
      <c r="AB1927" t="s">
        <v>66</v>
      </c>
      <c r="AC1927" t="s">
        <v>58</v>
      </c>
      <c r="AD1927" t="s">
        <v>58</v>
      </c>
      <c r="AE1927" t="s">
        <v>66</v>
      </c>
      <c r="AF1927" t="s">
        <v>58</v>
      </c>
      <c r="AG1927" t="s">
        <v>58</v>
      </c>
      <c r="AH1927" t="s">
        <v>58</v>
      </c>
      <c r="AI1927" t="s">
        <v>58</v>
      </c>
      <c r="AJ1927" t="s">
        <v>58</v>
      </c>
      <c r="AK1927">
        <v>1</v>
      </c>
      <c r="AL1927">
        <v>0</v>
      </c>
      <c r="AM1927">
        <v>1</v>
      </c>
      <c r="AN1927">
        <v>0</v>
      </c>
      <c r="AO1927">
        <v>0</v>
      </c>
      <c r="AP1927">
        <v>0</v>
      </c>
      <c r="AQ1927">
        <v>0</v>
      </c>
      <c r="AR1927">
        <v>0</v>
      </c>
      <c r="AS1927">
        <v>1</v>
      </c>
      <c r="AT1927">
        <v>8</v>
      </c>
      <c r="AU1927">
        <v>88832</v>
      </c>
      <c r="AV1927">
        <v>12.8</v>
      </c>
      <c r="AW1927" t="s">
        <v>59</v>
      </c>
      <c r="AX1927">
        <v>8</v>
      </c>
    </row>
    <row r="1928" spans="1:50">
      <c r="A1928" t="s">
        <v>3354</v>
      </c>
      <c r="B1928" t="s">
        <v>3355</v>
      </c>
      <c r="C1928" t="s">
        <v>328</v>
      </c>
      <c r="D1928">
        <v>6400</v>
      </c>
      <c r="E1928" t="s">
        <v>63</v>
      </c>
      <c r="F1928">
        <v>46</v>
      </c>
      <c r="G1928" t="s">
        <v>64</v>
      </c>
      <c r="H1928">
        <v>354.61</v>
      </c>
      <c r="I1928" t="s">
        <v>105</v>
      </c>
      <c r="J1928" t="s">
        <v>71</v>
      </c>
      <c r="K1928" t="s">
        <v>72</v>
      </c>
      <c r="L1928" t="s">
        <v>66</v>
      </c>
      <c r="M1928">
        <v>3</v>
      </c>
      <c r="N1928">
        <v>2</v>
      </c>
      <c r="O1928">
        <v>2</v>
      </c>
      <c r="P1928">
        <v>0</v>
      </c>
      <c r="Q1928" t="s">
        <v>59</v>
      </c>
      <c r="R1928" t="s">
        <v>59</v>
      </c>
      <c r="S1928" t="s">
        <v>59</v>
      </c>
      <c r="T1928" t="s">
        <v>59</v>
      </c>
      <c r="U1928" t="s">
        <v>59</v>
      </c>
      <c r="V1928">
        <v>1</v>
      </c>
      <c r="W1928">
        <v>1</v>
      </c>
      <c r="X1928">
        <v>1</v>
      </c>
      <c r="Y1928" t="s">
        <v>58</v>
      </c>
      <c r="Z1928" t="s">
        <v>66</v>
      </c>
      <c r="AA1928" t="s">
        <v>58</v>
      </c>
      <c r="AB1928" t="s">
        <v>66</v>
      </c>
      <c r="AC1928" t="s">
        <v>58</v>
      </c>
      <c r="AD1928" t="s">
        <v>58</v>
      </c>
      <c r="AE1928" t="s">
        <v>58</v>
      </c>
      <c r="AF1928" t="s">
        <v>58</v>
      </c>
      <c r="AG1928" t="s">
        <v>58</v>
      </c>
      <c r="AH1928" t="s">
        <v>66</v>
      </c>
      <c r="AI1928" t="s">
        <v>58</v>
      </c>
      <c r="AJ1928" t="s">
        <v>58</v>
      </c>
      <c r="AK1928">
        <v>1</v>
      </c>
      <c r="AL1928">
        <v>0</v>
      </c>
      <c r="AM1928">
        <v>1</v>
      </c>
      <c r="AN1928">
        <v>0</v>
      </c>
      <c r="AO1928">
        <v>1</v>
      </c>
      <c r="AP1928">
        <v>0</v>
      </c>
      <c r="AQ1928">
        <v>0</v>
      </c>
      <c r="AR1928">
        <v>1</v>
      </c>
      <c r="AS1928">
        <v>1</v>
      </c>
      <c r="AT1928">
        <v>7</v>
      </c>
      <c r="AU1928">
        <v>59015</v>
      </c>
      <c r="AV1928">
        <v>13</v>
      </c>
      <c r="AW1928" t="s">
        <v>59</v>
      </c>
      <c r="AX1928">
        <v>5</v>
      </c>
    </row>
    <row r="1929" spans="1:50">
      <c r="A1929" t="s">
        <v>3356</v>
      </c>
      <c r="B1929" t="s">
        <v>3357</v>
      </c>
      <c r="C1929" t="s">
        <v>171</v>
      </c>
      <c r="D1929">
        <v>8160</v>
      </c>
      <c r="E1929" t="s">
        <v>63</v>
      </c>
      <c r="F1929">
        <v>64</v>
      </c>
      <c r="G1929" t="s">
        <v>70</v>
      </c>
      <c r="H1929">
        <v>329.93</v>
      </c>
      <c r="I1929" t="s">
        <v>55</v>
      </c>
      <c r="J1929" t="s">
        <v>56</v>
      </c>
      <c r="K1929" t="s">
        <v>116</v>
      </c>
      <c r="L1929" t="s">
        <v>66</v>
      </c>
      <c r="M1929">
        <v>2</v>
      </c>
      <c r="N1929">
        <v>2</v>
      </c>
      <c r="O1929">
        <v>2</v>
      </c>
      <c r="P1929">
        <v>0</v>
      </c>
      <c r="Q1929" t="s">
        <v>59</v>
      </c>
      <c r="R1929" t="s">
        <v>59</v>
      </c>
      <c r="S1929" t="s">
        <v>59</v>
      </c>
      <c r="T1929" t="s">
        <v>59</v>
      </c>
      <c r="U1929" t="s">
        <v>59</v>
      </c>
      <c r="V1929">
        <v>1</v>
      </c>
      <c r="W1929">
        <v>1</v>
      </c>
      <c r="X1929">
        <v>1</v>
      </c>
      <c r="Y1929" t="s">
        <v>58</v>
      </c>
      <c r="Z1929" t="s">
        <v>58</v>
      </c>
      <c r="AA1929" t="s">
        <v>58</v>
      </c>
      <c r="AB1929" t="s">
        <v>58</v>
      </c>
      <c r="AC1929" t="s">
        <v>58</v>
      </c>
      <c r="AD1929" t="s">
        <v>58</v>
      </c>
      <c r="AE1929" t="s">
        <v>58</v>
      </c>
      <c r="AF1929" t="s">
        <v>58</v>
      </c>
      <c r="AG1929" t="s">
        <v>58</v>
      </c>
      <c r="AH1929" t="s">
        <v>58</v>
      </c>
      <c r="AI1929" t="s">
        <v>58</v>
      </c>
      <c r="AJ1929" t="s">
        <v>58</v>
      </c>
      <c r="AK1929">
        <v>0</v>
      </c>
      <c r="AL1929">
        <v>0</v>
      </c>
      <c r="AM1929">
        <v>1</v>
      </c>
      <c r="AN1929">
        <v>0</v>
      </c>
      <c r="AO1929">
        <v>1</v>
      </c>
      <c r="AP1929">
        <v>0</v>
      </c>
      <c r="AQ1929">
        <v>0</v>
      </c>
      <c r="AR1929">
        <v>0</v>
      </c>
      <c r="AS1929">
        <v>1</v>
      </c>
      <c r="AT1929">
        <v>8</v>
      </c>
      <c r="AU1929">
        <v>92314</v>
      </c>
      <c r="AV1929">
        <v>15.3</v>
      </c>
      <c r="AW1929" t="s">
        <v>59</v>
      </c>
      <c r="AX1929">
        <v>3</v>
      </c>
    </row>
    <row r="1930" spans="1:50">
      <c r="A1930" t="s">
        <v>3358</v>
      </c>
      <c r="B1930" t="s">
        <v>2782</v>
      </c>
      <c r="C1930" t="s">
        <v>366</v>
      </c>
      <c r="D1930">
        <v>7160</v>
      </c>
      <c r="E1930" t="s">
        <v>63</v>
      </c>
      <c r="F1930">
        <v>62</v>
      </c>
      <c r="G1930" t="s">
        <v>70</v>
      </c>
      <c r="H1930">
        <v>284.87</v>
      </c>
      <c r="I1930" t="s">
        <v>94</v>
      </c>
      <c r="J1930" t="s">
        <v>56</v>
      </c>
      <c r="K1930" t="s">
        <v>72</v>
      </c>
      <c r="L1930" t="s">
        <v>58</v>
      </c>
      <c r="M1930">
        <v>0</v>
      </c>
      <c r="N1930">
        <v>2</v>
      </c>
      <c r="O1930">
        <v>2</v>
      </c>
      <c r="P1930">
        <v>0</v>
      </c>
      <c r="Q1930" t="s">
        <v>59</v>
      </c>
      <c r="R1930" t="s">
        <v>59</v>
      </c>
      <c r="S1930" t="s">
        <v>59</v>
      </c>
      <c r="T1930" t="s">
        <v>59</v>
      </c>
      <c r="U1930" t="s">
        <v>59</v>
      </c>
      <c r="V1930">
        <v>1</v>
      </c>
      <c r="W1930">
        <v>1</v>
      </c>
      <c r="X1930">
        <v>0</v>
      </c>
      <c r="Y1930" t="s">
        <v>58</v>
      </c>
      <c r="Z1930" t="s">
        <v>66</v>
      </c>
      <c r="AA1930" t="s">
        <v>58</v>
      </c>
      <c r="AB1930" t="s">
        <v>66</v>
      </c>
      <c r="AC1930" t="s">
        <v>58</v>
      </c>
      <c r="AD1930" t="s">
        <v>66</v>
      </c>
      <c r="AE1930" t="s">
        <v>66</v>
      </c>
      <c r="AF1930" t="s">
        <v>58</v>
      </c>
      <c r="AG1930" t="s">
        <v>58</v>
      </c>
      <c r="AH1930" t="s">
        <v>58</v>
      </c>
      <c r="AI1930" t="s">
        <v>58</v>
      </c>
      <c r="AJ1930" t="s">
        <v>66</v>
      </c>
      <c r="AK1930">
        <v>0</v>
      </c>
      <c r="AL1930">
        <v>0</v>
      </c>
      <c r="AM1930">
        <v>1</v>
      </c>
      <c r="AN1930">
        <v>1</v>
      </c>
      <c r="AO1930">
        <v>0</v>
      </c>
      <c r="AP1930">
        <v>0</v>
      </c>
      <c r="AQ1930">
        <v>0</v>
      </c>
      <c r="AR1930">
        <v>0</v>
      </c>
      <c r="AS1930">
        <v>0</v>
      </c>
      <c r="AT1930">
        <v>7</v>
      </c>
      <c r="AU1930">
        <v>67856</v>
      </c>
      <c r="AV1930">
        <v>13.6</v>
      </c>
      <c r="AW1930" t="s">
        <v>59</v>
      </c>
      <c r="AX1930">
        <v>4</v>
      </c>
    </row>
    <row r="1931" spans="1:50">
      <c r="A1931" t="s">
        <v>3359</v>
      </c>
      <c r="B1931" t="s">
        <v>3360</v>
      </c>
      <c r="C1931" t="s">
        <v>93</v>
      </c>
      <c r="D1931">
        <v>1200</v>
      </c>
      <c r="E1931" t="s">
        <v>53</v>
      </c>
      <c r="F1931">
        <v>0</v>
      </c>
      <c r="G1931" t="s">
        <v>64</v>
      </c>
      <c r="H1931">
        <v>432.89</v>
      </c>
      <c r="I1931" t="s">
        <v>55</v>
      </c>
      <c r="J1931" t="s">
        <v>55</v>
      </c>
      <c r="K1931" t="s">
        <v>128</v>
      </c>
      <c r="L1931" t="s">
        <v>58</v>
      </c>
      <c r="M1931">
        <v>0</v>
      </c>
      <c r="N1931">
        <v>0</v>
      </c>
      <c r="O1931">
        <v>0</v>
      </c>
      <c r="P1931">
        <v>0</v>
      </c>
      <c r="Q1931" t="s">
        <v>59</v>
      </c>
      <c r="R1931" t="s">
        <v>59</v>
      </c>
      <c r="S1931" t="s">
        <v>59</v>
      </c>
      <c r="T1931" t="s">
        <v>59</v>
      </c>
      <c r="U1931" t="s">
        <v>59</v>
      </c>
      <c r="W1931">
        <v>0</v>
      </c>
      <c r="X1931">
        <v>0</v>
      </c>
      <c r="Y1931" t="s">
        <v>58</v>
      </c>
      <c r="Z1931" t="s">
        <v>66</v>
      </c>
      <c r="AA1931" t="s">
        <v>58</v>
      </c>
      <c r="AB1931" t="s">
        <v>66</v>
      </c>
      <c r="AC1931" t="s">
        <v>58</v>
      </c>
      <c r="AD1931" t="s">
        <v>58</v>
      </c>
      <c r="AE1931" t="s">
        <v>58</v>
      </c>
      <c r="AF1931" t="s">
        <v>58</v>
      </c>
      <c r="AG1931" t="s">
        <v>58</v>
      </c>
      <c r="AH1931" t="s">
        <v>58</v>
      </c>
      <c r="AI1931" t="s">
        <v>58</v>
      </c>
      <c r="AJ1931" t="s">
        <v>58</v>
      </c>
      <c r="AK1931">
        <v>0</v>
      </c>
      <c r="AL1931">
        <v>0</v>
      </c>
      <c r="AM1931">
        <v>1</v>
      </c>
      <c r="AN1931">
        <v>0</v>
      </c>
      <c r="AO1931">
        <v>1</v>
      </c>
      <c r="AP1931">
        <v>0</v>
      </c>
      <c r="AQ1931">
        <v>1</v>
      </c>
      <c r="AR1931">
        <v>0</v>
      </c>
      <c r="AS1931">
        <v>0</v>
      </c>
      <c r="AT1931">
        <v>7</v>
      </c>
      <c r="AU1931">
        <v>88420</v>
      </c>
      <c r="AV1931">
        <v>13.7</v>
      </c>
      <c r="AW1931" t="s">
        <v>59</v>
      </c>
      <c r="AX1931">
        <v>5</v>
      </c>
    </row>
    <row r="1932" spans="1:50">
      <c r="A1932" t="s">
        <v>3361</v>
      </c>
      <c r="B1932" t="s">
        <v>3362</v>
      </c>
      <c r="C1932" t="s">
        <v>93</v>
      </c>
      <c r="D1932">
        <v>6320</v>
      </c>
      <c r="E1932" t="s">
        <v>63</v>
      </c>
      <c r="F1932">
        <v>64</v>
      </c>
      <c r="G1932" t="s">
        <v>70</v>
      </c>
      <c r="H1932">
        <v>274.67</v>
      </c>
      <c r="I1932" t="s">
        <v>105</v>
      </c>
      <c r="J1932" t="s">
        <v>71</v>
      </c>
      <c r="K1932" t="s">
        <v>57</v>
      </c>
      <c r="L1932" t="s">
        <v>58</v>
      </c>
      <c r="M1932">
        <v>0</v>
      </c>
      <c r="N1932">
        <v>1</v>
      </c>
      <c r="O1932">
        <v>1</v>
      </c>
      <c r="P1932">
        <v>0</v>
      </c>
      <c r="Q1932" t="s">
        <v>59</v>
      </c>
      <c r="R1932" t="s">
        <v>59</v>
      </c>
      <c r="S1932" t="s">
        <v>59</v>
      </c>
      <c r="T1932" t="s">
        <v>59</v>
      </c>
      <c r="U1932" t="s">
        <v>59</v>
      </c>
      <c r="W1932">
        <v>0</v>
      </c>
      <c r="X1932">
        <v>0</v>
      </c>
      <c r="Y1932" t="s">
        <v>66</v>
      </c>
      <c r="Z1932" t="s">
        <v>66</v>
      </c>
      <c r="AA1932" t="s">
        <v>58</v>
      </c>
      <c r="AB1932" t="s">
        <v>66</v>
      </c>
      <c r="AC1932" t="s">
        <v>58</v>
      </c>
      <c r="AD1932" t="s">
        <v>58</v>
      </c>
      <c r="AE1932" t="s">
        <v>58</v>
      </c>
      <c r="AF1932" t="s">
        <v>58</v>
      </c>
      <c r="AG1932" t="s">
        <v>58</v>
      </c>
      <c r="AH1932" t="s">
        <v>58</v>
      </c>
      <c r="AI1932" t="s">
        <v>58</v>
      </c>
      <c r="AJ1932" t="s">
        <v>58</v>
      </c>
      <c r="AK1932">
        <v>1</v>
      </c>
      <c r="AL1932">
        <v>1</v>
      </c>
      <c r="AM1932">
        <v>0</v>
      </c>
      <c r="AN1932">
        <v>1</v>
      </c>
      <c r="AO1932">
        <v>0</v>
      </c>
      <c r="AP1932">
        <v>0</v>
      </c>
      <c r="AQ1932">
        <v>0</v>
      </c>
      <c r="AR1932">
        <v>1</v>
      </c>
      <c r="AS1932">
        <v>1</v>
      </c>
      <c r="AT1932">
        <v>3</v>
      </c>
      <c r="AU1932">
        <v>56982</v>
      </c>
      <c r="AV1932">
        <v>12.2</v>
      </c>
      <c r="AW1932" t="s">
        <v>66</v>
      </c>
      <c r="AX1932">
        <v>5</v>
      </c>
    </row>
    <row r="1933" spans="1:50">
      <c r="A1933" t="s">
        <v>3363</v>
      </c>
      <c r="B1933" t="s">
        <v>3364</v>
      </c>
      <c r="C1933" t="s">
        <v>75</v>
      </c>
      <c r="D1933">
        <v>3000</v>
      </c>
      <c r="E1933" t="s">
        <v>53</v>
      </c>
      <c r="F1933">
        <v>54</v>
      </c>
      <c r="G1933" t="s">
        <v>226</v>
      </c>
      <c r="H1933">
        <v>339.14</v>
      </c>
      <c r="I1933" t="s">
        <v>55</v>
      </c>
      <c r="J1933" t="s">
        <v>55</v>
      </c>
      <c r="K1933" t="s">
        <v>128</v>
      </c>
      <c r="L1933" t="s">
        <v>58</v>
      </c>
      <c r="M1933">
        <v>0</v>
      </c>
      <c r="N1933">
        <v>2</v>
      </c>
      <c r="O1933">
        <v>2</v>
      </c>
      <c r="P1933">
        <v>0</v>
      </c>
      <c r="Q1933" t="s">
        <v>59</v>
      </c>
      <c r="R1933" t="s">
        <v>59</v>
      </c>
      <c r="S1933" t="s">
        <v>59</v>
      </c>
      <c r="T1933" t="s">
        <v>59</v>
      </c>
      <c r="U1933" t="s">
        <v>59</v>
      </c>
      <c r="V1933">
        <v>2</v>
      </c>
      <c r="W1933">
        <v>1</v>
      </c>
      <c r="X1933">
        <v>1</v>
      </c>
      <c r="Y1933" t="s">
        <v>58</v>
      </c>
      <c r="Z1933" t="s">
        <v>66</v>
      </c>
      <c r="AA1933" t="s">
        <v>58</v>
      </c>
      <c r="AB1933" t="s">
        <v>66</v>
      </c>
      <c r="AC1933" t="s">
        <v>58</v>
      </c>
      <c r="AD1933" t="s">
        <v>58</v>
      </c>
      <c r="AE1933" t="s">
        <v>66</v>
      </c>
      <c r="AF1933" t="s">
        <v>58</v>
      </c>
      <c r="AG1933" t="s">
        <v>58</v>
      </c>
      <c r="AH1933" t="s">
        <v>58</v>
      </c>
      <c r="AI1933" t="s">
        <v>58</v>
      </c>
      <c r="AJ1933" t="s">
        <v>58</v>
      </c>
      <c r="AK1933">
        <v>0</v>
      </c>
      <c r="AL1933">
        <v>0</v>
      </c>
      <c r="AM1933">
        <v>1</v>
      </c>
      <c r="AN1933">
        <v>0</v>
      </c>
      <c r="AO1933">
        <v>1</v>
      </c>
      <c r="AP1933">
        <v>0</v>
      </c>
      <c r="AQ1933">
        <v>0</v>
      </c>
      <c r="AR1933">
        <v>0</v>
      </c>
      <c r="AS1933">
        <v>1</v>
      </c>
      <c r="AT1933">
        <v>8</v>
      </c>
      <c r="AU1933">
        <v>89658</v>
      </c>
      <c r="AV1933">
        <v>14.9</v>
      </c>
      <c r="AW1933" t="s">
        <v>59</v>
      </c>
      <c r="AX1933">
        <v>1</v>
      </c>
    </row>
    <row r="1934" spans="1:50">
      <c r="A1934" t="s">
        <v>3365</v>
      </c>
      <c r="B1934" t="s">
        <v>1765</v>
      </c>
      <c r="C1934" t="s">
        <v>137</v>
      </c>
      <c r="D1934">
        <v>6480</v>
      </c>
      <c r="E1934" t="s">
        <v>63</v>
      </c>
      <c r="F1934">
        <v>58</v>
      </c>
      <c r="G1934" t="s">
        <v>226</v>
      </c>
      <c r="H1934">
        <v>392.43</v>
      </c>
      <c r="I1934" t="s">
        <v>105</v>
      </c>
      <c r="J1934" t="s">
        <v>71</v>
      </c>
      <c r="K1934" t="s">
        <v>72</v>
      </c>
      <c r="L1934" t="s">
        <v>58</v>
      </c>
      <c r="M1934">
        <v>0</v>
      </c>
      <c r="N1934">
        <v>2</v>
      </c>
      <c r="O1934">
        <v>2</v>
      </c>
      <c r="P1934">
        <v>0</v>
      </c>
      <c r="Q1934" t="s">
        <v>59</v>
      </c>
      <c r="R1934" t="s">
        <v>59</v>
      </c>
      <c r="S1934" t="s">
        <v>59</v>
      </c>
      <c r="T1934" t="s">
        <v>66</v>
      </c>
      <c r="U1934" t="s">
        <v>59</v>
      </c>
      <c r="W1934">
        <v>0</v>
      </c>
      <c r="X1934">
        <v>0</v>
      </c>
      <c r="Y1934" t="s">
        <v>66</v>
      </c>
      <c r="Z1934" t="s">
        <v>66</v>
      </c>
      <c r="AA1934" t="s">
        <v>58</v>
      </c>
      <c r="AB1934" t="s">
        <v>66</v>
      </c>
      <c r="AC1934" t="s">
        <v>58</v>
      </c>
      <c r="AD1934" t="s">
        <v>58</v>
      </c>
      <c r="AE1934" t="s">
        <v>66</v>
      </c>
      <c r="AF1934" t="s">
        <v>58</v>
      </c>
      <c r="AG1934" t="s">
        <v>58</v>
      </c>
      <c r="AH1934" t="s">
        <v>58</v>
      </c>
      <c r="AI1934" t="s">
        <v>58</v>
      </c>
      <c r="AJ1934" t="s">
        <v>58</v>
      </c>
      <c r="AK1934">
        <v>0</v>
      </c>
      <c r="AL1934">
        <v>0</v>
      </c>
      <c r="AM1934">
        <v>0</v>
      </c>
      <c r="AN1934">
        <v>0</v>
      </c>
      <c r="AO1934">
        <v>0</v>
      </c>
      <c r="AP1934">
        <v>0</v>
      </c>
      <c r="AQ1934">
        <v>0</v>
      </c>
      <c r="AR1934">
        <v>0</v>
      </c>
      <c r="AS1934">
        <v>0</v>
      </c>
      <c r="AT1934">
        <v>8</v>
      </c>
      <c r="AU1934">
        <v>83563</v>
      </c>
      <c r="AV1934">
        <v>13.8</v>
      </c>
      <c r="AW1934" t="s">
        <v>59</v>
      </c>
      <c r="AX1934">
        <v>5</v>
      </c>
    </row>
    <row r="1935" spans="1:50">
      <c r="A1935" t="s">
        <v>3366</v>
      </c>
      <c r="B1935" t="s">
        <v>139</v>
      </c>
      <c r="C1935" t="s">
        <v>171</v>
      </c>
      <c r="D1935">
        <v>5380</v>
      </c>
      <c r="E1935" t="s">
        <v>53</v>
      </c>
      <c r="F1935">
        <v>54</v>
      </c>
      <c r="G1935" t="s">
        <v>226</v>
      </c>
      <c r="H1935">
        <v>444.41</v>
      </c>
      <c r="I1935" t="s">
        <v>55</v>
      </c>
      <c r="J1935" t="s">
        <v>55</v>
      </c>
      <c r="K1935" t="s">
        <v>72</v>
      </c>
      <c r="L1935" t="s">
        <v>58</v>
      </c>
      <c r="M1935">
        <v>0</v>
      </c>
      <c r="N1935">
        <v>2</v>
      </c>
      <c r="O1935">
        <v>2</v>
      </c>
      <c r="P1935">
        <v>0</v>
      </c>
      <c r="Q1935" t="s">
        <v>59</v>
      </c>
      <c r="R1935" t="s">
        <v>59</v>
      </c>
      <c r="S1935" t="s">
        <v>59</v>
      </c>
      <c r="T1935" t="s">
        <v>59</v>
      </c>
      <c r="U1935" t="s">
        <v>59</v>
      </c>
      <c r="V1935">
        <v>2</v>
      </c>
      <c r="W1935">
        <v>1</v>
      </c>
      <c r="X1935">
        <v>1</v>
      </c>
      <c r="Y1935" t="s">
        <v>66</v>
      </c>
      <c r="Z1935" t="s">
        <v>66</v>
      </c>
      <c r="AA1935" t="s">
        <v>58</v>
      </c>
      <c r="AB1935" t="s">
        <v>66</v>
      </c>
      <c r="AC1935" t="s">
        <v>58</v>
      </c>
      <c r="AD1935" t="s">
        <v>58</v>
      </c>
      <c r="AE1935" t="s">
        <v>58</v>
      </c>
      <c r="AF1935" t="s">
        <v>58</v>
      </c>
      <c r="AG1935" t="s">
        <v>58</v>
      </c>
      <c r="AH1935" t="s">
        <v>58</v>
      </c>
      <c r="AI1935" t="s">
        <v>58</v>
      </c>
      <c r="AJ1935" t="s">
        <v>58</v>
      </c>
      <c r="AK1935">
        <v>0</v>
      </c>
      <c r="AL1935">
        <v>1</v>
      </c>
      <c r="AM1935">
        <v>1</v>
      </c>
      <c r="AN1935">
        <v>0</v>
      </c>
      <c r="AO1935">
        <v>0</v>
      </c>
      <c r="AP1935">
        <v>0</v>
      </c>
      <c r="AQ1935">
        <v>0</v>
      </c>
      <c r="AR1935">
        <v>0</v>
      </c>
      <c r="AS1935">
        <v>0</v>
      </c>
      <c r="AT1935">
        <v>7</v>
      </c>
      <c r="AU1935">
        <v>80624</v>
      </c>
      <c r="AV1935">
        <v>12.8</v>
      </c>
      <c r="AW1935" t="s">
        <v>59</v>
      </c>
      <c r="AX1935">
        <v>3</v>
      </c>
    </row>
    <row r="1936" spans="1:50">
      <c r="A1936" t="s">
        <v>3367</v>
      </c>
      <c r="B1936" t="s">
        <v>1072</v>
      </c>
      <c r="C1936" t="s">
        <v>236</v>
      </c>
      <c r="D1936">
        <v>6200</v>
      </c>
      <c r="E1936" t="s">
        <v>53</v>
      </c>
      <c r="F1936">
        <v>34</v>
      </c>
      <c r="G1936" t="s">
        <v>70</v>
      </c>
      <c r="H1936">
        <v>282.89</v>
      </c>
      <c r="I1936" t="s">
        <v>100</v>
      </c>
      <c r="J1936" t="s">
        <v>71</v>
      </c>
      <c r="K1936" t="s">
        <v>256</v>
      </c>
      <c r="L1936" t="s">
        <v>66</v>
      </c>
      <c r="M1936">
        <v>4</v>
      </c>
      <c r="N1936">
        <v>1</v>
      </c>
      <c r="O1936">
        <v>1</v>
      </c>
      <c r="P1936">
        <v>0</v>
      </c>
      <c r="Q1936" t="s">
        <v>59</v>
      </c>
      <c r="R1936" t="s">
        <v>59</v>
      </c>
      <c r="S1936" t="s">
        <v>66</v>
      </c>
      <c r="T1936" t="s">
        <v>66</v>
      </c>
      <c r="U1936" t="s">
        <v>59</v>
      </c>
      <c r="V1936">
        <v>1</v>
      </c>
      <c r="W1936">
        <v>0</v>
      </c>
      <c r="X1936">
        <v>0</v>
      </c>
      <c r="Y1936" t="s">
        <v>59</v>
      </c>
      <c r="Z1936" t="s">
        <v>59</v>
      </c>
      <c r="AA1936" t="s">
        <v>59</v>
      </c>
      <c r="AB1936" t="s">
        <v>59</v>
      </c>
      <c r="AC1936" t="s">
        <v>59</v>
      </c>
      <c r="AD1936" t="s">
        <v>59</v>
      </c>
      <c r="AE1936" t="s">
        <v>59</v>
      </c>
      <c r="AF1936" t="s">
        <v>59</v>
      </c>
      <c r="AG1936" t="s">
        <v>59</v>
      </c>
      <c r="AH1936" t="s">
        <v>59</v>
      </c>
      <c r="AI1936" t="s">
        <v>59</v>
      </c>
      <c r="AJ1936" t="s">
        <v>59</v>
      </c>
      <c r="AT1936">
        <v>7</v>
      </c>
      <c r="AU1936">
        <v>65728</v>
      </c>
      <c r="AV1936">
        <v>13.8</v>
      </c>
      <c r="AW1936" t="s">
        <v>59</v>
      </c>
      <c r="AX1936">
        <v>4</v>
      </c>
    </row>
    <row r="1937" spans="1:50">
      <c r="A1937" t="s">
        <v>3368</v>
      </c>
      <c r="B1937" t="s">
        <v>3369</v>
      </c>
      <c r="C1937" t="s">
        <v>328</v>
      </c>
      <c r="D1937">
        <v>6400</v>
      </c>
      <c r="E1937" t="s">
        <v>63</v>
      </c>
      <c r="F1937">
        <v>56</v>
      </c>
      <c r="G1937" t="s">
        <v>226</v>
      </c>
      <c r="H1937">
        <v>334.21</v>
      </c>
      <c r="I1937" t="s">
        <v>100</v>
      </c>
      <c r="J1937" t="s">
        <v>71</v>
      </c>
      <c r="K1937" t="s">
        <v>72</v>
      </c>
      <c r="L1937" t="s">
        <v>58</v>
      </c>
      <c r="M1937">
        <v>0</v>
      </c>
      <c r="N1937">
        <v>2</v>
      </c>
      <c r="O1937">
        <v>1</v>
      </c>
      <c r="P1937">
        <v>0</v>
      </c>
      <c r="Q1937" t="s">
        <v>59</v>
      </c>
      <c r="R1937" t="s">
        <v>66</v>
      </c>
      <c r="S1937" t="s">
        <v>66</v>
      </c>
      <c r="T1937" t="s">
        <v>66</v>
      </c>
      <c r="U1937" t="s">
        <v>66</v>
      </c>
      <c r="V1937">
        <v>1</v>
      </c>
      <c r="W1937">
        <v>1</v>
      </c>
      <c r="X1937">
        <v>1</v>
      </c>
      <c r="Y1937" t="s">
        <v>66</v>
      </c>
      <c r="Z1937" t="s">
        <v>66</v>
      </c>
      <c r="AA1937" t="s">
        <v>58</v>
      </c>
      <c r="AB1937" t="s">
        <v>66</v>
      </c>
      <c r="AC1937" t="s">
        <v>58</v>
      </c>
      <c r="AD1937" t="s">
        <v>58</v>
      </c>
      <c r="AE1937" t="s">
        <v>66</v>
      </c>
      <c r="AF1937" t="s">
        <v>58</v>
      </c>
      <c r="AG1937" t="s">
        <v>58</v>
      </c>
      <c r="AH1937" t="s">
        <v>66</v>
      </c>
      <c r="AI1937" t="s">
        <v>58</v>
      </c>
      <c r="AJ1937" t="s">
        <v>58</v>
      </c>
      <c r="AK1937">
        <v>1</v>
      </c>
      <c r="AL1937">
        <v>1</v>
      </c>
      <c r="AM1937">
        <v>0</v>
      </c>
      <c r="AN1937">
        <v>0</v>
      </c>
      <c r="AO1937">
        <v>1</v>
      </c>
      <c r="AP1937">
        <v>0</v>
      </c>
      <c r="AQ1937">
        <v>0</v>
      </c>
      <c r="AR1937">
        <v>0</v>
      </c>
      <c r="AS1937">
        <v>1</v>
      </c>
      <c r="AT1937">
        <v>8</v>
      </c>
      <c r="AU1937">
        <v>66249</v>
      </c>
      <c r="AV1937">
        <v>13.4</v>
      </c>
      <c r="AW1937" t="s">
        <v>59</v>
      </c>
      <c r="AX1937">
        <v>5</v>
      </c>
    </row>
    <row r="1938" spans="1:50">
      <c r="A1938" t="s">
        <v>3370</v>
      </c>
      <c r="B1938" t="s">
        <v>2782</v>
      </c>
      <c r="C1938" t="s">
        <v>366</v>
      </c>
      <c r="D1938">
        <v>7160</v>
      </c>
      <c r="E1938" t="s">
        <v>53</v>
      </c>
      <c r="F1938">
        <v>34</v>
      </c>
      <c r="G1938" t="s">
        <v>226</v>
      </c>
      <c r="H1938">
        <v>282.57</v>
      </c>
      <c r="I1938" t="s">
        <v>55</v>
      </c>
      <c r="J1938" t="s">
        <v>55</v>
      </c>
      <c r="K1938" t="s">
        <v>145</v>
      </c>
      <c r="L1938" t="s">
        <v>58</v>
      </c>
      <c r="M1938">
        <v>0</v>
      </c>
      <c r="N1938">
        <v>1</v>
      </c>
      <c r="O1938">
        <v>1</v>
      </c>
      <c r="P1938">
        <v>0</v>
      </c>
      <c r="Q1938" t="s">
        <v>59</v>
      </c>
      <c r="R1938" t="s">
        <v>59</v>
      </c>
      <c r="S1938" t="s">
        <v>59</v>
      </c>
      <c r="T1938" t="s">
        <v>59</v>
      </c>
      <c r="U1938" t="s">
        <v>59</v>
      </c>
      <c r="V1938">
        <v>1</v>
      </c>
      <c r="W1938">
        <v>1</v>
      </c>
      <c r="X1938">
        <v>0</v>
      </c>
      <c r="Y1938" t="s">
        <v>58</v>
      </c>
      <c r="Z1938" t="s">
        <v>66</v>
      </c>
      <c r="AA1938" t="s">
        <v>58</v>
      </c>
      <c r="AB1938" t="s">
        <v>66</v>
      </c>
      <c r="AC1938" t="s">
        <v>58</v>
      </c>
      <c r="AD1938" t="s">
        <v>58</v>
      </c>
      <c r="AE1938" t="s">
        <v>58</v>
      </c>
      <c r="AF1938" t="s">
        <v>58</v>
      </c>
      <c r="AG1938" t="s">
        <v>58</v>
      </c>
      <c r="AH1938" t="s">
        <v>58</v>
      </c>
      <c r="AI1938" t="s">
        <v>58</v>
      </c>
      <c r="AJ1938" t="s">
        <v>58</v>
      </c>
      <c r="AK1938">
        <v>0</v>
      </c>
      <c r="AL1938">
        <v>1</v>
      </c>
      <c r="AM1938">
        <v>1</v>
      </c>
      <c r="AN1938">
        <v>0</v>
      </c>
      <c r="AO1938">
        <v>1</v>
      </c>
      <c r="AP1938">
        <v>1</v>
      </c>
      <c r="AQ1938">
        <v>0</v>
      </c>
      <c r="AR1938">
        <v>0</v>
      </c>
      <c r="AS1938">
        <v>1</v>
      </c>
      <c r="AT1938">
        <v>6</v>
      </c>
      <c r="AU1938">
        <v>63874</v>
      </c>
      <c r="AV1938">
        <v>13.1</v>
      </c>
      <c r="AW1938" t="s">
        <v>59</v>
      </c>
      <c r="AX1938">
        <v>4</v>
      </c>
    </row>
    <row r="1939" spans="1:50">
      <c r="A1939" t="s">
        <v>3371</v>
      </c>
      <c r="B1939" t="s">
        <v>3072</v>
      </c>
      <c r="C1939" t="s">
        <v>171</v>
      </c>
      <c r="D1939">
        <v>2281</v>
      </c>
      <c r="E1939" t="s">
        <v>63</v>
      </c>
      <c r="F1939">
        <v>52</v>
      </c>
      <c r="G1939" t="s">
        <v>70</v>
      </c>
      <c r="H1939">
        <v>397.37</v>
      </c>
      <c r="I1939" t="s">
        <v>105</v>
      </c>
      <c r="J1939" t="s">
        <v>71</v>
      </c>
      <c r="K1939" t="s">
        <v>145</v>
      </c>
      <c r="L1939" t="s">
        <v>66</v>
      </c>
      <c r="M1939">
        <v>1</v>
      </c>
      <c r="N1939">
        <v>2</v>
      </c>
      <c r="O1939">
        <v>2</v>
      </c>
      <c r="P1939">
        <v>0</v>
      </c>
      <c r="Q1939" t="s">
        <v>59</v>
      </c>
      <c r="R1939" t="s">
        <v>59</v>
      </c>
      <c r="S1939" t="s">
        <v>66</v>
      </c>
      <c r="T1939" t="s">
        <v>59</v>
      </c>
      <c r="U1939" t="s">
        <v>59</v>
      </c>
      <c r="V1939">
        <v>0</v>
      </c>
      <c r="W1939">
        <v>1</v>
      </c>
      <c r="X1939">
        <v>0</v>
      </c>
      <c r="Y1939" t="s">
        <v>66</v>
      </c>
      <c r="Z1939" t="s">
        <v>66</v>
      </c>
      <c r="AA1939" t="s">
        <v>66</v>
      </c>
      <c r="AB1939" t="s">
        <v>66</v>
      </c>
      <c r="AC1939" t="s">
        <v>58</v>
      </c>
      <c r="AD1939" t="s">
        <v>58</v>
      </c>
      <c r="AE1939" t="s">
        <v>66</v>
      </c>
      <c r="AF1939" t="s">
        <v>58</v>
      </c>
      <c r="AG1939" t="s">
        <v>58</v>
      </c>
      <c r="AH1939" t="s">
        <v>58</v>
      </c>
      <c r="AI1939" t="s">
        <v>58</v>
      </c>
      <c r="AJ1939" t="s">
        <v>58</v>
      </c>
      <c r="AK1939">
        <v>0</v>
      </c>
      <c r="AL1939">
        <v>0</v>
      </c>
      <c r="AM1939">
        <v>1</v>
      </c>
      <c r="AN1939">
        <v>1</v>
      </c>
      <c r="AO1939">
        <v>1</v>
      </c>
      <c r="AP1939">
        <v>0</v>
      </c>
      <c r="AQ1939">
        <v>0</v>
      </c>
      <c r="AR1939">
        <v>0</v>
      </c>
      <c r="AS1939">
        <v>1</v>
      </c>
      <c r="AT1939">
        <v>8</v>
      </c>
      <c r="AU1939">
        <v>88888</v>
      </c>
      <c r="AV1939">
        <v>14</v>
      </c>
      <c r="AW1939" t="s">
        <v>59</v>
      </c>
      <c r="AX1939">
        <v>3</v>
      </c>
    </row>
    <row r="1940" spans="1:50">
      <c r="A1940" t="s">
        <v>3372</v>
      </c>
      <c r="B1940" t="s">
        <v>3373</v>
      </c>
      <c r="C1940" t="s">
        <v>148</v>
      </c>
      <c r="D1940">
        <v>875</v>
      </c>
      <c r="E1940" t="s">
        <v>53</v>
      </c>
      <c r="F1940">
        <v>56</v>
      </c>
      <c r="G1940" t="s">
        <v>64</v>
      </c>
      <c r="H1940">
        <v>298.02999999999997</v>
      </c>
      <c r="I1940" t="s">
        <v>55</v>
      </c>
      <c r="J1940" t="s">
        <v>55</v>
      </c>
      <c r="K1940" t="s">
        <v>156</v>
      </c>
      <c r="L1940" t="s">
        <v>58</v>
      </c>
      <c r="M1940">
        <v>0</v>
      </c>
      <c r="N1940">
        <v>0</v>
      </c>
      <c r="O1940">
        <v>0</v>
      </c>
      <c r="P1940">
        <v>0</v>
      </c>
      <c r="Q1940" t="s">
        <v>59</v>
      </c>
      <c r="R1940" t="s">
        <v>59</v>
      </c>
      <c r="S1940" t="s">
        <v>59</v>
      </c>
      <c r="T1940" t="s">
        <v>59</v>
      </c>
      <c r="U1940" t="s">
        <v>59</v>
      </c>
      <c r="W1940">
        <v>0</v>
      </c>
      <c r="X1940">
        <v>0</v>
      </c>
      <c r="Y1940" t="s">
        <v>59</v>
      </c>
      <c r="Z1940" t="s">
        <v>59</v>
      </c>
      <c r="AA1940" t="s">
        <v>59</v>
      </c>
      <c r="AB1940" t="s">
        <v>59</v>
      </c>
      <c r="AC1940" t="s">
        <v>59</v>
      </c>
      <c r="AD1940" t="s">
        <v>59</v>
      </c>
      <c r="AE1940" t="s">
        <v>59</v>
      </c>
      <c r="AF1940" t="s">
        <v>59</v>
      </c>
      <c r="AG1940" t="s">
        <v>59</v>
      </c>
      <c r="AH1940" t="s">
        <v>59</v>
      </c>
      <c r="AI1940" t="s">
        <v>59</v>
      </c>
      <c r="AJ1940" t="s">
        <v>59</v>
      </c>
      <c r="AT1940">
        <v>5</v>
      </c>
      <c r="AU1940">
        <v>73999</v>
      </c>
      <c r="AV1940">
        <v>13.1</v>
      </c>
      <c r="AW1940" t="s">
        <v>59</v>
      </c>
      <c r="AX1940">
        <v>3</v>
      </c>
    </row>
    <row r="1941" spans="1:50">
      <c r="A1941" t="s">
        <v>3374</v>
      </c>
      <c r="B1941" t="s">
        <v>1535</v>
      </c>
      <c r="C1941" t="s">
        <v>103</v>
      </c>
      <c r="D1941">
        <v>7360</v>
      </c>
      <c r="E1941" t="s">
        <v>63</v>
      </c>
      <c r="F1941">
        <v>58</v>
      </c>
      <c r="G1941" t="s">
        <v>70</v>
      </c>
      <c r="H1941">
        <v>490.46</v>
      </c>
      <c r="I1941" t="s">
        <v>100</v>
      </c>
      <c r="J1941" t="s">
        <v>71</v>
      </c>
      <c r="K1941" t="s">
        <v>72</v>
      </c>
      <c r="L1941" t="s">
        <v>66</v>
      </c>
      <c r="M1941">
        <v>2</v>
      </c>
      <c r="N1941">
        <v>2</v>
      </c>
      <c r="O1941">
        <v>2</v>
      </c>
      <c r="P1941">
        <v>0</v>
      </c>
      <c r="Q1941" t="s">
        <v>66</v>
      </c>
      <c r="R1941" t="s">
        <v>59</v>
      </c>
      <c r="S1941" t="s">
        <v>59</v>
      </c>
      <c r="T1941" t="s">
        <v>59</v>
      </c>
      <c r="U1941" t="s">
        <v>66</v>
      </c>
      <c r="W1941">
        <v>0</v>
      </c>
      <c r="X1941">
        <v>0</v>
      </c>
      <c r="Y1941" t="s">
        <v>66</v>
      </c>
      <c r="Z1941" t="s">
        <v>66</v>
      </c>
      <c r="AA1941" t="s">
        <v>66</v>
      </c>
      <c r="AB1941" t="s">
        <v>66</v>
      </c>
      <c r="AC1941" t="s">
        <v>58</v>
      </c>
      <c r="AD1941" t="s">
        <v>58</v>
      </c>
      <c r="AE1941" t="s">
        <v>58</v>
      </c>
      <c r="AF1941" t="s">
        <v>58</v>
      </c>
      <c r="AG1941" t="s">
        <v>58</v>
      </c>
      <c r="AH1941" t="s">
        <v>58</v>
      </c>
      <c r="AI1941" t="s">
        <v>58</v>
      </c>
      <c r="AJ1941" t="s">
        <v>58</v>
      </c>
      <c r="AK1941">
        <v>0</v>
      </c>
      <c r="AL1941">
        <v>0</v>
      </c>
      <c r="AM1941">
        <v>1</v>
      </c>
      <c r="AN1941">
        <v>0</v>
      </c>
      <c r="AO1941">
        <v>1</v>
      </c>
      <c r="AP1941">
        <v>0</v>
      </c>
      <c r="AQ1941">
        <v>1</v>
      </c>
      <c r="AR1941">
        <v>0</v>
      </c>
      <c r="AS1941">
        <v>1</v>
      </c>
      <c r="AT1941">
        <v>8</v>
      </c>
      <c r="AU1941">
        <v>89743</v>
      </c>
      <c r="AV1941">
        <v>14.1</v>
      </c>
      <c r="AW1941" t="s">
        <v>66</v>
      </c>
      <c r="AX1941">
        <v>6</v>
      </c>
    </row>
    <row r="1942" spans="1:50">
      <c r="A1942" t="s">
        <v>3375</v>
      </c>
      <c r="B1942" t="s">
        <v>382</v>
      </c>
      <c r="C1942" t="s">
        <v>103</v>
      </c>
      <c r="D1942">
        <v>6920</v>
      </c>
      <c r="E1942" t="s">
        <v>53</v>
      </c>
      <c r="F1942">
        <v>36</v>
      </c>
      <c r="G1942" t="s">
        <v>64</v>
      </c>
      <c r="H1942">
        <v>356.58</v>
      </c>
      <c r="I1942" t="s">
        <v>100</v>
      </c>
      <c r="J1942" t="s">
        <v>56</v>
      </c>
      <c r="K1942" t="s">
        <v>128</v>
      </c>
      <c r="L1942" t="s">
        <v>66</v>
      </c>
      <c r="M1942">
        <v>1</v>
      </c>
      <c r="N1942">
        <v>2</v>
      </c>
      <c r="O1942">
        <v>2</v>
      </c>
      <c r="P1942">
        <v>0</v>
      </c>
      <c r="Q1942" t="s">
        <v>59</v>
      </c>
      <c r="R1942" t="s">
        <v>66</v>
      </c>
      <c r="S1942" t="s">
        <v>59</v>
      </c>
      <c r="T1942" t="s">
        <v>66</v>
      </c>
      <c r="U1942" t="s">
        <v>66</v>
      </c>
      <c r="W1942">
        <v>0</v>
      </c>
      <c r="X1942">
        <v>0</v>
      </c>
      <c r="Y1942" t="s">
        <v>58</v>
      </c>
      <c r="Z1942" t="s">
        <v>58</v>
      </c>
      <c r="AA1942" t="s">
        <v>58</v>
      </c>
      <c r="AB1942" t="s">
        <v>58</v>
      </c>
      <c r="AC1942" t="s">
        <v>58</v>
      </c>
      <c r="AD1942" t="s">
        <v>58</v>
      </c>
      <c r="AE1942" t="s">
        <v>58</v>
      </c>
      <c r="AF1942" t="s">
        <v>58</v>
      </c>
      <c r="AG1942" t="s">
        <v>58</v>
      </c>
      <c r="AH1942" t="s">
        <v>58</v>
      </c>
      <c r="AI1942" t="s">
        <v>58</v>
      </c>
      <c r="AJ1942" t="s">
        <v>58</v>
      </c>
      <c r="AK1942">
        <v>1</v>
      </c>
      <c r="AL1942">
        <v>1</v>
      </c>
      <c r="AM1942">
        <v>0</v>
      </c>
      <c r="AN1942">
        <v>1</v>
      </c>
      <c r="AO1942">
        <v>1</v>
      </c>
      <c r="AP1942">
        <v>1</v>
      </c>
      <c r="AQ1942">
        <v>0</v>
      </c>
      <c r="AR1942">
        <v>0</v>
      </c>
      <c r="AS1942">
        <v>1</v>
      </c>
      <c r="AT1942">
        <v>2</v>
      </c>
      <c r="AU1942">
        <v>41931</v>
      </c>
      <c r="AV1942">
        <v>13.5</v>
      </c>
      <c r="AW1942" t="s">
        <v>59</v>
      </c>
      <c r="AX1942">
        <v>6</v>
      </c>
    </row>
    <row r="1943" spans="1:50">
      <c r="A1943" t="s">
        <v>3376</v>
      </c>
      <c r="B1943" t="s">
        <v>3377</v>
      </c>
      <c r="C1943" t="s">
        <v>122</v>
      </c>
      <c r="D1943">
        <v>2020</v>
      </c>
      <c r="E1943" t="s">
        <v>53</v>
      </c>
      <c r="F1943">
        <v>54</v>
      </c>
      <c r="G1943" t="s">
        <v>84</v>
      </c>
      <c r="H1943">
        <v>235.53</v>
      </c>
      <c r="I1943" t="s">
        <v>55</v>
      </c>
      <c r="J1943" t="s">
        <v>55</v>
      </c>
      <c r="K1943" t="s">
        <v>72</v>
      </c>
      <c r="L1943" t="s">
        <v>58</v>
      </c>
      <c r="M1943">
        <v>0</v>
      </c>
      <c r="N1943">
        <v>2</v>
      </c>
      <c r="O1943">
        <v>2</v>
      </c>
      <c r="P1943">
        <v>0</v>
      </c>
      <c r="Q1943" t="s">
        <v>59</v>
      </c>
      <c r="R1943" t="s">
        <v>59</v>
      </c>
      <c r="S1943" t="s">
        <v>59</v>
      </c>
      <c r="T1943" t="s">
        <v>59</v>
      </c>
      <c r="U1943" t="s">
        <v>59</v>
      </c>
      <c r="V1943">
        <v>2</v>
      </c>
      <c r="W1943">
        <v>1</v>
      </c>
      <c r="X1943">
        <v>0</v>
      </c>
      <c r="Y1943" t="s">
        <v>66</v>
      </c>
      <c r="Z1943" t="s">
        <v>66</v>
      </c>
      <c r="AA1943" t="s">
        <v>66</v>
      </c>
      <c r="AB1943" t="s">
        <v>66</v>
      </c>
      <c r="AC1943" t="s">
        <v>58</v>
      </c>
      <c r="AD1943" t="s">
        <v>58</v>
      </c>
      <c r="AE1943" t="s">
        <v>58</v>
      </c>
      <c r="AF1943" t="s">
        <v>58</v>
      </c>
      <c r="AG1943" t="s">
        <v>58</v>
      </c>
      <c r="AH1943" t="s">
        <v>66</v>
      </c>
      <c r="AI1943" t="s">
        <v>58</v>
      </c>
      <c r="AJ1943" t="s">
        <v>58</v>
      </c>
      <c r="AK1943">
        <v>0</v>
      </c>
      <c r="AL1943">
        <v>0</v>
      </c>
      <c r="AM1943">
        <v>1</v>
      </c>
      <c r="AN1943">
        <v>1</v>
      </c>
      <c r="AO1943">
        <v>1</v>
      </c>
      <c r="AP1943">
        <v>0</v>
      </c>
      <c r="AQ1943">
        <v>0</v>
      </c>
      <c r="AR1943">
        <v>0</v>
      </c>
      <c r="AS1943">
        <v>0</v>
      </c>
      <c r="AT1943">
        <v>3</v>
      </c>
      <c r="AU1943">
        <v>41041</v>
      </c>
      <c r="AV1943">
        <v>12.2</v>
      </c>
      <c r="AW1943" t="s">
        <v>59</v>
      </c>
      <c r="AX1943">
        <v>7</v>
      </c>
    </row>
    <row r="1944" spans="1:50">
      <c r="A1944" t="s">
        <v>3378</v>
      </c>
      <c r="B1944" t="s">
        <v>842</v>
      </c>
      <c r="C1944" t="s">
        <v>88</v>
      </c>
      <c r="D1944">
        <v>5120</v>
      </c>
      <c r="E1944" t="s">
        <v>63</v>
      </c>
      <c r="F1944">
        <v>54</v>
      </c>
      <c r="G1944" t="s">
        <v>70</v>
      </c>
      <c r="H1944">
        <v>316.12</v>
      </c>
      <c r="I1944" t="s">
        <v>105</v>
      </c>
      <c r="J1944" t="s">
        <v>71</v>
      </c>
      <c r="K1944" t="s">
        <v>72</v>
      </c>
      <c r="L1944" t="s">
        <v>58</v>
      </c>
      <c r="M1944">
        <v>0</v>
      </c>
      <c r="N1944">
        <v>2</v>
      </c>
      <c r="O1944">
        <v>2</v>
      </c>
      <c r="P1944">
        <v>0</v>
      </c>
      <c r="Q1944" t="s">
        <v>59</v>
      </c>
      <c r="R1944" t="s">
        <v>59</v>
      </c>
      <c r="S1944" t="s">
        <v>59</v>
      </c>
      <c r="T1944" t="s">
        <v>59</v>
      </c>
      <c r="U1944" t="s">
        <v>59</v>
      </c>
      <c r="V1944">
        <v>1</v>
      </c>
      <c r="W1944">
        <v>1</v>
      </c>
      <c r="X1944">
        <v>0</v>
      </c>
      <c r="Y1944" t="s">
        <v>66</v>
      </c>
      <c r="Z1944" t="s">
        <v>58</v>
      </c>
      <c r="AA1944" t="s">
        <v>58</v>
      </c>
      <c r="AB1944" t="s">
        <v>66</v>
      </c>
      <c r="AC1944" t="s">
        <v>58</v>
      </c>
      <c r="AD1944" t="s">
        <v>58</v>
      </c>
      <c r="AE1944" t="s">
        <v>58</v>
      </c>
      <c r="AF1944" t="s">
        <v>58</v>
      </c>
      <c r="AG1944" t="s">
        <v>58</v>
      </c>
      <c r="AH1944" t="s">
        <v>58</v>
      </c>
      <c r="AI1944" t="s">
        <v>58</v>
      </c>
      <c r="AJ1944" t="s">
        <v>58</v>
      </c>
      <c r="AK1944">
        <v>0</v>
      </c>
      <c r="AL1944">
        <v>0</v>
      </c>
      <c r="AM1944">
        <v>1</v>
      </c>
      <c r="AN1944">
        <v>0</v>
      </c>
      <c r="AO1944">
        <v>1</v>
      </c>
      <c r="AP1944">
        <v>0</v>
      </c>
      <c r="AQ1944">
        <v>0</v>
      </c>
      <c r="AR1944">
        <v>0</v>
      </c>
      <c r="AS1944">
        <v>0</v>
      </c>
      <c r="AT1944">
        <v>6</v>
      </c>
      <c r="AU1944">
        <v>70642</v>
      </c>
      <c r="AV1944">
        <v>14</v>
      </c>
      <c r="AW1944" t="s">
        <v>59</v>
      </c>
      <c r="AX1944">
        <v>8</v>
      </c>
    </row>
    <row r="1945" spans="1:50">
      <c r="A1945" t="s">
        <v>3379</v>
      </c>
      <c r="B1945" t="s">
        <v>3380</v>
      </c>
      <c r="C1945" t="s">
        <v>93</v>
      </c>
      <c r="D1945">
        <v>8000</v>
      </c>
      <c r="E1945" t="s">
        <v>53</v>
      </c>
      <c r="F1945">
        <v>64</v>
      </c>
      <c r="G1945" t="s">
        <v>64</v>
      </c>
      <c r="H1945">
        <v>354.28</v>
      </c>
      <c r="I1945" t="s">
        <v>105</v>
      </c>
      <c r="J1945" t="s">
        <v>71</v>
      </c>
      <c r="K1945" t="s">
        <v>72</v>
      </c>
      <c r="L1945" t="s">
        <v>66</v>
      </c>
      <c r="M1945">
        <v>1</v>
      </c>
      <c r="N1945">
        <v>2</v>
      </c>
      <c r="O1945">
        <v>2</v>
      </c>
      <c r="P1945">
        <v>0</v>
      </c>
      <c r="Q1945" t="s">
        <v>59</v>
      </c>
      <c r="R1945" t="s">
        <v>59</v>
      </c>
      <c r="S1945" t="s">
        <v>59</v>
      </c>
      <c r="T1945" t="s">
        <v>59</v>
      </c>
      <c r="U1945" t="s">
        <v>59</v>
      </c>
      <c r="W1945">
        <v>0</v>
      </c>
      <c r="X1945">
        <v>0</v>
      </c>
      <c r="Y1945" t="s">
        <v>66</v>
      </c>
      <c r="Z1945" t="s">
        <v>66</v>
      </c>
      <c r="AA1945" t="s">
        <v>58</v>
      </c>
      <c r="AB1945" t="s">
        <v>66</v>
      </c>
      <c r="AC1945" t="s">
        <v>58</v>
      </c>
      <c r="AD1945" t="s">
        <v>58</v>
      </c>
      <c r="AE1945" t="s">
        <v>58</v>
      </c>
      <c r="AF1945" t="s">
        <v>58</v>
      </c>
      <c r="AG1945" t="s">
        <v>58</v>
      </c>
      <c r="AH1945" t="s">
        <v>58</v>
      </c>
      <c r="AI1945" t="s">
        <v>58</v>
      </c>
      <c r="AJ1945" t="s">
        <v>58</v>
      </c>
      <c r="AK1945">
        <v>1</v>
      </c>
      <c r="AL1945">
        <v>1</v>
      </c>
      <c r="AM1945">
        <v>1</v>
      </c>
      <c r="AN1945">
        <v>0</v>
      </c>
      <c r="AO1945">
        <v>0</v>
      </c>
      <c r="AP1945">
        <v>0</v>
      </c>
      <c r="AQ1945">
        <v>0</v>
      </c>
      <c r="AR1945">
        <v>0</v>
      </c>
      <c r="AS1945">
        <v>0</v>
      </c>
      <c r="AT1945">
        <v>5</v>
      </c>
      <c r="AU1945">
        <v>69223</v>
      </c>
      <c r="AV1945">
        <v>12.1</v>
      </c>
      <c r="AW1945" t="s">
        <v>59</v>
      </c>
      <c r="AX1945">
        <v>5</v>
      </c>
    </row>
    <row r="1946" spans="1:50">
      <c r="A1946" t="s">
        <v>3381</v>
      </c>
      <c r="B1946" t="s">
        <v>3382</v>
      </c>
      <c r="C1946" t="s">
        <v>108</v>
      </c>
      <c r="D1946">
        <v>1920</v>
      </c>
      <c r="E1946" t="s">
        <v>63</v>
      </c>
      <c r="F1946">
        <v>58</v>
      </c>
      <c r="G1946" t="s">
        <v>64</v>
      </c>
      <c r="H1946">
        <v>289.8</v>
      </c>
      <c r="I1946" t="s">
        <v>105</v>
      </c>
      <c r="J1946" t="s">
        <v>71</v>
      </c>
      <c r="K1946" t="s">
        <v>72</v>
      </c>
      <c r="L1946" t="s">
        <v>58</v>
      </c>
      <c r="M1946">
        <v>0</v>
      </c>
      <c r="N1946">
        <v>1</v>
      </c>
      <c r="O1946">
        <v>1</v>
      </c>
      <c r="P1946">
        <v>0</v>
      </c>
      <c r="Q1946" t="s">
        <v>59</v>
      </c>
      <c r="R1946" t="s">
        <v>66</v>
      </c>
      <c r="S1946" t="s">
        <v>66</v>
      </c>
      <c r="T1946" t="s">
        <v>59</v>
      </c>
      <c r="U1946" t="s">
        <v>66</v>
      </c>
      <c r="V1946">
        <v>3</v>
      </c>
      <c r="W1946">
        <v>1</v>
      </c>
      <c r="X1946">
        <v>1</v>
      </c>
      <c r="Y1946" t="s">
        <v>66</v>
      </c>
      <c r="Z1946" t="s">
        <v>66</v>
      </c>
      <c r="AA1946" t="s">
        <v>58</v>
      </c>
      <c r="AB1946" t="s">
        <v>66</v>
      </c>
      <c r="AC1946" t="s">
        <v>58</v>
      </c>
      <c r="AD1946" t="s">
        <v>58</v>
      </c>
      <c r="AE1946" t="s">
        <v>66</v>
      </c>
      <c r="AF1946" t="s">
        <v>58</v>
      </c>
      <c r="AG1946" t="s">
        <v>58</v>
      </c>
      <c r="AH1946" t="s">
        <v>58</v>
      </c>
      <c r="AI1946" t="s">
        <v>58</v>
      </c>
      <c r="AJ1946" t="s">
        <v>58</v>
      </c>
      <c r="AK1946">
        <v>0</v>
      </c>
      <c r="AL1946">
        <v>0</v>
      </c>
      <c r="AM1946">
        <v>0</v>
      </c>
      <c r="AN1946">
        <v>0</v>
      </c>
      <c r="AO1946">
        <v>0</v>
      </c>
      <c r="AP1946">
        <v>0</v>
      </c>
      <c r="AQ1946">
        <v>0</v>
      </c>
      <c r="AR1946">
        <v>0</v>
      </c>
      <c r="AS1946">
        <v>0</v>
      </c>
      <c r="AT1946">
        <v>7</v>
      </c>
      <c r="AU1946">
        <v>64062</v>
      </c>
      <c r="AV1946">
        <v>13.6</v>
      </c>
      <c r="AW1946" t="s">
        <v>59</v>
      </c>
      <c r="AX1946">
        <v>9</v>
      </c>
    </row>
    <row r="1947" spans="1:50">
      <c r="A1947" t="s">
        <v>3383</v>
      </c>
      <c r="B1947" t="s">
        <v>2745</v>
      </c>
      <c r="C1947" t="s">
        <v>148</v>
      </c>
      <c r="D1947">
        <v>5015</v>
      </c>
      <c r="E1947" t="s">
        <v>63</v>
      </c>
      <c r="F1947">
        <v>42</v>
      </c>
      <c r="G1947" t="s">
        <v>84</v>
      </c>
      <c r="H1947">
        <v>204.28</v>
      </c>
      <c r="I1947" t="s">
        <v>55</v>
      </c>
      <c r="J1947" t="s">
        <v>55</v>
      </c>
      <c r="K1947" t="s">
        <v>85</v>
      </c>
      <c r="L1947" t="s">
        <v>58</v>
      </c>
      <c r="M1947">
        <v>0</v>
      </c>
      <c r="N1947">
        <v>0</v>
      </c>
      <c r="O1947">
        <v>0</v>
      </c>
      <c r="P1947">
        <v>0</v>
      </c>
      <c r="Q1947" t="s">
        <v>59</v>
      </c>
      <c r="R1947" t="s">
        <v>59</v>
      </c>
      <c r="S1947" t="s">
        <v>59</v>
      </c>
      <c r="T1947" t="s">
        <v>59</v>
      </c>
      <c r="U1947" t="s">
        <v>59</v>
      </c>
      <c r="W1947">
        <v>0</v>
      </c>
      <c r="X1947">
        <v>0</v>
      </c>
      <c r="Y1947" t="s">
        <v>59</v>
      </c>
      <c r="Z1947" t="s">
        <v>59</v>
      </c>
      <c r="AA1947" t="s">
        <v>59</v>
      </c>
      <c r="AB1947" t="s">
        <v>59</v>
      </c>
      <c r="AC1947" t="s">
        <v>59</v>
      </c>
      <c r="AD1947" t="s">
        <v>59</v>
      </c>
      <c r="AE1947" t="s">
        <v>59</v>
      </c>
      <c r="AF1947" t="s">
        <v>59</v>
      </c>
      <c r="AG1947" t="s">
        <v>59</v>
      </c>
      <c r="AH1947" t="s">
        <v>59</v>
      </c>
      <c r="AI1947" t="s">
        <v>59</v>
      </c>
      <c r="AJ1947" t="s">
        <v>59</v>
      </c>
      <c r="AT1947">
        <v>5</v>
      </c>
      <c r="AU1947">
        <v>72499</v>
      </c>
      <c r="AV1947">
        <v>12.3</v>
      </c>
      <c r="AW1947" t="s">
        <v>59</v>
      </c>
      <c r="AX1947">
        <v>3</v>
      </c>
    </row>
    <row r="1948" spans="1:50">
      <c r="A1948" t="s">
        <v>3384</v>
      </c>
      <c r="B1948" t="s">
        <v>1388</v>
      </c>
      <c r="C1948" t="s">
        <v>134</v>
      </c>
      <c r="D1948">
        <v>1320</v>
      </c>
      <c r="E1948" t="s">
        <v>53</v>
      </c>
      <c r="F1948">
        <v>72</v>
      </c>
      <c r="G1948" t="s">
        <v>84</v>
      </c>
      <c r="H1948">
        <v>237.17</v>
      </c>
      <c r="I1948" t="s">
        <v>55</v>
      </c>
      <c r="J1948" t="s">
        <v>55</v>
      </c>
      <c r="K1948" t="s">
        <v>215</v>
      </c>
      <c r="L1948" t="s">
        <v>58</v>
      </c>
      <c r="M1948">
        <v>0</v>
      </c>
      <c r="N1948">
        <v>2</v>
      </c>
      <c r="O1948">
        <v>2</v>
      </c>
      <c r="P1948">
        <v>0</v>
      </c>
      <c r="Q1948" t="s">
        <v>59</v>
      </c>
      <c r="R1948" t="s">
        <v>59</v>
      </c>
      <c r="S1948" t="s">
        <v>59</v>
      </c>
      <c r="T1948" t="s">
        <v>66</v>
      </c>
      <c r="U1948" t="s">
        <v>59</v>
      </c>
      <c r="V1948">
        <v>3</v>
      </c>
      <c r="W1948">
        <v>1</v>
      </c>
      <c r="X1948">
        <v>1</v>
      </c>
      <c r="Y1948" t="s">
        <v>58</v>
      </c>
      <c r="Z1948" t="s">
        <v>66</v>
      </c>
      <c r="AA1948" t="s">
        <v>58</v>
      </c>
      <c r="AB1948" t="s">
        <v>66</v>
      </c>
      <c r="AC1948" t="s">
        <v>58</v>
      </c>
      <c r="AD1948" t="s">
        <v>58</v>
      </c>
      <c r="AE1948" t="s">
        <v>58</v>
      </c>
      <c r="AF1948" t="s">
        <v>58</v>
      </c>
      <c r="AG1948" t="s">
        <v>66</v>
      </c>
      <c r="AH1948" t="s">
        <v>58</v>
      </c>
      <c r="AI1948" t="s">
        <v>58</v>
      </c>
      <c r="AJ1948" t="s">
        <v>58</v>
      </c>
      <c r="AK1948">
        <v>0</v>
      </c>
      <c r="AL1948">
        <v>0</v>
      </c>
      <c r="AM1948">
        <v>1</v>
      </c>
      <c r="AN1948">
        <v>1</v>
      </c>
      <c r="AO1948">
        <v>1</v>
      </c>
      <c r="AP1948">
        <v>0</v>
      </c>
      <c r="AQ1948">
        <v>0</v>
      </c>
      <c r="AR1948">
        <v>1</v>
      </c>
      <c r="AS1948">
        <v>0</v>
      </c>
      <c r="AT1948">
        <v>6</v>
      </c>
      <c r="AU1948">
        <v>62797</v>
      </c>
      <c r="AV1948">
        <v>12.4</v>
      </c>
      <c r="AW1948" t="s">
        <v>59</v>
      </c>
      <c r="AX1948">
        <v>1</v>
      </c>
    </row>
    <row r="1949" spans="1:50">
      <c r="A1949" t="s">
        <v>3385</v>
      </c>
      <c r="B1949" t="s">
        <v>3386</v>
      </c>
      <c r="C1949" t="s">
        <v>187</v>
      </c>
      <c r="D1949">
        <v>5720</v>
      </c>
      <c r="E1949" t="s">
        <v>53</v>
      </c>
      <c r="F1949">
        <v>24</v>
      </c>
      <c r="G1949" t="s">
        <v>115</v>
      </c>
      <c r="H1949">
        <v>156.25</v>
      </c>
      <c r="I1949" t="s">
        <v>55</v>
      </c>
      <c r="J1949" t="s">
        <v>55</v>
      </c>
      <c r="K1949" t="s">
        <v>85</v>
      </c>
      <c r="L1949" t="s">
        <v>58</v>
      </c>
      <c r="M1949">
        <v>0</v>
      </c>
      <c r="N1949">
        <v>0</v>
      </c>
      <c r="O1949">
        <v>0</v>
      </c>
      <c r="P1949">
        <v>0</v>
      </c>
      <c r="Q1949" t="s">
        <v>59</v>
      </c>
      <c r="R1949" t="s">
        <v>59</v>
      </c>
      <c r="S1949" t="s">
        <v>59</v>
      </c>
      <c r="T1949" t="s">
        <v>59</v>
      </c>
      <c r="U1949" t="s">
        <v>59</v>
      </c>
      <c r="W1949">
        <v>0</v>
      </c>
      <c r="X1949">
        <v>0</v>
      </c>
      <c r="Y1949" t="s">
        <v>58</v>
      </c>
      <c r="Z1949" t="s">
        <v>58</v>
      </c>
      <c r="AA1949" t="s">
        <v>58</v>
      </c>
      <c r="AB1949" t="s">
        <v>58</v>
      </c>
      <c r="AC1949" t="s">
        <v>58</v>
      </c>
      <c r="AD1949" t="s">
        <v>58</v>
      </c>
      <c r="AE1949" t="s">
        <v>58</v>
      </c>
      <c r="AF1949" t="s">
        <v>58</v>
      </c>
      <c r="AG1949" t="s">
        <v>58</v>
      </c>
      <c r="AH1949" t="s">
        <v>58</v>
      </c>
      <c r="AI1949" t="s">
        <v>58</v>
      </c>
      <c r="AJ1949" t="s">
        <v>58</v>
      </c>
      <c r="AK1949">
        <v>0</v>
      </c>
      <c r="AL1949">
        <v>0</v>
      </c>
      <c r="AM1949">
        <v>0</v>
      </c>
      <c r="AN1949">
        <v>0</v>
      </c>
      <c r="AO1949">
        <v>0</v>
      </c>
      <c r="AP1949">
        <v>0</v>
      </c>
      <c r="AQ1949">
        <v>0</v>
      </c>
      <c r="AR1949">
        <v>0</v>
      </c>
      <c r="AS1949">
        <v>0</v>
      </c>
      <c r="AT1949">
        <v>1</v>
      </c>
      <c r="AU1949">
        <v>35127</v>
      </c>
      <c r="AV1949">
        <v>13</v>
      </c>
      <c r="AW1949" t="s">
        <v>59</v>
      </c>
      <c r="AX1949">
        <v>7</v>
      </c>
    </row>
    <row r="1950" spans="1:50">
      <c r="A1950" t="s">
        <v>3387</v>
      </c>
      <c r="B1950" t="s">
        <v>1771</v>
      </c>
      <c r="C1950" t="s">
        <v>142</v>
      </c>
      <c r="D1950">
        <v>7080</v>
      </c>
      <c r="E1950" t="s">
        <v>53</v>
      </c>
      <c r="F1950">
        <v>68</v>
      </c>
      <c r="G1950" t="s">
        <v>104</v>
      </c>
      <c r="H1950">
        <v>341.45</v>
      </c>
      <c r="I1950" t="s">
        <v>94</v>
      </c>
      <c r="J1950" t="s">
        <v>55</v>
      </c>
      <c r="K1950" t="s">
        <v>153</v>
      </c>
      <c r="L1950" t="s">
        <v>66</v>
      </c>
      <c r="M1950">
        <v>1</v>
      </c>
      <c r="N1950">
        <v>2</v>
      </c>
      <c r="O1950">
        <v>2</v>
      </c>
      <c r="P1950">
        <v>0</v>
      </c>
      <c r="Q1950" t="s">
        <v>59</v>
      </c>
      <c r="R1950" t="s">
        <v>59</v>
      </c>
      <c r="S1950" t="s">
        <v>59</v>
      </c>
      <c r="T1950" t="s">
        <v>66</v>
      </c>
      <c r="U1950" t="s">
        <v>59</v>
      </c>
      <c r="V1950">
        <v>1</v>
      </c>
      <c r="W1950">
        <v>0</v>
      </c>
      <c r="X1950">
        <v>1</v>
      </c>
      <c r="Y1950" t="s">
        <v>66</v>
      </c>
      <c r="Z1950" t="s">
        <v>58</v>
      </c>
      <c r="AA1950" t="s">
        <v>58</v>
      </c>
      <c r="AB1950" t="s">
        <v>66</v>
      </c>
      <c r="AC1950" t="s">
        <v>58</v>
      </c>
      <c r="AD1950" t="s">
        <v>58</v>
      </c>
      <c r="AE1950" t="s">
        <v>58</v>
      </c>
      <c r="AF1950" t="s">
        <v>58</v>
      </c>
      <c r="AG1950" t="s">
        <v>58</v>
      </c>
      <c r="AH1950" t="s">
        <v>58</v>
      </c>
      <c r="AI1950" t="s">
        <v>58</v>
      </c>
      <c r="AJ1950" t="s">
        <v>58</v>
      </c>
      <c r="AK1950">
        <v>1</v>
      </c>
      <c r="AL1950">
        <v>1</v>
      </c>
      <c r="AM1950">
        <v>1</v>
      </c>
      <c r="AN1950">
        <v>0</v>
      </c>
      <c r="AO1950">
        <v>1</v>
      </c>
      <c r="AP1950">
        <v>0</v>
      </c>
      <c r="AQ1950">
        <v>0</v>
      </c>
      <c r="AR1950">
        <v>0</v>
      </c>
      <c r="AS1950">
        <v>1</v>
      </c>
      <c r="AT1950">
        <v>7</v>
      </c>
      <c r="AU1950">
        <v>64916</v>
      </c>
      <c r="AV1950">
        <v>13.4</v>
      </c>
      <c r="AW1950" t="s">
        <v>59</v>
      </c>
      <c r="AX1950">
        <v>6</v>
      </c>
    </row>
    <row r="1951" spans="1:50">
      <c r="A1951" t="s">
        <v>3388</v>
      </c>
      <c r="B1951" t="s">
        <v>448</v>
      </c>
      <c r="C1951" t="s">
        <v>134</v>
      </c>
      <c r="D1951">
        <v>1840</v>
      </c>
      <c r="E1951" t="s">
        <v>63</v>
      </c>
      <c r="F1951">
        <v>48</v>
      </c>
      <c r="G1951" t="s">
        <v>64</v>
      </c>
      <c r="H1951">
        <v>237.5</v>
      </c>
      <c r="I1951" t="s">
        <v>196</v>
      </c>
      <c r="J1951" t="s">
        <v>55</v>
      </c>
      <c r="K1951" t="s">
        <v>131</v>
      </c>
      <c r="L1951" t="s">
        <v>58</v>
      </c>
      <c r="M1951">
        <v>0</v>
      </c>
      <c r="N1951">
        <v>2</v>
      </c>
      <c r="O1951">
        <v>2</v>
      </c>
      <c r="P1951">
        <v>1</v>
      </c>
      <c r="Q1951" t="s">
        <v>59</v>
      </c>
      <c r="R1951" t="s">
        <v>59</v>
      </c>
      <c r="S1951" t="s">
        <v>59</v>
      </c>
      <c r="T1951" t="s">
        <v>59</v>
      </c>
      <c r="U1951" t="s">
        <v>59</v>
      </c>
      <c r="Y1951" t="s">
        <v>66</v>
      </c>
      <c r="Z1951" t="s">
        <v>58</v>
      </c>
      <c r="AA1951" t="s">
        <v>58</v>
      </c>
      <c r="AB1951" t="s">
        <v>66</v>
      </c>
      <c r="AC1951" t="s">
        <v>58</v>
      </c>
      <c r="AD1951" t="s">
        <v>58</v>
      </c>
      <c r="AE1951" t="s">
        <v>58</v>
      </c>
      <c r="AF1951" t="s">
        <v>58</v>
      </c>
      <c r="AG1951" t="s">
        <v>58</v>
      </c>
      <c r="AH1951" t="s">
        <v>58</v>
      </c>
      <c r="AI1951" t="s">
        <v>58</v>
      </c>
      <c r="AJ1951" t="s">
        <v>58</v>
      </c>
      <c r="AK1951">
        <v>1</v>
      </c>
      <c r="AL1951">
        <v>1</v>
      </c>
      <c r="AM1951">
        <v>1</v>
      </c>
      <c r="AN1951">
        <v>0</v>
      </c>
      <c r="AO1951">
        <v>1</v>
      </c>
      <c r="AP1951">
        <v>0</v>
      </c>
      <c r="AQ1951">
        <v>0</v>
      </c>
      <c r="AR1951">
        <v>0</v>
      </c>
      <c r="AS1951">
        <v>1</v>
      </c>
      <c r="AT1951">
        <v>6</v>
      </c>
      <c r="AU1951">
        <v>58353</v>
      </c>
      <c r="AW1951" t="s">
        <v>59</v>
      </c>
      <c r="AX1951">
        <v>1</v>
      </c>
    </row>
    <row r="1952" spans="1:50">
      <c r="A1952" t="s">
        <v>3389</v>
      </c>
      <c r="B1952" t="s">
        <v>1154</v>
      </c>
      <c r="C1952" t="s">
        <v>75</v>
      </c>
      <c r="D1952">
        <v>3720</v>
      </c>
      <c r="E1952" t="s">
        <v>53</v>
      </c>
      <c r="F1952">
        <v>58</v>
      </c>
      <c r="G1952" t="s">
        <v>226</v>
      </c>
      <c r="H1952">
        <v>362.17</v>
      </c>
      <c r="I1952" t="s">
        <v>55</v>
      </c>
      <c r="J1952" t="s">
        <v>55</v>
      </c>
      <c r="K1952" t="s">
        <v>90</v>
      </c>
      <c r="L1952" t="s">
        <v>58</v>
      </c>
      <c r="M1952">
        <v>0</v>
      </c>
      <c r="N1952">
        <v>2</v>
      </c>
      <c r="O1952">
        <v>2</v>
      </c>
      <c r="P1952">
        <v>0</v>
      </c>
      <c r="Q1952" t="s">
        <v>59</v>
      </c>
      <c r="R1952" t="s">
        <v>66</v>
      </c>
      <c r="S1952" t="s">
        <v>66</v>
      </c>
      <c r="T1952" t="s">
        <v>66</v>
      </c>
      <c r="U1952" t="s">
        <v>66</v>
      </c>
      <c r="V1952">
        <v>2</v>
      </c>
      <c r="W1952">
        <v>1</v>
      </c>
      <c r="X1952">
        <v>1</v>
      </c>
      <c r="Y1952" t="s">
        <v>66</v>
      </c>
      <c r="Z1952" t="s">
        <v>66</v>
      </c>
      <c r="AA1952" t="s">
        <v>58</v>
      </c>
      <c r="AB1952" t="s">
        <v>58</v>
      </c>
      <c r="AC1952" t="s">
        <v>58</v>
      </c>
      <c r="AD1952" t="s">
        <v>58</v>
      </c>
      <c r="AE1952" t="s">
        <v>58</v>
      </c>
      <c r="AF1952" t="s">
        <v>58</v>
      </c>
      <c r="AG1952" t="s">
        <v>58</v>
      </c>
      <c r="AH1952" t="s">
        <v>66</v>
      </c>
      <c r="AI1952" t="s">
        <v>58</v>
      </c>
      <c r="AJ1952" t="s">
        <v>58</v>
      </c>
      <c r="AK1952">
        <v>0</v>
      </c>
      <c r="AL1952">
        <v>0</v>
      </c>
      <c r="AM1952">
        <v>1</v>
      </c>
      <c r="AN1952">
        <v>0</v>
      </c>
      <c r="AO1952">
        <v>1</v>
      </c>
      <c r="AP1952">
        <v>0</v>
      </c>
      <c r="AQ1952">
        <v>0</v>
      </c>
      <c r="AR1952">
        <v>0</v>
      </c>
      <c r="AS1952">
        <v>1</v>
      </c>
      <c r="AT1952">
        <v>8</v>
      </c>
      <c r="AU1952">
        <v>77945</v>
      </c>
      <c r="AV1952">
        <v>14.7</v>
      </c>
      <c r="AW1952" t="s">
        <v>66</v>
      </c>
      <c r="AX1952">
        <v>1</v>
      </c>
    </row>
    <row r="1953" spans="1:50">
      <c r="A1953" t="s">
        <v>3390</v>
      </c>
      <c r="B1953" t="s">
        <v>770</v>
      </c>
      <c r="C1953" t="s">
        <v>212</v>
      </c>
      <c r="D1953">
        <v>1520</v>
      </c>
      <c r="E1953" t="s">
        <v>63</v>
      </c>
      <c r="F1953">
        <v>48</v>
      </c>
      <c r="G1953" t="s">
        <v>104</v>
      </c>
      <c r="H1953">
        <v>222.7</v>
      </c>
      <c r="I1953" t="s">
        <v>65</v>
      </c>
      <c r="J1953" t="s">
        <v>71</v>
      </c>
      <c r="K1953" t="s">
        <v>156</v>
      </c>
      <c r="L1953" t="s">
        <v>58</v>
      </c>
      <c r="M1953">
        <v>0</v>
      </c>
      <c r="N1953">
        <v>1</v>
      </c>
      <c r="O1953">
        <v>1</v>
      </c>
      <c r="P1953">
        <v>0</v>
      </c>
      <c r="Q1953" t="s">
        <v>59</v>
      </c>
      <c r="R1953" t="s">
        <v>59</v>
      </c>
      <c r="S1953" t="s">
        <v>66</v>
      </c>
      <c r="T1953" t="s">
        <v>59</v>
      </c>
      <c r="U1953" t="s">
        <v>59</v>
      </c>
      <c r="W1953">
        <v>0</v>
      </c>
      <c r="X1953">
        <v>0</v>
      </c>
      <c r="Y1953" t="s">
        <v>59</v>
      </c>
      <c r="Z1953" t="s">
        <v>59</v>
      </c>
      <c r="AA1953" t="s">
        <v>59</v>
      </c>
      <c r="AB1953" t="s">
        <v>59</v>
      </c>
      <c r="AC1953" t="s">
        <v>59</v>
      </c>
      <c r="AD1953" t="s">
        <v>59</v>
      </c>
      <c r="AE1953" t="s">
        <v>59</v>
      </c>
      <c r="AF1953" t="s">
        <v>59</v>
      </c>
      <c r="AG1953" t="s">
        <v>59</v>
      </c>
      <c r="AH1953" t="s">
        <v>59</v>
      </c>
      <c r="AI1953" t="s">
        <v>59</v>
      </c>
      <c r="AJ1953" t="s">
        <v>59</v>
      </c>
      <c r="AT1953">
        <v>7</v>
      </c>
      <c r="AU1953">
        <v>60058</v>
      </c>
      <c r="AV1953">
        <v>12.6</v>
      </c>
      <c r="AW1953" t="s">
        <v>66</v>
      </c>
      <c r="AX1953">
        <v>7</v>
      </c>
    </row>
    <row r="1954" spans="1:50">
      <c r="A1954" t="s">
        <v>3391</v>
      </c>
      <c r="B1954" t="s">
        <v>968</v>
      </c>
      <c r="C1954" t="s">
        <v>122</v>
      </c>
      <c r="D1954">
        <v>5000</v>
      </c>
      <c r="E1954" t="s">
        <v>63</v>
      </c>
      <c r="F1954">
        <v>44</v>
      </c>
      <c r="G1954" t="s">
        <v>226</v>
      </c>
      <c r="H1954">
        <v>345.72</v>
      </c>
      <c r="I1954" t="s">
        <v>55</v>
      </c>
      <c r="J1954" t="s">
        <v>56</v>
      </c>
      <c r="K1954" t="s">
        <v>153</v>
      </c>
      <c r="L1954" t="s">
        <v>58</v>
      </c>
      <c r="M1954">
        <v>0</v>
      </c>
      <c r="N1954">
        <v>1</v>
      </c>
      <c r="O1954">
        <v>1</v>
      </c>
      <c r="P1954">
        <v>0</v>
      </c>
      <c r="Q1954" t="s">
        <v>59</v>
      </c>
      <c r="R1954" t="s">
        <v>59</v>
      </c>
      <c r="S1954" t="s">
        <v>59</v>
      </c>
      <c r="T1954" t="s">
        <v>59</v>
      </c>
      <c r="U1954" t="s">
        <v>59</v>
      </c>
      <c r="V1954">
        <v>2</v>
      </c>
      <c r="W1954">
        <v>0</v>
      </c>
      <c r="X1954">
        <v>0</v>
      </c>
      <c r="Y1954" t="s">
        <v>66</v>
      </c>
      <c r="Z1954" t="s">
        <v>58</v>
      </c>
      <c r="AA1954" t="s">
        <v>58</v>
      </c>
      <c r="AB1954" t="s">
        <v>66</v>
      </c>
      <c r="AC1954" t="s">
        <v>58</v>
      </c>
      <c r="AD1954" t="s">
        <v>58</v>
      </c>
      <c r="AE1954" t="s">
        <v>66</v>
      </c>
      <c r="AF1954" t="s">
        <v>58</v>
      </c>
      <c r="AG1954" t="s">
        <v>58</v>
      </c>
      <c r="AH1954" t="s">
        <v>58</v>
      </c>
      <c r="AI1954" t="s">
        <v>58</v>
      </c>
      <c r="AJ1954" t="s">
        <v>58</v>
      </c>
      <c r="AK1954">
        <v>0</v>
      </c>
      <c r="AL1954">
        <v>0</v>
      </c>
      <c r="AM1954">
        <v>1</v>
      </c>
      <c r="AN1954">
        <v>0</v>
      </c>
      <c r="AO1954">
        <v>1</v>
      </c>
      <c r="AP1954">
        <v>1</v>
      </c>
      <c r="AQ1954">
        <v>1</v>
      </c>
      <c r="AR1954">
        <v>1</v>
      </c>
      <c r="AS1954">
        <v>0</v>
      </c>
      <c r="AT1954">
        <v>3</v>
      </c>
      <c r="AU1954">
        <v>43508</v>
      </c>
      <c r="AV1954">
        <v>13.7</v>
      </c>
      <c r="AW1954" t="s">
        <v>59</v>
      </c>
      <c r="AX1954">
        <v>7</v>
      </c>
    </row>
    <row r="1955" spans="1:50">
      <c r="A1955" t="s">
        <v>3392</v>
      </c>
      <c r="B1955" t="s">
        <v>1106</v>
      </c>
      <c r="C1955" t="s">
        <v>417</v>
      </c>
      <c r="D1955">
        <v>1720</v>
      </c>
      <c r="E1955" t="s">
        <v>53</v>
      </c>
      <c r="F1955">
        <v>40</v>
      </c>
      <c r="G1955" t="s">
        <v>70</v>
      </c>
      <c r="H1955">
        <v>296.70999999999998</v>
      </c>
      <c r="I1955" t="s">
        <v>55</v>
      </c>
      <c r="J1955" t="s">
        <v>71</v>
      </c>
      <c r="K1955" t="s">
        <v>90</v>
      </c>
      <c r="L1955" t="s">
        <v>58</v>
      </c>
      <c r="M1955">
        <v>0</v>
      </c>
      <c r="N1955">
        <v>2</v>
      </c>
      <c r="O1955">
        <v>2</v>
      </c>
      <c r="P1955">
        <v>0</v>
      </c>
      <c r="Q1955" t="s">
        <v>59</v>
      </c>
      <c r="R1955" t="s">
        <v>59</v>
      </c>
      <c r="S1955" t="s">
        <v>59</v>
      </c>
      <c r="T1955" t="s">
        <v>59</v>
      </c>
      <c r="U1955" t="s">
        <v>59</v>
      </c>
      <c r="V1955">
        <v>1</v>
      </c>
      <c r="W1955">
        <v>0</v>
      </c>
      <c r="X1955">
        <v>0</v>
      </c>
      <c r="Y1955" t="s">
        <v>58</v>
      </c>
      <c r="Z1955" t="s">
        <v>58</v>
      </c>
      <c r="AA1955" t="s">
        <v>58</v>
      </c>
      <c r="AB1955" t="s">
        <v>58</v>
      </c>
      <c r="AC1955" t="s">
        <v>58</v>
      </c>
      <c r="AD1955" t="s">
        <v>58</v>
      </c>
      <c r="AE1955" t="s">
        <v>58</v>
      </c>
      <c r="AF1955" t="s">
        <v>58</v>
      </c>
      <c r="AG1955" t="s">
        <v>58</v>
      </c>
      <c r="AH1955" t="s">
        <v>58</v>
      </c>
      <c r="AI1955" t="s">
        <v>58</v>
      </c>
      <c r="AJ1955" t="s">
        <v>58</v>
      </c>
      <c r="AK1955">
        <v>0</v>
      </c>
      <c r="AL1955">
        <v>0</v>
      </c>
      <c r="AM1955">
        <v>1</v>
      </c>
      <c r="AN1955">
        <v>0</v>
      </c>
      <c r="AO1955">
        <v>0</v>
      </c>
      <c r="AP1955">
        <v>0</v>
      </c>
      <c r="AQ1955">
        <v>0</v>
      </c>
      <c r="AR1955">
        <v>0</v>
      </c>
      <c r="AS1955">
        <v>0</v>
      </c>
      <c r="AT1955">
        <v>5</v>
      </c>
      <c r="AU1955">
        <v>63303</v>
      </c>
      <c r="AV1955">
        <v>13.9</v>
      </c>
      <c r="AW1955" t="s">
        <v>59</v>
      </c>
      <c r="AX1955">
        <v>4</v>
      </c>
    </row>
    <row r="1956" spans="1:50">
      <c r="A1956" t="s">
        <v>3393</v>
      </c>
      <c r="B1956" t="s">
        <v>2548</v>
      </c>
      <c r="C1956" t="s">
        <v>103</v>
      </c>
      <c r="D1956">
        <v>6920</v>
      </c>
      <c r="E1956" t="s">
        <v>63</v>
      </c>
      <c r="F1956">
        <v>54</v>
      </c>
      <c r="G1956" t="s">
        <v>64</v>
      </c>
      <c r="H1956">
        <v>357.24</v>
      </c>
      <c r="I1956" t="s">
        <v>313</v>
      </c>
      <c r="J1956" t="s">
        <v>55</v>
      </c>
      <c r="K1956" t="s">
        <v>72</v>
      </c>
      <c r="L1956" t="s">
        <v>58</v>
      </c>
      <c r="M1956">
        <v>0</v>
      </c>
      <c r="N1956">
        <v>2</v>
      </c>
      <c r="O1956">
        <v>2</v>
      </c>
      <c r="P1956">
        <v>1</v>
      </c>
      <c r="Q1956" t="s">
        <v>59</v>
      </c>
      <c r="R1956" t="s">
        <v>59</v>
      </c>
      <c r="S1956" t="s">
        <v>59</v>
      </c>
      <c r="T1956" t="s">
        <v>59</v>
      </c>
      <c r="U1956" t="s">
        <v>59</v>
      </c>
      <c r="Y1956" t="s">
        <v>66</v>
      </c>
      <c r="Z1956" t="s">
        <v>58</v>
      </c>
      <c r="AA1956" t="s">
        <v>58</v>
      </c>
      <c r="AB1956" t="s">
        <v>66</v>
      </c>
      <c r="AC1956" t="s">
        <v>58</v>
      </c>
      <c r="AD1956" t="s">
        <v>58</v>
      </c>
      <c r="AE1956" t="s">
        <v>58</v>
      </c>
      <c r="AF1956" t="s">
        <v>58</v>
      </c>
      <c r="AG1956" t="s">
        <v>58</v>
      </c>
      <c r="AH1956" t="s">
        <v>58</v>
      </c>
      <c r="AI1956" t="s">
        <v>58</v>
      </c>
      <c r="AJ1956" t="s">
        <v>58</v>
      </c>
      <c r="AK1956">
        <v>1</v>
      </c>
      <c r="AL1956">
        <v>0</v>
      </c>
      <c r="AM1956">
        <v>1</v>
      </c>
      <c r="AN1956">
        <v>0</v>
      </c>
      <c r="AO1956">
        <v>0</v>
      </c>
      <c r="AP1956">
        <v>0</v>
      </c>
      <c r="AQ1956">
        <v>0</v>
      </c>
      <c r="AR1956">
        <v>0</v>
      </c>
      <c r="AS1956">
        <v>1</v>
      </c>
      <c r="AT1956">
        <v>5</v>
      </c>
      <c r="AU1956">
        <v>63928</v>
      </c>
      <c r="AW1956" t="s">
        <v>66</v>
      </c>
      <c r="AX1956">
        <v>6</v>
      </c>
    </row>
    <row r="1957" spans="1:50">
      <c r="A1957" t="s">
        <v>3394</v>
      </c>
      <c r="B1957" t="s">
        <v>928</v>
      </c>
      <c r="C1957" t="s">
        <v>103</v>
      </c>
      <c r="D1957">
        <v>4480</v>
      </c>
      <c r="E1957" t="s">
        <v>63</v>
      </c>
      <c r="F1957">
        <v>0</v>
      </c>
      <c r="G1957" t="s">
        <v>64</v>
      </c>
      <c r="H1957">
        <v>286.51</v>
      </c>
      <c r="I1957" t="s">
        <v>55</v>
      </c>
      <c r="J1957" t="s">
        <v>55</v>
      </c>
      <c r="K1957" t="s">
        <v>72</v>
      </c>
      <c r="L1957" t="s">
        <v>58</v>
      </c>
      <c r="M1957">
        <v>0</v>
      </c>
      <c r="N1957">
        <v>2</v>
      </c>
      <c r="O1957">
        <v>2</v>
      </c>
      <c r="P1957">
        <v>0</v>
      </c>
      <c r="Q1957" t="s">
        <v>59</v>
      </c>
      <c r="R1957" t="s">
        <v>59</v>
      </c>
      <c r="S1957" t="s">
        <v>59</v>
      </c>
      <c r="T1957" t="s">
        <v>59</v>
      </c>
      <c r="U1957" t="s">
        <v>59</v>
      </c>
      <c r="W1957">
        <v>0</v>
      </c>
      <c r="X1957">
        <v>0</v>
      </c>
      <c r="Y1957" t="s">
        <v>66</v>
      </c>
      <c r="Z1957" t="s">
        <v>66</v>
      </c>
      <c r="AA1957" t="s">
        <v>58</v>
      </c>
      <c r="AB1957" t="s">
        <v>66</v>
      </c>
      <c r="AC1957" t="s">
        <v>58</v>
      </c>
      <c r="AD1957" t="s">
        <v>58</v>
      </c>
      <c r="AE1957" t="s">
        <v>66</v>
      </c>
      <c r="AF1957" t="s">
        <v>58</v>
      </c>
      <c r="AG1957" t="s">
        <v>58</v>
      </c>
      <c r="AH1957" t="s">
        <v>58</v>
      </c>
      <c r="AI1957" t="s">
        <v>58</v>
      </c>
      <c r="AJ1957" t="s">
        <v>58</v>
      </c>
      <c r="AK1957">
        <v>1</v>
      </c>
      <c r="AL1957">
        <v>1</v>
      </c>
      <c r="AM1957">
        <v>1</v>
      </c>
      <c r="AN1957">
        <v>0</v>
      </c>
      <c r="AO1957">
        <v>0</v>
      </c>
      <c r="AP1957">
        <v>0</v>
      </c>
      <c r="AQ1957">
        <v>0</v>
      </c>
      <c r="AR1957">
        <v>0</v>
      </c>
      <c r="AS1957">
        <v>0</v>
      </c>
      <c r="AT1957">
        <v>5</v>
      </c>
      <c r="AU1957">
        <v>61666</v>
      </c>
      <c r="AV1957">
        <v>13.1</v>
      </c>
      <c r="AW1957" t="s">
        <v>59</v>
      </c>
      <c r="AX1957">
        <v>6</v>
      </c>
    </row>
    <row r="1958" spans="1:50">
      <c r="A1958" t="s">
        <v>3395</v>
      </c>
      <c r="B1958" t="s">
        <v>3396</v>
      </c>
      <c r="C1958" t="s">
        <v>122</v>
      </c>
      <c r="D1958">
        <v>2750</v>
      </c>
      <c r="E1958" t="s">
        <v>63</v>
      </c>
      <c r="F1958">
        <v>48</v>
      </c>
      <c r="G1958" t="s">
        <v>70</v>
      </c>
      <c r="H1958">
        <v>270.72000000000003</v>
      </c>
      <c r="I1958" t="s">
        <v>55</v>
      </c>
      <c r="J1958" t="s">
        <v>55</v>
      </c>
      <c r="K1958" t="s">
        <v>128</v>
      </c>
      <c r="L1958" t="s">
        <v>58</v>
      </c>
      <c r="M1958">
        <v>0</v>
      </c>
      <c r="N1958">
        <v>1</v>
      </c>
      <c r="O1958">
        <v>1</v>
      </c>
      <c r="P1958">
        <v>0</v>
      </c>
      <c r="Q1958" t="s">
        <v>59</v>
      </c>
      <c r="R1958" t="s">
        <v>59</v>
      </c>
      <c r="S1958" t="s">
        <v>59</v>
      </c>
      <c r="T1958" t="s">
        <v>59</v>
      </c>
      <c r="U1958" t="s">
        <v>59</v>
      </c>
      <c r="W1958">
        <v>0</v>
      </c>
      <c r="X1958">
        <v>0</v>
      </c>
      <c r="Y1958" t="s">
        <v>58</v>
      </c>
      <c r="Z1958" t="s">
        <v>58</v>
      </c>
      <c r="AA1958" t="s">
        <v>58</v>
      </c>
      <c r="AB1958" t="s">
        <v>58</v>
      </c>
      <c r="AC1958" t="s">
        <v>58</v>
      </c>
      <c r="AD1958" t="s">
        <v>58</v>
      </c>
      <c r="AE1958" t="s">
        <v>58</v>
      </c>
      <c r="AF1958" t="s">
        <v>58</v>
      </c>
      <c r="AG1958" t="s">
        <v>58</v>
      </c>
      <c r="AH1958" t="s">
        <v>58</v>
      </c>
      <c r="AI1958" t="s">
        <v>58</v>
      </c>
      <c r="AJ1958" t="s">
        <v>58</v>
      </c>
      <c r="AK1958">
        <v>0</v>
      </c>
      <c r="AL1958">
        <v>0</v>
      </c>
      <c r="AM1958">
        <v>1</v>
      </c>
      <c r="AN1958">
        <v>1</v>
      </c>
      <c r="AO1958">
        <v>0</v>
      </c>
      <c r="AP1958">
        <v>0</v>
      </c>
      <c r="AQ1958">
        <v>0</v>
      </c>
      <c r="AR1958">
        <v>0</v>
      </c>
      <c r="AS1958">
        <v>1</v>
      </c>
      <c r="AT1958">
        <v>5</v>
      </c>
      <c r="AU1958">
        <v>53356</v>
      </c>
      <c r="AV1958">
        <v>12.5</v>
      </c>
      <c r="AW1958" t="s">
        <v>59</v>
      </c>
      <c r="AX1958">
        <v>7</v>
      </c>
    </row>
    <row r="1959" spans="1:50">
      <c r="A1959" t="s">
        <v>3397</v>
      </c>
      <c r="B1959" t="s">
        <v>3398</v>
      </c>
      <c r="C1959" t="s">
        <v>93</v>
      </c>
      <c r="D1959">
        <v>9240</v>
      </c>
      <c r="E1959" t="s">
        <v>53</v>
      </c>
      <c r="F1959">
        <v>56</v>
      </c>
      <c r="G1959" t="s">
        <v>70</v>
      </c>
      <c r="H1959">
        <v>254.28</v>
      </c>
      <c r="I1959" t="s">
        <v>100</v>
      </c>
      <c r="J1959" t="s">
        <v>56</v>
      </c>
      <c r="K1959" t="s">
        <v>85</v>
      </c>
      <c r="L1959" t="s">
        <v>58</v>
      </c>
      <c r="M1959">
        <v>0</v>
      </c>
      <c r="N1959">
        <v>2</v>
      </c>
      <c r="O1959">
        <v>2</v>
      </c>
      <c r="P1959">
        <v>0</v>
      </c>
      <c r="Q1959" t="s">
        <v>59</v>
      </c>
      <c r="R1959" t="s">
        <v>59</v>
      </c>
      <c r="S1959" t="s">
        <v>59</v>
      </c>
      <c r="T1959" t="s">
        <v>59</v>
      </c>
      <c r="U1959" t="s">
        <v>66</v>
      </c>
      <c r="W1959">
        <v>0</v>
      </c>
      <c r="X1959">
        <v>0</v>
      </c>
      <c r="Y1959" t="s">
        <v>59</v>
      </c>
      <c r="Z1959" t="s">
        <v>59</v>
      </c>
      <c r="AA1959" t="s">
        <v>59</v>
      </c>
      <c r="AB1959" t="s">
        <v>59</v>
      </c>
      <c r="AC1959" t="s">
        <v>59</v>
      </c>
      <c r="AD1959" t="s">
        <v>59</v>
      </c>
      <c r="AE1959" t="s">
        <v>59</v>
      </c>
      <c r="AF1959" t="s">
        <v>59</v>
      </c>
      <c r="AG1959" t="s">
        <v>59</v>
      </c>
      <c r="AH1959" t="s">
        <v>59</v>
      </c>
      <c r="AI1959" t="s">
        <v>59</v>
      </c>
      <c r="AJ1959" t="s">
        <v>59</v>
      </c>
      <c r="AT1959">
        <v>4</v>
      </c>
      <c r="AU1959">
        <v>64264</v>
      </c>
      <c r="AV1959">
        <v>12.3</v>
      </c>
      <c r="AW1959" t="s">
        <v>59</v>
      </c>
      <c r="AX1959">
        <v>5</v>
      </c>
    </row>
    <row r="1960" spans="1:50">
      <c r="A1960" t="s">
        <v>3399</v>
      </c>
      <c r="B1960" t="s">
        <v>3400</v>
      </c>
      <c r="C1960" t="s">
        <v>212</v>
      </c>
      <c r="E1960" t="s">
        <v>63</v>
      </c>
      <c r="F1960">
        <v>30</v>
      </c>
      <c r="G1960" t="s">
        <v>64</v>
      </c>
      <c r="H1960">
        <v>304.61</v>
      </c>
      <c r="I1960" t="s">
        <v>55</v>
      </c>
      <c r="J1960" t="s">
        <v>55</v>
      </c>
      <c r="K1960" t="s">
        <v>85</v>
      </c>
      <c r="L1960" t="s">
        <v>66</v>
      </c>
      <c r="M1960">
        <v>3</v>
      </c>
      <c r="N1960">
        <v>1</v>
      </c>
      <c r="O1960">
        <v>1</v>
      </c>
      <c r="P1960">
        <v>0</v>
      </c>
      <c r="Q1960" t="s">
        <v>59</v>
      </c>
      <c r="R1960" t="s">
        <v>59</v>
      </c>
      <c r="S1960" t="s">
        <v>59</v>
      </c>
      <c r="T1960" t="s">
        <v>59</v>
      </c>
      <c r="U1960" t="s">
        <v>59</v>
      </c>
      <c r="W1960">
        <v>0</v>
      </c>
      <c r="X1960">
        <v>0</v>
      </c>
      <c r="Y1960" t="s">
        <v>58</v>
      </c>
      <c r="Z1960" t="s">
        <v>58</v>
      </c>
      <c r="AA1960" t="s">
        <v>58</v>
      </c>
      <c r="AB1960" t="s">
        <v>58</v>
      </c>
      <c r="AC1960" t="s">
        <v>58</v>
      </c>
      <c r="AD1960" t="s">
        <v>58</v>
      </c>
      <c r="AE1960" t="s">
        <v>58</v>
      </c>
      <c r="AF1960" t="s">
        <v>58</v>
      </c>
      <c r="AG1960" t="s">
        <v>58</v>
      </c>
      <c r="AH1960" t="s">
        <v>58</v>
      </c>
      <c r="AI1960" t="s">
        <v>58</v>
      </c>
      <c r="AJ1960" t="s">
        <v>58</v>
      </c>
      <c r="AK1960">
        <v>1</v>
      </c>
      <c r="AL1960">
        <v>0</v>
      </c>
      <c r="AM1960">
        <v>1</v>
      </c>
      <c r="AN1960">
        <v>0</v>
      </c>
      <c r="AO1960">
        <v>0</v>
      </c>
      <c r="AP1960">
        <v>0</v>
      </c>
      <c r="AQ1960">
        <v>0</v>
      </c>
      <c r="AR1960">
        <v>0</v>
      </c>
      <c r="AS1960">
        <v>1</v>
      </c>
      <c r="AT1960">
        <v>7</v>
      </c>
      <c r="AU1960">
        <v>58406</v>
      </c>
      <c r="AV1960">
        <v>13.7</v>
      </c>
      <c r="AW1960" t="s">
        <v>59</v>
      </c>
      <c r="AX1960">
        <v>7</v>
      </c>
    </row>
    <row r="1961" spans="1:50">
      <c r="A1961" t="s">
        <v>3401</v>
      </c>
      <c r="B1961" t="s">
        <v>3402</v>
      </c>
      <c r="C1961" t="s">
        <v>75</v>
      </c>
      <c r="D1961">
        <v>3000</v>
      </c>
      <c r="E1961" t="s">
        <v>53</v>
      </c>
      <c r="F1961">
        <v>28</v>
      </c>
      <c r="G1961" t="s">
        <v>226</v>
      </c>
      <c r="H1961">
        <v>390.79</v>
      </c>
      <c r="I1961" t="s">
        <v>55</v>
      </c>
      <c r="J1961" t="s">
        <v>55</v>
      </c>
      <c r="K1961" t="s">
        <v>85</v>
      </c>
      <c r="L1961" t="s">
        <v>66</v>
      </c>
      <c r="M1961">
        <v>3</v>
      </c>
      <c r="N1961">
        <v>1</v>
      </c>
      <c r="O1961">
        <v>1</v>
      </c>
      <c r="P1961">
        <v>0</v>
      </c>
      <c r="Q1961" t="s">
        <v>59</v>
      </c>
      <c r="R1961" t="s">
        <v>59</v>
      </c>
      <c r="S1961" t="s">
        <v>59</v>
      </c>
      <c r="T1961" t="s">
        <v>59</v>
      </c>
      <c r="U1961" t="s">
        <v>59</v>
      </c>
      <c r="V1961">
        <v>1</v>
      </c>
      <c r="W1961">
        <v>1</v>
      </c>
      <c r="X1961">
        <v>0</v>
      </c>
      <c r="Y1961" t="s">
        <v>58</v>
      </c>
      <c r="Z1961" t="s">
        <v>58</v>
      </c>
      <c r="AA1961" t="s">
        <v>58</v>
      </c>
      <c r="AB1961" t="s">
        <v>58</v>
      </c>
      <c r="AC1961" t="s">
        <v>58</v>
      </c>
      <c r="AD1961" t="s">
        <v>58</v>
      </c>
      <c r="AE1961" t="s">
        <v>58</v>
      </c>
      <c r="AF1961" t="s">
        <v>58</v>
      </c>
      <c r="AG1961" t="s">
        <v>58</v>
      </c>
      <c r="AH1961" t="s">
        <v>58</v>
      </c>
      <c r="AI1961" t="s">
        <v>58</v>
      </c>
      <c r="AJ1961" t="s">
        <v>58</v>
      </c>
      <c r="AK1961">
        <v>0</v>
      </c>
      <c r="AL1961">
        <v>1</v>
      </c>
      <c r="AM1961">
        <v>1</v>
      </c>
      <c r="AN1961">
        <v>0</v>
      </c>
      <c r="AO1961">
        <v>0</v>
      </c>
      <c r="AP1961">
        <v>0</v>
      </c>
      <c r="AQ1961">
        <v>1</v>
      </c>
      <c r="AR1961">
        <v>0</v>
      </c>
      <c r="AS1961">
        <v>0</v>
      </c>
      <c r="AT1961">
        <v>8</v>
      </c>
      <c r="AU1961">
        <v>91480</v>
      </c>
      <c r="AV1961">
        <v>14.3</v>
      </c>
      <c r="AW1961" t="s">
        <v>59</v>
      </c>
      <c r="AX1961">
        <v>1</v>
      </c>
    </row>
    <row r="1962" spans="1:50">
      <c r="A1962" t="s">
        <v>3403</v>
      </c>
      <c r="B1962" t="s">
        <v>1421</v>
      </c>
      <c r="C1962" t="s">
        <v>122</v>
      </c>
      <c r="D1962">
        <v>2680</v>
      </c>
      <c r="E1962" t="s">
        <v>63</v>
      </c>
      <c r="F1962">
        <v>40</v>
      </c>
      <c r="G1962" t="s">
        <v>64</v>
      </c>
      <c r="H1962">
        <v>275</v>
      </c>
      <c r="I1962" t="s">
        <v>55</v>
      </c>
      <c r="J1962" t="s">
        <v>71</v>
      </c>
      <c r="K1962" t="s">
        <v>85</v>
      </c>
      <c r="L1962" t="s">
        <v>66</v>
      </c>
      <c r="M1962">
        <v>3</v>
      </c>
      <c r="N1962">
        <v>2</v>
      </c>
      <c r="O1962">
        <v>2</v>
      </c>
      <c r="P1962">
        <v>0</v>
      </c>
      <c r="Q1962" t="s">
        <v>59</v>
      </c>
      <c r="R1962" t="s">
        <v>59</v>
      </c>
      <c r="S1962" t="s">
        <v>59</v>
      </c>
      <c r="T1962" t="s">
        <v>59</v>
      </c>
      <c r="U1962" t="s">
        <v>59</v>
      </c>
      <c r="V1962">
        <v>0</v>
      </c>
      <c r="W1962">
        <v>1</v>
      </c>
      <c r="X1962">
        <v>0</v>
      </c>
      <c r="Y1962" t="s">
        <v>59</v>
      </c>
      <c r="Z1962" t="s">
        <v>59</v>
      </c>
      <c r="AA1962" t="s">
        <v>59</v>
      </c>
      <c r="AB1962" t="s">
        <v>59</v>
      </c>
      <c r="AC1962" t="s">
        <v>59</v>
      </c>
      <c r="AD1962" t="s">
        <v>59</v>
      </c>
      <c r="AE1962" t="s">
        <v>59</v>
      </c>
      <c r="AF1962" t="s">
        <v>59</v>
      </c>
      <c r="AG1962" t="s">
        <v>59</v>
      </c>
      <c r="AH1962" t="s">
        <v>59</v>
      </c>
      <c r="AI1962" t="s">
        <v>59</v>
      </c>
      <c r="AJ1962" t="s">
        <v>59</v>
      </c>
      <c r="AT1962">
        <v>6</v>
      </c>
      <c r="AU1962">
        <v>53771</v>
      </c>
      <c r="AV1962">
        <v>13.9</v>
      </c>
      <c r="AW1962" t="s">
        <v>59</v>
      </c>
      <c r="AX1962">
        <v>7</v>
      </c>
    </row>
    <row r="1963" spans="1:50">
      <c r="A1963" t="s">
        <v>3404</v>
      </c>
      <c r="B1963" t="s">
        <v>3405</v>
      </c>
      <c r="C1963" t="s">
        <v>1269</v>
      </c>
      <c r="E1963" t="s">
        <v>63</v>
      </c>
      <c r="F1963">
        <v>30</v>
      </c>
      <c r="G1963" t="s">
        <v>70</v>
      </c>
      <c r="H1963">
        <v>311.83999999999997</v>
      </c>
      <c r="I1963" t="s">
        <v>55</v>
      </c>
      <c r="J1963" t="s">
        <v>55</v>
      </c>
      <c r="K1963" t="s">
        <v>85</v>
      </c>
      <c r="L1963" t="s">
        <v>66</v>
      </c>
      <c r="M1963">
        <v>1</v>
      </c>
      <c r="N1963">
        <v>2</v>
      </c>
      <c r="O1963">
        <v>2</v>
      </c>
      <c r="P1963">
        <v>1</v>
      </c>
      <c r="Q1963" t="s">
        <v>59</v>
      </c>
      <c r="R1963" t="s">
        <v>59</v>
      </c>
      <c r="S1963" t="s">
        <v>59</v>
      </c>
      <c r="T1963" t="s">
        <v>59</v>
      </c>
      <c r="U1963" t="s">
        <v>59</v>
      </c>
      <c r="V1963">
        <v>2</v>
      </c>
      <c r="W1963">
        <v>1</v>
      </c>
      <c r="X1963">
        <v>1</v>
      </c>
      <c r="Y1963" t="s">
        <v>66</v>
      </c>
      <c r="Z1963" t="s">
        <v>66</v>
      </c>
      <c r="AA1963" t="s">
        <v>58</v>
      </c>
      <c r="AB1963" t="s">
        <v>66</v>
      </c>
      <c r="AC1963" t="s">
        <v>58</v>
      </c>
      <c r="AD1963" t="s">
        <v>58</v>
      </c>
      <c r="AE1963" t="s">
        <v>58</v>
      </c>
      <c r="AF1963" t="s">
        <v>58</v>
      </c>
      <c r="AG1963" t="s">
        <v>58</v>
      </c>
      <c r="AH1963" t="s">
        <v>58</v>
      </c>
      <c r="AI1963" t="s">
        <v>58</v>
      </c>
      <c r="AJ1963" t="s">
        <v>58</v>
      </c>
      <c r="AK1963">
        <v>0</v>
      </c>
      <c r="AL1963">
        <v>0</v>
      </c>
      <c r="AM1963">
        <v>1</v>
      </c>
      <c r="AN1963">
        <v>0</v>
      </c>
      <c r="AO1963">
        <v>1</v>
      </c>
      <c r="AP1963">
        <v>1</v>
      </c>
      <c r="AQ1963">
        <v>0</v>
      </c>
      <c r="AR1963">
        <v>0</v>
      </c>
      <c r="AS1963">
        <v>1</v>
      </c>
      <c r="AT1963">
        <v>7</v>
      </c>
      <c r="AU1963">
        <v>55925</v>
      </c>
      <c r="AV1963">
        <v>13.6</v>
      </c>
      <c r="AW1963" t="s">
        <v>59</v>
      </c>
      <c r="AX1963">
        <v>4</v>
      </c>
    </row>
    <row r="1964" spans="1:50">
      <c r="A1964" t="s">
        <v>3406</v>
      </c>
      <c r="B1964" t="s">
        <v>3407</v>
      </c>
      <c r="C1964" t="s">
        <v>529</v>
      </c>
      <c r="D1964">
        <v>5920</v>
      </c>
      <c r="E1964" t="s">
        <v>53</v>
      </c>
      <c r="F1964">
        <v>30</v>
      </c>
      <c r="G1964" t="s">
        <v>226</v>
      </c>
      <c r="H1964">
        <v>311.83999999999997</v>
      </c>
      <c r="I1964" t="s">
        <v>55</v>
      </c>
      <c r="J1964" t="s">
        <v>55</v>
      </c>
      <c r="K1964" t="s">
        <v>57</v>
      </c>
      <c r="L1964" t="s">
        <v>66</v>
      </c>
      <c r="M1964">
        <v>2</v>
      </c>
      <c r="N1964">
        <v>2</v>
      </c>
      <c r="O1964">
        <v>2</v>
      </c>
      <c r="P1964">
        <v>0</v>
      </c>
      <c r="Q1964" t="s">
        <v>59</v>
      </c>
      <c r="R1964" t="s">
        <v>59</v>
      </c>
      <c r="S1964" t="s">
        <v>59</v>
      </c>
      <c r="T1964" t="s">
        <v>59</v>
      </c>
      <c r="U1964" t="s">
        <v>59</v>
      </c>
      <c r="V1964">
        <v>0</v>
      </c>
      <c r="W1964">
        <v>1</v>
      </c>
      <c r="X1964">
        <v>0</v>
      </c>
      <c r="Y1964" t="s">
        <v>59</v>
      </c>
      <c r="Z1964" t="s">
        <v>59</v>
      </c>
      <c r="AA1964" t="s">
        <v>59</v>
      </c>
      <c r="AB1964" t="s">
        <v>59</v>
      </c>
      <c r="AC1964" t="s">
        <v>59</v>
      </c>
      <c r="AD1964" t="s">
        <v>59</v>
      </c>
      <c r="AE1964" t="s">
        <v>59</v>
      </c>
      <c r="AF1964" t="s">
        <v>59</v>
      </c>
      <c r="AG1964" t="s">
        <v>59</v>
      </c>
      <c r="AH1964" t="s">
        <v>59</v>
      </c>
      <c r="AI1964" t="s">
        <v>59</v>
      </c>
      <c r="AJ1964" t="s">
        <v>59</v>
      </c>
      <c r="AT1964">
        <v>9</v>
      </c>
      <c r="AU1964">
        <v>86967</v>
      </c>
      <c r="AV1964">
        <v>14</v>
      </c>
      <c r="AW1964" t="s">
        <v>59</v>
      </c>
      <c r="AX1964">
        <v>8</v>
      </c>
    </row>
    <row r="1965" spans="1:50">
      <c r="A1965" t="s">
        <v>3408</v>
      </c>
      <c r="B1965" t="s">
        <v>3409</v>
      </c>
      <c r="C1965" t="s">
        <v>126</v>
      </c>
      <c r="D1965">
        <v>3160</v>
      </c>
      <c r="E1965" t="s">
        <v>53</v>
      </c>
      <c r="F1965">
        <v>32</v>
      </c>
      <c r="G1965" t="s">
        <v>70</v>
      </c>
      <c r="H1965">
        <v>303.29000000000002</v>
      </c>
      <c r="I1965" t="s">
        <v>55</v>
      </c>
      <c r="J1965" t="s">
        <v>55</v>
      </c>
      <c r="K1965" t="s">
        <v>145</v>
      </c>
      <c r="L1965" t="s">
        <v>66</v>
      </c>
      <c r="M1965">
        <v>3</v>
      </c>
      <c r="N1965">
        <v>2</v>
      </c>
      <c r="O1965">
        <v>2</v>
      </c>
      <c r="P1965">
        <v>0</v>
      </c>
      <c r="Q1965" t="s">
        <v>59</v>
      </c>
      <c r="R1965" t="s">
        <v>59</v>
      </c>
      <c r="S1965" t="s">
        <v>59</v>
      </c>
      <c r="T1965" t="s">
        <v>59</v>
      </c>
      <c r="U1965" t="s">
        <v>59</v>
      </c>
      <c r="W1965">
        <v>0</v>
      </c>
      <c r="X1965">
        <v>0</v>
      </c>
      <c r="Y1965" t="s">
        <v>58</v>
      </c>
      <c r="Z1965" t="s">
        <v>58</v>
      </c>
      <c r="AA1965" t="s">
        <v>58</v>
      </c>
      <c r="AB1965" t="s">
        <v>58</v>
      </c>
      <c r="AC1965" t="s">
        <v>58</v>
      </c>
      <c r="AD1965" t="s">
        <v>58</v>
      </c>
      <c r="AE1965" t="s">
        <v>66</v>
      </c>
      <c r="AF1965" t="s">
        <v>58</v>
      </c>
      <c r="AG1965" t="s">
        <v>58</v>
      </c>
      <c r="AH1965" t="s">
        <v>58</v>
      </c>
      <c r="AI1965" t="s">
        <v>58</v>
      </c>
      <c r="AJ1965" t="s">
        <v>58</v>
      </c>
      <c r="AK1965">
        <v>0</v>
      </c>
      <c r="AL1965">
        <v>0</v>
      </c>
      <c r="AM1965">
        <v>1</v>
      </c>
      <c r="AN1965">
        <v>0</v>
      </c>
      <c r="AO1965">
        <v>0</v>
      </c>
      <c r="AP1965">
        <v>0</v>
      </c>
      <c r="AQ1965">
        <v>0</v>
      </c>
      <c r="AR1965">
        <v>0</v>
      </c>
      <c r="AS1965">
        <v>0</v>
      </c>
      <c r="AT1965">
        <v>6</v>
      </c>
      <c r="AU1965">
        <v>49086</v>
      </c>
      <c r="AV1965">
        <v>12</v>
      </c>
      <c r="AW1965" t="s">
        <v>59</v>
      </c>
      <c r="AX1965">
        <v>7</v>
      </c>
    </row>
    <row r="1966" spans="1:50">
      <c r="A1966" t="s">
        <v>3410</v>
      </c>
      <c r="B1966" t="s">
        <v>3143</v>
      </c>
      <c r="C1966" t="s">
        <v>199</v>
      </c>
      <c r="D1966">
        <v>3240</v>
      </c>
      <c r="E1966" t="s">
        <v>53</v>
      </c>
      <c r="F1966">
        <v>54</v>
      </c>
      <c r="G1966" t="s">
        <v>70</v>
      </c>
      <c r="H1966">
        <v>248.68</v>
      </c>
      <c r="I1966" t="s">
        <v>55</v>
      </c>
      <c r="J1966" t="s">
        <v>55</v>
      </c>
      <c r="K1966" t="s">
        <v>57</v>
      </c>
      <c r="L1966" t="s">
        <v>58</v>
      </c>
      <c r="M1966">
        <v>0</v>
      </c>
      <c r="N1966">
        <v>1</v>
      </c>
      <c r="O1966">
        <v>1</v>
      </c>
      <c r="P1966">
        <v>0</v>
      </c>
      <c r="Q1966" t="s">
        <v>59</v>
      </c>
      <c r="R1966" t="s">
        <v>59</v>
      </c>
      <c r="S1966" t="s">
        <v>59</v>
      </c>
      <c r="T1966" t="s">
        <v>59</v>
      </c>
      <c r="U1966" t="s">
        <v>59</v>
      </c>
      <c r="W1966">
        <v>0</v>
      </c>
      <c r="X1966">
        <v>0</v>
      </c>
      <c r="Y1966" t="s">
        <v>59</v>
      </c>
      <c r="Z1966" t="s">
        <v>59</v>
      </c>
      <c r="AA1966" t="s">
        <v>59</v>
      </c>
      <c r="AB1966" t="s">
        <v>59</v>
      </c>
      <c r="AC1966" t="s">
        <v>59</v>
      </c>
      <c r="AD1966" t="s">
        <v>59</v>
      </c>
      <c r="AE1966" t="s">
        <v>59</v>
      </c>
      <c r="AF1966" t="s">
        <v>59</v>
      </c>
      <c r="AG1966" t="s">
        <v>59</v>
      </c>
      <c r="AH1966" t="s">
        <v>59</v>
      </c>
      <c r="AI1966" t="s">
        <v>59</v>
      </c>
      <c r="AJ1966" t="s">
        <v>59</v>
      </c>
      <c r="AT1966">
        <v>7</v>
      </c>
      <c r="AU1966">
        <v>65178</v>
      </c>
      <c r="AV1966">
        <v>14.1</v>
      </c>
      <c r="AW1966" t="s">
        <v>59</v>
      </c>
      <c r="AX1966">
        <v>3</v>
      </c>
    </row>
    <row r="1967" spans="1:50">
      <c r="A1967" t="s">
        <v>3411</v>
      </c>
      <c r="B1967" t="s">
        <v>3412</v>
      </c>
      <c r="C1967" t="s">
        <v>119</v>
      </c>
      <c r="D1967">
        <v>1560</v>
      </c>
      <c r="E1967" t="s">
        <v>63</v>
      </c>
      <c r="F1967">
        <v>62</v>
      </c>
      <c r="G1967" t="s">
        <v>226</v>
      </c>
      <c r="H1967">
        <v>287.5</v>
      </c>
      <c r="I1967" t="s">
        <v>55</v>
      </c>
      <c r="J1967" t="s">
        <v>71</v>
      </c>
      <c r="K1967" t="s">
        <v>72</v>
      </c>
      <c r="L1967" t="s">
        <v>58</v>
      </c>
      <c r="M1967">
        <v>0</v>
      </c>
      <c r="N1967">
        <v>1</v>
      </c>
      <c r="O1967">
        <v>1</v>
      </c>
      <c r="P1967">
        <v>0</v>
      </c>
      <c r="Q1967" t="s">
        <v>59</v>
      </c>
      <c r="R1967" t="s">
        <v>59</v>
      </c>
      <c r="S1967" t="s">
        <v>59</v>
      </c>
      <c r="T1967" t="s">
        <v>59</v>
      </c>
      <c r="U1967" t="s">
        <v>59</v>
      </c>
      <c r="W1967">
        <v>0</v>
      </c>
      <c r="X1967">
        <v>0</v>
      </c>
      <c r="Y1967" t="s">
        <v>66</v>
      </c>
      <c r="Z1967" t="s">
        <v>66</v>
      </c>
      <c r="AA1967" t="s">
        <v>58</v>
      </c>
      <c r="AB1967" t="s">
        <v>66</v>
      </c>
      <c r="AC1967" t="s">
        <v>58</v>
      </c>
      <c r="AD1967" t="s">
        <v>58</v>
      </c>
      <c r="AE1967" t="s">
        <v>58</v>
      </c>
      <c r="AF1967" t="s">
        <v>58</v>
      </c>
      <c r="AG1967" t="s">
        <v>58</v>
      </c>
      <c r="AH1967" t="s">
        <v>58</v>
      </c>
      <c r="AI1967" t="s">
        <v>58</v>
      </c>
      <c r="AJ1967" t="s">
        <v>58</v>
      </c>
      <c r="AK1967">
        <v>0</v>
      </c>
      <c r="AL1967">
        <v>0</v>
      </c>
      <c r="AM1967">
        <v>1</v>
      </c>
      <c r="AN1967">
        <v>0</v>
      </c>
      <c r="AO1967">
        <v>0</v>
      </c>
      <c r="AP1967">
        <v>0</v>
      </c>
      <c r="AQ1967">
        <v>1</v>
      </c>
      <c r="AR1967">
        <v>0</v>
      </c>
      <c r="AS1967">
        <v>0</v>
      </c>
      <c r="AT1967">
        <v>5</v>
      </c>
      <c r="AU1967">
        <v>56514</v>
      </c>
      <c r="AV1967">
        <v>12.4</v>
      </c>
      <c r="AW1967" t="s">
        <v>59</v>
      </c>
      <c r="AX1967">
        <v>7</v>
      </c>
    </row>
    <row r="1968" spans="1:50">
      <c r="A1968" t="s">
        <v>3413</v>
      </c>
      <c r="B1968" t="s">
        <v>848</v>
      </c>
      <c r="C1968" t="s">
        <v>103</v>
      </c>
      <c r="D1968">
        <v>4480</v>
      </c>
      <c r="E1968" t="s">
        <v>53</v>
      </c>
      <c r="F1968">
        <v>46</v>
      </c>
      <c r="G1968" t="s">
        <v>54</v>
      </c>
      <c r="H1968">
        <v>218.75</v>
      </c>
      <c r="I1968" t="s">
        <v>105</v>
      </c>
      <c r="J1968" t="s">
        <v>56</v>
      </c>
      <c r="K1968" t="s">
        <v>85</v>
      </c>
      <c r="L1968" t="s">
        <v>58</v>
      </c>
      <c r="M1968">
        <v>0</v>
      </c>
      <c r="N1968">
        <v>1</v>
      </c>
      <c r="O1968">
        <v>1</v>
      </c>
      <c r="P1968">
        <v>0</v>
      </c>
      <c r="Q1968" t="s">
        <v>59</v>
      </c>
      <c r="R1968" t="s">
        <v>59</v>
      </c>
      <c r="S1968" t="s">
        <v>59</v>
      </c>
      <c r="T1968" t="s">
        <v>59</v>
      </c>
      <c r="U1968" t="s">
        <v>59</v>
      </c>
      <c r="W1968">
        <v>0</v>
      </c>
      <c r="X1968">
        <v>0</v>
      </c>
      <c r="Y1968" t="s">
        <v>59</v>
      </c>
      <c r="Z1968" t="s">
        <v>59</v>
      </c>
      <c r="AA1968" t="s">
        <v>59</v>
      </c>
      <c r="AB1968" t="s">
        <v>59</v>
      </c>
      <c r="AC1968" t="s">
        <v>59</v>
      </c>
      <c r="AD1968" t="s">
        <v>59</v>
      </c>
      <c r="AE1968" t="s">
        <v>59</v>
      </c>
      <c r="AF1968" t="s">
        <v>59</v>
      </c>
      <c r="AG1968" t="s">
        <v>59</v>
      </c>
      <c r="AH1968" t="s">
        <v>59</v>
      </c>
      <c r="AI1968" t="s">
        <v>59</v>
      </c>
      <c r="AJ1968" t="s">
        <v>59</v>
      </c>
      <c r="AT1968">
        <v>3</v>
      </c>
      <c r="AU1968">
        <v>52499</v>
      </c>
      <c r="AV1968">
        <v>14.3</v>
      </c>
      <c r="AW1968" t="s">
        <v>59</v>
      </c>
      <c r="AX1968">
        <v>6</v>
      </c>
    </row>
    <row r="1969" spans="1:50">
      <c r="A1969" t="s">
        <v>3414</v>
      </c>
      <c r="B1969" t="s">
        <v>1356</v>
      </c>
      <c r="C1969" t="s">
        <v>69</v>
      </c>
      <c r="D1969">
        <v>6440</v>
      </c>
      <c r="E1969" t="s">
        <v>63</v>
      </c>
      <c r="F1969">
        <v>0</v>
      </c>
      <c r="G1969" t="s">
        <v>70</v>
      </c>
      <c r="H1969">
        <v>291.45</v>
      </c>
      <c r="I1969" t="s">
        <v>55</v>
      </c>
      <c r="J1969" t="s">
        <v>55</v>
      </c>
      <c r="K1969" t="s">
        <v>72</v>
      </c>
      <c r="L1969" t="s">
        <v>58</v>
      </c>
      <c r="M1969">
        <v>0</v>
      </c>
      <c r="N1969">
        <v>0</v>
      </c>
      <c r="O1969">
        <v>0</v>
      </c>
      <c r="P1969">
        <v>0</v>
      </c>
      <c r="Q1969" t="s">
        <v>59</v>
      </c>
      <c r="R1969" t="s">
        <v>59</v>
      </c>
      <c r="S1969" t="s">
        <v>59</v>
      </c>
      <c r="T1969" t="s">
        <v>59</v>
      </c>
      <c r="U1969" t="s">
        <v>59</v>
      </c>
      <c r="W1969">
        <v>0</v>
      </c>
      <c r="X1969">
        <v>0</v>
      </c>
      <c r="Y1969" t="s">
        <v>58</v>
      </c>
      <c r="Z1969" t="s">
        <v>58</v>
      </c>
      <c r="AA1969" t="s">
        <v>58</v>
      </c>
      <c r="AB1969" t="s">
        <v>58</v>
      </c>
      <c r="AC1969" t="s">
        <v>58</v>
      </c>
      <c r="AD1969" t="s">
        <v>58</v>
      </c>
      <c r="AE1969" t="s">
        <v>58</v>
      </c>
      <c r="AF1969" t="s">
        <v>58</v>
      </c>
      <c r="AG1969" t="s">
        <v>58</v>
      </c>
      <c r="AH1969" t="s">
        <v>58</v>
      </c>
      <c r="AI1969" t="s">
        <v>58</v>
      </c>
      <c r="AJ1969" t="s">
        <v>58</v>
      </c>
      <c r="AK1969">
        <v>0</v>
      </c>
      <c r="AL1969">
        <v>0</v>
      </c>
      <c r="AM1969">
        <v>1</v>
      </c>
      <c r="AN1969">
        <v>0</v>
      </c>
      <c r="AO1969">
        <v>1</v>
      </c>
      <c r="AP1969">
        <v>0</v>
      </c>
      <c r="AQ1969">
        <v>0</v>
      </c>
      <c r="AR1969">
        <v>0</v>
      </c>
      <c r="AS1969">
        <v>0</v>
      </c>
      <c r="AT1969">
        <v>5</v>
      </c>
      <c r="AU1969">
        <v>58067</v>
      </c>
      <c r="AV1969">
        <v>13.3</v>
      </c>
      <c r="AW1969" t="s">
        <v>59</v>
      </c>
      <c r="AX1969">
        <v>6</v>
      </c>
    </row>
    <row r="1970" spans="1:50">
      <c r="A1970" t="s">
        <v>3415</v>
      </c>
      <c r="B1970" t="s">
        <v>3416</v>
      </c>
      <c r="C1970" t="s">
        <v>182</v>
      </c>
      <c r="D1970">
        <v>9160</v>
      </c>
      <c r="E1970" t="s">
        <v>63</v>
      </c>
      <c r="F1970">
        <v>64</v>
      </c>
      <c r="G1970" t="s">
        <v>163</v>
      </c>
      <c r="H1970">
        <v>355.26</v>
      </c>
      <c r="I1970" t="s">
        <v>105</v>
      </c>
      <c r="J1970" t="s">
        <v>71</v>
      </c>
      <c r="K1970" t="s">
        <v>215</v>
      </c>
      <c r="L1970" t="s">
        <v>58</v>
      </c>
      <c r="M1970">
        <v>0</v>
      </c>
      <c r="N1970">
        <v>2</v>
      </c>
      <c r="O1970">
        <v>2</v>
      </c>
      <c r="P1970">
        <v>0</v>
      </c>
      <c r="Q1970" t="s">
        <v>66</v>
      </c>
      <c r="R1970" t="s">
        <v>59</v>
      </c>
      <c r="S1970" t="s">
        <v>66</v>
      </c>
      <c r="T1970" t="s">
        <v>66</v>
      </c>
      <c r="U1970" t="s">
        <v>66</v>
      </c>
      <c r="V1970">
        <v>1</v>
      </c>
      <c r="W1970">
        <v>1</v>
      </c>
      <c r="X1970">
        <v>1</v>
      </c>
      <c r="Y1970" t="s">
        <v>66</v>
      </c>
      <c r="Z1970" t="s">
        <v>66</v>
      </c>
      <c r="AA1970" t="s">
        <v>58</v>
      </c>
      <c r="AB1970" t="s">
        <v>58</v>
      </c>
      <c r="AC1970" t="s">
        <v>58</v>
      </c>
      <c r="AD1970" t="s">
        <v>66</v>
      </c>
      <c r="AE1970" t="s">
        <v>58</v>
      </c>
      <c r="AF1970" t="s">
        <v>58</v>
      </c>
      <c r="AG1970" t="s">
        <v>58</v>
      </c>
      <c r="AH1970" t="s">
        <v>58</v>
      </c>
      <c r="AI1970" t="s">
        <v>58</v>
      </c>
      <c r="AJ1970" t="s">
        <v>58</v>
      </c>
      <c r="AK1970">
        <v>0</v>
      </c>
      <c r="AL1970">
        <v>0</v>
      </c>
      <c r="AM1970">
        <v>1</v>
      </c>
      <c r="AN1970">
        <v>1</v>
      </c>
      <c r="AO1970">
        <v>1</v>
      </c>
      <c r="AP1970">
        <v>0</v>
      </c>
      <c r="AQ1970">
        <v>0</v>
      </c>
      <c r="AR1970">
        <v>0</v>
      </c>
      <c r="AS1970">
        <v>1</v>
      </c>
      <c r="AT1970">
        <v>3</v>
      </c>
      <c r="AU1970">
        <v>61874</v>
      </c>
      <c r="AV1970">
        <v>13</v>
      </c>
      <c r="AW1970" t="s">
        <v>66</v>
      </c>
      <c r="AX1970">
        <v>7</v>
      </c>
    </row>
    <row r="1971" spans="1:50">
      <c r="A1971" t="s">
        <v>3417</v>
      </c>
      <c r="B1971" t="s">
        <v>3418</v>
      </c>
      <c r="C1971" t="s">
        <v>119</v>
      </c>
      <c r="D1971">
        <v>520</v>
      </c>
      <c r="E1971" t="s">
        <v>53</v>
      </c>
      <c r="F1971">
        <v>64</v>
      </c>
      <c r="G1971" t="s">
        <v>70</v>
      </c>
      <c r="H1971">
        <v>311.83999999999997</v>
      </c>
      <c r="I1971" t="s">
        <v>55</v>
      </c>
      <c r="J1971" t="s">
        <v>71</v>
      </c>
      <c r="K1971" t="s">
        <v>215</v>
      </c>
      <c r="L1971" t="s">
        <v>66</v>
      </c>
      <c r="M1971">
        <v>1</v>
      </c>
      <c r="N1971">
        <v>2</v>
      </c>
      <c r="O1971">
        <v>2</v>
      </c>
      <c r="P1971">
        <v>0</v>
      </c>
      <c r="Q1971" t="s">
        <v>59</v>
      </c>
      <c r="R1971" t="s">
        <v>59</v>
      </c>
      <c r="S1971" t="s">
        <v>59</v>
      </c>
      <c r="T1971" t="s">
        <v>59</v>
      </c>
      <c r="U1971" t="s">
        <v>59</v>
      </c>
      <c r="W1971">
        <v>0</v>
      </c>
      <c r="X1971">
        <v>0</v>
      </c>
      <c r="Y1971" t="s">
        <v>59</v>
      </c>
      <c r="Z1971" t="s">
        <v>59</v>
      </c>
      <c r="AA1971" t="s">
        <v>59</v>
      </c>
      <c r="AB1971" t="s">
        <v>59</v>
      </c>
      <c r="AC1971" t="s">
        <v>59</v>
      </c>
      <c r="AD1971" t="s">
        <v>59</v>
      </c>
      <c r="AE1971" t="s">
        <v>59</v>
      </c>
      <c r="AF1971" t="s">
        <v>59</v>
      </c>
      <c r="AG1971" t="s">
        <v>59</v>
      </c>
      <c r="AH1971" t="s">
        <v>59</v>
      </c>
      <c r="AI1971" t="s">
        <v>59</v>
      </c>
      <c r="AJ1971" t="s">
        <v>59</v>
      </c>
      <c r="AT1971">
        <v>8</v>
      </c>
      <c r="AU1971">
        <v>83332</v>
      </c>
      <c r="AV1971">
        <v>13.5</v>
      </c>
      <c r="AW1971" t="s">
        <v>59</v>
      </c>
      <c r="AX1971">
        <v>7</v>
      </c>
    </row>
    <row r="1972" spans="1:50">
      <c r="A1972" t="s">
        <v>3419</v>
      </c>
      <c r="B1972" t="s">
        <v>446</v>
      </c>
      <c r="C1972" t="s">
        <v>185</v>
      </c>
      <c r="D1972">
        <v>1600</v>
      </c>
      <c r="E1972" t="s">
        <v>53</v>
      </c>
      <c r="F1972">
        <v>56</v>
      </c>
      <c r="G1972" t="s">
        <v>64</v>
      </c>
      <c r="H1972">
        <v>251.97</v>
      </c>
      <c r="I1972" t="s">
        <v>100</v>
      </c>
      <c r="J1972" t="s">
        <v>56</v>
      </c>
      <c r="K1972" t="s">
        <v>72</v>
      </c>
      <c r="L1972" t="s">
        <v>58</v>
      </c>
      <c r="M1972">
        <v>0</v>
      </c>
      <c r="N1972">
        <v>2</v>
      </c>
      <c r="O1972">
        <v>2</v>
      </c>
      <c r="P1972">
        <v>1</v>
      </c>
      <c r="Q1972" t="s">
        <v>59</v>
      </c>
      <c r="R1972" t="s">
        <v>59</v>
      </c>
      <c r="S1972" t="s">
        <v>59</v>
      </c>
      <c r="T1972" t="s">
        <v>59</v>
      </c>
      <c r="U1972" t="s">
        <v>59</v>
      </c>
      <c r="W1972">
        <v>0</v>
      </c>
      <c r="X1972">
        <v>0</v>
      </c>
      <c r="Y1972" t="s">
        <v>66</v>
      </c>
      <c r="Z1972" t="s">
        <v>58</v>
      </c>
      <c r="AA1972" t="s">
        <v>66</v>
      </c>
      <c r="AB1972" t="s">
        <v>58</v>
      </c>
      <c r="AC1972" t="s">
        <v>58</v>
      </c>
      <c r="AD1972" t="s">
        <v>58</v>
      </c>
      <c r="AE1972" t="s">
        <v>66</v>
      </c>
      <c r="AF1972" t="s">
        <v>58</v>
      </c>
      <c r="AG1972" t="s">
        <v>58</v>
      </c>
      <c r="AH1972" t="s">
        <v>58</v>
      </c>
      <c r="AI1972" t="s">
        <v>58</v>
      </c>
      <c r="AJ1972" t="s">
        <v>58</v>
      </c>
      <c r="AK1972">
        <v>0</v>
      </c>
      <c r="AL1972">
        <v>0</v>
      </c>
      <c r="AM1972">
        <v>0</v>
      </c>
      <c r="AN1972">
        <v>0</v>
      </c>
      <c r="AO1972">
        <v>0</v>
      </c>
      <c r="AP1972">
        <v>0</v>
      </c>
      <c r="AQ1972">
        <v>0</v>
      </c>
      <c r="AR1972">
        <v>0</v>
      </c>
      <c r="AS1972">
        <v>0</v>
      </c>
      <c r="AT1972">
        <v>4</v>
      </c>
      <c r="AU1972">
        <v>57651</v>
      </c>
      <c r="AV1972">
        <v>11.9</v>
      </c>
      <c r="AW1972" t="s">
        <v>59</v>
      </c>
      <c r="AX1972">
        <v>1</v>
      </c>
    </row>
    <row r="1973" spans="1:50">
      <c r="A1973" t="s">
        <v>3420</v>
      </c>
      <c r="B1973" t="s">
        <v>380</v>
      </c>
      <c r="C1973" t="s">
        <v>108</v>
      </c>
      <c r="D1973">
        <v>640</v>
      </c>
      <c r="E1973" t="s">
        <v>63</v>
      </c>
      <c r="F1973">
        <v>38</v>
      </c>
      <c r="G1973" t="s">
        <v>64</v>
      </c>
      <c r="H1973">
        <v>274.67</v>
      </c>
      <c r="I1973" t="s">
        <v>55</v>
      </c>
      <c r="J1973" t="s">
        <v>56</v>
      </c>
      <c r="K1973" t="s">
        <v>153</v>
      </c>
      <c r="L1973" t="s">
        <v>58</v>
      </c>
      <c r="M1973">
        <v>0</v>
      </c>
      <c r="N1973">
        <v>2</v>
      </c>
      <c r="O1973">
        <v>2</v>
      </c>
      <c r="P1973">
        <v>0</v>
      </c>
      <c r="Q1973" t="s">
        <v>59</v>
      </c>
      <c r="R1973" t="s">
        <v>59</v>
      </c>
      <c r="S1973" t="s">
        <v>59</v>
      </c>
      <c r="T1973" t="s">
        <v>59</v>
      </c>
      <c r="U1973" t="s">
        <v>59</v>
      </c>
      <c r="V1973">
        <v>1</v>
      </c>
      <c r="W1973">
        <v>1</v>
      </c>
      <c r="X1973">
        <v>0</v>
      </c>
      <c r="Y1973" t="s">
        <v>66</v>
      </c>
      <c r="Z1973" t="s">
        <v>58</v>
      </c>
      <c r="AA1973" t="s">
        <v>58</v>
      </c>
      <c r="AB1973" t="s">
        <v>66</v>
      </c>
      <c r="AC1973" t="s">
        <v>58</v>
      </c>
      <c r="AD1973" t="s">
        <v>58</v>
      </c>
      <c r="AE1973" t="s">
        <v>66</v>
      </c>
      <c r="AF1973" t="s">
        <v>58</v>
      </c>
      <c r="AG1973" t="s">
        <v>58</v>
      </c>
      <c r="AH1973" t="s">
        <v>58</v>
      </c>
      <c r="AI1973" t="s">
        <v>58</v>
      </c>
      <c r="AJ1973" t="s">
        <v>58</v>
      </c>
      <c r="AK1973">
        <v>0</v>
      </c>
      <c r="AL1973">
        <v>1</v>
      </c>
      <c r="AM1973">
        <v>1</v>
      </c>
      <c r="AN1973">
        <v>0</v>
      </c>
      <c r="AO1973">
        <v>1</v>
      </c>
      <c r="AP1973">
        <v>0</v>
      </c>
      <c r="AQ1973">
        <v>0</v>
      </c>
      <c r="AR1973">
        <v>0</v>
      </c>
      <c r="AS1973">
        <v>1</v>
      </c>
      <c r="AT1973">
        <v>7</v>
      </c>
      <c r="AU1973">
        <v>63577</v>
      </c>
      <c r="AV1973">
        <v>14</v>
      </c>
      <c r="AW1973" t="s">
        <v>59</v>
      </c>
      <c r="AX1973">
        <v>9</v>
      </c>
    </row>
    <row r="1974" spans="1:50">
      <c r="A1974" t="s">
        <v>3421</v>
      </c>
      <c r="B1974" t="s">
        <v>3422</v>
      </c>
      <c r="C1974" t="s">
        <v>122</v>
      </c>
      <c r="D1974">
        <v>5000</v>
      </c>
      <c r="E1974" t="s">
        <v>53</v>
      </c>
      <c r="F1974">
        <v>60</v>
      </c>
      <c r="G1974" t="s">
        <v>163</v>
      </c>
      <c r="H1974">
        <v>476.32</v>
      </c>
      <c r="I1974" t="s">
        <v>55</v>
      </c>
      <c r="J1974" t="s">
        <v>55</v>
      </c>
      <c r="K1974" t="s">
        <v>72</v>
      </c>
      <c r="L1974" t="s">
        <v>58</v>
      </c>
      <c r="M1974">
        <v>0</v>
      </c>
      <c r="N1974">
        <v>2</v>
      </c>
      <c r="O1974">
        <v>2</v>
      </c>
      <c r="P1974">
        <v>0</v>
      </c>
      <c r="Q1974" t="s">
        <v>59</v>
      </c>
      <c r="R1974" t="s">
        <v>59</v>
      </c>
      <c r="S1974" t="s">
        <v>59</v>
      </c>
      <c r="T1974" t="s">
        <v>59</v>
      </c>
      <c r="U1974" t="s">
        <v>59</v>
      </c>
      <c r="V1974">
        <v>1</v>
      </c>
      <c r="W1974">
        <v>1</v>
      </c>
      <c r="X1974">
        <v>1</v>
      </c>
      <c r="Y1974" t="s">
        <v>66</v>
      </c>
      <c r="Z1974" t="s">
        <v>66</v>
      </c>
      <c r="AA1974" t="s">
        <v>58</v>
      </c>
      <c r="AB1974" t="s">
        <v>58</v>
      </c>
      <c r="AC1974" t="s">
        <v>58</v>
      </c>
      <c r="AD1974" t="s">
        <v>58</v>
      </c>
      <c r="AE1974" t="s">
        <v>66</v>
      </c>
      <c r="AF1974" t="s">
        <v>58</v>
      </c>
      <c r="AG1974" t="s">
        <v>58</v>
      </c>
      <c r="AH1974" t="s">
        <v>58</v>
      </c>
      <c r="AI1974" t="s">
        <v>58</v>
      </c>
      <c r="AJ1974" t="s">
        <v>58</v>
      </c>
      <c r="AK1974">
        <v>1</v>
      </c>
      <c r="AL1974">
        <v>0</v>
      </c>
      <c r="AM1974">
        <v>1</v>
      </c>
      <c r="AN1974">
        <v>0</v>
      </c>
      <c r="AO1974">
        <v>1</v>
      </c>
      <c r="AP1974">
        <v>0</v>
      </c>
      <c r="AQ1974">
        <v>0</v>
      </c>
      <c r="AR1974">
        <v>0</v>
      </c>
      <c r="AS1974">
        <v>0</v>
      </c>
      <c r="AT1974">
        <v>9</v>
      </c>
      <c r="AU1974">
        <v>86093</v>
      </c>
      <c r="AV1974">
        <v>13.5</v>
      </c>
      <c r="AW1974" t="s">
        <v>59</v>
      </c>
      <c r="AX1974">
        <v>7</v>
      </c>
    </row>
    <row r="1975" spans="1:50">
      <c r="A1975" t="s">
        <v>3423</v>
      </c>
      <c r="B1975" t="s">
        <v>842</v>
      </c>
      <c r="C1975" t="s">
        <v>88</v>
      </c>
      <c r="D1975">
        <v>5120</v>
      </c>
      <c r="E1975" t="s">
        <v>53</v>
      </c>
      <c r="F1975">
        <v>48</v>
      </c>
      <c r="G1975" t="s">
        <v>163</v>
      </c>
      <c r="H1975">
        <v>365.13</v>
      </c>
      <c r="I1975" t="s">
        <v>55</v>
      </c>
      <c r="J1975" t="s">
        <v>71</v>
      </c>
      <c r="K1975" t="s">
        <v>145</v>
      </c>
      <c r="L1975" t="s">
        <v>58</v>
      </c>
      <c r="M1975">
        <v>0</v>
      </c>
      <c r="N1975">
        <v>2</v>
      </c>
      <c r="O1975">
        <v>2</v>
      </c>
      <c r="P1975">
        <v>0</v>
      </c>
      <c r="Q1975" t="s">
        <v>59</v>
      </c>
      <c r="R1975" t="s">
        <v>59</v>
      </c>
      <c r="S1975" t="s">
        <v>59</v>
      </c>
      <c r="T1975" t="s">
        <v>59</v>
      </c>
      <c r="U1975" t="s">
        <v>59</v>
      </c>
      <c r="V1975">
        <v>1</v>
      </c>
      <c r="W1975">
        <v>1</v>
      </c>
      <c r="X1975">
        <v>1</v>
      </c>
      <c r="Y1975" t="s">
        <v>58</v>
      </c>
      <c r="Z1975" t="s">
        <v>58</v>
      </c>
      <c r="AA1975" t="s">
        <v>58</v>
      </c>
      <c r="AB1975" t="s">
        <v>66</v>
      </c>
      <c r="AC1975" t="s">
        <v>58</v>
      </c>
      <c r="AD1975" t="s">
        <v>58</v>
      </c>
      <c r="AE1975" t="s">
        <v>58</v>
      </c>
      <c r="AF1975" t="s">
        <v>58</v>
      </c>
      <c r="AG1975" t="s">
        <v>58</v>
      </c>
      <c r="AH1975" t="s">
        <v>58</v>
      </c>
      <c r="AI1975" t="s">
        <v>58</v>
      </c>
      <c r="AJ1975" t="s">
        <v>58</v>
      </c>
      <c r="AK1975">
        <v>0</v>
      </c>
      <c r="AL1975">
        <v>0</v>
      </c>
      <c r="AM1975">
        <v>0</v>
      </c>
      <c r="AN1975">
        <v>0</v>
      </c>
      <c r="AO1975">
        <v>0</v>
      </c>
      <c r="AP1975">
        <v>0</v>
      </c>
      <c r="AQ1975">
        <v>0</v>
      </c>
      <c r="AR1975">
        <v>0</v>
      </c>
      <c r="AS1975">
        <v>0</v>
      </c>
      <c r="AT1975">
        <v>7</v>
      </c>
      <c r="AU1975">
        <v>73478</v>
      </c>
      <c r="AV1975">
        <v>13.8</v>
      </c>
      <c r="AW1975" t="s">
        <v>59</v>
      </c>
      <c r="AX1975">
        <v>8</v>
      </c>
    </row>
    <row r="1976" spans="1:50">
      <c r="A1976" t="s">
        <v>3424</v>
      </c>
      <c r="B1976" t="s">
        <v>3425</v>
      </c>
      <c r="C1976" t="s">
        <v>122</v>
      </c>
      <c r="D1976">
        <v>4900</v>
      </c>
      <c r="E1976" t="s">
        <v>63</v>
      </c>
      <c r="F1976">
        <v>62</v>
      </c>
      <c r="G1976" t="s">
        <v>163</v>
      </c>
      <c r="H1976">
        <v>352.3</v>
      </c>
      <c r="I1976" t="s">
        <v>105</v>
      </c>
      <c r="J1976" t="s">
        <v>71</v>
      </c>
      <c r="K1976" t="s">
        <v>72</v>
      </c>
      <c r="L1976" t="s">
        <v>58</v>
      </c>
      <c r="M1976">
        <v>0</v>
      </c>
      <c r="N1976">
        <v>1</v>
      </c>
      <c r="O1976">
        <v>1</v>
      </c>
      <c r="P1976">
        <v>0</v>
      </c>
      <c r="Q1976" t="s">
        <v>59</v>
      </c>
      <c r="R1976" t="s">
        <v>59</v>
      </c>
      <c r="S1976" t="s">
        <v>59</v>
      </c>
      <c r="T1976" t="s">
        <v>59</v>
      </c>
      <c r="U1976" t="s">
        <v>59</v>
      </c>
      <c r="V1976">
        <v>2</v>
      </c>
      <c r="W1976">
        <v>0</v>
      </c>
      <c r="X1976">
        <v>1</v>
      </c>
      <c r="Y1976" t="s">
        <v>66</v>
      </c>
      <c r="Z1976" t="s">
        <v>66</v>
      </c>
      <c r="AA1976" t="s">
        <v>58</v>
      </c>
      <c r="AB1976" t="s">
        <v>66</v>
      </c>
      <c r="AC1976" t="s">
        <v>58</v>
      </c>
      <c r="AD1976" t="s">
        <v>58</v>
      </c>
      <c r="AE1976" t="s">
        <v>58</v>
      </c>
      <c r="AF1976" t="s">
        <v>58</v>
      </c>
      <c r="AG1976" t="s">
        <v>58</v>
      </c>
      <c r="AH1976" t="s">
        <v>58</v>
      </c>
      <c r="AI1976" t="s">
        <v>58</v>
      </c>
      <c r="AJ1976" t="s">
        <v>58</v>
      </c>
      <c r="AK1976">
        <v>0</v>
      </c>
      <c r="AL1976">
        <v>0</v>
      </c>
      <c r="AM1976">
        <v>1</v>
      </c>
      <c r="AN1976">
        <v>0</v>
      </c>
      <c r="AO1976">
        <v>0</v>
      </c>
      <c r="AP1976">
        <v>0</v>
      </c>
      <c r="AQ1976">
        <v>0</v>
      </c>
      <c r="AR1976">
        <v>1</v>
      </c>
      <c r="AS1976">
        <v>0</v>
      </c>
      <c r="AT1976">
        <v>8</v>
      </c>
      <c r="AU1976">
        <v>72384</v>
      </c>
      <c r="AV1976">
        <v>14.2</v>
      </c>
      <c r="AW1976" t="s">
        <v>59</v>
      </c>
      <c r="AX1976">
        <v>7</v>
      </c>
    </row>
    <row r="1977" spans="1:50">
      <c r="A1977" t="s">
        <v>3426</v>
      </c>
      <c r="B1977" t="s">
        <v>1079</v>
      </c>
      <c r="C1977" t="s">
        <v>122</v>
      </c>
      <c r="D1977">
        <v>6080</v>
      </c>
      <c r="E1977" t="s">
        <v>63</v>
      </c>
      <c r="F1977">
        <v>62</v>
      </c>
      <c r="G1977" t="s">
        <v>64</v>
      </c>
      <c r="H1977">
        <v>320.07</v>
      </c>
      <c r="I1977" t="s">
        <v>100</v>
      </c>
      <c r="J1977" t="s">
        <v>71</v>
      </c>
      <c r="K1977" t="s">
        <v>72</v>
      </c>
      <c r="L1977" t="s">
        <v>58</v>
      </c>
      <c r="M1977">
        <v>0</v>
      </c>
      <c r="N1977">
        <v>2</v>
      </c>
      <c r="O1977">
        <v>2</v>
      </c>
      <c r="P1977">
        <v>0</v>
      </c>
      <c r="Q1977" t="s">
        <v>66</v>
      </c>
      <c r="R1977" t="s">
        <v>59</v>
      </c>
      <c r="S1977" t="s">
        <v>66</v>
      </c>
      <c r="T1977" t="s">
        <v>66</v>
      </c>
      <c r="U1977" t="s">
        <v>59</v>
      </c>
      <c r="V1977">
        <v>1</v>
      </c>
      <c r="W1977">
        <v>1</v>
      </c>
      <c r="X1977">
        <v>1</v>
      </c>
      <c r="Y1977" t="s">
        <v>66</v>
      </c>
      <c r="Z1977" t="s">
        <v>66</v>
      </c>
      <c r="AA1977" t="s">
        <v>58</v>
      </c>
      <c r="AB1977" t="s">
        <v>66</v>
      </c>
      <c r="AC1977" t="s">
        <v>58</v>
      </c>
      <c r="AD1977" t="s">
        <v>58</v>
      </c>
      <c r="AE1977" t="s">
        <v>58</v>
      </c>
      <c r="AF1977" t="s">
        <v>58</v>
      </c>
      <c r="AG1977" t="s">
        <v>58</v>
      </c>
      <c r="AH1977" t="s">
        <v>58</v>
      </c>
      <c r="AI1977" t="s">
        <v>58</v>
      </c>
      <c r="AJ1977" t="s">
        <v>66</v>
      </c>
      <c r="AK1977">
        <v>0</v>
      </c>
      <c r="AL1977">
        <v>1</v>
      </c>
      <c r="AM1977">
        <v>1</v>
      </c>
      <c r="AN1977">
        <v>1</v>
      </c>
      <c r="AO1977">
        <v>1</v>
      </c>
      <c r="AP1977">
        <v>0</v>
      </c>
      <c r="AQ1977">
        <v>1</v>
      </c>
      <c r="AR1977">
        <v>1</v>
      </c>
      <c r="AS1977">
        <v>0</v>
      </c>
      <c r="AT1977">
        <v>5</v>
      </c>
      <c r="AU1977">
        <v>49347</v>
      </c>
      <c r="AV1977">
        <v>13.6</v>
      </c>
      <c r="AW1977" t="s">
        <v>66</v>
      </c>
      <c r="AX1977">
        <v>7</v>
      </c>
    </row>
    <row r="1978" spans="1:50">
      <c r="A1978" t="s">
        <v>3427</v>
      </c>
      <c r="B1978" t="s">
        <v>3428</v>
      </c>
      <c r="C1978" t="s">
        <v>212</v>
      </c>
      <c r="D1978">
        <v>1520</v>
      </c>
      <c r="E1978" t="s">
        <v>53</v>
      </c>
      <c r="F1978">
        <v>50</v>
      </c>
      <c r="G1978" t="s">
        <v>64</v>
      </c>
      <c r="H1978">
        <v>249.01</v>
      </c>
      <c r="I1978" t="s">
        <v>55</v>
      </c>
      <c r="J1978" t="s">
        <v>55</v>
      </c>
      <c r="K1978" t="s">
        <v>72</v>
      </c>
      <c r="L1978" t="s">
        <v>58</v>
      </c>
      <c r="M1978">
        <v>0</v>
      </c>
      <c r="N1978">
        <v>1</v>
      </c>
      <c r="O1978">
        <v>1</v>
      </c>
      <c r="P1978">
        <v>0</v>
      </c>
      <c r="Q1978" t="s">
        <v>59</v>
      </c>
      <c r="R1978" t="s">
        <v>59</v>
      </c>
      <c r="S1978" t="s">
        <v>59</v>
      </c>
      <c r="T1978" t="s">
        <v>59</v>
      </c>
      <c r="U1978" t="s">
        <v>59</v>
      </c>
      <c r="W1978">
        <v>0</v>
      </c>
      <c r="X1978">
        <v>0</v>
      </c>
      <c r="Y1978" t="s">
        <v>66</v>
      </c>
      <c r="Z1978" t="s">
        <v>66</v>
      </c>
      <c r="AA1978" t="s">
        <v>58</v>
      </c>
      <c r="AB1978" t="s">
        <v>66</v>
      </c>
      <c r="AC1978" t="s">
        <v>58</v>
      </c>
      <c r="AD1978" t="s">
        <v>58</v>
      </c>
      <c r="AE1978" t="s">
        <v>58</v>
      </c>
      <c r="AF1978" t="s">
        <v>58</v>
      </c>
      <c r="AG1978" t="s">
        <v>58</v>
      </c>
      <c r="AH1978" t="s">
        <v>58</v>
      </c>
      <c r="AI1978" t="s">
        <v>58</v>
      </c>
      <c r="AJ1978" t="s">
        <v>58</v>
      </c>
      <c r="AK1978">
        <v>1</v>
      </c>
      <c r="AL1978">
        <v>1</v>
      </c>
      <c r="AM1978">
        <v>1</v>
      </c>
      <c r="AN1978">
        <v>0</v>
      </c>
      <c r="AO1978">
        <v>0</v>
      </c>
      <c r="AP1978">
        <v>0</v>
      </c>
      <c r="AQ1978">
        <v>0</v>
      </c>
      <c r="AR1978">
        <v>0</v>
      </c>
      <c r="AS1978">
        <v>0</v>
      </c>
      <c r="AT1978">
        <v>6</v>
      </c>
      <c r="AU1978">
        <v>54225</v>
      </c>
      <c r="AV1978">
        <v>12.1</v>
      </c>
      <c r="AW1978" t="s">
        <v>59</v>
      </c>
      <c r="AX1978">
        <v>7</v>
      </c>
    </row>
    <row r="1979" spans="1:50">
      <c r="A1979" t="s">
        <v>3429</v>
      </c>
      <c r="B1979" t="s">
        <v>2258</v>
      </c>
      <c r="C1979" t="s">
        <v>1828</v>
      </c>
      <c r="D1979">
        <v>3320</v>
      </c>
      <c r="E1979" t="s">
        <v>63</v>
      </c>
      <c r="F1979">
        <v>66</v>
      </c>
      <c r="G1979" t="s">
        <v>64</v>
      </c>
      <c r="H1979">
        <v>365.46</v>
      </c>
      <c r="I1979" t="s">
        <v>55</v>
      </c>
      <c r="J1979" t="s">
        <v>55</v>
      </c>
      <c r="K1979" t="s">
        <v>215</v>
      </c>
      <c r="L1979" t="s">
        <v>66</v>
      </c>
      <c r="M1979">
        <v>1</v>
      </c>
      <c r="N1979">
        <v>0</v>
      </c>
      <c r="O1979">
        <v>0</v>
      </c>
      <c r="P1979">
        <v>0</v>
      </c>
      <c r="Q1979" t="s">
        <v>59</v>
      </c>
      <c r="R1979" t="s">
        <v>59</v>
      </c>
      <c r="S1979" t="s">
        <v>59</v>
      </c>
      <c r="T1979" t="s">
        <v>59</v>
      </c>
      <c r="U1979" t="s">
        <v>59</v>
      </c>
      <c r="W1979">
        <v>0</v>
      </c>
      <c r="X1979">
        <v>0</v>
      </c>
      <c r="Y1979" t="s">
        <v>59</v>
      </c>
      <c r="Z1979" t="s">
        <v>59</v>
      </c>
      <c r="AA1979" t="s">
        <v>59</v>
      </c>
      <c r="AB1979" t="s">
        <v>59</v>
      </c>
      <c r="AC1979" t="s">
        <v>59</v>
      </c>
      <c r="AD1979" t="s">
        <v>59</v>
      </c>
      <c r="AE1979" t="s">
        <v>59</v>
      </c>
      <c r="AF1979" t="s">
        <v>59</v>
      </c>
      <c r="AG1979" t="s">
        <v>59</v>
      </c>
      <c r="AH1979" t="s">
        <v>59</v>
      </c>
      <c r="AI1979" t="s">
        <v>59</v>
      </c>
      <c r="AJ1979" t="s">
        <v>59</v>
      </c>
      <c r="AT1979">
        <v>7</v>
      </c>
      <c r="AU1979">
        <v>77882</v>
      </c>
      <c r="AV1979">
        <v>13.6</v>
      </c>
      <c r="AW1979" t="s">
        <v>59</v>
      </c>
      <c r="AX1979">
        <v>6</v>
      </c>
    </row>
    <row r="1980" spans="1:50">
      <c r="A1980" t="s">
        <v>3430</v>
      </c>
      <c r="B1980" t="s">
        <v>3431</v>
      </c>
      <c r="C1980" t="s">
        <v>93</v>
      </c>
      <c r="D1980">
        <v>6480</v>
      </c>
      <c r="E1980" t="s">
        <v>63</v>
      </c>
      <c r="F1980">
        <v>78</v>
      </c>
      <c r="G1980" t="s">
        <v>104</v>
      </c>
      <c r="H1980">
        <v>378.62</v>
      </c>
      <c r="I1980" t="s">
        <v>241</v>
      </c>
      <c r="J1980" t="s">
        <v>71</v>
      </c>
      <c r="K1980" t="s">
        <v>72</v>
      </c>
      <c r="L1980" t="s">
        <v>58</v>
      </c>
      <c r="M1980">
        <v>0</v>
      </c>
      <c r="N1980">
        <v>2</v>
      </c>
      <c r="O1980">
        <v>2</v>
      </c>
      <c r="P1980">
        <v>1</v>
      </c>
      <c r="Q1980" t="s">
        <v>59</v>
      </c>
      <c r="R1980" t="s">
        <v>59</v>
      </c>
      <c r="S1980" t="s">
        <v>66</v>
      </c>
      <c r="T1980" t="s">
        <v>66</v>
      </c>
      <c r="U1980" t="s">
        <v>66</v>
      </c>
      <c r="W1980">
        <v>0</v>
      </c>
      <c r="X1980">
        <v>0</v>
      </c>
      <c r="Y1980" t="s">
        <v>66</v>
      </c>
      <c r="Z1980" t="s">
        <v>58</v>
      </c>
      <c r="AA1980" t="s">
        <v>58</v>
      </c>
      <c r="AB1980" t="s">
        <v>66</v>
      </c>
      <c r="AC1980" t="s">
        <v>58</v>
      </c>
      <c r="AD1980" t="s">
        <v>58</v>
      </c>
      <c r="AE1980" t="s">
        <v>58</v>
      </c>
      <c r="AF1980" t="s">
        <v>58</v>
      </c>
      <c r="AG1980" t="s">
        <v>58</v>
      </c>
      <c r="AH1980" t="s">
        <v>58</v>
      </c>
      <c r="AI1980" t="s">
        <v>58</v>
      </c>
      <c r="AJ1980" t="s">
        <v>58</v>
      </c>
      <c r="AK1980">
        <v>0</v>
      </c>
      <c r="AL1980">
        <v>0</v>
      </c>
      <c r="AM1980">
        <v>0</v>
      </c>
      <c r="AN1980">
        <v>0</v>
      </c>
      <c r="AO1980">
        <v>0</v>
      </c>
      <c r="AP1980">
        <v>0</v>
      </c>
      <c r="AQ1980">
        <v>0</v>
      </c>
      <c r="AR1980">
        <v>0</v>
      </c>
      <c r="AS1980">
        <v>0</v>
      </c>
      <c r="AT1980">
        <v>4</v>
      </c>
      <c r="AU1980">
        <v>67499</v>
      </c>
      <c r="AV1980">
        <v>12.7</v>
      </c>
      <c r="AW1980" t="s">
        <v>59</v>
      </c>
      <c r="AX1980">
        <v>5</v>
      </c>
    </row>
    <row r="1981" spans="1:50">
      <c r="A1981" t="s">
        <v>3432</v>
      </c>
      <c r="B1981" t="s">
        <v>1849</v>
      </c>
      <c r="C1981" t="s">
        <v>75</v>
      </c>
      <c r="D1981">
        <v>2160</v>
      </c>
      <c r="E1981" t="s">
        <v>53</v>
      </c>
      <c r="F1981">
        <v>48</v>
      </c>
      <c r="G1981" t="s">
        <v>163</v>
      </c>
      <c r="H1981">
        <v>368.75</v>
      </c>
      <c r="I1981" t="s">
        <v>55</v>
      </c>
      <c r="J1981" t="s">
        <v>55</v>
      </c>
      <c r="K1981" t="s">
        <v>90</v>
      </c>
      <c r="L1981" t="s">
        <v>58</v>
      </c>
      <c r="M1981">
        <v>0</v>
      </c>
      <c r="N1981">
        <v>2</v>
      </c>
      <c r="O1981">
        <v>2</v>
      </c>
      <c r="P1981">
        <v>0</v>
      </c>
      <c r="Q1981" t="s">
        <v>59</v>
      </c>
      <c r="R1981" t="s">
        <v>59</v>
      </c>
      <c r="S1981" t="s">
        <v>59</v>
      </c>
      <c r="T1981" t="s">
        <v>66</v>
      </c>
      <c r="U1981" t="s">
        <v>66</v>
      </c>
      <c r="V1981">
        <v>2</v>
      </c>
      <c r="W1981">
        <v>1</v>
      </c>
      <c r="X1981">
        <v>1</v>
      </c>
      <c r="Y1981" t="s">
        <v>66</v>
      </c>
      <c r="Z1981" t="s">
        <v>66</v>
      </c>
      <c r="AA1981" t="s">
        <v>58</v>
      </c>
      <c r="AB1981" t="s">
        <v>66</v>
      </c>
      <c r="AC1981" t="s">
        <v>58</v>
      </c>
      <c r="AD1981" t="s">
        <v>58</v>
      </c>
      <c r="AE1981" t="s">
        <v>58</v>
      </c>
      <c r="AF1981" t="s">
        <v>58</v>
      </c>
      <c r="AG1981" t="s">
        <v>58</v>
      </c>
      <c r="AH1981" t="s">
        <v>66</v>
      </c>
      <c r="AI1981" t="s">
        <v>58</v>
      </c>
      <c r="AJ1981" t="s">
        <v>58</v>
      </c>
      <c r="AK1981">
        <v>0</v>
      </c>
      <c r="AL1981">
        <v>1</v>
      </c>
      <c r="AM1981">
        <v>1</v>
      </c>
      <c r="AN1981">
        <v>0</v>
      </c>
      <c r="AO1981">
        <v>1</v>
      </c>
      <c r="AP1981">
        <v>0</v>
      </c>
      <c r="AQ1981">
        <v>0</v>
      </c>
      <c r="AR1981">
        <v>0</v>
      </c>
      <c r="AS1981">
        <v>1</v>
      </c>
      <c r="AT1981">
        <v>8</v>
      </c>
      <c r="AU1981">
        <v>91036</v>
      </c>
      <c r="AV1981">
        <v>13.6</v>
      </c>
      <c r="AW1981" t="s">
        <v>66</v>
      </c>
      <c r="AX1981">
        <v>1</v>
      </c>
    </row>
    <row r="1982" spans="1:50">
      <c r="A1982" t="s">
        <v>3433</v>
      </c>
      <c r="B1982" t="s">
        <v>3434</v>
      </c>
      <c r="C1982" t="s">
        <v>187</v>
      </c>
      <c r="D1982">
        <v>1540</v>
      </c>
      <c r="E1982" t="s">
        <v>63</v>
      </c>
      <c r="F1982">
        <v>84</v>
      </c>
      <c r="G1982" t="s">
        <v>64</v>
      </c>
      <c r="H1982">
        <v>249.34</v>
      </c>
      <c r="I1982" t="s">
        <v>55</v>
      </c>
      <c r="J1982" t="s">
        <v>55</v>
      </c>
      <c r="K1982" t="s">
        <v>215</v>
      </c>
      <c r="L1982" t="s">
        <v>58</v>
      </c>
      <c r="M1982">
        <v>0</v>
      </c>
      <c r="N1982">
        <v>2</v>
      </c>
      <c r="O1982">
        <v>2</v>
      </c>
      <c r="P1982">
        <v>0</v>
      </c>
      <c r="Q1982" t="s">
        <v>59</v>
      </c>
      <c r="R1982" t="s">
        <v>59</v>
      </c>
      <c r="S1982" t="s">
        <v>59</v>
      </c>
      <c r="T1982" t="s">
        <v>59</v>
      </c>
      <c r="U1982" t="s">
        <v>59</v>
      </c>
      <c r="W1982">
        <v>0</v>
      </c>
      <c r="X1982">
        <v>0</v>
      </c>
      <c r="Y1982" t="s">
        <v>58</v>
      </c>
      <c r="Z1982" t="s">
        <v>66</v>
      </c>
      <c r="AA1982" t="s">
        <v>58</v>
      </c>
      <c r="AB1982" t="s">
        <v>66</v>
      </c>
      <c r="AC1982" t="s">
        <v>58</v>
      </c>
      <c r="AD1982" t="s">
        <v>58</v>
      </c>
      <c r="AE1982" t="s">
        <v>66</v>
      </c>
      <c r="AF1982" t="s">
        <v>58</v>
      </c>
      <c r="AG1982" t="s">
        <v>58</v>
      </c>
      <c r="AH1982" t="s">
        <v>58</v>
      </c>
      <c r="AI1982" t="s">
        <v>58</v>
      </c>
      <c r="AJ1982" t="s">
        <v>58</v>
      </c>
      <c r="AK1982">
        <v>0</v>
      </c>
      <c r="AL1982">
        <v>1</v>
      </c>
      <c r="AM1982">
        <v>1</v>
      </c>
      <c r="AN1982">
        <v>0</v>
      </c>
      <c r="AO1982">
        <v>1</v>
      </c>
      <c r="AP1982">
        <v>0</v>
      </c>
      <c r="AQ1982">
        <v>0</v>
      </c>
      <c r="AR1982">
        <v>1</v>
      </c>
      <c r="AS1982">
        <v>1</v>
      </c>
      <c r="AT1982">
        <v>4</v>
      </c>
      <c r="AU1982">
        <v>52758</v>
      </c>
      <c r="AV1982">
        <v>14.5</v>
      </c>
      <c r="AW1982" t="s">
        <v>59</v>
      </c>
      <c r="AX1982">
        <v>7</v>
      </c>
    </row>
    <row r="1983" spans="1:50">
      <c r="A1983" t="s">
        <v>3435</v>
      </c>
      <c r="B1983" t="s">
        <v>315</v>
      </c>
      <c r="C1983" t="s">
        <v>134</v>
      </c>
      <c r="D1983">
        <v>1840</v>
      </c>
      <c r="E1983" t="s">
        <v>53</v>
      </c>
      <c r="F1983">
        <v>58</v>
      </c>
      <c r="G1983" t="s">
        <v>64</v>
      </c>
      <c r="H1983">
        <v>282.24</v>
      </c>
      <c r="I1983" t="s">
        <v>196</v>
      </c>
      <c r="J1983" t="s">
        <v>55</v>
      </c>
      <c r="K1983" t="s">
        <v>72</v>
      </c>
      <c r="L1983" t="s">
        <v>66</v>
      </c>
      <c r="M1983">
        <v>0</v>
      </c>
      <c r="N1983">
        <v>2</v>
      </c>
      <c r="O1983">
        <v>2</v>
      </c>
      <c r="P1983">
        <v>1</v>
      </c>
      <c r="Q1983" t="s">
        <v>59</v>
      </c>
      <c r="R1983" t="s">
        <v>59</v>
      </c>
      <c r="S1983" t="s">
        <v>59</v>
      </c>
      <c r="T1983" t="s">
        <v>59</v>
      </c>
      <c r="U1983" t="s">
        <v>59</v>
      </c>
      <c r="Y1983" t="s">
        <v>58</v>
      </c>
      <c r="Z1983" t="s">
        <v>66</v>
      </c>
      <c r="AA1983" t="s">
        <v>58</v>
      </c>
      <c r="AB1983" t="s">
        <v>66</v>
      </c>
      <c r="AC1983" t="s">
        <v>58</v>
      </c>
      <c r="AD1983" t="s">
        <v>58</v>
      </c>
      <c r="AE1983" t="s">
        <v>58</v>
      </c>
      <c r="AF1983" t="s">
        <v>58</v>
      </c>
      <c r="AG1983" t="s">
        <v>58</v>
      </c>
      <c r="AH1983" t="s">
        <v>58</v>
      </c>
      <c r="AI1983" t="s">
        <v>58</v>
      </c>
      <c r="AJ1983" t="s">
        <v>58</v>
      </c>
      <c r="AK1983">
        <v>0</v>
      </c>
      <c r="AL1983">
        <v>0</v>
      </c>
      <c r="AM1983">
        <v>1</v>
      </c>
      <c r="AN1983">
        <v>0</v>
      </c>
      <c r="AO1983">
        <v>1</v>
      </c>
      <c r="AP1983">
        <v>1</v>
      </c>
      <c r="AQ1983">
        <v>0</v>
      </c>
      <c r="AR1983">
        <v>0</v>
      </c>
      <c r="AS1983">
        <v>1</v>
      </c>
      <c r="AT1983">
        <v>8</v>
      </c>
      <c r="AU1983">
        <v>75356</v>
      </c>
      <c r="AW1983" t="s">
        <v>66</v>
      </c>
      <c r="AX1983">
        <v>1</v>
      </c>
    </row>
    <row r="1984" spans="1:50">
      <c r="A1984" t="s">
        <v>3436</v>
      </c>
      <c r="B1984" t="s">
        <v>3437</v>
      </c>
      <c r="C1984" t="s">
        <v>103</v>
      </c>
      <c r="D1984">
        <v>7320</v>
      </c>
      <c r="E1984" t="s">
        <v>63</v>
      </c>
      <c r="F1984">
        <v>46</v>
      </c>
      <c r="G1984" t="s">
        <v>64</v>
      </c>
      <c r="H1984">
        <v>368.75</v>
      </c>
      <c r="I1984" t="s">
        <v>55</v>
      </c>
      <c r="J1984" t="s">
        <v>55</v>
      </c>
      <c r="K1984" t="s">
        <v>72</v>
      </c>
      <c r="L1984" t="s">
        <v>58</v>
      </c>
      <c r="M1984">
        <v>0</v>
      </c>
      <c r="N1984">
        <v>0</v>
      </c>
      <c r="O1984">
        <v>0</v>
      </c>
      <c r="P1984">
        <v>0</v>
      </c>
      <c r="Q1984" t="s">
        <v>59</v>
      </c>
      <c r="R1984" t="s">
        <v>59</v>
      </c>
      <c r="S1984" t="s">
        <v>59</v>
      </c>
      <c r="T1984" t="s">
        <v>59</v>
      </c>
      <c r="U1984" t="s">
        <v>59</v>
      </c>
      <c r="W1984">
        <v>0</v>
      </c>
      <c r="X1984">
        <v>0</v>
      </c>
      <c r="Y1984" t="s">
        <v>58</v>
      </c>
      <c r="Z1984" t="s">
        <v>58</v>
      </c>
      <c r="AA1984" t="s">
        <v>58</v>
      </c>
      <c r="AB1984" t="s">
        <v>58</v>
      </c>
      <c r="AC1984" t="s">
        <v>58</v>
      </c>
      <c r="AD1984" t="s">
        <v>58</v>
      </c>
      <c r="AE1984" t="s">
        <v>58</v>
      </c>
      <c r="AF1984" t="s">
        <v>58</v>
      </c>
      <c r="AG1984" t="s">
        <v>58</v>
      </c>
      <c r="AH1984" t="s">
        <v>58</v>
      </c>
      <c r="AI1984" t="s">
        <v>58</v>
      </c>
      <c r="AJ1984" t="s">
        <v>58</v>
      </c>
      <c r="AK1984">
        <v>0</v>
      </c>
      <c r="AL1984">
        <v>0</v>
      </c>
      <c r="AM1984">
        <v>0</v>
      </c>
      <c r="AN1984">
        <v>0</v>
      </c>
      <c r="AO1984">
        <v>0</v>
      </c>
      <c r="AP1984">
        <v>0</v>
      </c>
      <c r="AQ1984">
        <v>0</v>
      </c>
      <c r="AR1984">
        <v>0</v>
      </c>
      <c r="AS1984">
        <v>1</v>
      </c>
      <c r="AT1984">
        <v>5</v>
      </c>
      <c r="AU1984">
        <v>60070</v>
      </c>
      <c r="AV1984">
        <v>12.7</v>
      </c>
      <c r="AW1984" t="s">
        <v>59</v>
      </c>
      <c r="AX1984">
        <v>6</v>
      </c>
    </row>
    <row r="1985" spans="1:50">
      <c r="A1985" t="s">
        <v>3438</v>
      </c>
      <c r="B1985" t="s">
        <v>1964</v>
      </c>
      <c r="C1985" t="s">
        <v>69</v>
      </c>
      <c r="D1985">
        <v>7600</v>
      </c>
      <c r="E1985" t="s">
        <v>63</v>
      </c>
      <c r="F1985">
        <v>50</v>
      </c>
      <c r="G1985" t="s">
        <v>70</v>
      </c>
      <c r="H1985">
        <v>390.46</v>
      </c>
      <c r="I1985" t="s">
        <v>55</v>
      </c>
      <c r="J1985" t="s">
        <v>71</v>
      </c>
      <c r="K1985" t="s">
        <v>72</v>
      </c>
      <c r="L1985" t="s">
        <v>58</v>
      </c>
      <c r="M1985">
        <v>0</v>
      </c>
      <c r="N1985">
        <v>2</v>
      </c>
      <c r="O1985">
        <v>2</v>
      </c>
      <c r="P1985">
        <v>0</v>
      </c>
      <c r="Q1985" t="s">
        <v>59</v>
      </c>
      <c r="R1985" t="s">
        <v>59</v>
      </c>
      <c r="S1985" t="s">
        <v>59</v>
      </c>
      <c r="T1985" t="s">
        <v>59</v>
      </c>
      <c r="U1985" t="s">
        <v>59</v>
      </c>
      <c r="W1985">
        <v>0</v>
      </c>
      <c r="X1985">
        <v>0</v>
      </c>
      <c r="Y1985" t="s">
        <v>58</v>
      </c>
      <c r="Z1985" t="s">
        <v>58</v>
      </c>
      <c r="AA1985" t="s">
        <v>58</v>
      </c>
      <c r="AB1985" t="s">
        <v>58</v>
      </c>
      <c r="AC1985" t="s">
        <v>58</v>
      </c>
      <c r="AD1985" t="s">
        <v>58</v>
      </c>
      <c r="AE1985" t="s">
        <v>58</v>
      </c>
      <c r="AF1985" t="s">
        <v>58</v>
      </c>
      <c r="AG1985" t="s">
        <v>58</v>
      </c>
      <c r="AH1985" t="s">
        <v>58</v>
      </c>
      <c r="AI1985" t="s">
        <v>58</v>
      </c>
      <c r="AJ1985" t="s">
        <v>58</v>
      </c>
      <c r="AK1985">
        <v>0</v>
      </c>
      <c r="AL1985">
        <v>0</v>
      </c>
      <c r="AM1985">
        <v>1</v>
      </c>
      <c r="AN1985">
        <v>0</v>
      </c>
      <c r="AO1985">
        <v>1</v>
      </c>
      <c r="AP1985">
        <v>0</v>
      </c>
      <c r="AQ1985">
        <v>1</v>
      </c>
      <c r="AR1985">
        <v>0</v>
      </c>
      <c r="AS1985">
        <v>1</v>
      </c>
      <c r="AT1985">
        <v>8</v>
      </c>
      <c r="AU1985">
        <v>85226</v>
      </c>
      <c r="AV1985">
        <v>13.5</v>
      </c>
      <c r="AW1985" t="s">
        <v>59</v>
      </c>
      <c r="AX1985">
        <v>6</v>
      </c>
    </row>
    <row r="1986" spans="1:50">
      <c r="A1986" t="s">
        <v>3439</v>
      </c>
      <c r="B1986" t="s">
        <v>2246</v>
      </c>
      <c r="C1986" t="s">
        <v>420</v>
      </c>
      <c r="D1986">
        <v>4280</v>
      </c>
      <c r="E1986" t="s">
        <v>63</v>
      </c>
      <c r="F1986">
        <v>44</v>
      </c>
      <c r="G1986" t="s">
        <v>363</v>
      </c>
      <c r="H1986">
        <v>382.89</v>
      </c>
      <c r="I1986" t="s">
        <v>105</v>
      </c>
      <c r="J1986" t="s">
        <v>71</v>
      </c>
      <c r="K1986" t="s">
        <v>215</v>
      </c>
      <c r="L1986" t="s">
        <v>66</v>
      </c>
      <c r="M1986">
        <v>1</v>
      </c>
      <c r="N1986">
        <v>2</v>
      </c>
      <c r="O1986">
        <v>2</v>
      </c>
      <c r="P1986">
        <v>0</v>
      </c>
      <c r="Q1986" t="s">
        <v>59</v>
      </c>
      <c r="R1986" t="s">
        <v>59</v>
      </c>
      <c r="S1986" t="s">
        <v>59</v>
      </c>
      <c r="T1986" t="s">
        <v>59</v>
      </c>
      <c r="U1986" t="s">
        <v>59</v>
      </c>
      <c r="V1986">
        <v>2</v>
      </c>
      <c r="W1986">
        <v>1</v>
      </c>
      <c r="X1986">
        <v>1</v>
      </c>
      <c r="Y1986" t="s">
        <v>58</v>
      </c>
      <c r="Z1986" t="s">
        <v>58</v>
      </c>
      <c r="AA1986" t="s">
        <v>58</v>
      </c>
      <c r="AB1986" t="s">
        <v>66</v>
      </c>
      <c r="AC1986" t="s">
        <v>58</v>
      </c>
      <c r="AD1986" t="s">
        <v>58</v>
      </c>
      <c r="AE1986" t="s">
        <v>58</v>
      </c>
      <c r="AF1986" t="s">
        <v>58</v>
      </c>
      <c r="AG1986" t="s">
        <v>58</v>
      </c>
      <c r="AH1986" t="s">
        <v>58</v>
      </c>
      <c r="AI1986" t="s">
        <v>58</v>
      </c>
      <c r="AJ1986" t="s">
        <v>58</v>
      </c>
      <c r="AK1986">
        <v>1</v>
      </c>
      <c r="AL1986">
        <v>1</v>
      </c>
      <c r="AM1986">
        <v>1</v>
      </c>
      <c r="AN1986">
        <v>0</v>
      </c>
      <c r="AO1986">
        <v>0</v>
      </c>
      <c r="AP1986">
        <v>0</v>
      </c>
      <c r="AQ1986">
        <v>0</v>
      </c>
      <c r="AR1986">
        <v>1</v>
      </c>
      <c r="AS1986">
        <v>1</v>
      </c>
      <c r="AT1986">
        <v>7</v>
      </c>
      <c r="AU1986">
        <v>52824</v>
      </c>
      <c r="AV1986">
        <v>12.2</v>
      </c>
      <c r="AW1986" t="s">
        <v>59</v>
      </c>
      <c r="AX1986">
        <v>2</v>
      </c>
    </row>
    <row r="1987" spans="1:50">
      <c r="A1987" t="s">
        <v>3440</v>
      </c>
      <c r="B1987" t="s">
        <v>3441</v>
      </c>
      <c r="C1987" t="s">
        <v>171</v>
      </c>
      <c r="D1987">
        <v>1280</v>
      </c>
      <c r="E1987" t="s">
        <v>53</v>
      </c>
      <c r="F1987">
        <v>52</v>
      </c>
      <c r="G1987" t="s">
        <v>64</v>
      </c>
      <c r="H1987">
        <v>275.66000000000003</v>
      </c>
      <c r="I1987" t="s">
        <v>261</v>
      </c>
      <c r="J1987" t="s">
        <v>71</v>
      </c>
      <c r="K1987" t="s">
        <v>215</v>
      </c>
      <c r="L1987" t="s">
        <v>58</v>
      </c>
      <c r="M1987">
        <v>0</v>
      </c>
      <c r="N1987">
        <v>2</v>
      </c>
      <c r="O1987">
        <v>2</v>
      </c>
      <c r="P1987">
        <v>0</v>
      </c>
      <c r="Q1987" t="s">
        <v>59</v>
      </c>
      <c r="R1987" t="s">
        <v>59</v>
      </c>
      <c r="S1987" t="s">
        <v>66</v>
      </c>
      <c r="T1987" t="s">
        <v>66</v>
      </c>
      <c r="U1987" t="s">
        <v>59</v>
      </c>
      <c r="V1987">
        <v>1</v>
      </c>
      <c r="W1987">
        <v>1</v>
      </c>
      <c r="X1987">
        <v>1</v>
      </c>
      <c r="Y1987" t="s">
        <v>58</v>
      </c>
      <c r="Z1987" t="s">
        <v>66</v>
      </c>
      <c r="AA1987" t="s">
        <v>58</v>
      </c>
      <c r="AB1987" t="s">
        <v>58</v>
      </c>
      <c r="AC1987" t="s">
        <v>58</v>
      </c>
      <c r="AD1987" t="s">
        <v>58</v>
      </c>
      <c r="AE1987" t="s">
        <v>58</v>
      </c>
      <c r="AF1987" t="s">
        <v>58</v>
      </c>
      <c r="AG1987" t="s">
        <v>58</v>
      </c>
      <c r="AH1987" t="s">
        <v>58</v>
      </c>
      <c r="AI1987" t="s">
        <v>58</v>
      </c>
      <c r="AJ1987" t="s">
        <v>58</v>
      </c>
      <c r="AK1987">
        <v>1</v>
      </c>
      <c r="AL1987">
        <v>1</v>
      </c>
      <c r="AM1987">
        <v>1</v>
      </c>
      <c r="AN1987">
        <v>0</v>
      </c>
      <c r="AO1987">
        <v>0</v>
      </c>
      <c r="AP1987">
        <v>0</v>
      </c>
      <c r="AQ1987">
        <v>0</v>
      </c>
      <c r="AR1987">
        <v>0</v>
      </c>
      <c r="AS1987">
        <v>0</v>
      </c>
      <c r="AT1987">
        <v>5</v>
      </c>
      <c r="AU1987">
        <v>61629</v>
      </c>
      <c r="AV1987">
        <v>12.7</v>
      </c>
      <c r="AW1987" t="s">
        <v>66</v>
      </c>
      <c r="AX1987">
        <v>3</v>
      </c>
    </row>
    <row r="1988" spans="1:50">
      <c r="A1988" t="s">
        <v>3442</v>
      </c>
      <c r="B1988" t="s">
        <v>2324</v>
      </c>
      <c r="C1988" t="s">
        <v>212</v>
      </c>
      <c r="E1988" t="s">
        <v>53</v>
      </c>
      <c r="F1988">
        <v>32</v>
      </c>
      <c r="G1988" t="s">
        <v>115</v>
      </c>
      <c r="H1988">
        <v>137.16999999999999</v>
      </c>
      <c r="I1988" t="s">
        <v>55</v>
      </c>
      <c r="J1988" t="s">
        <v>55</v>
      </c>
      <c r="K1988" t="s">
        <v>131</v>
      </c>
      <c r="L1988" t="s">
        <v>58</v>
      </c>
      <c r="M1988">
        <v>0</v>
      </c>
      <c r="N1988">
        <v>0</v>
      </c>
      <c r="O1988">
        <v>0</v>
      </c>
      <c r="P1988">
        <v>0</v>
      </c>
      <c r="Q1988" t="s">
        <v>59</v>
      </c>
      <c r="R1988" t="s">
        <v>59</v>
      </c>
      <c r="S1988" t="s">
        <v>59</v>
      </c>
      <c r="T1988" t="s">
        <v>59</v>
      </c>
      <c r="U1988" t="s">
        <v>59</v>
      </c>
      <c r="W1988">
        <v>0</v>
      </c>
      <c r="X1988">
        <v>0</v>
      </c>
      <c r="Y1988" t="s">
        <v>58</v>
      </c>
      <c r="Z1988" t="s">
        <v>58</v>
      </c>
      <c r="AA1988" t="s">
        <v>58</v>
      </c>
      <c r="AB1988" t="s">
        <v>58</v>
      </c>
      <c r="AC1988" t="s">
        <v>58</v>
      </c>
      <c r="AD1988" t="s">
        <v>58</v>
      </c>
      <c r="AE1988" t="s">
        <v>58</v>
      </c>
      <c r="AF1988" t="s">
        <v>58</v>
      </c>
      <c r="AG1988" t="s">
        <v>58</v>
      </c>
      <c r="AH1988" t="s">
        <v>58</v>
      </c>
      <c r="AI1988" t="s">
        <v>58</v>
      </c>
      <c r="AJ1988" t="s">
        <v>58</v>
      </c>
      <c r="AK1988">
        <v>0</v>
      </c>
      <c r="AL1988">
        <v>0</v>
      </c>
      <c r="AM1988">
        <v>0</v>
      </c>
      <c r="AN1988">
        <v>0</v>
      </c>
      <c r="AO1988">
        <v>0</v>
      </c>
      <c r="AP1988">
        <v>0</v>
      </c>
      <c r="AQ1988">
        <v>0</v>
      </c>
      <c r="AR1988">
        <v>0</v>
      </c>
      <c r="AS1988">
        <v>0</v>
      </c>
      <c r="AT1988">
        <v>1</v>
      </c>
      <c r="AU1988">
        <v>36606</v>
      </c>
      <c r="AV1988">
        <v>12.2</v>
      </c>
      <c r="AW1988" t="s">
        <v>59</v>
      </c>
      <c r="AX1988">
        <v>7</v>
      </c>
    </row>
    <row r="1989" spans="1:50">
      <c r="A1989" t="s">
        <v>3443</v>
      </c>
      <c r="B1989" t="s">
        <v>384</v>
      </c>
      <c r="C1989" t="s">
        <v>69</v>
      </c>
      <c r="D1989">
        <v>8200</v>
      </c>
      <c r="E1989" t="s">
        <v>63</v>
      </c>
      <c r="F1989">
        <v>0</v>
      </c>
      <c r="G1989" t="s">
        <v>64</v>
      </c>
      <c r="H1989">
        <v>354.61</v>
      </c>
      <c r="I1989" t="s">
        <v>261</v>
      </c>
      <c r="J1989" t="s">
        <v>71</v>
      </c>
      <c r="K1989" t="s">
        <v>90</v>
      </c>
      <c r="L1989" t="s">
        <v>66</v>
      </c>
      <c r="M1989">
        <v>1</v>
      </c>
      <c r="N1989">
        <v>0</v>
      </c>
      <c r="O1989">
        <v>0</v>
      </c>
      <c r="P1989">
        <v>0</v>
      </c>
      <c r="Q1989" t="s">
        <v>59</v>
      </c>
      <c r="R1989" t="s">
        <v>59</v>
      </c>
      <c r="S1989" t="s">
        <v>59</v>
      </c>
      <c r="T1989" t="s">
        <v>59</v>
      </c>
      <c r="U1989" t="s">
        <v>59</v>
      </c>
      <c r="W1989">
        <v>0</v>
      </c>
      <c r="X1989">
        <v>0</v>
      </c>
      <c r="Y1989" t="s">
        <v>58</v>
      </c>
      <c r="Z1989" t="s">
        <v>66</v>
      </c>
      <c r="AA1989" t="s">
        <v>58</v>
      </c>
      <c r="AB1989" t="s">
        <v>58</v>
      </c>
      <c r="AC1989" t="s">
        <v>58</v>
      </c>
      <c r="AD1989" t="s">
        <v>58</v>
      </c>
      <c r="AE1989" t="s">
        <v>58</v>
      </c>
      <c r="AF1989" t="s">
        <v>58</v>
      </c>
      <c r="AG1989" t="s">
        <v>58</v>
      </c>
      <c r="AH1989" t="s">
        <v>58</v>
      </c>
      <c r="AI1989" t="s">
        <v>58</v>
      </c>
      <c r="AJ1989" t="s">
        <v>58</v>
      </c>
      <c r="AK1989">
        <v>1</v>
      </c>
      <c r="AL1989">
        <v>1</v>
      </c>
      <c r="AM1989">
        <v>1</v>
      </c>
      <c r="AN1989">
        <v>0</v>
      </c>
      <c r="AO1989">
        <v>0</v>
      </c>
      <c r="AP1989">
        <v>0</v>
      </c>
      <c r="AQ1989">
        <v>0</v>
      </c>
      <c r="AR1989">
        <v>1</v>
      </c>
      <c r="AS1989">
        <v>1</v>
      </c>
      <c r="AT1989">
        <v>2</v>
      </c>
      <c r="AU1989">
        <v>43957</v>
      </c>
      <c r="AV1989">
        <v>13.2</v>
      </c>
      <c r="AW1989" t="s">
        <v>66</v>
      </c>
      <c r="AX1989">
        <v>6</v>
      </c>
    </row>
    <row r="1990" spans="1:50">
      <c r="A1990" t="s">
        <v>3444</v>
      </c>
      <c r="B1990" t="s">
        <v>3445</v>
      </c>
      <c r="C1990" t="s">
        <v>212</v>
      </c>
      <c r="D1990">
        <v>1520</v>
      </c>
      <c r="E1990" t="s">
        <v>63</v>
      </c>
      <c r="F1990">
        <v>38</v>
      </c>
      <c r="G1990" t="s">
        <v>226</v>
      </c>
      <c r="H1990">
        <v>318.75</v>
      </c>
      <c r="I1990" t="s">
        <v>55</v>
      </c>
      <c r="J1990" t="s">
        <v>71</v>
      </c>
      <c r="K1990" t="s">
        <v>57</v>
      </c>
      <c r="L1990" t="s">
        <v>66</v>
      </c>
      <c r="M1990">
        <v>3</v>
      </c>
      <c r="N1990">
        <v>0</v>
      </c>
      <c r="O1990">
        <v>0</v>
      </c>
      <c r="P1990">
        <v>0</v>
      </c>
      <c r="Q1990" t="s">
        <v>59</v>
      </c>
      <c r="R1990" t="s">
        <v>59</v>
      </c>
      <c r="S1990" t="s">
        <v>59</v>
      </c>
      <c r="T1990" t="s">
        <v>59</v>
      </c>
      <c r="U1990" t="s">
        <v>59</v>
      </c>
      <c r="W1990">
        <v>0</v>
      </c>
      <c r="X1990">
        <v>0</v>
      </c>
      <c r="Y1990" t="s">
        <v>66</v>
      </c>
      <c r="Z1990" t="s">
        <v>66</v>
      </c>
      <c r="AA1990" t="s">
        <v>58</v>
      </c>
      <c r="AB1990" t="s">
        <v>58</v>
      </c>
      <c r="AC1990" t="s">
        <v>58</v>
      </c>
      <c r="AD1990" t="s">
        <v>58</v>
      </c>
      <c r="AE1990" t="s">
        <v>58</v>
      </c>
      <c r="AF1990" t="s">
        <v>58</v>
      </c>
      <c r="AG1990" t="s">
        <v>58</v>
      </c>
      <c r="AH1990" t="s">
        <v>58</v>
      </c>
      <c r="AI1990" t="s">
        <v>58</v>
      </c>
      <c r="AJ1990" t="s">
        <v>58</v>
      </c>
      <c r="AK1990">
        <v>1</v>
      </c>
      <c r="AL1990">
        <v>1</v>
      </c>
      <c r="AM1990">
        <v>1</v>
      </c>
      <c r="AN1990">
        <v>1</v>
      </c>
      <c r="AO1990">
        <v>0</v>
      </c>
      <c r="AP1990">
        <v>0</v>
      </c>
      <c r="AQ1990">
        <v>0</v>
      </c>
      <c r="AR1990">
        <v>1</v>
      </c>
      <c r="AS1990">
        <v>0</v>
      </c>
      <c r="AT1990">
        <v>7</v>
      </c>
      <c r="AU1990">
        <v>60058</v>
      </c>
      <c r="AV1990">
        <v>12.6</v>
      </c>
      <c r="AW1990" t="s">
        <v>59</v>
      </c>
      <c r="AX1990">
        <v>7</v>
      </c>
    </row>
    <row r="1991" spans="1:50">
      <c r="A1991" t="s">
        <v>3446</v>
      </c>
      <c r="B1991" t="s">
        <v>978</v>
      </c>
      <c r="C1991" t="s">
        <v>75</v>
      </c>
      <c r="D1991">
        <v>3520</v>
      </c>
      <c r="E1991" t="s">
        <v>63</v>
      </c>
      <c r="F1991">
        <v>50</v>
      </c>
      <c r="G1991" t="s">
        <v>127</v>
      </c>
      <c r="H1991">
        <v>459.54</v>
      </c>
      <c r="I1991" t="s">
        <v>55</v>
      </c>
      <c r="J1991" t="s">
        <v>71</v>
      </c>
      <c r="K1991" t="s">
        <v>72</v>
      </c>
      <c r="L1991" t="s">
        <v>66</v>
      </c>
      <c r="M1991">
        <v>1</v>
      </c>
      <c r="N1991">
        <v>2</v>
      </c>
      <c r="O1991">
        <v>2</v>
      </c>
      <c r="P1991">
        <v>0</v>
      </c>
      <c r="Q1991" t="s">
        <v>59</v>
      </c>
      <c r="R1991" t="s">
        <v>59</v>
      </c>
      <c r="S1991" t="s">
        <v>59</v>
      </c>
      <c r="T1991" t="s">
        <v>59</v>
      </c>
      <c r="U1991" t="s">
        <v>59</v>
      </c>
      <c r="V1991">
        <v>3</v>
      </c>
      <c r="W1991">
        <v>0</v>
      </c>
      <c r="X1991">
        <v>1</v>
      </c>
      <c r="Y1991" t="s">
        <v>66</v>
      </c>
      <c r="Z1991" t="s">
        <v>58</v>
      </c>
      <c r="AA1991" t="s">
        <v>58</v>
      </c>
      <c r="AB1991" t="s">
        <v>58</v>
      </c>
      <c r="AC1991" t="s">
        <v>58</v>
      </c>
      <c r="AD1991" t="s">
        <v>58</v>
      </c>
      <c r="AE1991" t="s">
        <v>58</v>
      </c>
      <c r="AF1991" t="s">
        <v>58</v>
      </c>
      <c r="AG1991" t="s">
        <v>58</v>
      </c>
      <c r="AH1991" t="s">
        <v>58</v>
      </c>
      <c r="AI1991" t="s">
        <v>58</v>
      </c>
      <c r="AJ1991" t="s">
        <v>58</v>
      </c>
      <c r="AK1991">
        <v>0</v>
      </c>
      <c r="AL1991">
        <v>1</v>
      </c>
      <c r="AM1991">
        <v>1</v>
      </c>
      <c r="AN1991">
        <v>0</v>
      </c>
      <c r="AO1991">
        <v>1</v>
      </c>
      <c r="AP1991">
        <v>0</v>
      </c>
      <c r="AQ1991">
        <v>0</v>
      </c>
      <c r="AR1991">
        <v>1</v>
      </c>
      <c r="AS1991">
        <v>0</v>
      </c>
      <c r="AT1991">
        <v>7</v>
      </c>
      <c r="AU1991">
        <v>74317</v>
      </c>
      <c r="AV1991">
        <v>14.4</v>
      </c>
      <c r="AW1991" t="s">
        <v>59</v>
      </c>
      <c r="AX1991">
        <v>1</v>
      </c>
    </row>
    <row r="1992" spans="1:50">
      <c r="A1992" t="s">
        <v>3447</v>
      </c>
      <c r="B1992" t="s">
        <v>466</v>
      </c>
      <c r="C1992" t="s">
        <v>137</v>
      </c>
      <c r="D1992">
        <v>6480</v>
      </c>
      <c r="E1992" t="s">
        <v>63</v>
      </c>
      <c r="F1992">
        <v>44</v>
      </c>
      <c r="G1992" t="s">
        <v>127</v>
      </c>
      <c r="H1992">
        <v>400</v>
      </c>
      <c r="I1992" t="s">
        <v>105</v>
      </c>
      <c r="J1992" t="s">
        <v>71</v>
      </c>
      <c r="K1992" t="s">
        <v>72</v>
      </c>
      <c r="L1992" t="s">
        <v>58</v>
      </c>
      <c r="M1992">
        <v>0</v>
      </c>
      <c r="N1992">
        <v>1</v>
      </c>
      <c r="O1992">
        <v>1</v>
      </c>
      <c r="P1992">
        <v>0</v>
      </c>
      <c r="Q1992" t="s">
        <v>59</v>
      </c>
      <c r="R1992" t="s">
        <v>66</v>
      </c>
      <c r="S1992" t="s">
        <v>59</v>
      </c>
      <c r="T1992" t="s">
        <v>66</v>
      </c>
      <c r="U1992" t="s">
        <v>66</v>
      </c>
      <c r="W1992">
        <v>0</v>
      </c>
      <c r="X1992">
        <v>0</v>
      </c>
      <c r="Y1992" t="s">
        <v>66</v>
      </c>
      <c r="Z1992" t="s">
        <v>66</v>
      </c>
      <c r="AA1992" t="s">
        <v>58</v>
      </c>
      <c r="AB1992" t="s">
        <v>66</v>
      </c>
      <c r="AC1992" t="s">
        <v>58</v>
      </c>
      <c r="AD1992" t="s">
        <v>66</v>
      </c>
      <c r="AE1992" t="s">
        <v>66</v>
      </c>
      <c r="AF1992" t="s">
        <v>58</v>
      </c>
      <c r="AG1992" t="s">
        <v>58</v>
      </c>
      <c r="AH1992" t="s">
        <v>58</v>
      </c>
      <c r="AI1992" t="s">
        <v>58</v>
      </c>
      <c r="AJ1992" t="s">
        <v>58</v>
      </c>
      <c r="AK1992">
        <v>1</v>
      </c>
      <c r="AL1992">
        <v>0</v>
      </c>
      <c r="AM1992">
        <v>1</v>
      </c>
      <c r="AN1992">
        <v>0</v>
      </c>
      <c r="AO1992">
        <v>1</v>
      </c>
      <c r="AP1992">
        <v>0</v>
      </c>
      <c r="AQ1992">
        <v>0</v>
      </c>
      <c r="AR1992">
        <v>0</v>
      </c>
      <c r="AS1992">
        <v>0</v>
      </c>
      <c r="AT1992">
        <v>2</v>
      </c>
      <c r="AU1992">
        <v>43055</v>
      </c>
      <c r="AV1992">
        <v>14.1</v>
      </c>
      <c r="AW1992" t="s">
        <v>59</v>
      </c>
      <c r="AX1992">
        <v>5</v>
      </c>
    </row>
    <row r="1993" spans="1:50">
      <c r="A1993" t="s">
        <v>3448</v>
      </c>
      <c r="B1993" t="s">
        <v>3449</v>
      </c>
      <c r="C1993" t="s">
        <v>93</v>
      </c>
      <c r="D1993">
        <v>4560</v>
      </c>
      <c r="E1993" t="s">
        <v>63</v>
      </c>
      <c r="F1993">
        <v>36</v>
      </c>
      <c r="G1993" t="s">
        <v>64</v>
      </c>
      <c r="H1993">
        <v>350</v>
      </c>
      <c r="I1993" t="s">
        <v>55</v>
      </c>
      <c r="J1993" t="s">
        <v>55</v>
      </c>
      <c r="K1993" t="s">
        <v>116</v>
      </c>
      <c r="L1993" t="s">
        <v>66</v>
      </c>
      <c r="M1993">
        <v>2</v>
      </c>
      <c r="N1993">
        <v>2</v>
      </c>
      <c r="O1993">
        <v>2</v>
      </c>
      <c r="P1993">
        <v>0</v>
      </c>
      <c r="Q1993" t="s">
        <v>59</v>
      </c>
      <c r="R1993" t="s">
        <v>59</v>
      </c>
      <c r="S1993" t="s">
        <v>59</v>
      </c>
      <c r="T1993" t="s">
        <v>59</v>
      </c>
      <c r="U1993" t="s">
        <v>59</v>
      </c>
      <c r="W1993">
        <v>0</v>
      </c>
      <c r="X1993">
        <v>0</v>
      </c>
      <c r="Y1993" t="s">
        <v>66</v>
      </c>
      <c r="Z1993" t="s">
        <v>58</v>
      </c>
      <c r="AA1993" t="s">
        <v>58</v>
      </c>
      <c r="AB1993" t="s">
        <v>58</v>
      </c>
      <c r="AC1993" t="s">
        <v>58</v>
      </c>
      <c r="AD1993" t="s">
        <v>58</v>
      </c>
      <c r="AE1993" t="s">
        <v>58</v>
      </c>
      <c r="AF1993" t="s">
        <v>58</v>
      </c>
      <c r="AG1993" t="s">
        <v>58</v>
      </c>
      <c r="AH1993" t="s">
        <v>58</v>
      </c>
      <c r="AI1993" t="s">
        <v>58</v>
      </c>
      <c r="AJ1993" t="s">
        <v>58</v>
      </c>
      <c r="AK1993">
        <v>0</v>
      </c>
      <c r="AL1993">
        <v>1</v>
      </c>
      <c r="AM1993">
        <v>1</v>
      </c>
      <c r="AN1993">
        <v>0</v>
      </c>
      <c r="AO1993">
        <v>1</v>
      </c>
      <c r="AP1993">
        <v>0</v>
      </c>
      <c r="AQ1993">
        <v>0</v>
      </c>
      <c r="AR1993">
        <v>0</v>
      </c>
      <c r="AS1993">
        <v>0</v>
      </c>
      <c r="AT1993">
        <v>5</v>
      </c>
      <c r="AU1993">
        <v>72142</v>
      </c>
      <c r="AV1993">
        <v>12.6</v>
      </c>
      <c r="AW1993" t="s">
        <v>59</v>
      </c>
      <c r="AX1993">
        <v>5</v>
      </c>
    </row>
    <row r="1994" spans="1:50">
      <c r="A1994" t="s">
        <v>3450</v>
      </c>
      <c r="B1994" t="s">
        <v>3451</v>
      </c>
      <c r="C1994" t="s">
        <v>223</v>
      </c>
      <c r="D1994">
        <v>1480</v>
      </c>
      <c r="E1994" t="s">
        <v>63</v>
      </c>
      <c r="F1994">
        <v>72</v>
      </c>
      <c r="G1994" t="s">
        <v>64</v>
      </c>
      <c r="H1994">
        <v>281.25</v>
      </c>
      <c r="I1994" t="s">
        <v>105</v>
      </c>
      <c r="J1994" t="s">
        <v>55</v>
      </c>
      <c r="K1994" t="s">
        <v>72</v>
      </c>
      <c r="L1994" t="s">
        <v>58</v>
      </c>
      <c r="M1994">
        <v>0</v>
      </c>
      <c r="N1994">
        <v>2</v>
      </c>
      <c r="O1994">
        <v>2</v>
      </c>
      <c r="P1994">
        <v>0</v>
      </c>
      <c r="Q1994" t="s">
        <v>59</v>
      </c>
      <c r="R1994" t="s">
        <v>59</v>
      </c>
      <c r="S1994" t="s">
        <v>59</v>
      </c>
      <c r="T1994" t="s">
        <v>59</v>
      </c>
      <c r="U1994" t="s">
        <v>59</v>
      </c>
      <c r="V1994">
        <v>2</v>
      </c>
      <c r="W1994">
        <v>1</v>
      </c>
      <c r="X1994">
        <v>1</v>
      </c>
      <c r="Y1994" t="s">
        <v>58</v>
      </c>
      <c r="Z1994" t="s">
        <v>58</v>
      </c>
      <c r="AA1994" t="s">
        <v>58</v>
      </c>
      <c r="AB1994" t="s">
        <v>66</v>
      </c>
      <c r="AC1994" t="s">
        <v>58</v>
      </c>
      <c r="AD1994" t="s">
        <v>58</v>
      </c>
      <c r="AE1994" t="s">
        <v>58</v>
      </c>
      <c r="AF1994" t="s">
        <v>58</v>
      </c>
      <c r="AG1994" t="s">
        <v>58</v>
      </c>
      <c r="AH1994" t="s">
        <v>58</v>
      </c>
      <c r="AI1994" t="s">
        <v>58</v>
      </c>
      <c r="AJ1994" t="s">
        <v>58</v>
      </c>
      <c r="AK1994">
        <v>1</v>
      </c>
      <c r="AL1994">
        <v>1</v>
      </c>
      <c r="AM1994">
        <v>1</v>
      </c>
      <c r="AN1994">
        <v>0</v>
      </c>
      <c r="AO1994">
        <v>1</v>
      </c>
      <c r="AP1994">
        <v>0</v>
      </c>
      <c r="AQ1994">
        <v>0</v>
      </c>
      <c r="AR1994">
        <v>0</v>
      </c>
      <c r="AS1994">
        <v>1</v>
      </c>
      <c r="AT1994">
        <v>9</v>
      </c>
      <c r="AU1994">
        <v>58332</v>
      </c>
      <c r="AV1994">
        <v>12.5</v>
      </c>
      <c r="AW1994" t="s">
        <v>66</v>
      </c>
      <c r="AX1994">
        <v>7</v>
      </c>
    </row>
    <row r="1995" spans="1:50">
      <c r="A1995" t="s">
        <v>3452</v>
      </c>
      <c r="B1995" t="s">
        <v>1678</v>
      </c>
      <c r="C1995" t="s">
        <v>103</v>
      </c>
      <c r="D1995">
        <v>5945</v>
      </c>
      <c r="E1995" t="s">
        <v>63</v>
      </c>
      <c r="F1995">
        <v>58</v>
      </c>
      <c r="G1995" t="s">
        <v>54</v>
      </c>
      <c r="H1995">
        <v>490.46</v>
      </c>
      <c r="I1995" t="s">
        <v>105</v>
      </c>
      <c r="J1995" t="s">
        <v>55</v>
      </c>
      <c r="K1995" t="s">
        <v>72</v>
      </c>
      <c r="L1995" t="s">
        <v>66</v>
      </c>
      <c r="M1995">
        <v>1</v>
      </c>
      <c r="N1995">
        <v>2</v>
      </c>
      <c r="O1995">
        <v>2</v>
      </c>
      <c r="P1995">
        <v>2</v>
      </c>
      <c r="Q1995" t="s">
        <v>59</v>
      </c>
      <c r="R1995" t="s">
        <v>59</v>
      </c>
      <c r="S1995" t="s">
        <v>59</v>
      </c>
      <c r="T1995" t="s">
        <v>66</v>
      </c>
      <c r="U1995" t="s">
        <v>59</v>
      </c>
      <c r="W1995">
        <v>0</v>
      </c>
      <c r="X1995">
        <v>0</v>
      </c>
      <c r="Y1995" t="s">
        <v>66</v>
      </c>
      <c r="Z1995" t="s">
        <v>58</v>
      </c>
      <c r="AA1995" t="s">
        <v>58</v>
      </c>
      <c r="AB1995" t="s">
        <v>66</v>
      </c>
      <c r="AC1995" t="s">
        <v>58</v>
      </c>
      <c r="AD1995" t="s">
        <v>58</v>
      </c>
      <c r="AE1995" t="s">
        <v>58</v>
      </c>
      <c r="AF1995" t="s">
        <v>58</v>
      </c>
      <c r="AG1995" t="s">
        <v>58</v>
      </c>
      <c r="AH1995" t="s">
        <v>58</v>
      </c>
      <c r="AI1995" t="s">
        <v>58</v>
      </c>
      <c r="AJ1995" t="s">
        <v>58</v>
      </c>
      <c r="AK1995">
        <v>0</v>
      </c>
      <c r="AL1995">
        <v>1</v>
      </c>
      <c r="AM1995">
        <v>1</v>
      </c>
      <c r="AN1995">
        <v>0</v>
      </c>
      <c r="AO1995">
        <v>1</v>
      </c>
      <c r="AP1995">
        <v>1</v>
      </c>
      <c r="AQ1995">
        <v>1</v>
      </c>
      <c r="AR1995">
        <v>0</v>
      </c>
      <c r="AS1995">
        <v>1</v>
      </c>
      <c r="AT1995">
        <v>4</v>
      </c>
      <c r="AU1995">
        <v>55713</v>
      </c>
      <c r="AV1995">
        <v>14.6</v>
      </c>
      <c r="AW1995" t="s">
        <v>59</v>
      </c>
      <c r="AX1995">
        <v>6</v>
      </c>
    </row>
    <row r="1996" spans="1:50">
      <c r="A1996" t="s">
        <v>3453</v>
      </c>
      <c r="B1996" t="s">
        <v>1161</v>
      </c>
      <c r="C1996" t="s">
        <v>97</v>
      </c>
      <c r="E1996" t="s">
        <v>53</v>
      </c>
      <c r="F1996">
        <v>50</v>
      </c>
      <c r="G1996" t="s">
        <v>54</v>
      </c>
      <c r="H1996">
        <v>311.51</v>
      </c>
      <c r="I1996" t="s">
        <v>261</v>
      </c>
      <c r="J1996" t="s">
        <v>56</v>
      </c>
      <c r="K1996" t="s">
        <v>215</v>
      </c>
      <c r="L1996" t="s">
        <v>58</v>
      </c>
      <c r="M1996">
        <v>0</v>
      </c>
      <c r="N1996">
        <v>2</v>
      </c>
      <c r="O1996">
        <v>2</v>
      </c>
      <c r="P1996">
        <v>0</v>
      </c>
      <c r="Q1996" t="s">
        <v>59</v>
      </c>
      <c r="R1996" t="s">
        <v>59</v>
      </c>
      <c r="S1996" t="s">
        <v>59</v>
      </c>
      <c r="T1996" t="s">
        <v>59</v>
      </c>
      <c r="U1996" t="s">
        <v>59</v>
      </c>
      <c r="V1996">
        <v>0</v>
      </c>
      <c r="W1996">
        <v>0</v>
      </c>
      <c r="X1996">
        <v>0</v>
      </c>
      <c r="Y1996" t="s">
        <v>58</v>
      </c>
      <c r="Z1996" t="s">
        <v>58</v>
      </c>
      <c r="AA1996" t="s">
        <v>58</v>
      </c>
      <c r="AB1996" t="s">
        <v>58</v>
      </c>
      <c r="AC1996" t="s">
        <v>58</v>
      </c>
      <c r="AD1996" t="s">
        <v>58</v>
      </c>
      <c r="AE1996" t="s">
        <v>58</v>
      </c>
      <c r="AF1996" t="s">
        <v>58</v>
      </c>
      <c r="AG1996" t="s">
        <v>58</v>
      </c>
      <c r="AH1996" t="s">
        <v>58</v>
      </c>
      <c r="AI1996" t="s">
        <v>58</v>
      </c>
      <c r="AJ1996" t="s">
        <v>58</v>
      </c>
      <c r="AK1996">
        <v>1</v>
      </c>
      <c r="AL1996">
        <v>1</v>
      </c>
      <c r="AM1996">
        <v>1</v>
      </c>
      <c r="AN1996">
        <v>0</v>
      </c>
      <c r="AO1996">
        <v>0</v>
      </c>
      <c r="AP1996">
        <v>0</v>
      </c>
      <c r="AQ1996">
        <v>1</v>
      </c>
      <c r="AR1996">
        <v>0</v>
      </c>
      <c r="AS1996">
        <v>1</v>
      </c>
      <c r="AT1996">
        <v>6</v>
      </c>
      <c r="AU1996">
        <v>71531</v>
      </c>
      <c r="AV1996">
        <v>14.7</v>
      </c>
      <c r="AW1996" t="s">
        <v>59</v>
      </c>
      <c r="AX1996">
        <v>5</v>
      </c>
    </row>
    <row r="1997" spans="1:50">
      <c r="A1997" t="s">
        <v>3454</v>
      </c>
      <c r="B1997" t="s">
        <v>570</v>
      </c>
      <c r="C1997" t="s">
        <v>114</v>
      </c>
      <c r="D1997">
        <v>4120</v>
      </c>
      <c r="E1997" t="s">
        <v>63</v>
      </c>
      <c r="F1997">
        <v>40</v>
      </c>
      <c r="G1997" t="s">
        <v>64</v>
      </c>
      <c r="H1997">
        <v>261.83999999999997</v>
      </c>
      <c r="I1997" t="s">
        <v>55</v>
      </c>
      <c r="J1997" t="s">
        <v>55</v>
      </c>
      <c r="K1997" t="s">
        <v>128</v>
      </c>
      <c r="L1997" t="s">
        <v>58</v>
      </c>
      <c r="M1997">
        <v>0</v>
      </c>
      <c r="N1997">
        <v>1</v>
      </c>
      <c r="O1997">
        <v>1</v>
      </c>
      <c r="P1997">
        <v>0</v>
      </c>
      <c r="Q1997" t="s">
        <v>59</v>
      </c>
      <c r="R1997" t="s">
        <v>59</v>
      </c>
      <c r="S1997" t="s">
        <v>59</v>
      </c>
      <c r="T1997" t="s">
        <v>59</v>
      </c>
      <c r="U1997" t="s">
        <v>59</v>
      </c>
      <c r="W1997">
        <v>0</v>
      </c>
      <c r="X1997">
        <v>0</v>
      </c>
      <c r="Y1997" t="s">
        <v>59</v>
      </c>
      <c r="Z1997" t="s">
        <v>59</v>
      </c>
      <c r="AA1997" t="s">
        <v>59</v>
      </c>
      <c r="AB1997" t="s">
        <v>59</v>
      </c>
      <c r="AC1997" t="s">
        <v>59</v>
      </c>
      <c r="AD1997" t="s">
        <v>59</v>
      </c>
      <c r="AE1997" t="s">
        <v>59</v>
      </c>
      <c r="AF1997" t="s">
        <v>59</v>
      </c>
      <c r="AG1997" t="s">
        <v>59</v>
      </c>
      <c r="AH1997" t="s">
        <v>59</v>
      </c>
      <c r="AI1997" t="s">
        <v>59</v>
      </c>
      <c r="AJ1997" t="s">
        <v>59</v>
      </c>
      <c r="AT1997">
        <v>5</v>
      </c>
      <c r="AU1997">
        <v>60734</v>
      </c>
      <c r="AV1997">
        <v>13</v>
      </c>
      <c r="AW1997" t="s">
        <v>59</v>
      </c>
      <c r="AX1997">
        <v>4</v>
      </c>
    </row>
    <row r="1998" spans="1:50">
      <c r="A1998" t="s">
        <v>3455</v>
      </c>
      <c r="B1998" t="s">
        <v>268</v>
      </c>
      <c r="C1998" t="s">
        <v>187</v>
      </c>
      <c r="D1998">
        <v>5720</v>
      </c>
      <c r="E1998" t="s">
        <v>53</v>
      </c>
      <c r="F1998">
        <v>36</v>
      </c>
      <c r="G1998" t="s">
        <v>104</v>
      </c>
      <c r="H1998">
        <v>214.14</v>
      </c>
      <c r="I1998" t="s">
        <v>55</v>
      </c>
      <c r="J1998" t="s">
        <v>55</v>
      </c>
      <c r="K1998" t="s">
        <v>145</v>
      </c>
      <c r="L1998" t="s">
        <v>66</v>
      </c>
      <c r="M1998">
        <v>2</v>
      </c>
      <c r="N1998">
        <v>2</v>
      </c>
      <c r="O1998">
        <v>2</v>
      </c>
      <c r="P1998">
        <v>0</v>
      </c>
      <c r="Q1998" t="s">
        <v>59</v>
      </c>
      <c r="R1998" t="s">
        <v>59</v>
      </c>
      <c r="S1998" t="s">
        <v>66</v>
      </c>
      <c r="T1998" t="s">
        <v>59</v>
      </c>
      <c r="U1998" t="s">
        <v>59</v>
      </c>
      <c r="W1998">
        <v>0</v>
      </c>
      <c r="X1998">
        <v>0</v>
      </c>
      <c r="Y1998" t="s">
        <v>58</v>
      </c>
      <c r="Z1998" t="s">
        <v>66</v>
      </c>
      <c r="AA1998" t="s">
        <v>58</v>
      </c>
      <c r="AB1998" t="s">
        <v>66</v>
      </c>
      <c r="AC1998" t="s">
        <v>58</v>
      </c>
      <c r="AD1998" t="s">
        <v>58</v>
      </c>
      <c r="AE1998" t="s">
        <v>58</v>
      </c>
      <c r="AF1998" t="s">
        <v>58</v>
      </c>
      <c r="AG1998" t="s">
        <v>58</v>
      </c>
      <c r="AH1998" t="s">
        <v>58</v>
      </c>
      <c r="AI1998" t="s">
        <v>58</v>
      </c>
      <c r="AJ1998" t="s">
        <v>58</v>
      </c>
      <c r="AK1998">
        <v>0</v>
      </c>
      <c r="AL1998">
        <v>0</v>
      </c>
      <c r="AM1998">
        <v>1</v>
      </c>
      <c r="AN1998">
        <v>0</v>
      </c>
      <c r="AO1998">
        <v>1</v>
      </c>
      <c r="AP1998">
        <v>0</v>
      </c>
      <c r="AQ1998">
        <v>0</v>
      </c>
      <c r="AR1998">
        <v>0</v>
      </c>
      <c r="AS1998">
        <v>0</v>
      </c>
      <c r="AT1998">
        <v>2</v>
      </c>
      <c r="AU1998">
        <v>39275</v>
      </c>
      <c r="AV1998">
        <v>13.4</v>
      </c>
      <c r="AW1998" t="s">
        <v>59</v>
      </c>
      <c r="AX1998">
        <v>7</v>
      </c>
    </row>
    <row r="1999" spans="1:50">
      <c r="A1999" t="s">
        <v>3456</v>
      </c>
      <c r="B1999" t="s">
        <v>3457</v>
      </c>
      <c r="C1999" t="s">
        <v>119</v>
      </c>
      <c r="D1999">
        <v>7520</v>
      </c>
      <c r="E1999" t="s">
        <v>63</v>
      </c>
      <c r="F1999">
        <v>42</v>
      </c>
      <c r="G1999" t="s">
        <v>70</v>
      </c>
      <c r="H1999">
        <v>340.13</v>
      </c>
      <c r="I1999" t="s">
        <v>55</v>
      </c>
      <c r="J1999" t="s">
        <v>71</v>
      </c>
      <c r="K1999" t="s">
        <v>80</v>
      </c>
      <c r="L1999" t="s">
        <v>58</v>
      </c>
      <c r="M1999">
        <v>0</v>
      </c>
      <c r="N1999">
        <v>1</v>
      </c>
      <c r="O1999">
        <v>1</v>
      </c>
      <c r="P1999">
        <v>0</v>
      </c>
      <c r="Q1999" t="s">
        <v>59</v>
      </c>
      <c r="R1999" t="s">
        <v>59</v>
      </c>
      <c r="S1999" t="s">
        <v>59</v>
      </c>
      <c r="T1999" t="s">
        <v>59</v>
      </c>
      <c r="U1999" t="s">
        <v>59</v>
      </c>
      <c r="W1999">
        <v>0</v>
      </c>
      <c r="X1999">
        <v>0</v>
      </c>
      <c r="Y1999" t="s">
        <v>58</v>
      </c>
      <c r="Z1999" t="s">
        <v>66</v>
      </c>
      <c r="AA1999" t="s">
        <v>58</v>
      </c>
      <c r="AB1999" t="s">
        <v>58</v>
      </c>
      <c r="AC1999" t="s">
        <v>58</v>
      </c>
      <c r="AD1999" t="s">
        <v>58</v>
      </c>
      <c r="AE1999" t="s">
        <v>66</v>
      </c>
      <c r="AF1999" t="s">
        <v>58</v>
      </c>
      <c r="AG1999" t="s">
        <v>58</v>
      </c>
      <c r="AH1999" t="s">
        <v>58</v>
      </c>
      <c r="AI1999" t="s">
        <v>58</v>
      </c>
      <c r="AJ1999" t="s">
        <v>58</v>
      </c>
      <c r="AK1999">
        <v>1</v>
      </c>
      <c r="AL1999">
        <v>1</v>
      </c>
      <c r="AM1999">
        <v>1</v>
      </c>
      <c r="AN1999">
        <v>1</v>
      </c>
      <c r="AO1999">
        <v>1</v>
      </c>
      <c r="AP1999">
        <v>0</v>
      </c>
      <c r="AQ1999">
        <v>0</v>
      </c>
      <c r="AR1999">
        <v>0</v>
      </c>
      <c r="AS1999">
        <v>1</v>
      </c>
      <c r="AT1999">
        <v>8</v>
      </c>
      <c r="AU1999">
        <v>83658</v>
      </c>
      <c r="AV1999">
        <v>13.6</v>
      </c>
      <c r="AW1999" t="s">
        <v>59</v>
      </c>
      <c r="AX1999">
        <v>7</v>
      </c>
    </row>
    <row r="2000" spans="1:50">
      <c r="A2000" t="s">
        <v>3458</v>
      </c>
      <c r="B2000" t="s">
        <v>3459</v>
      </c>
      <c r="C2000" t="s">
        <v>148</v>
      </c>
      <c r="D2000">
        <v>5190</v>
      </c>
      <c r="E2000" t="s">
        <v>53</v>
      </c>
      <c r="F2000">
        <v>26</v>
      </c>
      <c r="G2000" t="s">
        <v>115</v>
      </c>
      <c r="H2000">
        <v>255.26</v>
      </c>
      <c r="I2000" t="s">
        <v>55</v>
      </c>
      <c r="J2000" t="s">
        <v>55</v>
      </c>
      <c r="K2000" t="s">
        <v>256</v>
      </c>
      <c r="L2000" t="s">
        <v>58</v>
      </c>
      <c r="M2000">
        <v>0</v>
      </c>
      <c r="N2000">
        <v>2</v>
      </c>
      <c r="O2000">
        <v>2</v>
      </c>
      <c r="P2000">
        <v>0</v>
      </c>
      <c r="Q2000" t="s">
        <v>59</v>
      </c>
      <c r="R2000" t="s">
        <v>59</v>
      </c>
      <c r="S2000" t="s">
        <v>59</v>
      </c>
      <c r="T2000" t="s">
        <v>59</v>
      </c>
      <c r="U2000" t="s">
        <v>59</v>
      </c>
      <c r="W2000">
        <v>0</v>
      </c>
      <c r="X2000">
        <v>0</v>
      </c>
      <c r="Y2000" t="s">
        <v>58</v>
      </c>
      <c r="Z2000" t="s">
        <v>58</v>
      </c>
      <c r="AA2000" t="s">
        <v>58</v>
      </c>
      <c r="AB2000" t="s">
        <v>58</v>
      </c>
      <c r="AC2000" t="s">
        <v>58</v>
      </c>
      <c r="AD2000" t="s">
        <v>58</v>
      </c>
      <c r="AE2000" t="s">
        <v>58</v>
      </c>
      <c r="AF2000" t="s">
        <v>58</v>
      </c>
      <c r="AG2000" t="s">
        <v>58</v>
      </c>
      <c r="AH2000" t="s">
        <v>58</v>
      </c>
      <c r="AI2000" t="s">
        <v>58</v>
      </c>
      <c r="AJ2000" t="s">
        <v>58</v>
      </c>
      <c r="AK2000">
        <v>0</v>
      </c>
      <c r="AL2000">
        <v>0</v>
      </c>
      <c r="AM2000">
        <v>0</v>
      </c>
      <c r="AN2000">
        <v>0</v>
      </c>
      <c r="AO2000">
        <v>0</v>
      </c>
      <c r="AP2000">
        <v>0</v>
      </c>
      <c r="AQ2000">
        <v>0</v>
      </c>
      <c r="AR2000">
        <v>0</v>
      </c>
      <c r="AS2000">
        <v>0</v>
      </c>
      <c r="AT2000">
        <v>3</v>
      </c>
      <c r="AU2000">
        <v>58461</v>
      </c>
      <c r="AV2000">
        <v>12</v>
      </c>
      <c r="AW2000" t="s">
        <v>59</v>
      </c>
      <c r="AX2000">
        <v>3</v>
      </c>
    </row>
    <row r="2001" spans="1:50">
      <c r="A2001" t="s">
        <v>3460</v>
      </c>
      <c r="B2001" t="s">
        <v>3461</v>
      </c>
      <c r="C2001" t="s">
        <v>199</v>
      </c>
      <c r="D2001">
        <v>6160</v>
      </c>
      <c r="E2001" t="s">
        <v>63</v>
      </c>
      <c r="F2001">
        <v>56</v>
      </c>
      <c r="G2001" t="s">
        <v>226</v>
      </c>
      <c r="H2001">
        <v>348.03</v>
      </c>
      <c r="I2001" t="s">
        <v>105</v>
      </c>
      <c r="J2001" t="s">
        <v>55</v>
      </c>
      <c r="K2001" t="s">
        <v>72</v>
      </c>
      <c r="L2001" t="s">
        <v>66</v>
      </c>
      <c r="M2001">
        <v>2</v>
      </c>
      <c r="N2001">
        <v>2</v>
      </c>
      <c r="O2001">
        <v>2</v>
      </c>
      <c r="P2001">
        <v>0</v>
      </c>
      <c r="Q2001" t="s">
        <v>66</v>
      </c>
      <c r="R2001" t="s">
        <v>66</v>
      </c>
      <c r="S2001" t="s">
        <v>66</v>
      </c>
      <c r="T2001" t="s">
        <v>59</v>
      </c>
      <c r="U2001" t="s">
        <v>59</v>
      </c>
      <c r="W2001">
        <v>0</v>
      </c>
      <c r="X2001">
        <v>0</v>
      </c>
      <c r="Y2001" t="s">
        <v>66</v>
      </c>
      <c r="Z2001" t="s">
        <v>66</v>
      </c>
      <c r="AA2001" t="s">
        <v>58</v>
      </c>
      <c r="AB2001" t="s">
        <v>66</v>
      </c>
      <c r="AC2001" t="s">
        <v>58</v>
      </c>
      <c r="AD2001" t="s">
        <v>58</v>
      </c>
      <c r="AE2001" t="s">
        <v>66</v>
      </c>
      <c r="AF2001" t="s">
        <v>58</v>
      </c>
      <c r="AG2001" t="s">
        <v>58</v>
      </c>
      <c r="AH2001" t="s">
        <v>58</v>
      </c>
      <c r="AI2001" t="s">
        <v>58</v>
      </c>
      <c r="AJ2001" t="s">
        <v>58</v>
      </c>
      <c r="AK2001">
        <v>0</v>
      </c>
      <c r="AL2001">
        <v>0</v>
      </c>
      <c r="AM2001">
        <v>1</v>
      </c>
      <c r="AN2001">
        <v>1</v>
      </c>
      <c r="AO2001">
        <v>1</v>
      </c>
      <c r="AP2001">
        <v>0</v>
      </c>
      <c r="AQ2001">
        <v>0</v>
      </c>
      <c r="AR2001">
        <v>0</v>
      </c>
      <c r="AS2001">
        <v>0</v>
      </c>
      <c r="AT2001">
        <v>7</v>
      </c>
      <c r="AU2001">
        <v>70832</v>
      </c>
      <c r="AV2001">
        <v>12.3</v>
      </c>
      <c r="AW2001" t="s">
        <v>66</v>
      </c>
      <c r="AX2001">
        <v>3</v>
      </c>
    </row>
    <row r="2002" spans="1:50">
      <c r="D2002">
        <f>COUNTBLANK(D2:D2001)</f>
        <v>332</v>
      </c>
      <c r="E2002">
        <f>COUNTIF(E2:E2001, "F")</f>
        <v>983</v>
      </c>
      <c r="F2002">
        <f>AVERAGE(F2:F2001)</f>
        <v>46.201999999999998</v>
      </c>
      <c r="G2002">
        <f>COUNTIF(G2:G2001,"under $20,000")</f>
        <v>169</v>
      </c>
      <c r="H2002">
        <f>MEDIAN(H2:H2001)</f>
        <v>299.01</v>
      </c>
      <c r="I2002">
        <f>COUNTIF(I2:I2001,"unknown")</f>
        <v>1067</v>
      </c>
      <c r="J2002">
        <f>COUNTIF(J2:J2001,"Married")</f>
        <v>882</v>
      </c>
      <c r="K2002">
        <f>COUNTIF(K2:K2001,"15+ Years")</f>
        <v>466</v>
      </c>
      <c r="L2002">
        <f>COUNTIF(L2:L2001,"U")</f>
        <v>1338</v>
      </c>
      <c r="M2002">
        <f>AVERAGE(M2:M2001)</f>
        <v>0.58599999999999997</v>
      </c>
      <c r="N2002">
        <f>AVERAGE(N2:N2001)</f>
        <v>1.2955000000000001</v>
      </c>
      <c r="O2002">
        <f>AVERAGE(O2:O2001)</f>
        <v>1.2535000000000001</v>
      </c>
      <c r="P2002">
        <f>AVERAGE(P2:P2001)</f>
        <v>0.1095</v>
      </c>
    </row>
    <row r="2003" spans="1:50">
      <c r="E2003">
        <f>COUNTIF(E3:E2002, "m")</f>
        <v>1004</v>
      </c>
      <c r="F2003">
        <f>MEDIAN(F2:F2001)</f>
        <v>48</v>
      </c>
      <c r="G2003">
        <f>COUNTIF(G3:G2002,"$100,000 - $124,999")</f>
        <v>201</v>
      </c>
      <c r="I2003">
        <f>COUNTIF(I3:I2002,"executive/administrator")</f>
        <v>437</v>
      </c>
      <c r="J2003">
        <f>COUNTIF(J3:J2002,"Unknown")</f>
        <v>867</v>
      </c>
      <c r="K2003">
        <f>COUNTIF(K2:K2001, "In the 10th Year")</f>
        <v>87</v>
      </c>
      <c r="L2003">
        <f>COUNTIF(L2:L2001,"Y")</f>
        <v>662</v>
      </c>
      <c r="M2003">
        <f>MEDIAN(M2:M2001)</f>
        <v>0</v>
      </c>
      <c r="N2003">
        <f>MEDIAN(N2:N2001)</f>
        <v>2</v>
      </c>
      <c r="O2003">
        <f>MEDIAN(O2:O2001)</f>
        <v>1</v>
      </c>
      <c r="P2003">
        <f>MEDIAN(P2:P2001)</f>
        <v>0</v>
      </c>
    </row>
    <row r="2004" spans="1:50">
      <c r="E2004">
        <f>COUNTIF(E4:E2003, "u")</f>
        <v>13</v>
      </c>
      <c r="F2004">
        <f>MODE(F2:F2001)</f>
        <v>0</v>
      </c>
      <c r="G2004">
        <f>COUNTIF(G4:G2003,"$20,000 - $29,999")</f>
        <v>135</v>
      </c>
      <c r="I2004">
        <f>COUNTIF(I4:I2003,"clerical/office")</f>
        <v>52</v>
      </c>
      <c r="J2004">
        <f>COUNTIF(J4:J2003,"Single")</f>
        <v>249</v>
      </c>
      <c r="K2004">
        <f>COUNTIF(K2:K2001,"In the 8th Year")</f>
        <v>111</v>
      </c>
      <c r="L2004">
        <f>SUM(L2002:L2003)</f>
        <v>2000</v>
      </c>
      <c r="M2004">
        <f>MODE(M2:M2001)</f>
        <v>0</v>
      </c>
      <c r="N2004">
        <f>MODE(N2:N2001)</f>
        <v>2</v>
      </c>
      <c r="O2004">
        <f>MODE(O2:O2001)</f>
        <v>2</v>
      </c>
      <c r="P2004">
        <f>MODE(P2:P2001)</f>
        <v>0</v>
      </c>
    </row>
    <row r="2005" spans="1:50">
      <c r="E2005">
        <f>SUM(E2002:E2004)</f>
        <v>2000</v>
      </c>
      <c r="G2005">
        <f>COUNTIF(G5:G2004,"$75,000 - $99,999")</f>
        <v>316</v>
      </c>
      <c r="I2005">
        <f>COUNTIF(I5:I2004,"homemaker")</f>
        <v>55</v>
      </c>
      <c r="J2005">
        <f>COUNTIF(J5:J2004,"engaged")</f>
        <v>0</v>
      </c>
      <c r="K2005">
        <f>COUNTIF(K2:K2001,"In the 9th Year")</f>
        <v>80</v>
      </c>
      <c r="M2005" t="s">
        <v>3500</v>
      </c>
    </row>
    <row r="2006" spans="1:50">
      <c r="G2006">
        <f>COUNTIF(G6:G2005,"$30,000 - $39,999")</f>
        <v>183</v>
      </c>
      <c r="I2006">
        <f>COUNTIF(I6:I2005,"self employed")</f>
        <v>29</v>
      </c>
      <c r="K2006">
        <f>COUNTIF(K3:K2002,"In the 5th Year")</f>
        <v>118</v>
      </c>
    </row>
    <row r="2007" spans="1:50">
      <c r="G2007">
        <f>COUNTIF(G7:G2006,"$50,000 - $74,999")</f>
        <v>447</v>
      </c>
      <c r="I2007">
        <f>COUNTIF(I7:I2006,"Upper Management/Executive")</f>
        <v>148</v>
      </c>
      <c r="K2007">
        <f>COUNTIF(K4:K2003,"In the 6th Year")</f>
        <v>148</v>
      </c>
    </row>
    <row r="2008" spans="1:50">
      <c r="G2008">
        <f>COUNTIF(G8:G2007,"$250,000+")</f>
        <v>50</v>
      </c>
      <c r="I2008">
        <f>COUNTIF(I8:I2007,"Skilled Trade/Machine/Laborer")</f>
        <v>53</v>
      </c>
      <c r="K2008">
        <f>COUNTIF(K5:K2004,"In the 4th Year")</f>
        <v>140</v>
      </c>
      <c r="N2008">
        <f>AVERAGE(N8:N2007)</f>
        <v>1.2955911367050577</v>
      </c>
      <c r="O2008">
        <f>AVERAGE(O8:O2007)</f>
        <v>1.2535070105157735</v>
      </c>
      <c r="P2008">
        <f>AVERAGE(P8:P2007)</f>
        <v>0.10871782674011016</v>
      </c>
      <c r="Q2008" t="e">
        <f>AVERAGE(Q8:Q2007)</f>
        <v>#DIV/0!</v>
      </c>
    </row>
    <row r="2009" spans="1:50">
      <c r="G2009">
        <f>COUNTIF(G9:G2008,"$125,000 - $149,999")</f>
        <v>117</v>
      </c>
      <c r="I2009">
        <f>COUNTIF(I9:I2008,"retired")</f>
        <v>72</v>
      </c>
      <c r="K2009">
        <f>COUNTIF(K6:K2005,"In the 7th Year")</f>
        <v>97</v>
      </c>
      <c r="N2009">
        <f>MEDIAN(N8:N2007)</f>
        <v>2</v>
      </c>
      <c r="O2009">
        <f>MEDIAN(O8:O2007)</f>
        <v>1</v>
      </c>
      <c r="P2009">
        <f>MEDIAN(P8:P2007)</f>
        <v>0</v>
      </c>
      <c r="Q2009" t="e">
        <f>MEDIAN(Q8:Q2007)</f>
        <v>#NUM!</v>
      </c>
    </row>
    <row r="2010" spans="1:50">
      <c r="G2010">
        <f>COUNTIF(G10:G2009,"$150,000 - $174,999")</f>
        <v>61</v>
      </c>
      <c r="I2010">
        <f>COUNTIF(I10:I2009,"Student")</f>
        <v>13</v>
      </c>
      <c r="K2010">
        <f>COUNTIF(K7:K2006,"In the 3rd Year")</f>
        <v>160</v>
      </c>
      <c r="N2010">
        <f>MODE(N8:N2007)</f>
        <v>2</v>
      </c>
      <c r="O2010">
        <f>MODE(O8:O2007)</f>
        <v>2</v>
      </c>
      <c r="P2010">
        <f>MODE(P8:P2007)</f>
        <v>0</v>
      </c>
      <c r="Q2010" t="e">
        <f>MODE(Q8:Q2007)</f>
        <v>#N/A</v>
      </c>
    </row>
    <row r="2011" spans="1:50">
      <c r="G2011">
        <f>COUNTIF(G11:G2010,"$200,000 - $249,999")</f>
        <v>56</v>
      </c>
      <c r="I2011">
        <f>COUNTIF(I11:I2010,"military")</f>
        <v>1</v>
      </c>
      <c r="K2011">
        <f>COUNTIF(K8:K2007,"In the 2nd Year")</f>
        <v>214</v>
      </c>
    </row>
    <row r="2012" spans="1:50">
      <c r="G2012">
        <f>COUNTIF(G12:G2011,"$40,000 - $49,999")</f>
        <v>197</v>
      </c>
      <c r="I2012">
        <f>COUNTIF(I12:I2011,"middle management")</f>
        <v>18</v>
      </c>
      <c r="K2012">
        <f>COUNTIF(K9:K2008,"In the 1st Year")</f>
        <v>46</v>
      </c>
      <c r="M2012" t="s">
        <v>3499</v>
      </c>
      <c r="N2012" t="s">
        <v>13</v>
      </c>
      <c r="O2012" t="s">
        <v>14</v>
      </c>
      <c r="P2012" t="s">
        <v>15</v>
      </c>
    </row>
    <row r="2013" spans="1:50">
      <c r="G2013">
        <f>COUNTIF(G13:G2012,"$175,000 - $199,999")</f>
        <v>63</v>
      </c>
      <c r="I2013">
        <f>SUM(I2002:I2012)</f>
        <v>1945</v>
      </c>
      <c r="K2013">
        <f>COUNTIF(K10:K2009,"In the 11th Year")</f>
        <v>79</v>
      </c>
      <c r="L2013" t="s">
        <v>3465</v>
      </c>
      <c r="M2013">
        <v>0.58599999999999997</v>
      </c>
      <c r="N2013">
        <v>1.2955000000000001</v>
      </c>
      <c r="O2013">
        <v>1.2535000000000001</v>
      </c>
      <c r="P2013">
        <v>0.1095</v>
      </c>
    </row>
    <row r="2014" spans="1:50">
      <c r="G2014">
        <f>SUM(G2002:G2013)</f>
        <v>1995</v>
      </c>
      <c r="K2014">
        <f>COUNTIF(K11:K2010,"In the 12th Year")</f>
        <v>77</v>
      </c>
      <c r="L2014" t="s">
        <v>3498</v>
      </c>
      <c r="M2014">
        <v>0</v>
      </c>
      <c r="N2014">
        <v>2</v>
      </c>
      <c r="O2014">
        <v>1</v>
      </c>
      <c r="P2014">
        <v>0</v>
      </c>
    </row>
    <row r="2015" spans="1:50">
      <c r="K2015">
        <f>COUNTIF(K12:K2011,"In the 13th Year")</f>
        <v>46</v>
      </c>
      <c r="L2015" t="s">
        <v>3497</v>
      </c>
      <c r="M2015">
        <v>0</v>
      </c>
      <c r="N2015">
        <v>2</v>
      </c>
      <c r="O2015">
        <v>2</v>
      </c>
      <c r="P2015">
        <v>0</v>
      </c>
    </row>
    <row r="2016" spans="1:50">
      <c r="K2016">
        <f>COUNTIF(K13:K2012,"In the 14th Year")</f>
        <v>61</v>
      </c>
    </row>
    <row r="2017" spans="11:11">
      <c r="K2017" t="s">
        <v>3496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X2001"/>
  <sheetViews>
    <sheetView topLeftCell="AO1" workbookViewId="0">
      <selection activeCell="AP11" sqref="AP11"/>
    </sheetView>
  </sheetViews>
  <sheetFormatPr defaultColWidth="8.85546875" defaultRowHeight="16.5"/>
  <cols>
    <col min="1" max="1" width="14.7109375" style="1" bestFit="1" customWidth="1"/>
    <col min="2" max="2" width="17.42578125" style="1" bestFit="1" customWidth="1"/>
    <col min="3" max="3" width="8.28515625" style="1" bestFit="1" customWidth="1"/>
    <col min="4" max="4" width="11.85546875" style="1" bestFit="1" customWidth="1"/>
    <col min="5" max="5" width="10.140625" style="1" bestFit="1" customWidth="1"/>
    <col min="6" max="6" width="6.85546875" style="1" bestFit="1" customWidth="1"/>
    <col min="7" max="7" width="21.42578125" style="1" bestFit="1" customWidth="1"/>
    <col min="8" max="8" width="15" style="1" bestFit="1" customWidth="1"/>
    <col min="9" max="9" width="31.28515625" style="1" bestFit="1" customWidth="1"/>
    <col min="10" max="10" width="15.85546875" style="1" bestFit="1" customWidth="1"/>
    <col min="11" max="11" width="21.85546875" style="1" bestFit="1" customWidth="1"/>
    <col min="12" max="12" width="22" style="1" bestFit="1" customWidth="1"/>
    <col min="13" max="13" width="21.140625" style="1" bestFit="1" customWidth="1"/>
    <col min="14" max="14" width="17" style="1" bestFit="1" customWidth="1"/>
    <col min="15" max="15" width="12.28515625" style="1" bestFit="1" customWidth="1"/>
    <col min="16" max="16" width="12.42578125" style="1" bestFit="1" customWidth="1"/>
    <col min="17" max="17" width="21.85546875" style="1" bestFit="1" customWidth="1"/>
    <col min="18" max="18" width="20.42578125" style="1" bestFit="1" customWidth="1"/>
    <col min="19" max="19" width="19.85546875" style="1" bestFit="1" customWidth="1"/>
    <col min="20" max="20" width="22" style="1" bestFit="1" customWidth="1"/>
    <col min="21" max="21" width="21.85546875" style="1" bestFit="1" customWidth="1"/>
    <col min="22" max="22" width="17.42578125" style="1" bestFit="1" customWidth="1"/>
    <col min="23" max="23" width="19.85546875" style="1" bestFit="1" customWidth="1"/>
    <col min="24" max="24" width="19" style="1" bestFit="1" customWidth="1"/>
    <col min="25" max="25" width="17.28515625" style="1" bestFit="1" customWidth="1"/>
    <col min="26" max="26" width="22.28515625" style="1" bestFit="1" customWidth="1"/>
    <col min="27" max="27" width="19.140625" style="1" bestFit="1" customWidth="1"/>
    <col min="28" max="28" width="16" style="1" bestFit="1" customWidth="1"/>
    <col min="29" max="29" width="20.42578125" style="1" bestFit="1" customWidth="1"/>
    <col min="30" max="30" width="22.28515625" style="1" bestFit="1" customWidth="1"/>
    <col min="31" max="31" width="12.140625" style="1" bestFit="1" customWidth="1"/>
    <col min="32" max="32" width="20.85546875" style="1" bestFit="1" customWidth="1"/>
    <col min="33" max="33" width="21.85546875" style="1" bestFit="1" customWidth="1"/>
    <col min="34" max="34" width="25.42578125" style="1" bestFit="1" customWidth="1"/>
    <col min="35" max="35" width="17" style="1" bestFit="1" customWidth="1"/>
    <col min="36" max="36" width="15" style="1" bestFit="1" customWidth="1"/>
    <col min="37" max="37" width="11.42578125" style="1" bestFit="1" customWidth="1"/>
    <col min="38" max="38" width="12" style="1" bestFit="1" customWidth="1"/>
    <col min="39" max="39" width="15.85546875" style="1" bestFit="1" customWidth="1"/>
    <col min="40" max="40" width="22.42578125" style="1" bestFit="1" customWidth="1"/>
    <col min="41" max="41" width="20.28515625" style="1" bestFit="1" customWidth="1"/>
    <col min="42" max="42" width="17.7109375" style="1" bestFit="1" customWidth="1"/>
    <col min="43" max="43" width="10" style="1" bestFit="1" customWidth="1"/>
    <col min="44" max="44" width="21.28515625" style="1" bestFit="1" customWidth="1"/>
    <col min="45" max="45" width="18.42578125" style="1" bestFit="1" customWidth="1"/>
    <col min="46" max="46" width="16.140625" style="1" bestFit="1" customWidth="1"/>
    <col min="47" max="47" width="33.28515625" style="1" bestFit="1" customWidth="1"/>
    <col min="48" max="48" width="21.42578125" style="1" bestFit="1" customWidth="1"/>
    <col min="49" max="49" width="19" style="1" bestFit="1" customWidth="1"/>
    <col min="50" max="50" width="9.7109375" style="1" bestFit="1" customWidth="1"/>
    <col min="51" max="16384" width="8.85546875" style="1"/>
  </cols>
  <sheetData>
    <row r="1" spans="1:5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row>
    <row r="2" spans="1:50">
      <c r="A2" s="1" t="s">
        <v>50</v>
      </c>
      <c r="B2" s="1" t="s">
        <v>51</v>
      </c>
      <c r="C2" s="1" t="s">
        <v>52</v>
      </c>
      <c r="E2" s="1" t="s">
        <v>53</v>
      </c>
      <c r="F2" s="1">
        <v>60</v>
      </c>
      <c r="G2" s="1" t="s">
        <v>54</v>
      </c>
      <c r="H2" s="1">
        <v>141.12</v>
      </c>
      <c r="I2" s="1" t="s">
        <v>55</v>
      </c>
      <c r="J2" s="1" t="s">
        <v>56</v>
      </c>
      <c r="K2" s="1" t="s">
        <v>57</v>
      </c>
      <c r="L2" s="1" t="s">
        <v>58</v>
      </c>
      <c r="M2" s="1">
        <v>0</v>
      </c>
      <c r="N2" s="1">
        <v>1</v>
      </c>
      <c r="O2" s="1">
        <v>1</v>
      </c>
      <c r="P2" s="1">
        <v>0</v>
      </c>
      <c r="Q2" s="1" t="s">
        <v>59</v>
      </c>
      <c r="R2" s="1" t="s">
        <v>59</v>
      </c>
      <c r="S2" s="1" t="s">
        <v>59</v>
      </c>
      <c r="T2" s="1" t="s">
        <v>59</v>
      </c>
      <c r="U2" s="1" t="s">
        <v>59</v>
      </c>
      <c r="W2" s="1">
        <v>0</v>
      </c>
      <c r="X2" s="1">
        <v>0</v>
      </c>
      <c r="Y2" s="1" t="s">
        <v>59</v>
      </c>
      <c r="Z2" s="1" t="s">
        <v>59</v>
      </c>
      <c r="AA2" s="1" t="s">
        <v>59</v>
      </c>
      <c r="AB2" s="1" t="s">
        <v>59</v>
      </c>
      <c r="AC2" s="1" t="s">
        <v>59</v>
      </c>
      <c r="AD2" s="1" t="s">
        <v>59</v>
      </c>
      <c r="AE2" s="1" t="s">
        <v>59</v>
      </c>
      <c r="AF2" s="1" t="s">
        <v>59</v>
      </c>
      <c r="AG2" s="1" t="s">
        <v>59</v>
      </c>
      <c r="AH2" s="1" t="s">
        <v>59</v>
      </c>
      <c r="AI2" s="1" t="s">
        <v>59</v>
      </c>
      <c r="AJ2" s="1" t="s">
        <v>59</v>
      </c>
      <c r="AT2" s="1">
        <v>4</v>
      </c>
      <c r="AU2" s="1">
        <v>69835</v>
      </c>
      <c r="AV2" s="1">
        <v>12</v>
      </c>
      <c r="AW2" s="1" t="s">
        <v>59</v>
      </c>
      <c r="AX2" s="1">
        <v>5</v>
      </c>
    </row>
    <row r="3" spans="1:50">
      <c r="A3" s="1" t="s">
        <v>60</v>
      </c>
      <c r="B3" s="1" t="s">
        <v>61</v>
      </c>
      <c r="C3" s="1" t="s">
        <v>62</v>
      </c>
      <c r="E3" s="1" t="s">
        <v>63</v>
      </c>
      <c r="F3" s="1">
        <v>30</v>
      </c>
      <c r="G3" s="1" t="s">
        <v>64</v>
      </c>
      <c r="H3" s="1">
        <v>246.38</v>
      </c>
      <c r="I3" s="1" t="s">
        <v>65</v>
      </c>
      <c r="J3" s="1" t="s">
        <v>56</v>
      </c>
      <c r="K3" s="1" t="s">
        <v>57</v>
      </c>
      <c r="L3" s="1" t="s">
        <v>58</v>
      </c>
      <c r="M3" s="1">
        <v>0</v>
      </c>
      <c r="N3" s="1">
        <v>0</v>
      </c>
      <c r="O3" s="1">
        <v>0</v>
      </c>
      <c r="P3" s="1">
        <v>0</v>
      </c>
      <c r="Q3" s="1" t="s">
        <v>66</v>
      </c>
      <c r="R3" s="1" t="s">
        <v>59</v>
      </c>
      <c r="S3" s="1" t="s">
        <v>59</v>
      </c>
      <c r="T3" s="1" t="s">
        <v>59</v>
      </c>
      <c r="U3" s="1" t="s">
        <v>59</v>
      </c>
      <c r="W3" s="1">
        <v>0</v>
      </c>
      <c r="X3" s="1">
        <v>0</v>
      </c>
      <c r="Y3" s="1" t="s">
        <v>58</v>
      </c>
      <c r="Z3" s="1" t="s">
        <v>58</v>
      </c>
      <c r="AA3" s="1" t="s">
        <v>58</v>
      </c>
      <c r="AB3" s="1" t="s">
        <v>58</v>
      </c>
      <c r="AC3" s="1" t="s">
        <v>58</v>
      </c>
      <c r="AD3" s="1" t="s">
        <v>58</v>
      </c>
      <c r="AE3" s="1" t="s">
        <v>58</v>
      </c>
      <c r="AF3" s="1" t="s">
        <v>58</v>
      </c>
      <c r="AG3" s="1" t="s">
        <v>58</v>
      </c>
      <c r="AH3" s="1" t="s">
        <v>58</v>
      </c>
      <c r="AI3" s="1" t="s">
        <v>58</v>
      </c>
      <c r="AJ3" s="1" t="s">
        <v>58</v>
      </c>
      <c r="AK3" s="1">
        <v>0</v>
      </c>
      <c r="AL3" s="1">
        <v>0</v>
      </c>
      <c r="AM3" s="1">
        <v>1</v>
      </c>
      <c r="AN3" s="1">
        <v>0</v>
      </c>
      <c r="AO3" s="1">
        <v>0</v>
      </c>
      <c r="AP3" s="1">
        <v>0</v>
      </c>
      <c r="AQ3" s="1">
        <v>0</v>
      </c>
      <c r="AR3" s="1">
        <v>0</v>
      </c>
      <c r="AS3" s="1">
        <v>0</v>
      </c>
      <c r="AT3" s="1">
        <v>7</v>
      </c>
      <c r="AU3" s="1">
        <v>64938</v>
      </c>
      <c r="AV3" s="1">
        <v>14.5</v>
      </c>
      <c r="AW3" s="1" t="s">
        <v>59</v>
      </c>
      <c r="AX3" s="1">
        <v>8</v>
      </c>
    </row>
    <row r="4" spans="1:50">
      <c r="A4" s="1" t="s">
        <v>67</v>
      </c>
      <c r="B4" s="1" t="s">
        <v>68</v>
      </c>
      <c r="C4" s="1" t="s">
        <v>69</v>
      </c>
      <c r="E4" s="1" t="s">
        <v>63</v>
      </c>
      <c r="F4" s="1">
        <v>62</v>
      </c>
      <c r="G4" s="1" t="s">
        <v>70</v>
      </c>
      <c r="H4" s="1">
        <v>375.33</v>
      </c>
      <c r="I4" s="1" t="s">
        <v>55</v>
      </c>
      <c r="J4" s="1" t="s">
        <v>71</v>
      </c>
      <c r="K4" s="1" t="s">
        <v>72</v>
      </c>
      <c r="L4" s="1" t="s">
        <v>58</v>
      </c>
      <c r="M4" s="1">
        <v>0</v>
      </c>
      <c r="N4" s="1">
        <v>2</v>
      </c>
      <c r="O4" s="1">
        <v>2</v>
      </c>
      <c r="P4" s="1">
        <v>1</v>
      </c>
      <c r="Q4" s="1" t="s">
        <v>59</v>
      </c>
      <c r="R4" s="1" t="s">
        <v>59</v>
      </c>
      <c r="S4" s="1" t="s">
        <v>59</v>
      </c>
      <c r="T4" s="1" t="s">
        <v>59</v>
      </c>
      <c r="U4" s="1" t="s">
        <v>59</v>
      </c>
      <c r="W4" s="1">
        <v>0</v>
      </c>
      <c r="X4" s="1">
        <v>0</v>
      </c>
      <c r="Y4" s="1" t="s">
        <v>66</v>
      </c>
      <c r="Z4" s="1" t="s">
        <v>58</v>
      </c>
      <c r="AA4" s="1" t="s">
        <v>58</v>
      </c>
      <c r="AB4" s="1" t="s">
        <v>58</v>
      </c>
      <c r="AC4" s="1" t="s">
        <v>58</v>
      </c>
      <c r="AD4" s="1" t="s">
        <v>58</v>
      </c>
      <c r="AE4" s="1" t="s">
        <v>58</v>
      </c>
      <c r="AF4" s="1" t="s">
        <v>58</v>
      </c>
      <c r="AG4" s="1" t="s">
        <v>58</v>
      </c>
      <c r="AH4" s="1" t="s">
        <v>58</v>
      </c>
      <c r="AI4" s="1" t="s">
        <v>58</v>
      </c>
      <c r="AJ4" s="1" t="s">
        <v>58</v>
      </c>
      <c r="AK4" s="1">
        <v>0</v>
      </c>
      <c r="AL4" s="1">
        <v>0</v>
      </c>
      <c r="AM4" s="1">
        <v>0</v>
      </c>
      <c r="AN4" s="1">
        <v>0</v>
      </c>
      <c r="AO4" s="1">
        <v>0</v>
      </c>
      <c r="AP4" s="1">
        <v>0</v>
      </c>
      <c r="AQ4" s="1">
        <v>0</v>
      </c>
      <c r="AR4" s="1">
        <v>0</v>
      </c>
      <c r="AS4" s="1">
        <v>0</v>
      </c>
      <c r="AT4" s="1">
        <v>5</v>
      </c>
      <c r="AU4" s="1">
        <v>59645</v>
      </c>
      <c r="AV4" s="1">
        <v>13.5</v>
      </c>
      <c r="AW4" s="1" t="s">
        <v>59</v>
      </c>
      <c r="AX4" s="1">
        <v>6</v>
      </c>
    </row>
    <row r="5" spans="1:50">
      <c r="A5" s="1" t="s">
        <v>73</v>
      </c>
      <c r="B5" s="1" t="s">
        <v>74</v>
      </c>
      <c r="C5" s="1" t="s">
        <v>75</v>
      </c>
      <c r="E5" s="1" t="s">
        <v>63</v>
      </c>
      <c r="F5" s="1">
        <v>44</v>
      </c>
      <c r="G5" s="1" t="s">
        <v>64</v>
      </c>
      <c r="H5" s="1">
        <v>333.88</v>
      </c>
      <c r="I5" s="1" t="s">
        <v>76</v>
      </c>
      <c r="J5" s="1" t="s">
        <v>56</v>
      </c>
      <c r="K5" s="1" t="s">
        <v>72</v>
      </c>
      <c r="L5" s="1" t="s">
        <v>66</v>
      </c>
      <c r="M5" s="1">
        <v>4</v>
      </c>
      <c r="N5" s="1">
        <v>2</v>
      </c>
      <c r="O5" s="1">
        <v>1</v>
      </c>
      <c r="P5" s="1">
        <v>1</v>
      </c>
      <c r="Q5" s="1" t="s">
        <v>59</v>
      </c>
      <c r="R5" s="1" t="s">
        <v>66</v>
      </c>
      <c r="S5" s="1" t="s">
        <v>59</v>
      </c>
      <c r="T5" s="1" t="s">
        <v>59</v>
      </c>
      <c r="U5" s="1" t="s">
        <v>59</v>
      </c>
      <c r="V5" s="1">
        <v>2</v>
      </c>
      <c r="W5" s="1">
        <v>0</v>
      </c>
      <c r="X5" s="1">
        <v>0</v>
      </c>
      <c r="Y5" s="1" t="s">
        <v>58</v>
      </c>
      <c r="Z5" s="1" t="s">
        <v>66</v>
      </c>
      <c r="AA5" s="1" t="s">
        <v>58</v>
      </c>
      <c r="AB5" s="1" t="s">
        <v>58</v>
      </c>
      <c r="AC5" s="1" t="s">
        <v>58</v>
      </c>
      <c r="AD5" s="1" t="s">
        <v>58</v>
      </c>
      <c r="AE5" s="1" t="s">
        <v>58</v>
      </c>
      <c r="AF5" s="1" t="s">
        <v>58</v>
      </c>
      <c r="AG5" s="1" t="s">
        <v>58</v>
      </c>
      <c r="AH5" s="1" t="s">
        <v>58</v>
      </c>
      <c r="AI5" s="1" t="s">
        <v>58</v>
      </c>
      <c r="AJ5" s="1" t="s">
        <v>58</v>
      </c>
      <c r="AK5" s="1">
        <v>0</v>
      </c>
      <c r="AL5" s="1">
        <v>0</v>
      </c>
      <c r="AM5" s="1">
        <v>1</v>
      </c>
      <c r="AN5" s="1">
        <v>0</v>
      </c>
      <c r="AO5" s="1">
        <v>1</v>
      </c>
      <c r="AP5" s="1">
        <v>0</v>
      </c>
      <c r="AQ5" s="1">
        <v>0</v>
      </c>
      <c r="AR5" s="1">
        <v>0</v>
      </c>
      <c r="AS5" s="1">
        <v>1</v>
      </c>
      <c r="AT5" s="1">
        <v>5</v>
      </c>
      <c r="AU5" s="1">
        <v>62719</v>
      </c>
      <c r="AV5" s="1">
        <v>13.4</v>
      </c>
      <c r="AW5" s="1" t="s">
        <v>59</v>
      </c>
      <c r="AX5" s="1">
        <v>1</v>
      </c>
    </row>
    <row r="6" spans="1:50">
      <c r="A6" s="1" t="s">
        <v>77</v>
      </c>
      <c r="B6" s="1" t="s">
        <v>78</v>
      </c>
      <c r="C6" s="1" t="s">
        <v>79</v>
      </c>
      <c r="E6" s="1" t="s">
        <v>53</v>
      </c>
      <c r="F6" s="1">
        <v>0</v>
      </c>
      <c r="G6" s="1" t="s">
        <v>70</v>
      </c>
      <c r="H6" s="1">
        <v>336.18</v>
      </c>
      <c r="I6" s="1" t="s">
        <v>55</v>
      </c>
      <c r="J6" s="1" t="s">
        <v>55</v>
      </c>
      <c r="K6" s="1" t="s">
        <v>80</v>
      </c>
      <c r="L6" s="1" t="s">
        <v>66</v>
      </c>
      <c r="M6" s="1">
        <v>1</v>
      </c>
      <c r="N6" s="1">
        <v>2</v>
      </c>
      <c r="O6" s="1">
        <v>2</v>
      </c>
      <c r="P6" s="1">
        <v>0</v>
      </c>
      <c r="Q6" s="1" t="s">
        <v>59</v>
      </c>
      <c r="R6" s="1" t="s">
        <v>59</v>
      </c>
      <c r="S6" s="1" t="s">
        <v>59</v>
      </c>
      <c r="T6" s="1" t="s">
        <v>59</v>
      </c>
      <c r="U6" s="1" t="s">
        <v>59</v>
      </c>
      <c r="V6" s="1">
        <v>2</v>
      </c>
      <c r="W6" s="1">
        <v>0</v>
      </c>
      <c r="X6" s="1">
        <v>1</v>
      </c>
      <c r="Y6" s="1" t="s">
        <v>66</v>
      </c>
      <c r="Z6" s="1" t="s">
        <v>58</v>
      </c>
      <c r="AA6" s="1" t="s">
        <v>58</v>
      </c>
      <c r="AB6" s="1" t="s">
        <v>58</v>
      </c>
      <c r="AC6" s="1" t="s">
        <v>58</v>
      </c>
      <c r="AD6" s="1" t="s">
        <v>58</v>
      </c>
      <c r="AE6" s="1" t="s">
        <v>58</v>
      </c>
      <c r="AF6" s="1" t="s">
        <v>58</v>
      </c>
      <c r="AG6" s="1" t="s">
        <v>58</v>
      </c>
      <c r="AH6" s="1" t="s">
        <v>58</v>
      </c>
      <c r="AI6" s="1" t="s">
        <v>58</v>
      </c>
      <c r="AJ6" s="1" t="s">
        <v>58</v>
      </c>
      <c r="AK6" s="1">
        <v>0</v>
      </c>
      <c r="AL6" s="1">
        <v>0</v>
      </c>
      <c r="AM6" s="1">
        <v>1</v>
      </c>
      <c r="AN6" s="1">
        <v>0</v>
      </c>
      <c r="AO6" s="1">
        <v>0</v>
      </c>
      <c r="AP6" s="1">
        <v>0</v>
      </c>
      <c r="AQ6" s="1">
        <v>0</v>
      </c>
      <c r="AR6" s="1">
        <v>0</v>
      </c>
      <c r="AS6" s="1">
        <v>1</v>
      </c>
      <c r="AT6" s="1">
        <v>8</v>
      </c>
      <c r="AU6" s="1">
        <v>72273</v>
      </c>
      <c r="AV6" s="1">
        <v>14.5</v>
      </c>
      <c r="AW6" s="1" t="s">
        <v>59</v>
      </c>
      <c r="AX6" s="1">
        <v>8</v>
      </c>
    </row>
    <row r="7" spans="1:50">
      <c r="A7" s="1" t="s">
        <v>81</v>
      </c>
      <c r="B7" s="1" t="s">
        <v>82</v>
      </c>
      <c r="C7" s="1" t="s">
        <v>83</v>
      </c>
      <c r="E7" s="1" t="s">
        <v>63</v>
      </c>
      <c r="F7" s="1">
        <v>30</v>
      </c>
      <c r="G7" s="1" t="s">
        <v>84</v>
      </c>
      <c r="H7" s="1">
        <v>323.68</v>
      </c>
      <c r="I7" s="1" t="s">
        <v>55</v>
      </c>
      <c r="J7" s="1" t="s">
        <v>71</v>
      </c>
      <c r="K7" s="1" t="s">
        <v>85</v>
      </c>
      <c r="L7" s="1" t="s">
        <v>66</v>
      </c>
      <c r="M7" s="1">
        <v>2</v>
      </c>
      <c r="N7" s="1">
        <v>2</v>
      </c>
      <c r="O7" s="1">
        <v>2</v>
      </c>
      <c r="P7" s="1">
        <v>0</v>
      </c>
      <c r="Q7" s="1" t="s">
        <v>59</v>
      </c>
      <c r="R7" s="1" t="s">
        <v>66</v>
      </c>
      <c r="S7" s="1" t="s">
        <v>66</v>
      </c>
      <c r="T7" s="1" t="s">
        <v>66</v>
      </c>
      <c r="U7" s="1" t="s">
        <v>66</v>
      </c>
      <c r="V7" s="1">
        <v>1</v>
      </c>
      <c r="W7" s="1">
        <v>1</v>
      </c>
      <c r="X7" s="1">
        <v>0</v>
      </c>
      <c r="Y7" s="1" t="s">
        <v>58</v>
      </c>
      <c r="Z7" s="1" t="s">
        <v>66</v>
      </c>
      <c r="AA7" s="1" t="s">
        <v>58</v>
      </c>
      <c r="AB7" s="1" t="s">
        <v>66</v>
      </c>
      <c r="AC7" s="1" t="s">
        <v>58</v>
      </c>
      <c r="AD7" s="1" t="s">
        <v>66</v>
      </c>
      <c r="AE7" s="1" t="s">
        <v>58</v>
      </c>
      <c r="AF7" s="1" t="s">
        <v>58</v>
      </c>
      <c r="AG7" s="1" t="s">
        <v>58</v>
      </c>
      <c r="AH7" s="1" t="s">
        <v>58</v>
      </c>
      <c r="AI7" s="1" t="s">
        <v>58</v>
      </c>
      <c r="AJ7" s="1" t="s">
        <v>58</v>
      </c>
      <c r="AK7" s="1">
        <v>0</v>
      </c>
      <c r="AL7" s="1">
        <v>1</v>
      </c>
      <c r="AM7" s="1">
        <v>1</v>
      </c>
      <c r="AN7" s="1">
        <v>0</v>
      </c>
      <c r="AO7" s="1">
        <v>0</v>
      </c>
      <c r="AP7" s="1">
        <v>0</v>
      </c>
      <c r="AQ7" s="1">
        <v>0</v>
      </c>
      <c r="AR7" s="1">
        <v>0</v>
      </c>
      <c r="AS7" s="1">
        <v>1</v>
      </c>
      <c r="AT7" s="1">
        <v>6</v>
      </c>
      <c r="AU7" s="1">
        <v>55903</v>
      </c>
      <c r="AV7" s="1">
        <v>14.6</v>
      </c>
      <c r="AW7" s="1" t="s">
        <v>66</v>
      </c>
      <c r="AX7" s="1">
        <v>2</v>
      </c>
    </row>
    <row r="8" spans="1:50">
      <c r="A8" s="1" t="s">
        <v>86</v>
      </c>
      <c r="B8" s="1" t="s">
        <v>87</v>
      </c>
      <c r="C8" s="1" t="s">
        <v>88</v>
      </c>
      <c r="D8" s="1">
        <v>5120</v>
      </c>
      <c r="E8" s="1" t="s">
        <v>53</v>
      </c>
      <c r="F8" s="1">
        <v>62</v>
      </c>
      <c r="G8" s="1" t="s">
        <v>89</v>
      </c>
      <c r="H8" s="1">
        <v>332.89</v>
      </c>
      <c r="I8" s="1" t="s">
        <v>55</v>
      </c>
      <c r="J8" s="1" t="s">
        <v>55</v>
      </c>
      <c r="K8" s="1" t="s">
        <v>90</v>
      </c>
      <c r="L8" s="1" t="s">
        <v>58</v>
      </c>
      <c r="M8" s="1">
        <v>0</v>
      </c>
      <c r="N8" s="1">
        <v>2</v>
      </c>
      <c r="O8" s="1">
        <v>2</v>
      </c>
      <c r="P8" s="1">
        <v>0</v>
      </c>
      <c r="Q8" s="1" t="s">
        <v>59</v>
      </c>
      <c r="R8" s="1" t="s">
        <v>59</v>
      </c>
      <c r="S8" s="1" t="s">
        <v>59</v>
      </c>
      <c r="T8" s="1" t="s">
        <v>59</v>
      </c>
      <c r="U8" s="1" t="s">
        <v>59</v>
      </c>
      <c r="V8" s="1">
        <v>1</v>
      </c>
      <c r="W8" s="1">
        <v>1</v>
      </c>
      <c r="X8" s="1">
        <v>0</v>
      </c>
      <c r="Y8" s="1" t="s">
        <v>58</v>
      </c>
      <c r="Z8" s="1" t="s">
        <v>58</v>
      </c>
      <c r="AA8" s="1" t="s">
        <v>58</v>
      </c>
      <c r="AB8" s="1" t="s">
        <v>58</v>
      </c>
      <c r="AC8" s="1" t="s">
        <v>58</v>
      </c>
      <c r="AD8" s="1" t="s">
        <v>58</v>
      </c>
      <c r="AE8" s="1" t="s">
        <v>58</v>
      </c>
      <c r="AF8" s="1" t="s">
        <v>58</v>
      </c>
      <c r="AG8" s="1" t="s">
        <v>58</v>
      </c>
      <c r="AH8" s="1" t="s">
        <v>58</v>
      </c>
      <c r="AI8" s="1" t="s">
        <v>58</v>
      </c>
      <c r="AJ8" s="1" t="s">
        <v>58</v>
      </c>
      <c r="AK8" s="1">
        <v>0</v>
      </c>
      <c r="AL8" s="1">
        <v>0</v>
      </c>
      <c r="AM8" s="1">
        <v>1</v>
      </c>
      <c r="AN8" s="1">
        <v>1</v>
      </c>
      <c r="AO8" s="1">
        <v>1</v>
      </c>
      <c r="AP8" s="1">
        <v>0</v>
      </c>
      <c r="AQ8" s="1">
        <v>0</v>
      </c>
      <c r="AR8" s="1">
        <v>0</v>
      </c>
      <c r="AS8" s="1">
        <v>1</v>
      </c>
      <c r="AV8" s="1">
        <v>13.5</v>
      </c>
      <c r="AW8" s="1" t="s">
        <v>59</v>
      </c>
      <c r="AX8" s="1">
        <v>8</v>
      </c>
    </row>
    <row r="9" spans="1:50">
      <c r="A9" s="1" t="s">
        <v>91</v>
      </c>
      <c r="B9" s="1" t="s">
        <v>92</v>
      </c>
      <c r="C9" s="1" t="s">
        <v>93</v>
      </c>
      <c r="D9" s="1">
        <v>1120</v>
      </c>
      <c r="E9" s="1" t="s">
        <v>63</v>
      </c>
      <c r="F9" s="1">
        <v>68</v>
      </c>
      <c r="G9" s="1" t="s">
        <v>70</v>
      </c>
      <c r="H9" s="1">
        <v>384.21</v>
      </c>
      <c r="I9" s="1" t="s">
        <v>94</v>
      </c>
      <c r="J9" s="1" t="s">
        <v>71</v>
      </c>
      <c r="K9" s="1" t="s">
        <v>72</v>
      </c>
      <c r="L9" s="1" t="s">
        <v>58</v>
      </c>
      <c r="M9" s="1">
        <v>0</v>
      </c>
      <c r="N9" s="1">
        <v>1</v>
      </c>
      <c r="O9" s="1">
        <v>1</v>
      </c>
      <c r="P9" s="1">
        <v>0</v>
      </c>
      <c r="Q9" s="1" t="s">
        <v>59</v>
      </c>
      <c r="R9" s="1" t="s">
        <v>59</v>
      </c>
      <c r="S9" s="1" t="s">
        <v>59</v>
      </c>
      <c r="T9" s="1" t="s">
        <v>59</v>
      </c>
      <c r="U9" s="1" t="s">
        <v>59</v>
      </c>
      <c r="W9" s="1">
        <v>0</v>
      </c>
      <c r="X9" s="1">
        <v>0</v>
      </c>
      <c r="Y9" s="1" t="s">
        <v>66</v>
      </c>
      <c r="Z9" s="1" t="s">
        <v>58</v>
      </c>
      <c r="AA9" s="1" t="s">
        <v>58</v>
      </c>
      <c r="AB9" s="1" t="s">
        <v>66</v>
      </c>
      <c r="AC9" s="1" t="s">
        <v>66</v>
      </c>
      <c r="AD9" s="1" t="s">
        <v>58</v>
      </c>
      <c r="AE9" s="1" t="s">
        <v>58</v>
      </c>
      <c r="AF9" s="1" t="s">
        <v>58</v>
      </c>
      <c r="AG9" s="1" t="s">
        <v>58</v>
      </c>
      <c r="AH9" s="1" t="s">
        <v>58</v>
      </c>
      <c r="AI9" s="1" t="s">
        <v>58</v>
      </c>
      <c r="AJ9" s="1" t="s">
        <v>58</v>
      </c>
      <c r="AK9" s="1">
        <v>0</v>
      </c>
      <c r="AL9" s="1">
        <v>0</v>
      </c>
      <c r="AM9" s="1">
        <v>1</v>
      </c>
      <c r="AN9" s="1">
        <v>1</v>
      </c>
      <c r="AO9" s="1">
        <v>0</v>
      </c>
      <c r="AP9" s="1">
        <v>1</v>
      </c>
      <c r="AQ9" s="1">
        <v>1</v>
      </c>
      <c r="AR9" s="1">
        <v>1</v>
      </c>
      <c r="AS9" s="1">
        <v>0</v>
      </c>
      <c r="AV9" s="1">
        <v>14.2</v>
      </c>
      <c r="AW9" s="1" t="s">
        <v>59</v>
      </c>
      <c r="AX9" s="1">
        <v>5</v>
      </c>
    </row>
    <row r="10" spans="1:50">
      <c r="A10" s="1" t="s">
        <v>95</v>
      </c>
      <c r="B10" s="1" t="s">
        <v>96</v>
      </c>
      <c r="C10" s="1" t="s">
        <v>97</v>
      </c>
      <c r="D10" s="1">
        <v>4160</v>
      </c>
      <c r="E10" s="1" t="s">
        <v>53</v>
      </c>
      <c r="F10" s="1">
        <v>46</v>
      </c>
      <c r="G10" s="1" t="s">
        <v>70</v>
      </c>
      <c r="H10" s="1">
        <v>295.39</v>
      </c>
      <c r="I10" s="1" t="s">
        <v>55</v>
      </c>
      <c r="J10" s="1" t="s">
        <v>55</v>
      </c>
      <c r="K10" s="1" t="s">
        <v>72</v>
      </c>
      <c r="L10" s="1" t="s">
        <v>66</v>
      </c>
      <c r="M10" s="1">
        <v>2</v>
      </c>
      <c r="N10" s="1">
        <v>1</v>
      </c>
      <c r="O10" s="1">
        <v>1</v>
      </c>
      <c r="P10" s="1">
        <v>0</v>
      </c>
      <c r="Q10" s="1" t="s">
        <v>66</v>
      </c>
      <c r="R10" s="1" t="s">
        <v>66</v>
      </c>
      <c r="S10" s="1" t="s">
        <v>66</v>
      </c>
      <c r="T10" s="1" t="s">
        <v>59</v>
      </c>
      <c r="U10" s="1" t="s">
        <v>59</v>
      </c>
      <c r="V10" s="1">
        <v>0</v>
      </c>
      <c r="W10" s="1">
        <v>0</v>
      </c>
      <c r="X10" s="1">
        <v>0</v>
      </c>
      <c r="Y10" s="1" t="s">
        <v>59</v>
      </c>
      <c r="Z10" s="1" t="s">
        <v>59</v>
      </c>
      <c r="AA10" s="1" t="s">
        <v>59</v>
      </c>
      <c r="AB10" s="1" t="s">
        <v>59</v>
      </c>
      <c r="AC10" s="1" t="s">
        <v>59</v>
      </c>
      <c r="AD10" s="1" t="s">
        <v>59</v>
      </c>
      <c r="AE10" s="1" t="s">
        <v>59</v>
      </c>
      <c r="AF10" s="1" t="s">
        <v>59</v>
      </c>
      <c r="AG10" s="1" t="s">
        <v>59</v>
      </c>
      <c r="AH10" s="1" t="s">
        <v>59</v>
      </c>
      <c r="AI10" s="1" t="s">
        <v>59</v>
      </c>
      <c r="AJ10" s="1" t="s">
        <v>59</v>
      </c>
      <c r="AV10" s="1">
        <v>12.6</v>
      </c>
      <c r="AW10" s="1" t="s">
        <v>59</v>
      </c>
      <c r="AX10" s="1">
        <v>5</v>
      </c>
    </row>
    <row r="11" spans="1:50">
      <c r="A11" s="1" t="s">
        <v>98</v>
      </c>
      <c r="B11" s="1" t="s">
        <v>99</v>
      </c>
      <c r="C11" s="1" t="s">
        <v>88</v>
      </c>
      <c r="E11" s="1" t="s">
        <v>63</v>
      </c>
      <c r="F11" s="1">
        <v>56</v>
      </c>
      <c r="G11" s="1" t="s">
        <v>64</v>
      </c>
      <c r="H11" s="1">
        <v>274.67</v>
      </c>
      <c r="I11" s="1" t="s">
        <v>100</v>
      </c>
      <c r="J11" s="1" t="s">
        <v>71</v>
      </c>
      <c r="K11" s="1" t="s">
        <v>72</v>
      </c>
      <c r="L11" s="1" t="s">
        <v>58</v>
      </c>
      <c r="M11" s="1">
        <v>0</v>
      </c>
      <c r="N11" s="1">
        <v>2</v>
      </c>
      <c r="O11" s="1">
        <v>2</v>
      </c>
      <c r="P11" s="1">
        <v>0</v>
      </c>
      <c r="Q11" s="1" t="s">
        <v>59</v>
      </c>
      <c r="R11" s="1" t="s">
        <v>59</v>
      </c>
      <c r="S11" s="1" t="s">
        <v>59</v>
      </c>
      <c r="T11" s="1" t="s">
        <v>66</v>
      </c>
      <c r="U11" s="1" t="s">
        <v>59</v>
      </c>
      <c r="V11" s="1">
        <v>2</v>
      </c>
      <c r="W11" s="1">
        <v>0</v>
      </c>
      <c r="X11" s="1">
        <v>0</v>
      </c>
      <c r="Y11" s="1" t="s">
        <v>58</v>
      </c>
      <c r="Z11" s="1" t="s">
        <v>58</v>
      </c>
      <c r="AA11" s="1" t="s">
        <v>58</v>
      </c>
      <c r="AB11" s="1" t="s">
        <v>66</v>
      </c>
      <c r="AC11" s="1" t="s">
        <v>58</v>
      </c>
      <c r="AD11" s="1" t="s">
        <v>58</v>
      </c>
      <c r="AE11" s="1" t="s">
        <v>58</v>
      </c>
      <c r="AF11" s="1" t="s">
        <v>58</v>
      </c>
      <c r="AG11" s="1" t="s">
        <v>58</v>
      </c>
      <c r="AH11" s="1" t="s">
        <v>58</v>
      </c>
      <c r="AI11" s="1" t="s">
        <v>58</v>
      </c>
      <c r="AJ11" s="1" t="s">
        <v>58</v>
      </c>
      <c r="AK11" s="1">
        <v>0</v>
      </c>
      <c r="AL11" s="1">
        <v>0</v>
      </c>
      <c r="AM11" s="1">
        <v>1</v>
      </c>
      <c r="AN11" s="1">
        <v>0</v>
      </c>
      <c r="AO11" s="1">
        <v>1</v>
      </c>
      <c r="AP11" s="1">
        <v>0</v>
      </c>
      <c r="AQ11" s="1">
        <v>0</v>
      </c>
      <c r="AR11" s="1">
        <v>0</v>
      </c>
      <c r="AS11" s="1">
        <v>1</v>
      </c>
      <c r="AV11" s="1">
        <v>13.1</v>
      </c>
      <c r="AW11" s="1" t="s">
        <v>59</v>
      </c>
      <c r="AX11" s="1">
        <v>8</v>
      </c>
    </row>
    <row r="12" spans="1:50">
      <c r="A12" s="1" t="s">
        <v>101</v>
      </c>
      <c r="B12" s="1" t="s">
        <v>102</v>
      </c>
      <c r="C12" s="1" t="s">
        <v>103</v>
      </c>
      <c r="D12" s="1">
        <v>4480</v>
      </c>
      <c r="E12" s="1" t="s">
        <v>63</v>
      </c>
      <c r="F12" s="1">
        <v>36</v>
      </c>
      <c r="G12" s="1" t="s">
        <v>104</v>
      </c>
      <c r="H12" s="1">
        <v>363.49</v>
      </c>
      <c r="I12" s="1" t="s">
        <v>105</v>
      </c>
      <c r="J12" s="1" t="s">
        <v>55</v>
      </c>
      <c r="K12" s="1" t="s">
        <v>72</v>
      </c>
      <c r="L12" s="1" t="s">
        <v>66</v>
      </c>
      <c r="M12" s="1">
        <v>2</v>
      </c>
      <c r="N12" s="1">
        <v>2</v>
      </c>
      <c r="O12" s="1">
        <v>2</v>
      </c>
      <c r="P12" s="1">
        <v>0</v>
      </c>
      <c r="Q12" s="1" t="s">
        <v>59</v>
      </c>
      <c r="R12" s="1" t="s">
        <v>59</v>
      </c>
      <c r="S12" s="1" t="s">
        <v>59</v>
      </c>
      <c r="T12" s="1" t="s">
        <v>59</v>
      </c>
      <c r="U12" s="1" t="s">
        <v>59</v>
      </c>
      <c r="W12" s="1">
        <v>0</v>
      </c>
      <c r="X12" s="1">
        <v>0</v>
      </c>
      <c r="Y12" s="1" t="s">
        <v>66</v>
      </c>
      <c r="Z12" s="1" t="s">
        <v>66</v>
      </c>
      <c r="AA12" s="1" t="s">
        <v>58</v>
      </c>
      <c r="AB12" s="1" t="s">
        <v>58</v>
      </c>
      <c r="AC12" s="1" t="s">
        <v>58</v>
      </c>
      <c r="AD12" s="1" t="s">
        <v>58</v>
      </c>
      <c r="AE12" s="1" t="s">
        <v>58</v>
      </c>
      <c r="AF12" s="1" t="s">
        <v>58</v>
      </c>
      <c r="AG12" s="1" t="s">
        <v>58</v>
      </c>
      <c r="AH12" s="1" t="s">
        <v>58</v>
      </c>
      <c r="AI12" s="1" t="s">
        <v>58</v>
      </c>
      <c r="AJ12" s="1" t="s">
        <v>58</v>
      </c>
      <c r="AK12" s="1">
        <v>0</v>
      </c>
      <c r="AL12" s="1">
        <v>0</v>
      </c>
      <c r="AM12" s="1">
        <v>0</v>
      </c>
      <c r="AN12" s="1">
        <v>0</v>
      </c>
      <c r="AO12" s="1">
        <v>0</v>
      </c>
      <c r="AP12" s="1">
        <v>0</v>
      </c>
      <c r="AQ12" s="1">
        <v>0</v>
      </c>
      <c r="AR12" s="1">
        <v>0</v>
      </c>
      <c r="AS12" s="1">
        <v>0</v>
      </c>
      <c r="AV12" s="1">
        <v>12.4</v>
      </c>
      <c r="AW12" s="1" t="s">
        <v>59</v>
      </c>
      <c r="AX12" s="1">
        <v>6</v>
      </c>
    </row>
    <row r="13" spans="1:50">
      <c r="A13" s="1" t="s">
        <v>106</v>
      </c>
      <c r="B13" s="1" t="s">
        <v>107</v>
      </c>
      <c r="C13" s="1" t="s">
        <v>108</v>
      </c>
      <c r="D13" s="1">
        <v>2800</v>
      </c>
      <c r="E13" s="1" t="s">
        <v>53</v>
      </c>
      <c r="F13" s="1">
        <v>28</v>
      </c>
      <c r="G13" s="1" t="s">
        <v>84</v>
      </c>
      <c r="H13" s="1">
        <v>190.13</v>
      </c>
      <c r="I13" s="1" t="s">
        <v>55</v>
      </c>
      <c r="J13" s="1" t="s">
        <v>55</v>
      </c>
      <c r="K13" s="1" t="s">
        <v>57</v>
      </c>
      <c r="L13" s="1" t="s">
        <v>66</v>
      </c>
      <c r="M13" s="1">
        <v>1</v>
      </c>
      <c r="N13" s="1">
        <v>0</v>
      </c>
      <c r="O13" s="1">
        <v>0</v>
      </c>
      <c r="P13" s="1">
        <v>0</v>
      </c>
      <c r="Q13" s="1" t="s">
        <v>59</v>
      </c>
      <c r="R13" s="1" t="s">
        <v>59</v>
      </c>
      <c r="S13" s="1" t="s">
        <v>59</v>
      </c>
      <c r="T13" s="1" t="s">
        <v>59</v>
      </c>
      <c r="U13" s="1" t="s">
        <v>59</v>
      </c>
      <c r="W13" s="1">
        <v>0</v>
      </c>
      <c r="X13" s="1">
        <v>0</v>
      </c>
      <c r="Y13" s="1" t="s">
        <v>59</v>
      </c>
      <c r="Z13" s="1" t="s">
        <v>59</v>
      </c>
      <c r="AA13" s="1" t="s">
        <v>59</v>
      </c>
      <c r="AB13" s="1" t="s">
        <v>59</v>
      </c>
      <c r="AC13" s="1" t="s">
        <v>59</v>
      </c>
      <c r="AD13" s="1" t="s">
        <v>59</v>
      </c>
      <c r="AE13" s="1" t="s">
        <v>59</v>
      </c>
      <c r="AF13" s="1" t="s">
        <v>59</v>
      </c>
      <c r="AG13" s="1" t="s">
        <v>59</v>
      </c>
      <c r="AH13" s="1" t="s">
        <v>59</v>
      </c>
      <c r="AI13" s="1" t="s">
        <v>59</v>
      </c>
      <c r="AJ13" s="1" t="s">
        <v>59</v>
      </c>
      <c r="AV13" s="1">
        <v>11.8</v>
      </c>
      <c r="AW13" s="1" t="s">
        <v>59</v>
      </c>
      <c r="AX13" s="1">
        <v>9</v>
      </c>
    </row>
    <row r="14" spans="1:50">
      <c r="A14" s="1" t="s">
        <v>109</v>
      </c>
      <c r="B14" s="1" t="s">
        <v>110</v>
      </c>
      <c r="C14" s="1" t="s">
        <v>93</v>
      </c>
      <c r="D14" s="1">
        <v>8000</v>
      </c>
      <c r="E14" s="1" t="s">
        <v>63</v>
      </c>
      <c r="F14" s="1">
        <v>0</v>
      </c>
      <c r="G14" s="1" t="s">
        <v>104</v>
      </c>
      <c r="H14" s="1">
        <v>217.76</v>
      </c>
      <c r="I14" s="1" t="s">
        <v>55</v>
      </c>
      <c r="J14" s="1" t="s">
        <v>55</v>
      </c>
      <c r="K14" s="1" t="s">
        <v>111</v>
      </c>
      <c r="L14" s="1" t="s">
        <v>58</v>
      </c>
      <c r="M14" s="1">
        <v>0</v>
      </c>
      <c r="N14" s="1">
        <v>0</v>
      </c>
      <c r="O14" s="1">
        <v>0</v>
      </c>
      <c r="P14" s="1">
        <v>0</v>
      </c>
      <c r="Q14" s="1" t="s">
        <v>59</v>
      </c>
      <c r="R14" s="1" t="s">
        <v>59</v>
      </c>
      <c r="S14" s="1" t="s">
        <v>59</v>
      </c>
      <c r="T14" s="1" t="s">
        <v>59</v>
      </c>
      <c r="U14" s="1" t="s">
        <v>59</v>
      </c>
      <c r="W14" s="1">
        <v>0</v>
      </c>
      <c r="X14" s="1">
        <v>0</v>
      </c>
      <c r="Y14" s="1" t="s">
        <v>59</v>
      </c>
      <c r="Z14" s="1" t="s">
        <v>59</v>
      </c>
      <c r="AA14" s="1" t="s">
        <v>59</v>
      </c>
      <c r="AB14" s="1" t="s">
        <v>59</v>
      </c>
      <c r="AC14" s="1" t="s">
        <v>59</v>
      </c>
      <c r="AD14" s="1" t="s">
        <v>59</v>
      </c>
      <c r="AE14" s="1" t="s">
        <v>59</v>
      </c>
      <c r="AF14" s="1" t="s">
        <v>59</v>
      </c>
      <c r="AG14" s="1" t="s">
        <v>59</v>
      </c>
      <c r="AH14" s="1" t="s">
        <v>59</v>
      </c>
      <c r="AI14" s="1" t="s">
        <v>59</v>
      </c>
      <c r="AJ14" s="1" t="s">
        <v>59</v>
      </c>
      <c r="AV14" s="1">
        <v>13.2</v>
      </c>
      <c r="AW14" s="1" t="s">
        <v>59</v>
      </c>
      <c r="AX14" s="1">
        <v>5</v>
      </c>
    </row>
    <row r="15" spans="1:50">
      <c r="A15" s="1" t="s">
        <v>112</v>
      </c>
      <c r="B15" s="1" t="s">
        <v>113</v>
      </c>
      <c r="C15" s="1" t="s">
        <v>114</v>
      </c>
      <c r="D15" s="1">
        <v>4120</v>
      </c>
      <c r="E15" s="1" t="s">
        <v>53</v>
      </c>
      <c r="F15" s="1">
        <v>0</v>
      </c>
      <c r="G15" s="1" t="s">
        <v>115</v>
      </c>
      <c r="H15" s="1">
        <v>270.39</v>
      </c>
      <c r="I15" s="1" t="s">
        <v>55</v>
      </c>
      <c r="J15" s="1" t="s">
        <v>55</v>
      </c>
      <c r="K15" s="1" t="s">
        <v>116</v>
      </c>
      <c r="L15" s="1" t="s">
        <v>58</v>
      </c>
      <c r="M15" s="1">
        <v>0</v>
      </c>
      <c r="N15" s="1">
        <v>0</v>
      </c>
      <c r="O15" s="1">
        <v>0</v>
      </c>
      <c r="P15" s="1">
        <v>0</v>
      </c>
      <c r="Q15" s="1" t="s">
        <v>59</v>
      </c>
      <c r="R15" s="1" t="s">
        <v>59</v>
      </c>
      <c r="S15" s="1" t="s">
        <v>59</v>
      </c>
      <c r="T15" s="1" t="s">
        <v>59</v>
      </c>
      <c r="U15" s="1" t="s">
        <v>59</v>
      </c>
      <c r="W15" s="1">
        <v>0</v>
      </c>
      <c r="X15" s="1">
        <v>0</v>
      </c>
      <c r="Y15" s="1" t="s">
        <v>58</v>
      </c>
      <c r="Z15" s="1" t="s">
        <v>66</v>
      </c>
      <c r="AA15" s="1" t="s">
        <v>58</v>
      </c>
      <c r="AB15" s="1" t="s">
        <v>66</v>
      </c>
      <c r="AC15" s="1" t="s">
        <v>58</v>
      </c>
      <c r="AD15" s="1" t="s">
        <v>58</v>
      </c>
      <c r="AE15" s="1" t="s">
        <v>58</v>
      </c>
      <c r="AF15" s="1" t="s">
        <v>58</v>
      </c>
      <c r="AG15" s="1" t="s">
        <v>58</v>
      </c>
      <c r="AH15" s="1" t="s">
        <v>58</v>
      </c>
      <c r="AI15" s="1" t="s">
        <v>58</v>
      </c>
      <c r="AJ15" s="1" t="s">
        <v>58</v>
      </c>
      <c r="AK15" s="1">
        <v>0</v>
      </c>
      <c r="AL15" s="1">
        <v>0</v>
      </c>
      <c r="AM15" s="1">
        <v>1</v>
      </c>
      <c r="AN15" s="1">
        <v>1</v>
      </c>
      <c r="AO15" s="1">
        <v>0</v>
      </c>
      <c r="AP15" s="1">
        <v>0</v>
      </c>
      <c r="AQ15" s="1">
        <v>0</v>
      </c>
      <c r="AR15" s="1">
        <v>0</v>
      </c>
      <c r="AS15" s="1">
        <v>1</v>
      </c>
      <c r="AV15" s="1">
        <v>12</v>
      </c>
      <c r="AW15" s="1" t="s">
        <v>59</v>
      </c>
      <c r="AX15" s="1">
        <v>4</v>
      </c>
    </row>
    <row r="16" spans="1:50">
      <c r="A16" s="1" t="s">
        <v>117</v>
      </c>
      <c r="B16" s="1" t="s">
        <v>118</v>
      </c>
      <c r="C16" s="1" t="s">
        <v>119</v>
      </c>
      <c r="D16" s="1">
        <v>1560</v>
      </c>
      <c r="E16" s="1" t="s">
        <v>53</v>
      </c>
      <c r="F16" s="1">
        <v>34</v>
      </c>
      <c r="G16" s="1" t="s">
        <v>54</v>
      </c>
      <c r="H16" s="1">
        <v>102.3</v>
      </c>
      <c r="I16" s="1" t="s">
        <v>55</v>
      </c>
      <c r="J16" s="1" t="s">
        <v>55</v>
      </c>
      <c r="K16" s="1" t="s">
        <v>80</v>
      </c>
      <c r="L16" s="1" t="s">
        <v>58</v>
      </c>
      <c r="M16" s="1">
        <v>0</v>
      </c>
      <c r="N16" s="1">
        <v>0</v>
      </c>
      <c r="O16" s="1">
        <v>0</v>
      </c>
      <c r="P16" s="1">
        <v>0</v>
      </c>
      <c r="Q16" s="1" t="s">
        <v>59</v>
      </c>
      <c r="R16" s="1" t="s">
        <v>59</v>
      </c>
      <c r="S16" s="1" t="s">
        <v>59</v>
      </c>
      <c r="T16" s="1" t="s">
        <v>59</v>
      </c>
      <c r="U16" s="1" t="s">
        <v>59</v>
      </c>
      <c r="W16" s="1">
        <v>0</v>
      </c>
      <c r="X16" s="1">
        <v>0</v>
      </c>
      <c r="Y16" s="1" t="s">
        <v>59</v>
      </c>
      <c r="Z16" s="1" t="s">
        <v>59</v>
      </c>
      <c r="AA16" s="1" t="s">
        <v>59</v>
      </c>
      <c r="AB16" s="1" t="s">
        <v>59</v>
      </c>
      <c r="AC16" s="1" t="s">
        <v>59</v>
      </c>
      <c r="AD16" s="1" t="s">
        <v>59</v>
      </c>
      <c r="AE16" s="1" t="s">
        <v>59</v>
      </c>
      <c r="AF16" s="1" t="s">
        <v>59</v>
      </c>
      <c r="AG16" s="1" t="s">
        <v>59</v>
      </c>
      <c r="AH16" s="1" t="s">
        <v>59</v>
      </c>
      <c r="AI16" s="1" t="s">
        <v>59</v>
      </c>
      <c r="AJ16" s="1" t="s">
        <v>59</v>
      </c>
      <c r="AV16" s="1">
        <v>10.7</v>
      </c>
      <c r="AW16" s="1" t="s">
        <v>59</v>
      </c>
      <c r="AX16" s="1">
        <v>7</v>
      </c>
    </row>
    <row r="17" spans="1:50">
      <c r="A17" s="1" t="s">
        <v>120</v>
      </c>
      <c r="B17" s="1" t="s">
        <v>121</v>
      </c>
      <c r="C17" s="1" t="s">
        <v>122</v>
      </c>
      <c r="D17" s="1">
        <v>2700</v>
      </c>
      <c r="E17" s="1" t="s">
        <v>63</v>
      </c>
      <c r="F17" s="1">
        <v>26</v>
      </c>
      <c r="G17" s="1" t="s">
        <v>64</v>
      </c>
      <c r="H17" s="1">
        <v>174.67</v>
      </c>
      <c r="I17" s="1" t="s">
        <v>55</v>
      </c>
      <c r="J17" s="1" t="s">
        <v>55</v>
      </c>
      <c r="K17" s="1" t="s">
        <v>123</v>
      </c>
      <c r="L17" s="1" t="s">
        <v>58</v>
      </c>
      <c r="M17" s="1">
        <v>0</v>
      </c>
      <c r="N17" s="1">
        <v>0</v>
      </c>
      <c r="O17" s="1">
        <v>0</v>
      </c>
      <c r="P17" s="1">
        <v>0</v>
      </c>
      <c r="Q17" s="1" t="s">
        <v>59</v>
      </c>
      <c r="R17" s="1" t="s">
        <v>59</v>
      </c>
      <c r="S17" s="1" t="s">
        <v>59</v>
      </c>
      <c r="T17" s="1" t="s">
        <v>59</v>
      </c>
      <c r="U17" s="1" t="s">
        <v>59</v>
      </c>
      <c r="V17" s="1">
        <v>1</v>
      </c>
      <c r="W17" s="1">
        <v>0</v>
      </c>
      <c r="X17" s="1">
        <v>1</v>
      </c>
      <c r="Y17" s="1" t="s">
        <v>59</v>
      </c>
      <c r="Z17" s="1" t="s">
        <v>59</v>
      </c>
      <c r="AA17" s="1" t="s">
        <v>59</v>
      </c>
      <c r="AB17" s="1" t="s">
        <v>59</v>
      </c>
      <c r="AC17" s="1" t="s">
        <v>59</v>
      </c>
      <c r="AD17" s="1" t="s">
        <v>59</v>
      </c>
      <c r="AE17" s="1" t="s">
        <v>59</v>
      </c>
      <c r="AF17" s="1" t="s">
        <v>59</v>
      </c>
      <c r="AG17" s="1" t="s">
        <v>59</v>
      </c>
      <c r="AH17" s="1" t="s">
        <v>59</v>
      </c>
      <c r="AI17" s="1" t="s">
        <v>59</v>
      </c>
      <c r="AJ17" s="1" t="s">
        <v>59</v>
      </c>
      <c r="AV17" s="1">
        <v>11.9</v>
      </c>
      <c r="AW17" s="1" t="s">
        <v>59</v>
      </c>
      <c r="AX17" s="1">
        <v>7</v>
      </c>
    </row>
    <row r="18" spans="1:50">
      <c r="A18" s="1" t="s">
        <v>124</v>
      </c>
      <c r="B18" s="1" t="s">
        <v>125</v>
      </c>
      <c r="C18" s="1" t="s">
        <v>126</v>
      </c>
      <c r="D18" s="1">
        <v>1760</v>
      </c>
      <c r="E18" s="1" t="s">
        <v>63</v>
      </c>
      <c r="F18" s="1">
        <v>52</v>
      </c>
      <c r="G18" s="1" t="s">
        <v>127</v>
      </c>
      <c r="H18" s="1">
        <v>376.97</v>
      </c>
      <c r="I18" s="1" t="s">
        <v>105</v>
      </c>
      <c r="J18" s="1" t="s">
        <v>71</v>
      </c>
      <c r="K18" s="1" t="s">
        <v>128</v>
      </c>
      <c r="L18" s="1" t="s">
        <v>66</v>
      </c>
      <c r="M18" s="1">
        <v>2</v>
      </c>
      <c r="N18" s="1">
        <v>2</v>
      </c>
      <c r="O18" s="1">
        <v>2</v>
      </c>
      <c r="P18" s="1">
        <v>0</v>
      </c>
      <c r="Q18" s="1" t="s">
        <v>59</v>
      </c>
      <c r="R18" s="1" t="s">
        <v>59</v>
      </c>
      <c r="S18" s="1" t="s">
        <v>59</v>
      </c>
      <c r="T18" s="1" t="s">
        <v>59</v>
      </c>
      <c r="U18" s="1" t="s">
        <v>59</v>
      </c>
      <c r="W18" s="1">
        <v>0</v>
      </c>
      <c r="X18" s="1">
        <v>0</v>
      </c>
      <c r="Y18" s="1" t="s">
        <v>66</v>
      </c>
      <c r="Z18" s="1" t="s">
        <v>66</v>
      </c>
      <c r="AA18" s="1" t="s">
        <v>58</v>
      </c>
      <c r="AB18" s="1" t="s">
        <v>66</v>
      </c>
      <c r="AC18" s="1" t="s">
        <v>58</v>
      </c>
      <c r="AD18" s="1" t="s">
        <v>66</v>
      </c>
      <c r="AE18" s="1" t="s">
        <v>66</v>
      </c>
      <c r="AF18" s="1" t="s">
        <v>58</v>
      </c>
      <c r="AG18" s="1" t="s">
        <v>58</v>
      </c>
      <c r="AH18" s="1" t="s">
        <v>58</v>
      </c>
      <c r="AI18" s="1" t="s">
        <v>58</v>
      </c>
      <c r="AJ18" s="1" t="s">
        <v>58</v>
      </c>
      <c r="AK18" s="1">
        <v>0</v>
      </c>
      <c r="AL18" s="1">
        <v>1</v>
      </c>
      <c r="AM18" s="1">
        <v>1</v>
      </c>
      <c r="AN18" s="1">
        <v>0</v>
      </c>
      <c r="AO18" s="1">
        <v>1</v>
      </c>
      <c r="AP18" s="1">
        <v>0</v>
      </c>
      <c r="AQ18" s="1">
        <v>0</v>
      </c>
      <c r="AR18" s="1">
        <v>0</v>
      </c>
      <c r="AS18" s="1">
        <v>1</v>
      </c>
      <c r="AV18" s="1">
        <v>12.5</v>
      </c>
      <c r="AW18" s="1" t="s">
        <v>59</v>
      </c>
      <c r="AX18" s="1">
        <v>7</v>
      </c>
    </row>
    <row r="19" spans="1:50">
      <c r="A19" s="1" t="s">
        <v>129</v>
      </c>
      <c r="B19" s="1" t="s">
        <v>130</v>
      </c>
      <c r="C19" s="1" t="s">
        <v>119</v>
      </c>
      <c r="D19" s="1">
        <v>4680</v>
      </c>
      <c r="E19" s="1" t="s">
        <v>53</v>
      </c>
      <c r="F19" s="1">
        <v>50</v>
      </c>
      <c r="G19" s="1" t="s">
        <v>54</v>
      </c>
      <c r="H19" s="1">
        <v>180.26</v>
      </c>
      <c r="I19" s="1" t="s">
        <v>55</v>
      </c>
      <c r="J19" s="1" t="s">
        <v>55</v>
      </c>
      <c r="K19" s="1" t="s">
        <v>131</v>
      </c>
      <c r="L19" s="1" t="s">
        <v>66</v>
      </c>
      <c r="M19" s="1">
        <v>1</v>
      </c>
      <c r="N19" s="1">
        <v>0</v>
      </c>
      <c r="O19" s="1">
        <v>0</v>
      </c>
      <c r="P19" s="1">
        <v>0</v>
      </c>
      <c r="Q19" s="1" t="s">
        <v>59</v>
      </c>
      <c r="R19" s="1" t="s">
        <v>59</v>
      </c>
      <c r="S19" s="1" t="s">
        <v>59</v>
      </c>
      <c r="T19" s="1" t="s">
        <v>59</v>
      </c>
      <c r="U19" s="1" t="s">
        <v>59</v>
      </c>
      <c r="W19" s="1">
        <v>0</v>
      </c>
      <c r="X19" s="1">
        <v>0</v>
      </c>
      <c r="Y19" s="1" t="s">
        <v>58</v>
      </c>
      <c r="Z19" s="1" t="s">
        <v>58</v>
      </c>
      <c r="AA19" s="1" t="s">
        <v>58</v>
      </c>
      <c r="AB19" s="1" t="s">
        <v>58</v>
      </c>
      <c r="AC19" s="1" t="s">
        <v>58</v>
      </c>
      <c r="AD19" s="1" t="s">
        <v>58</v>
      </c>
      <c r="AE19" s="1" t="s">
        <v>58</v>
      </c>
      <c r="AF19" s="1" t="s">
        <v>58</v>
      </c>
      <c r="AG19" s="1" t="s">
        <v>58</v>
      </c>
      <c r="AH19" s="1" t="s">
        <v>58</v>
      </c>
      <c r="AI19" s="1" t="s">
        <v>58</v>
      </c>
      <c r="AJ19" s="1" t="s">
        <v>58</v>
      </c>
      <c r="AK19" s="1">
        <v>0</v>
      </c>
      <c r="AL19" s="1">
        <v>0</v>
      </c>
      <c r="AM19" s="1">
        <v>1</v>
      </c>
      <c r="AN19" s="1">
        <v>0</v>
      </c>
      <c r="AO19" s="1">
        <v>0</v>
      </c>
      <c r="AP19" s="1">
        <v>0</v>
      </c>
      <c r="AQ19" s="1">
        <v>0</v>
      </c>
      <c r="AR19" s="1">
        <v>1</v>
      </c>
      <c r="AS19" s="1">
        <v>0</v>
      </c>
      <c r="AV19" s="1">
        <v>11.3</v>
      </c>
      <c r="AW19" s="1" t="s">
        <v>59</v>
      </c>
      <c r="AX19" s="1">
        <v>7</v>
      </c>
    </row>
    <row r="20" spans="1:50">
      <c r="A20" s="1" t="s">
        <v>132</v>
      </c>
      <c r="B20" s="1" t="s">
        <v>133</v>
      </c>
      <c r="C20" s="1" t="s">
        <v>134</v>
      </c>
      <c r="D20" s="1">
        <v>80</v>
      </c>
      <c r="E20" s="1" t="s">
        <v>53</v>
      </c>
      <c r="F20" s="1">
        <v>44</v>
      </c>
      <c r="G20" s="1" t="s">
        <v>64</v>
      </c>
      <c r="H20" s="1">
        <v>244.08</v>
      </c>
      <c r="I20" s="1" t="s">
        <v>55</v>
      </c>
      <c r="J20" s="1" t="s">
        <v>55</v>
      </c>
      <c r="K20" s="1" t="s">
        <v>128</v>
      </c>
      <c r="L20" s="1" t="s">
        <v>66</v>
      </c>
      <c r="M20" s="1">
        <v>1</v>
      </c>
      <c r="N20" s="1">
        <v>2</v>
      </c>
      <c r="O20" s="1">
        <v>2</v>
      </c>
      <c r="P20" s="1">
        <v>0</v>
      </c>
      <c r="Q20" s="1" t="s">
        <v>59</v>
      </c>
      <c r="R20" s="1" t="s">
        <v>59</v>
      </c>
      <c r="S20" s="1" t="s">
        <v>59</v>
      </c>
      <c r="T20" s="1" t="s">
        <v>59</v>
      </c>
      <c r="U20" s="1" t="s">
        <v>59</v>
      </c>
      <c r="V20" s="1">
        <v>0</v>
      </c>
      <c r="W20" s="1">
        <v>1</v>
      </c>
      <c r="X20" s="1">
        <v>0</v>
      </c>
      <c r="Y20" s="1" t="s">
        <v>59</v>
      </c>
      <c r="Z20" s="1" t="s">
        <v>59</v>
      </c>
      <c r="AA20" s="1" t="s">
        <v>59</v>
      </c>
      <c r="AB20" s="1" t="s">
        <v>59</v>
      </c>
      <c r="AC20" s="1" t="s">
        <v>59</v>
      </c>
      <c r="AD20" s="1" t="s">
        <v>59</v>
      </c>
      <c r="AE20" s="1" t="s">
        <v>59</v>
      </c>
      <c r="AF20" s="1" t="s">
        <v>59</v>
      </c>
      <c r="AG20" s="1" t="s">
        <v>59</v>
      </c>
      <c r="AH20" s="1" t="s">
        <v>59</v>
      </c>
      <c r="AI20" s="1" t="s">
        <v>59</v>
      </c>
      <c r="AJ20" s="1" t="s">
        <v>59</v>
      </c>
      <c r="AV20" s="1">
        <v>12</v>
      </c>
      <c r="AW20" s="1" t="s">
        <v>59</v>
      </c>
      <c r="AX20" s="1">
        <v>1</v>
      </c>
    </row>
    <row r="21" spans="1:50">
      <c r="A21" s="1" t="s">
        <v>135</v>
      </c>
      <c r="B21" s="1" t="s">
        <v>136</v>
      </c>
      <c r="C21" s="1" t="s">
        <v>137</v>
      </c>
      <c r="D21" s="1">
        <v>6480</v>
      </c>
      <c r="E21" s="1" t="s">
        <v>63</v>
      </c>
      <c r="F21" s="1">
        <v>48</v>
      </c>
      <c r="G21" s="1" t="s">
        <v>104</v>
      </c>
      <c r="H21" s="1">
        <v>357.57</v>
      </c>
      <c r="I21" s="1" t="s">
        <v>55</v>
      </c>
      <c r="J21" s="1" t="s">
        <v>56</v>
      </c>
      <c r="K21" s="1" t="s">
        <v>72</v>
      </c>
      <c r="L21" s="1" t="s">
        <v>66</v>
      </c>
      <c r="M21" s="1">
        <v>1</v>
      </c>
      <c r="N21" s="1">
        <v>2</v>
      </c>
      <c r="O21" s="1">
        <v>2</v>
      </c>
      <c r="P21" s="1">
        <v>0</v>
      </c>
      <c r="Q21" s="1" t="s">
        <v>59</v>
      </c>
      <c r="R21" s="1" t="s">
        <v>59</v>
      </c>
      <c r="S21" s="1" t="s">
        <v>59</v>
      </c>
      <c r="T21" s="1" t="s">
        <v>59</v>
      </c>
      <c r="U21" s="1" t="s">
        <v>59</v>
      </c>
      <c r="W21" s="1">
        <v>0</v>
      </c>
      <c r="X21" s="1">
        <v>0</v>
      </c>
      <c r="Y21" s="1" t="s">
        <v>66</v>
      </c>
      <c r="Z21" s="1" t="s">
        <v>66</v>
      </c>
      <c r="AA21" s="1" t="s">
        <v>66</v>
      </c>
      <c r="AB21" s="1" t="s">
        <v>66</v>
      </c>
      <c r="AC21" s="1" t="s">
        <v>58</v>
      </c>
      <c r="AD21" s="1" t="s">
        <v>58</v>
      </c>
      <c r="AE21" s="1" t="s">
        <v>58</v>
      </c>
      <c r="AF21" s="1" t="s">
        <v>58</v>
      </c>
      <c r="AG21" s="1" t="s">
        <v>58</v>
      </c>
      <c r="AH21" s="1" t="s">
        <v>58</v>
      </c>
      <c r="AI21" s="1" t="s">
        <v>58</v>
      </c>
      <c r="AJ21" s="1" t="s">
        <v>58</v>
      </c>
      <c r="AK21" s="1">
        <v>1</v>
      </c>
      <c r="AL21" s="1">
        <v>1</v>
      </c>
      <c r="AM21" s="1">
        <v>1</v>
      </c>
      <c r="AN21" s="1">
        <v>0</v>
      </c>
      <c r="AO21" s="1">
        <v>1</v>
      </c>
      <c r="AP21" s="1">
        <v>0</v>
      </c>
      <c r="AQ21" s="1">
        <v>0</v>
      </c>
      <c r="AR21" s="1">
        <v>1</v>
      </c>
      <c r="AS21" s="1">
        <v>0</v>
      </c>
      <c r="AV21" s="1">
        <v>12.2</v>
      </c>
      <c r="AW21" s="1" t="s">
        <v>59</v>
      </c>
      <c r="AX21" s="1">
        <v>5</v>
      </c>
    </row>
    <row r="22" spans="1:50">
      <c r="A22" s="1" t="s">
        <v>138</v>
      </c>
      <c r="B22" s="1" t="s">
        <v>139</v>
      </c>
      <c r="C22" s="1" t="s">
        <v>108</v>
      </c>
      <c r="E22" s="1" t="s">
        <v>63</v>
      </c>
      <c r="F22" s="1">
        <v>60</v>
      </c>
      <c r="G22" s="1" t="s">
        <v>104</v>
      </c>
      <c r="H22" s="1">
        <v>178.62</v>
      </c>
      <c r="I22" s="1" t="s">
        <v>55</v>
      </c>
      <c r="J22" s="1" t="s">
        <v>55</v>
      </c>
      <c r="K22" s="1" t="s">
        <v>131</v>
      </c>
      <c r="L22" s="1" t="s">
        <v>66</v>
      </c>
      <c r="M22" s="1">
        <v>3</v>
      </c>
      <c r="N22" s="1">
        <v>2</v>
      </c>
      <c r="O22" s="1">
        <v>2</v>
      </c>
      <c r="P22" s="1">
        <v>1</v>
      </c>
      <c r="Q22" s="1" t="s">
        <v>59</v>
      </c>
      <c r="R22" s="1" t="s">
        <v>59</v>
      </c>
      <c r="S22" s="1" t="s">
        <v>59</v>
      </c>
      <c r="T22" s="1" t="s">
        <v>59</v>
      </c>
      <c r="U22" s="1" t="s">
        <v>59</v>
      </c>
      <c r="V22" s="1">
        <v>0</v>
      </c>
      <c r="W22" s="1">
        <v>0</v>
      </c>
      <c r="X22" s="1">
        <v>0</v>
      </c>
      <c r="Y22" s="1" t="s">
        <v>58</v>
      </c>
      <c r="Z22" s="1" t="s">
        <v>58</v>
      </c>
      <c r="AA22" s="1" t="s">
        <v>58</v>
      </c>
      <c r="AB22" s="1" t="s">
        <v>58</v>
      </c>
      <c r="AC22" s="1" t="s">
        <v>58</v>
      </c>
      <c r="AD22" s="1" t="s">
        <v>58</v>
      </c>
      <c r="AE22" s="1" t="s">
        <v>58</v>
      </c>
      <c r="AF22" s="1" t="s">
        <v>58</v>
      </c>
      <c r="AG22" s="1" t="s">
        <v>58</v>
      </c>
      <c r="AH22" s="1" t="s">
        <v>58</v>
      </c>
      <c r="AI22" s="1" t="s">
        <v>58</v>
      </c>
      <c r="AJ22" s="1" t="s">
        <v>58</v>
      </c>
      <c r="AK22" s="1">
        <v>0</v>
      </c>
      <c r="AL22" s="1">
        <v>1</v>
      </c>
      <c r="AM22" s="1">
        <v>1</v>
      </c>
      <c r="AN22" s="1">
        <v>0</v>
      </c>
      <c r="AO22" s="1">
        <v>0</v>
      </c>
      <c r="AP22" s="1">
        <v>1</v>
      </c>
      <c r="AQ22" s="1">
        <v>0</v>
      </c>
      <c r="AR22" s="1">
        <v>0</v>
      </c>
      <c r="AS22" s="1">
        <v>1</v>
      </c>
      <c r="AV22" s="1">
        <v>11.5</v>
      </c>
      <c r="AW22" s="1" t="s">
        <v>66</v>
      </c>
      <c r="AX22" s="1">
        <v>9</v>
      </c>
    </row>
    <row r="23" spans="1:50">
      <c r="A23" s="1" t="s">
        <v>140</v>
      </c>
      <c r="B23" s="1" t="s">
        <v>141</v>
      </c>
      <c r="C23" s="1" t="s">
        <v>142</v>
      </c>
      <c r="E23" s="1" t="s">
        <v>53</v>
      </c>
      <c r="F23" s="1">
        <v>82</v>
      </c>
      <c r="G23" s="1" t="s">
        <v>70</v>
      </c>
      <c r="H23" s="1">
        <v>284.20999999999998</v>
      </c>
      <c r="I23" s="1" t="s">
        <v>55</v>
      </c>
      <c r="J23" s="1" t="s">
        <v>55</v>
      </c>
      <c r="K23" s="1" t="s">
        <v>72</v>
      </c>
      <c r="L23" s="1" t="s">
        <v>58</v>
      </c>
      <c r="M23" s="1">
        <v>0</v>
      </c>
      <c r="N23" s="1">
        <v>2</v>
      </c>
      <c r="O23" s="1">
        <v>2</v>
      </c>
      <c r="P23" s="1">
        <v>0</v>
      </c>
      <c r="Q23" s="1" t="s">
        <v>59</v>
      </c>
      <c r="R23" s="1" t="s">
        <v>59</v>
      </c>
      <c r="S23" s="1" t="s">
        <v>59</v>
      </c>
      <c r="T23" s="1" t="s">
        <v>59</v>
      </c>
      <c r="U23" s="1" t="s">
        <v>59</v>
      </c>
      <c r="V23" s="1">
        <v>2</v>
      </c>
      <c r="W23" s="1">
        <v>0</v>
      </c>
      <c r="X23" s="1">
        <v>0</v>
      </c>
      <c r="Y23" s="1" t="s">
        <v>66</v>
      </c>
      <c r="Z23" s="1" t="s">
        <v>66</v>
      </c>
      <c r="AA23" s="1" t="s">
        <v>58</v>
      </c>
      <c r="AB23" s="1" t="s">
        <v>66</v>
      </c>
      <c r="AC23" s="1" t="s">
        <v>58</v>
      </c>
      <c r="AD23" s="1" t="s">
        <v>58</v>
      </c>
      <c r="AE23" s="1" t="s">
        <v>58</v>
      </c>
      <c r="AF23" s="1" t="s">
        <v>58</v>
      </c>
      <c r="AG23" s="1" t="s">
        <v>58</v>
      </c>
      <c r="AH23" s="1" t="s">
        <v>58</v>
      </c>
      <c r="AI23" s="1" t="s">
        <v>58</v>
      </c>
      <c r="AJ23" s="1" t="s">
        <v>58</v>
      </c>
      <c r="AK23" s="1">
        <v>0</v>
      </c>
      <c r="AL23" s="1">
        <v>0</v>
      </c>
      <c r="AM23" s="1">
        <v>1</v>
      </c>
      <c r="AN23" s="1">
        <v>0</v>
      </c>
      <c r="AO23" s="1">
        <v>0</v>
      </c>
      <c r="AP23" s="1">
        <v>0</v>
      </c>
      <c r="AQ23" s="1">
        <v>0</v>
      </c>
      <c r="AR23" s="1">
        <v>0</v>
      </c>
      <c r="AS23" s="1">
        <v>0</v>
      </c>
      <c r="AV23" s="1">
        <v>11.9</v>
      </c>
      <c r="AW23" s="1" t="s">
        <v>59</v>
      </c>
      <c r="AX23" s="1">
        <v>6</v>
      </c>
    </row>
    <row r="24" spans="1:50">
      <c r="A24" s="1" t="s">
        <v>143</v>
      </c>
      <c r="B24" s="1" t="s">
        <v>144</v>
      </c>
      <c r="C24" s="1" t="s">
        <v>142</v>
      </c>
      <c r="E24" s="1" t="s">
        <v>53</v>
      </c>
      <c r="F24" s="1">
        <v>38</v>
      </c>
      <c r="G24" s="1" t="s">
        <v>64</v>
      </c>
      <c r="H24" s="1">
        <v>261.51</v>
      </c>
      <c r="I24" s="1" t="s">
        <v>55</v>
      </c>
      <c r="J24" s="1" t="s">
        <v>55</v>
      </c>
      <c r="K24" s="1" t="s">
        <v>145</v>
      </c>
      <c r="L24" s="1" t="s">
        <v>66</v>
      </c>
      <c r="M24" s="1">
        <v>3</v>
      </c>
      <c r="N24" s="1">
        <v>0</v>
      </c>
      <c r="O24" s="1">
        <v>0</v>
      </c>
      <c r="P24" s="1">
        <v>0</v>
      </c>
      <c r="Q24" s="1" t="s">
        <v>59</v>
      </c>
      <c r="R24" s="1" t="s">
        <v>59</v>
      </c>
      <c r="S24" s="1" t="s">
        <v>59</v>
      </c>
      <c r="T24" s="1" t="s">
        <v>59</v>
      </c>
      <c r="U24" s="1" t="s">
        <v>59</v>
      </c>
      <c r="V24" s="1">
        <v>0</v>
      </c>
      <c r="W24" s="1">
        <v>1</v>
      </c>
      <c r="X24" s="1">
        <v>0</v>
      </c>
      <c r="Y24" s="1" t="s">
        <v>58</v>
      </c>
      <c r="Z24" s="1" t="s">
        <v>66</v>
      </c>
      <c r="AA24" s="1" t="s">
        <v>58</v>
      </c>
      <c r="AB24" s="1" t="s">
        <v>58</v>
      </c>
      <c r="AC24" s="1" t="s">
        <v>58</v>
      </c>
      <c r="AD24" s="1" t="s">
        <v>58</v>
      </c>
      <c r="AE24" s="1" t="s">
        <v>66</v>
      </c>
      <c r="AF24" s="1" t="s">
        <v>58</v>
      </c>
      <c r="AG24" s="1" t="s">
        <v>58</v>
      </c>
      <c r="AH24" s="1" t="s">
        <v>58</v>
      </c>
      <c r="AI24" s="1" t="s">
        <v>58</v>
      </c>
      <c r="AJ24" s="1" t="s">
        <v>58</v>
      </c>
      <c r="AK24" s="1">
        <v>0</v>
      </c>
      <c r="AL24" s="1">
        <v>0</v>
      </c>
      <c r="AM24" s="1">
        <v>1</v>
      </c>
      <c r="AN24" s="1">
        <v>1</v>
      </c>
      <c r="AO24" s="1">
        <v>1</v>
      </c>
      <c r="AP24" s="1">
        <v>0</v>
      </c>
      <c r="AQ24" s="1">
        <v>1</v>
      </c>
      <c r="AR24" s="1">
        <v>1</v>
      </c>
      <c r="AS24" s="1">
        <v>1</v>
      </c>
      <c r="AV24" s="1">
        <v>12.3</v>
      </c>
      <c r="AW24" s="1" t="s">
        <v>59</v>
      </c>
      <c r="AX24" s="1">
        <v>6</v>
      </c>
    </row>
    <row r="25" spans="1:50">
      <c r="A25" s="1" t="s">
        <v>146</v>
      </c>
      <c r="B25" s="1" t="s">
        <v>147</v>
      </c>
      <c r="C25" s="1" t="s">
        <v>148</v>
      </c>
      <c r="D25" s="1">
        <v>560</v>
      </c>
      <c r="E25" s="1" t="s">
        <v>53</v>
      </c>
      <c r="F25" s="1">
        <v>66</v>
      </c>
      <c r="G25" s="1" t="s">
        <v>115</v>
      </c>
      <c r="H25" s="1">
        <v>234.21</v>
      </c>
      <c r="I25" s="1" t="s">
        <v>55</v>
      </c>
      <c r="J25" s="1" t="s">
        <v>55</v>
      </c>
      <c r="K25" s="1" t="s">
        <v>57</v>
      </c>
      <c r="L25" s="1" t="s">
        <v>58</v>
      </c>
      <c r="M25" s="1">
        <v>0</v>
      </c>
      <c r="N25" s="1">
        <v>0</v>
      </c>
      <c r="O25" s="1">
        <v>0</v>
      </c>
      <c r="P25" s="1">
        <v>0</v>
      </c>
      <c r="Q25" s="1" t="s">
        <v>59</v>
      </c>
      <c r="R25" s="1" t="s">
        <v>59</v>
      </c>
      <c r="S25" s="1" t="s">
        <v>59</v>
      </c>
      <c r="T25" s="1" t="s">
        <v>59</v>
      </c>
      <c r="U25" s="1" t="s">
        <v>59</v>
      </c>
      <c r="W25" s="1">
        <v>0</v>
      </c>
      <c r="X25" s="1">
        <v>0</v>
      </c>
      <c r="Y25" s="1" t="s">
        <v>58</v>
      </c>
      <c r="Z25" s="1" t="s">
        <v>58</v>
      </c>
      <c r="AA25" s="1" t="s">
        <v>58</v>
      </c>
      <c r="AB25" s="1" t="s">
        <v>58</v>
      </c>
      <c r="AC25" s="1" t="s">
        <v>58</v>
      </c>
      <c r="AD25" s="1" t="s">
        <v>58</v>
      </c>
      <c r="AE25" s="1" t="s">
        <v>58</v>
      </c>
      <c r="AF25" s="1" t="s">
        <v>58</v>
      </c>
      <c r="AG25" s="1" t="s">
        <v>58</v>
      </c>
      <c r="AH25" s="1" t="s">
        <v>58</v>
      </c>
      <c r="AI25" s="1" t="s">
        <v>58</v>
      </c>
      <c r="AJ25" s="1" t="s">
        <v>58</v>
      </c>
      <c r="AK25" s="1">
        <v>1</v>
      </c>
      <c r="AL25" s="1">
        <v>1</v>
      </c>
      <c r="AM25" s="1">
        <v>1</v>
      </c>
      <c r="AN25" s="1">
        <v>1</v>
      </c>
      <c r="AO25" s="1">
        <v>1</v>
      </c>
      <c r="AP25" s="1">
        <v>0</v>
      </c>
      <c r="AQ25" s="1">
        <v>1</v>
      </c>
      <c r="AR25" s="1">
        <v>1</v>
      </c>
      <c r="AS25" s="1">
        <v>0</v>
      </c>
      <c r="AV25" s="1">
        <v>12.3</v>
      </c>
      <c r="AW25" s="1" t="s">
        <v>59</v>
      </c>
      <c r="AX25" s="1">
        <v>3</v>
      </c>
    </row>
    <row r="26" spans="1:50">
      <c r="A26" s="1" t="s">
        <v>149</v>
      </c>
      <c r="B26" s="1" t="s">
        <v>150</v>
      </c>
      <c r="C26" s="1" t="s">
        <v>103</v>
      </c>
      <c r="D26" s="1">
        <v>7500</v>
      </c>
      <c r="E26" s="1" t="s">
        <v>63</v>
      </c>
      <c r="F26" s="1">
        <v>66</v>
      </c>
      <c r="G26" s="1" t="s">
        <v>84</v>
      </c>
      <c r="H26" s="1">
        <v>490.46</v>
      </c>
      <c r="I26" s="1" t="s">
        <v>55</v>
      </c>
      <c r="J26" s="1" t="s">
        <v>55</v>
      </c>
      <c r="K26" s="1" t="s">
        <v>72</v>
      </c>
      <c r="L26" s="1" t="s">
        <v>58</v>
      </c>
      <c r="M26" s="1">
        <v>0</v>
      </c>
      <c r="N26" s="1">
        <v>2</v>
      </c>
      <c r="O26" s="1">
        <v>2</v>
      </c>
      <c r="P26" s="1">
        <v>0</v>
      </c>
      <c r="Q26" s="1" t="s">
        <v>66</v>
      </c>
      <c r="R26" s="1" t="s">
        <v>66</v>
      </c>
      <c r="S26" s="1" t="s">
        <v>66</v>
      </c>
      <c r="T26" s="1" t="s">
        <v>66</v>
      </c>
      <c r="U26" s="1" t="s">
        <v>66</v>
      </c>
      <c r="W26" s="1">
        <v>0</v>
      </c>
      <c r="X26" s="1">
        <v>0</v>
      </c>
      <c r="Y26" s="1" t="s">
        <v>66</v>
      </c>
      <c r="Z26" s="1" t="s">
        <v>66</v>
      </c>
      <c r="AA26" s="1" t="s">
        <v>66</v>
      </c>
      <c r="AB26" s="1" t="s">
        <v>66</v>
      </c>
      <c r="AC26" s="1" t="s">
        <v>58</v>
      </c>
      <c r="AD26" s="1" t="s">
        <v>58</v>
      </c>
      <c r="AE26" s="1" t="s">
        <v>66</v>
      </c>
      <c r="AF26" s="1" t="s">
        <v>58</v>
      </c>
      <c r="AG26" s="1" t="s">
        <v>58</v>
      </c>
      <c r="AH26" s="1" t="s">
        <v>58</v>
      </c>
      <c r="AI26" s="1" t="s">
        <v>58</v>
      </c>
      <c r="AJ26" s="1" t="s">
        <v>66</v>
      </c>
      <c r="AK26" s="1">
        <v>1</v>
      </c>
      <c r="AL26" s="1">
        <v>1</v>
      </c>
      <c r="AM26" s="1">
        <v>1</v>
      </c>
      <c r="AN26" s="1">
        <v>0</v>
      </c>
      <c r="AO26" s="1">
        <v>0</v>
      </c>
      <c r="AP26" s="1">
        <v>0</v>
      </c>
      <c r="AQ26" s="1">
        <v>0</v>
      </c>
      <c r="AR26" s="1">
        <v>0</v>
      </c>
      <c r="AS26" s="1">
        <v>0</v>
      </c>
      <c r="AV26" s="1">
        <v>14.6</v>
      </c>
      <c r="AW26" s="1" t="s">
        <v>59</v>
      </c>
      <c r="AX26" s="1">
        <v>6</v>
      </c>
    </row>
    <row r="27" spans="1:50">
      <c r="A27" s="1" t="s">
        <v>151</v>
      </c>
      <c r="B27" s="1" t="s">
        <v>152</v>
      </c>
      <c r="C27" s="1" t="s">
        <v>52</v>
      </c>
      <c r="E27" s="1" t="s">
        <v>53</v>
      </c>
      <c r="F27" s="1">
        <v>46</v>
      </c>
      <c r="G27" s="1" t="s">
        <v>70</v>
      </c>
      <c r="H27" s="1">
        <v>310.52999999999997</v>
      </c>
      <c r="I27" s="1" t="s">
        <v>55</v>
      </c>
      <c r="J27" s="1" t="s">
        <v>55</v>
      </c>
      <c r="K27" s="1" t="s">
        <v>153</v>
      </c>
      <c r="L27" s="1" t="s">
        <v>66</v>
      </c>
      <c r="M27" s="1">
        <v>4</v>
      </c>
      <c r="N27" s="1">
        <v>2</v>
      </c>
      <c r="O27" s="1">
        <v>2</v>
      </c>
      <c r="P27" s="1">
        <v>0</v>
      </c>
      <c r="Q27" s="1" t="s">
        <v>59</v>
      </c>
      <c r="R27" s="1" t="s">
        <v>59</v>
      </c>
      <c r="S27" s="1" t="s">
        <v>59</v>
      </c>
      <c r="T27" s="1" t="s">
        <v>59</v>
      </c>
      <c r="U27" s="1" t="s">
        <v>59</v>
      </c>
      <c r="W27" s="1">
        <v>0</v>
      </c>
      <c r="X27" s="1">
        <v>0</v>
      </c>
      <c r="Y27" s="1" t="s">
        <v>58</v>
      </c>
      <c r="Z27" s="1" t="s">
        <v>66</v>
      </c>
      <c r="AA27" s="1" t="s">
        <v>58</v>
      </c>
      <c r="AB27" s="1" t="s">
        <v>66</v>
      </c>
      <c r="AC27" s="1" t="s">
        <v>58</v>
      </c>
      <c r="AD27" s="1" t="s">
        <v>58</v>
      </c>
      <c r="AE27" s="1" t="s">
        <v>66</v>
      </c>
      <c r="AF27" s="1" t="s">
        <v>58</v>
      </c>
      <c r="AG27" s="1" t="s">
        <v>58</v>
      </c>
      <c r="AH27" s="1" t="s">
        <v>58</v>
      </c>
      <c r="AI27" s="1" t="s">
        <v>58</v>
      </c>
      <c r="AJ27" s="1" t="s">
        <v>66</v>
      </c>
      <c r="AK27" s="1">
        <v>1</v>
      </c>
      <c r="AL27" s="1">
        <v>0</v>
      </c>
      <c r="AM27" s="1">
        <v>1</v>
      </c>
      <c r="AN27" s="1">
        <v>0</v>
      </c>
      <c r="AO27" s="1">
        <v>0</v>
      </c>
      <c r="AP27" s="1">
        <v>0</v>
      </c>
      <c r="AQ27" s="1">
        <v>0</v>
      </c>
      <c r="AR27" s="1">
        <v>0</v>
      </c>
      <c r="AS27" s="1">
        <v>1</v>
      </c>
      <c r="AV27" s="1">
        <v>12.1</v>
      </c>
      <c r="AW27" s="1" t="s">
        <v>59</v>
      </c>
      <c r="AX27" s="1">
        <v>5</v>
      </c>
    </row>
    <row r="28" spans="1:50">
      <c r="A28" s="1" t="s">
        <v>154</v>
      </c>
      <c r="B28" s="1" t="s">
        <v>155</v>
      </c>
      <c r="C28" s="1" t="s">
        <v>119</v>
      </c>
      <c r="D28" s="1">
        <v>520</v>
      </c>
      <c r="E28" s="1" t="s">
        <v>63</v>
      </c>
      <c r="F28" s="1">
        <v>66</v>
      </c>
      <c r="G28" s="1" t="s">
        <v>64</v>
      </c>
      <c r="H28" s="1">
        <v>299.33999999999997</v>
      </c>
      <c r="I28" s="1" t="s">
        <v>76</v>
      </c>
      <c r="J28" s="1" t="s">
        <v>71</v>
      </c>
      <c r="K28" s="1" t="s">
        <v>156</v>
      </c>
      <c r="L28" s="1" t="s">
        <v>66</v>
      </c>
      <c r="M28" s="1">
        <v>1</v>
      </c>
      <c r="N28" s="1">
        <v>2</v>
      </c>
      <c r="O28" s="1">
        <v>2</v>
      </c>
      <c r="P28" s="1">
        <v>0</v>
      </c>
      <c r="Q28" s="1" t="s">
        <v>59</v>
      </c>
      <c r="R28" s="1" t="s">
        <v>59</v>
      </c>
      <c r="S28" s="1" t="s">
        <v>59</v>
      </c>
      <c r="T28" s="1" t="s">
        <v>59</v>
      </c>
      <c r="U28" s="1" t="s">
        <v>59</v>
      </c>
      <c r="W28" s="1">
        <v>0</v>
      </c>
      <c r="X28" s="1">
        <v>0</v>
      </c>
      <c r="Y28" s="1" t="s">
        <v>58</v>
      </c>
      <c r="Z28" s="1" t="s">
        <v>66</v>
      </c>
      <c r="AA28" s="1" t="s">
        <v>58</v>
      </c>
      <c r="AB28" s="1" t="s">
        <v>66</v>
      </c>
      <c r="AC28" s="1" t="s">
        <v>58</v>
      </c>
      <c r="AD28" s="1" t="s">
        <v>58</v>
      </c>
      <c r="AE28" s="1" t="s">
        <v>66</v>
      </c>
      <c r="AF28" s="1" t="s">
        <v>58</v>
      </c>
      <c r="AG28" s="1" t="s">
        <v>58</v>
      </c>
      <c r="AH28" s="1" t="s">
        <v>58</v>
      </c>
      <c r="AI28" s="1" t="s">
        <v>58</v>
      </c>
      <c r="AJ28" s="1" t="s">
        <v>58</v>
      </c>
      <c r="AK28" s="1">
        <v>1</v>
      </c>
      <c r="AL28" s="1">
        <v>0</v>
      </c>
      <c r="AM28" s="1">
        <v>1</v>
      </c>
      <c r="AN28" s="1">
        <v>0</v>
      </c>
      <c r="AO28" s="1">
        <v>1</v>
      </c>
      <c r="AP28" s="1">
        <v>0</v>
      </c>
      <c r="AQ28" s="1">
        <v>0</v>
      </c>
      <c r="AR28" s="1">
        <v>0</v>
      </c>
      <c r="AS28" s="1">
        <v>1</v>
      </c>
      <c r="AV28" s="1">
        <v>11.5</v>
      </c>
      <c r="AW28" s="1" t="s">
        <v>59</v>
      </c>
      <c r="AX28" s="1">
        <v>7</v>
      </c>
    </row>
    <row r="29" spans="1:50">
      <c r="A29" s="1" t="s">
        <v>157</v>
      </c>
      <c r="B29" s="1" t="s">
        <v>158</v>
      </c>
      <c r="C29" s="1" t="s">
        <v>126</v>
      </c>
      <c r="E29" s="1" t="s">
        <v>53</v>
      </c>
      <c r="F29" s="1">
        <v>54</v>
      </c>
      <c r="G29" s="1" t="s">
        <v>115</v>
      </c>
      <c r="H29" s="1">
        <v>190.13</v>
      </c>
      <c r="I29" s="1" t="s">
        <v>55</v>
      </c>
      <c r="J29" s="1" t="s">
        <v>55</v>
      </c>
      <c r="K29" s="1" t="s">
        <v>145</v>
      </c>
      <c r="L29" s="1" t="s">
        <v>66</v>
      </c>
      <c r="M29" s="1">
        <v>1</v>
      </c>
      <c r="N29" s="1">
        <v>0</v>
      </c>
      <c r="O29" s="1">
        <v>0</v>
      </c>
      <c r="P29" s="1">
        <v>0</v>
      </c>
      <c r="Q29" s="1" t="s">
        <v>59</v>
      </c>
      <c r="R29" s="1" t="s">
        <v>59</v>
      </c>
      <c r="S29" s="1" t="s">
        <v>59</v>
      </c>
      <c r="T29" s="1" t="s">
        <v>59</v>
      </c>
      <c r="U29" s="1" t="s">
        <v>59</v>
      </c>
      <c r="W29" s="1">
        <v>0</v>
      </c>
      <c r="X29" s="1">
        <v>0</v>
      </c>
      <c r="Y29" s="1" t="s">
        <v>58</v>
      </c>
      <c r="Z29" s="1" t="s">
        <v>58</v>
      </c>
      <c r="AA29" s="1" t="s">
        <v>58</v>
      </c>
      <c r="AB29" s="1" t="s">
        <v>58</v>
      </c>
      <c r="AC29" s="1" t="s">
        <v>58</v>
      </c>
      <c r="AD29" s="1" t="s">
        <v>58</v>
      </c>
      <c r="AE29" s="1" t="s">
        <v>58</v>
      </c>
      <c r="AF29" s="1" t="s">
        <v>58</v>
      </c>
      <c r="AG29" s="1" t="s">
        <v>58</v>
      </c>
      <c r="AH29" s="1" t="s">
        <v>58</v>
      </c>
      <c r="AI29" s="1" t="s">
        <v>58</v>
      </c>
      <c r="AJ29" s="1" t="s">
        <v>58</v>
      </c>
      <c r="AK29" s="1">
        <v>0</v>
      </c>
      <c r="AL29" s="1">
        <v>0</v>
      </c>
      <c r="AM29" s="1">
        <v>0</v>
      </c>
      <c r="AN29" s="1">
        <v>0</v>
      </c>
      <c r="AO29" s="1">
        <v>0</v>
      </c>
      <c r="AP29" s="1">
        <v>0</v>
      </c>
      <c r="AQ29" s="1">
        <v>0</v>
      </c>
      <c r="AR29" s="1">
        <v>0</v>
      </c>
      <c r="AS29" s="1">
        <v>0</v>
      </c>
      <c r="AV29" s="1">
        <v>11</v>
      </c>
      <c r="AW29" s="1" t="s">
        <v>59</v>
      </c>
      <c r="AX29" s="1">
        <v>7</v>
      </c>
    </row>
    <row r="30" spans="1:50">
      <c r="A30" s="1" t="s">
        <v>159</v>
      </c>
      <c r="B30" s="1" t="s">
        <v>160</v>
      </c>
      <c r="C30" s="1" t="s">
        <v>79</v>
      </c>
      <c r="E30" s="1" t="s">
        <v>53</v>
      </c>
      <c r="F30" s="1">
        <v>46</v>
      </c>
      <c r="G30" s="1" t="s">
        <v>70</v>
      </c>
      <c r="H30" s="1">
        <v>191.12</v>
      </c>
      <c r="I30" s="1" t="s">
        <v>105</v>
      </c>
      <c r="J30" s="1" t="s">
        <v>71</v>
      </c>
      <c r="K30" s="1" t="s">
        <v>85</v>
      </c>
      <c r="L30" s="1" t="s">
        <v>58</v>
      </c>
      <c r="M30" s="1">
        <v>0</v>
      </c>
      <c r="N30" s="1">
        <v>2</v>
      </c>
      <c r="O30" s="1">
        <v>2</v>
      </c>
      <c r="P30" s="1">
        <v>0</v>
      </c>
      <c r="Q30" s="1" t="s">
        <v>59</v>
      </c>
      <c r="R30" s="1" t="s">
        <v>59</v>
      </c>
      <c r="S30" s="1" t="s">
        <v>59</v>
      </c>
      <c r="T30" s="1" t="s">
        <v>59</v>
      </c>
      <c r="U30" s="1" t="s">
        <v>59</v>
      </c>
      <c r="V30" s="1">
        <v>2</v>
      </c>
      <c r="W30" s="1">
        <v>0</v>
      </c>
      <c r="X30" s="1">
        <v>0</v>
      </c>
      <c r="Y30" s="1" t="s">
        <v>59</v>
      </c>
      <c r="Z30" s="1" t="s">
        <v>59</v>
      </c>
      <c r="AA30" s="1" t="s">
        <v>59</v>
      </c>
      <c r="AB30" s="1" t="s">
        <v>59</v>
      </c>
      <c r="AC30" s="1" t="s">
        <v>59</v>
      </c>
      <c r="AD30" s="1" t="s">
        <v>59</v>
      </c>
      <c r="AE30" s="1" t="s">
        <v>59</v>
      </c>
      <c r="AF30" s="1" t="s">
        <v>59</v>
      </c>
      <c r="AG30" s="1" t="s">
        <v>59</v>
      </c>
      <c r="AH30" s="1" t="s">
        <v>59</v>
      </c>
      <c r="AI30" s="1" t="s">
        <v>59</v>
      </c>
      <c r="AJ30" s="1" t="s">
        <v>59</v>
      </c>
      <c r="AV30" s="1">
        <v>11.5</v>
      </c>
      <c r="AW30" s="1" t="s">
        <v>59</v>
      </c>
      <c r="AX30" s="1">
        <v>8</v>
      </c>
    </row>
    <row r="31" spans="1:50">
      <c r="A31" s="1" t="s">
        <v>161</v>
      </c>
      <c r="B31" s="1" t="s">
        <v>162</v>
      </c>
      <c r="C31" s="1" t="s">
        <v>103</v>
      </c>
      <c r="D31" s="1">
        <v>4480</v>
      </c>
      <c r="E31" s="1" t="s">
        <v>63</v>
      </c>
      <c r="F31" s="1">
        <v>64</v>
      </c>
      <c r="G31" s="1" t="s">
        <v>163</v>
      </c>
      <c r="H31" s="1">
        <v>490.46</v>
      </c>
      <c r="I31" s="1" t="s">
        <v>105</v>
      </c>
      <c r="J31" s="1" t="s">
        <v>71</v>
      </c>
      <c r="K31" s="1" t="s">
        <v>72</v>
      </c>
      <c r="L31" s="1" t="s">
        <v>58</v>
      </c>
      <c r="M31" s="1">
        <v>0</v>
      </c>
      <c r="N31" s="1">
        <v>2</v>
      </c>
      <c r="O31" s="1">
        <v>2</v>
      </c>
      <c r="P31" s="1">
        <v>1</v>
      </c>
      <c r="Q31" s="1" t="s">
        <v>59</v>
      </c>
      <c r="R31" s="1" t="s">
        <v>59</v>
      </c>
      <c r="S31" s="1" t="s">
        <v>66</v>
      </c>
      <c r="T31" s="1" t="s">
        <v>59</v>
      </c>
      <c r="U31" s="1" t="s">
        <v>66</v>
      </c>
      <c r="W31" s="1">
        <v>0</v>
      </c>
      <c r="X31" s="1">
        <v>0</v>
      </c>
      <c r="Y31" s="1" t="s">
        <v>66</v>
      </c>
      <c r="Z31" s="1" t="s">
        <v>66</v>
      </c>
      <c r="AA31" s="1" t="s">
        <v>66</v>
      </c>
      <c r="AB31" s="1" t="s">
        <v>66</v>
      </c>
      <c r="AC31" s="1" t="s">
        <v>58</v>
      </c>
      <c r="AD31" s="1" t="s">
        <v>58</v>
      </c>
      <c r="AE31" s="1" t="s">
        <v>66</v>
      </c>
      <c r="AF31" s="1" t="s">
        <v>58</v>
      </c>
      <c r="AG31" s="1" t="s">
        <v>58</v>
      </c>
      <c r="AH31" s="1" t="s">
        <v>58</v>
      </c>
      <c r="AI31" s="1" t="s">
        <v>58</v>
      </c>
      <c r="AJ31" s="1" t="s">
        <v>58</v>
      </c>
      <c r="AK31" s="1">
        <v>0</v>
      </c>
      <c r="AL31" s="1">
        <v>0</v>
      </c>
      <c r="AM31" s="1">
        <v>0</v>
      </c>
      <c r="AN31" s="1">
        <v>0</v>
      </c>
      <c r="AO31" s="1">
        <v>0</v>
      </c>
      <c r="AP31" s="1">
        <v>0</v>
      </c>
      <c r="AQ31" s="1">
        <v>0</v>
      </c>
      <c r="AR31" s="1">
        <v>0</v>
      </c>
      <c r="AS31" s="1">
        <v>0</v>
      </c>
      <c r="AV31" s="1">
        <v>15.3</v>
      </c>
      <c r="AW31" s="1" t="s">
        <v>59</v>
      </c>
      <c r="AX31" s="1">
        <v>6</v>
      </c>
    </row>
    <row r="32" spans="1:50">
      <c r="A32" s="1" t="s">
        <v>164</v>
      </c>
      <c r="B32" s="1" t="s">
        <v>165</v>
      </c>
      <c r="C32" s="1" t="s">
        <v>126</v>
      </c>
      <c r="D32" s="1">
        <v>1760</v>
      </c>
      <c r="E32" s="1" t="s">
        <v>53</v>
      </c>
      <c r="F32" s="1">
        <v>52</v>
      </c>
      <c r="G32" s="1" t="s">
        <v>84</v>
      </c>
      <c r="H32" s="1">
        <v>203.29</v>
      </c>
      <c r="I32" s="1" t="s">
        <v>55</v>
      </c>
      <c r="J32" s="1" t="s">
        <v>71</v>
      </c>
      <c r="K32" s="1" t="s">
        <v>57</v>
      </c>
      <c r="L32" s="1" t="s">
        <v>58</v>
      </c>
      <c r="M32" s="1">
        <v>0</v>
      </c>
      <c r="N32" s="1">
        <v>0</v>
      </c>
      <c r="O32" s="1">
        <v>0</v>
      </c>
      <c r="P32" s="1">
        <v>0</v>
      </c>
      <c r="Q32" s="1" t="s">
        <v>59</v>
      </c>
      <c r="R32" s="1" t="s">
        <v>59</v>
      </c>
      <c r="S32" s="1" t="s">
        <v>59</v>
      </c>
      <c r="T32" s="1" t="s">
        <v>59</v>
      </c>
      <c r="U32" s="1" t="s">
        <v>59</v>
      </c>
      <c r="W32" s="1">
        <v>0</v>
      </c>
      <c r="X32" s="1">
        <v>0</v>
      </c>
      <c r="Y32" s="1" t="s">
        <v>59</v>
      </c>
      <c r="Z32" s="1" t="s">
        <v>59</v>
      </c>
      <c r="AA32" s="1" t="s">
        <v>59</v>
      </c>
      <c r="AB32" s="1" t="s">
        <v>59</v>
      </c>
      <c r="AC32" s="1" t="s">
        <v>59</v>
      </c>
      <c r="AD32" s="1" t="s">
        <v>59</v>
      </c>
      <c r="AE32" s="1" t="s">
        <v>59</v>
      </c>
      <c r="AF32" s="1" t="s">
        <v>59</v>
      </c>
      <c r="AG32" s="1" t="s">
        <v>59</v>
      </c>
      <c r="AH32" s="1" t="s">
        <v>59</v>
      </c>
      <c r="AI32" s="1" t="s">
        <v>59</v>
      </c>
      <c r="AJ32" s="1" t="s">
        <v>59</v>
      </c>
      <c r="AV32" s="1">
        <v>15.2</v>
      </c>
      <c r="AW32" s="1" t="s">
        <v>59</v>
      </c>
      <c r="AX32" s="1">
        <v>7</v>
      </c>
    </row>
    <row r="33" spans="1:50">
      <c r="A33" s="1" t="s">
        <v>166</v>
      </c>
      <c r="B33" s="1" t="s">
        <v>167</v>
      </c>
      <c r="C33" s="1" t="s">
        <v>126</v>
      </c>
      <c r="E33" s="1" t="s">
        <v>63</v>
      </c>
      <c r="F33" s="1">
        <v>68</v>
      </c>
      <c r="G33" s="1" t="s">
        <v>54</v>
      </c>
      <c r="H33" s="1">
        <v>151.32</v>
      </c>
      <c r="I33" s="1" t="s">
        <v>105</v>
      </c>
      <c r="J33" s="1" t="s">
        <v>56</v>
      </c>
      <c r="K33" s="1" t="s">
        <v>168</v>
      </c>
      <c r="L33" s="1" t="s">
        <v>58</v>
      </c>
      <c r="M33" s="1">
        <v>0</v>
      </c>
      <c r="N33" s="1">
        <v>1</v>
      </c>
      <c r="O33" s="1">
        <v>1</v>
      </c>
      <c r="P33" s="1">
        <v>0</v>
      </c>
      <c r="Q33" s="1" t="s">
        <v>59</v>
      </c>
      <c r="R33" s="1" t="s">
        <v>59</v>
      </c>
      <c r="S33" s="1" t="s">
        <v>59</v>
      </c>
      <c r="T33" s="1" t="s">
        <v>59</v>
      </c>
      <c r="U33" s="1" t="s">
        <v>59</v>
      </c>
      <c r="W33" s="1">
        <v>0</v>
      </c>
      <c r="X33" s="1">
        <v>0</v>
      </c>
      <c r="Y33" s="1" t="s">
        <v>66</v>
      </c>
      <c r="Z33" s="1" t="s">
        <v>58</v>
      </c>
      <c r="AA33" s="1" t="s">
        <v>58</v>
      </c>
      <c r="AB33" s="1" t="s">
        <v>58</v>
      </c>
      <c r="AC33" s="1" t="s">
        <v>58</v>
      </c>
      <c r="AD33" s="1" t="s">
        <v>58</v>
      </c>
      <c r="AE33" s="1" t="s">
        <v>58</v>
      </c>
      <c r="AF33" s="1" t="s">
        <v>58</v>
      </c>
      <c r="AG33" s="1" t="s">
        <v>58</v>
      </c>
      <c r="AH33" s="1" t="s">
        <v>58</v>
      </c>
      <c r="AI33" s="1" t="s">
        <v>58</v>
      </c>
      <c r="AJ33" s="1" t="s">
        <v>58</v>
      </c>
      <c r="AK33" s="1">
        <v>0</v>
      </c>
      <c r="AL33" s="1">
        <v>1</v>
      </c>
      <c r="AM33" s="1">
        <v>1</v>
      </c>
      <c r="AN33" s="1">
        <v>0</v>
      </c>
      <c r="AO33" s="1">
        <v>1</v>
      </c>
      <c r="AP33" s="1">
        <v>0</v>
      </c>
      <c r="AQ33" s="1">
        <v>0</v>
      </c>
      <c r="AR33" s="1">
        <v>1</v>
      </c>
      <c r="AS33" s="1">
        <v>1</v>
      </c>
      <c r="AV33" s="1">
        <v>11.5</v>
      </c>
      <c r="AW33" s="1" t="s">
        <v>59</v>
      </c>
      <c r="AX33" s="1">
        <v>7</v>
      </c>
    </row>
    <row r="34" spans="1:50">
      <c r="A34" s="1" t="s">
        <v>169</v>
      </c>
      <c r="B34" s="1" t="s">
        <v>170</v>
      </c>
      <c r="C34" s="1" t="s">
        <v>171</v>
      </c>
      <c r="D34" s="1">
        <v>1280</v>
      </c>
      <c r="E34" s="1" t="s">
        <v>63</v>
      </c>
      <c r="F34" s="1">
        <v>38</v>
      </c>
      <c r="G34" s="1" t="s">
        <v>70</v>
      </c>
      <c r="H34" s="1">
        <v>285.86</v>
      </c>
      <c r="I34" s="1" t="s">
        <v>105</v>
      </c>
      <c r="J34" s="1" t="s">
        <v>71</v>
      </c>
      <c r="K34" s="1" t="s">
        <v>131</v>
      </c>
      <c r="L34" s="1" t="s">
        <v>66</v>
      </c>
      <c r="M34" s="1">
        <v>2</v>
      </c>
      <c r="N34" s="1">
        <v>1</v>
      </c>
      <c r="O34" s="1">
        <v>1</v>
      </c>
      <c r="P34" s="1">
        <v>0</v>
      </c>
      <c r="Q34" s="1" t="s">
        <v>59</v>
      </c>
      <c r="R34" s="1" t="s">
        <v>59</v>
      </c>
      <c r="S34" s="1" t="s">
        <v>59</v>
      </c>
      <c r="T34" s="1" t="s">
        <v>59</v>
      </c>
      <c r="U34" s="1" t="s">
        <v>59</v>
      </c>
      <c r="V34" s="1">
        <v>1</v>
      </c>
      <c r="W34" s="1">
        <v>1</v>
      </c>
      <c r="X34" s="1">
        <v>0</v>
      </c>
      <c r="Y34" s="1" t="s">
        <v>66</v>
      </c>
      <c r="Z34" s="1" t="s">
        <v>58</v>
      </c>
      <c r="AA34" s="1" t="s">
        <v>58</v>
      </c>
      <c r="AB34" s="1" t="s">
        <v>58</v>
      </c>
      <c r="AC34" s="1" t="s">
        <v>58</v>
      </c>
      <c r="AD34" s="1" t="s">
        <v>58</v>
      </c>
      <c r="AE34" s="1" t="s">
        <v>58</v>
      </c>
      <c r="AF34" s="1" t="s">
        <v>66</v>
      </c>
      <c r="AG34" s="1" t="s">
        <v>58</v>
      </c>
      <c r="AH34" s="1" t="s">
        <v>58</v>
      </c>
      <c r="AI34" s="1" t="s">
        <v>58</v>
      </c>
      <c r="AJ34" s="1" t="s">
        <v>58</v>
      </c>
      <c r="AK34" s="1">
        <v>0</v>
      </c>
      <c r="AL34" s="1">
        <v>1</v>
      </c>
      <c r="AM34" s="1">
        <v>1</v>
      </c>
      <c r="AN34" s="1">
        <v>0</v>
      </c>
      <c r="AO34" s="1">
        <v>1</v>
      </c>
      <c r="AP34" s="1">
        <v>0</v>
      </c>
      <c r="AQ34" s="1">
        <v>0</v>
      </c>
      <c r="AR34" s="1">
        <v>0</v>
      </c>
      <c r="AS34" s="1">
        <v>1</v>
      </c>
      <c r="AV34" s="1">
        <v>13.5</v>
      </c>
      <c r="AW34" s="1" t="s">
        <v>59</v>
      </c>
      <c r="AX34" s="1">
        <v>3</v>
      </c>
    </row>
    <row r="35" spans="1:50">
      <c r="A35" s="1" t="s">
        <v>172</v>
      </c>
      <c r="B35" s="1" t="s">
        <v>173</v>
      </c>
      <c r="C35" s="1" t="s">
        <v>174</v>
      </c>
      <c r="E35" s="1" t="s">
        <v>53</v>
      </c>
      <c r="F35" s="1">
        <v>64</v>
      </c>
      <c r="G35" s="1" t="s">
        <v>70</v>
      </c>
      <c r="H35" s="1">
        <v>274.67</v>
      </c>
      <c r="I35" s="1" t="s">
        <v>55</v>
      </c>
      <c r="J35" s="1" t="s">
        <v>55</v>
      </c>
      <c r="K35" s="1" t="s">
        <v>80</v>
      </c>
      <c r="L35" s="1" t="s">
        <v>58</v>
      </c>
      <c r="M35" s="1">
        <v>0</v>
      </c>
      <c r="N35" s="1">
        <v>2</v>
      </c>
      <c r="O35" s="1">
        <v>2</v>
      </c>
      <c r="P35" s="1">
        <v>0</v>
      </c>
      <c r="Q35" s="1" t="s">
        <v>59</v>
      </c>
      <c r="R35" s="1" t="s">
        <v>59</v>
      </c>
      <c r="S35" s="1" t="s">
        <v>59</v>
      </c>
      <c r="T35" s="1" t="s">
        <v>59</v>
      </c>
      <c r="U35" s="1" t="s">
        <v>59</v>
      </c>
      <c r="V35" s="1">
        <v>0</v>
      </c>
      <c r="W35" s="1">
        <v>1</v>
      </c>
      <c r="X35" s="1">
        <v>1</v>
      </c>
      <c r="Y35" s="1" t="s">
        <v>58</v>
      </c>
      <c r="Z35" s="1" t="s">
        <v>58</v>
      </c>
      <c r="AA35" s="1" t="s">
        <v>58</v>
      </c>
      <c r="AB35" s="1" t="s">
        <v>58</v>
      </c>
      <c r="AC35" s="1" t="s">
        <v>58</v>
      </c>
      <c r="AD35" s="1" t="s">
        <v>58</v>
      </c>
      <c r="AE35" s="1" t="s">
        <v>58</v>
      </c>
      <c r="AF35" s="1" t="s">
        <v>58</v>
      </c>
      <c r="AG35" s="1" t="s">
        <v>58</v>
      </c>
      <c r="AH35" s="1" t="s">
        <v>58</v>
      </c>
      <c r="AI35" s="1" t="s">
        <v>58</v>
      </c>
      <c r="AJ35" s="1" t="s">
        <v>58</v>
      </c>
      <c r="AK35" s="1">
        <v>0</v>
      </c>
      <c r="AL35" s="1">
        <v>1</v>
      </c>
      <c r="AM35" s="1">
        <v>1</v>
      </c>
      <c r="AN35" s="1">
        <v>0</v>
      </c>
      <c r="AO35" s="1">
        <v>0</v>
      </c>
      <c r="AP35" s="1">
        <v>0</v>
      </c>
      <c r="AQ35" s="1">
        <v>1</v>
      </c>
      <c r="AR35" s="1">
        <v>0</v>
      </c>
      <c r="AS35" s="1">
        <v>0</v>
      </c>
      <c r="AV35" s="1">
        <v>13.1</v>
      </c>
      <c r="AW35" s="1" t="s">
        <v>59</v>
      </c>
      <c r="AX35" s="1">
        <v>4</v>
      </c>
    </row>
    <row r="36" spans="1:50">
      <c r="A36" s="1" t="s">
        <v>175</v>
      </c>
      <c r="B36" s="1" t="s">
        <v>176</v>
      </c>
      <c r="C36" s="1" t="s">
        <v>177</v>
      </c>
      <c r="E36" s="1" t="s">
        <v>53</v>
      </c>
      <c r="F36" s="1">
        <v>76</v>
      </c>
      <c r="G36" s="1" t="s">
        <v>115</v>
      </c>
      <c r="H36" s="1">
        <v>186.84</v>
      </c>
      <c r="I36" s="1" t="s">
        <v>100</v>
      </c>
      <c r="J36" s="1" t="s">
        <v>71</v>
      </c>
      <c r="K36" s="1" t="s">
        <v>72</v>
      </c>
      <c r="L36" s="1" t="s">
        <v>58</v>
      </c>
      <c r="M36" s="1">
        <v>0</v>
      </c>
      <c r="N36" s="1">
        <v>2</v>
      </c>
      <c r="O36" s="1">
        <v>2</v>
      </c>
      <c r="P36" s="1">
        <v>0</v>
      </c>
      <c r="Q36" s="1" t="s">
        <v>59</v>
      </c>
      <c r="R36" s="1" t="s">
        <v>59</v>
      </c>
      <c r="S36" s="1" t="s">
        <v>59</v>
      </c>
      <c r="T36" s="1" t="s">
        <v>59</v>
      </c>
      <c r="U36" s="1" t="s">
        <v>59</v>
      </c>
      <c r="W36" s="1">
        <v>0</v>
      </c>
      <c r="X36" s="1">
        <v>0</v>
      </c>
      <c r="Y36" s="1" t="s">
        <v>66</v>
      </c>
      <c r="Z36" s="1" t="s">
        <v>66</v>
      </c>
      <c r="AA36" s="1" t="s">
        <v>58</v>
      </c>
      <c r="AB36" s="1" t="s">
        <v>66</v>
      </c>
      <c r="AC36" s="1" t="s">
        <v>58</v>
      </c>
      <c r="AD36" s="1" t="s">
        <v>66</v>
      </c>
      <c r="AE36" s="1" t="s">
        <v>58</v>
      </c>
      <c r="AF36" s="1" t="s">
        <v>58</v>
      </c>
      <c r="AG36" s="1" t="s">
        <v>58</v>
      </c>
      <c r="AH36" s="1" t="s">
        <v>58</v>
      </c>
      <c r="AI36" s="1" t="s">
        <v>58</v>
      </c>
      <c r="AJ36" s="1" t="s">
        <v>58</v>
      </c>
      <c r="AK36" s="1">
        <v>0</v>
      </c>
      <c r="AL36" s="1">
        <v>0</v>
      </c>
      <c r="AM36" s="1">
        <v>1</v>
      </c>
      <c r="AN36" s="1">
        <v>0</v>
      </c>
      <c r="AO36" s="1">
        <v>0</v>
      </c>
      <c r="AP36" s="1">
        <v>1</v>
      </c>
      <c r="AQ36" s="1">
        <v>0</v>
      </c>
      <c r="AR36" s="1">
        <v>0</v>
      </c>
      <c r="AS36" s="1">
        <v>0</v>
      </c>
      <c r="AV36" s="1">
        <v>13.3</v>
      </c>
      <c r="AW36" s="1" t="s">
        <v>59</v>
      </c>
      <c r="AX36" s="1">
        <v>8</v>
      </c>
    </row>
    <row r="37" spans="1:50">
      <c r="A37" s="1" t="s">
        <v>178</v>
      </c>
      <c r="B37" s="1" t="s">
        <v>179</v>
      </c>
      <c r="C37" s="1" t="s">
        <v>122</v>
      </c>
      <c r="D37" s="1">
        <v>2750</v>
      </c>
      <c r="E37" s="1" t="s">
        <v>53</v>
      </c>
      <c r="F37" s="1">
        <v>58</v>
      </c>
      <c r="G37" s="1" t="s">
        <v>70</v>
      </c>
      <c r="H37" s="1">
        <v>229.28</v>
      </c>
      <c r="I37" s="1" t="s">
        <v>55</v>
      </c>
      <c r="J37" s="1" t="s">
        <v>55</v>
      </c>
      <c r="K37" s="1" t="s">
        <v>131</v>
      </c>
      <c r="L37" s="1" t="s">
        <v>58</v>
      </c>
      <c r="M37" s="1">
        <v>0</v>
      </c>
      <c r="N37" s="1">
        <v>1</v>
      </c>
      <c r="O37" s="1">
        <v>1</v>
      </c>
      <c r="P37" s="1">
        <v>0</v>
      </c>
      <c r="Q37" s="1" t="s">
        <v>59</v>
      </c>
      <c r="R37" s="1" t="s">
        <v>59</v>
      </c>
      <c r="S37" s="1" t="s">
        <v>59</v>
      </c>
      <c r="T37" s="1" t="s">
        <v>59</v>
      </c>
      <c r="U37" s="1" t="s">
        <v>59</v>
      </c>
      <c r="V37" s="1">
        <v>1</v>
      </c>
      <c r="W37" s="1">
        <v>1</v>
      </c>
      <c r="X37" s="1">
        <v>1</v>
      </c>
      <c r="Y37" s="1" t="s">
        <v>66</v>
      </c>
      <c r="Z37" s="1" t="s">
        <v>66</v>
      </c>
      <c r="AA37" s="1" t="s">
        <v>58</v>
      </c>
      <c r="AB37" s="1" t="s">
        <v>66</v>
      </c>
      <c r="AC37" s="1" t="s">
        <v>58</v>
      </c>
      <c r="AD37" s="1" t="s">
        <v>58</v>
      </c>
      <c r="AE37" s="1" t="s">
        <v>58</v>
      </c>
      <c r="AF37" s="1" t="s">
        <v>58</v>
      </c>
      <c r="AG37" s="1" t="s">
        <v>58</v>
      </c>
      <c r="AH37" s="1" t="s">
        <v>58</v>
      </c>
      <c r="AI37" s="1" t="s">
        <v>58</v>
      </c>
      <c r="AJ37" s="1" t="s">
        <v>58</v>
      </c>
      <c r="AK37" s="1">
        <v>1</v>
      </c>
      <c r="AL37" s="1">
        <v>0</v>
      </c>
      <c r="AM37" s="1">
        <v>1</v>
      </c>
      <c r="AN37" s="1">
        <v>0</v>
      </c>
      <c r="AO37" s="1">
        <v>1</v>
      </c>
      <c r="AP37" s="1">
        <v>0</v>
      </c>
      <c r="AQ37" s="1">
        <v>1</v>
      </c>
      <c r="AR37" s="1">
        <v>0</v>
      </c>
      <c r="AS37" s="1">
        <v>0</v>
      </c>
      <c r="AV37" s="1">
        <v>12</v>
      </c>
      <c r="AW37" s="1" t="s">
        <v>59</v>
      </c>
      <c r="AX37" s="1">
        <v>7</v>
      </c>
    </row>
    <row r="38" spans="1:50">
      <c r="A38" s="1" t="s">
        <v>180</v>
      </c>
      <c r="B38" s="1" t="s">
        <v>181</v>
      </c>
      <c r="C38" s="1" t="s">
        <v>182</v>
      </c>
      <c r="D38" s="1">
        <v>720</v>
      </c>
      <c r="E38" s="1" t="s">
        <v>63</v>
      </c>
      <c r="F38" s="1">
        <v>38</v>
      </c>
      <c r="G38" s="1" t="s">
        <v>104</v>
      </c>
      <c r="H38" s="1">
        <v>369.74</v>
      </c>
      <c r="I38" s="1" t="s">
        <v>55</v>
      </c>
      <c r="J38" s="1" t="s">
        <v>55</v>
      </c>
      <c r="K38" s="1" t="s">
        <v>72</v>
      </c>
      <c r="L38" s="1" t="s">
        <v>58</v>
      </c>
      <c r="M38" s="1">
        <v>1</v>
      </c>
      <c r="N38" s="1">
        <v>2</v>
      </c>
      <c r="O38" s="1">
        <v>2</v>
      </c>
      <c r="P38" s="1">
        <v>1</v>
      </c>
      <c r="Q38" s="1" t="s">
        <v>59</v>
      </c>
      <c r="R38" s="1" t="s">
        <v>59</v>
      </c>
      <c r="S38" s="1" t="s">
        <v>59</v>
      </c>
      <c r="T38" s="1" t="s">
        <v>59</v>
      </c>
      <c r="U38" s="1" t="s">
        <v>59</v>
      </c>
      <c r="Y38" s="1" t="s">
        <v>66</v>
      </c>
      <c r="Z38" s="1" t="s">
        <v>58</v>
      </c>
      <c r="AA38" s="1" t="s">
        <v>58</v>
      </c>
      <c r="AB38" s="1" t="s">
        <v>66</v>
      </c>
      <c r="AC38" s="1" t="s">
        <v>58</v>
      </c>
      <c r="AD38" s="1" t="s">
        <v>58</v>
      </c>
      <c r="AE38" s="1" t="s">
        <v>58</v>
      </c>
      <c r="AF38" s="1" t="s">
        <v>58</v>
      </c>
      <c r="AG38" s="1" t="s">
        <v>58</v>
      </c>
      <c r="AH38" s="1" t="s">
        <v>58</v>
      </c>
      <c r="AI38" s="1" t="s">
        <v>58</v>
      </c>
      <c r="AJ38" s="1" t="s">
        <v>58</v>
      </c>
      <c r="AK38" s="1">
        <v>0</v>
      </c>
      <c r="AL38" s="1">
        <v>0</v>
      </c>
      <c r="AM38" s="1">
        <v>1</v>
      </c>
      <c r="AN38" s="1">
        <v>0</v>
      </c>
      <c r="AO38" s="1">
        <v>0</v>
      </c>
      <c r="AP38" s="1">
        <v>0</v>
      </c>
      <c r="AQ38" s="1">
        <v>0</v>
      </c>
      <c r="AR38" s="1">
        <v>0</v>
      </c>
      <c r="AS38" s="1">
        <v>0</v>
      </c>
      <c r="AW38" s="1" t="s">
        <v>59</v>
      </c>
      <c r="AX38" s="1">
        <v>7</v>
      </c>
    </row>
    <row r="39" spans="1:50">
      <c r="A39" s="1" t="s">
        <v>183</v>
      </c>
      <c r="B39" s="1" t="s">
        <v>184</v>
      </c>
      <c r="C39" s="1" t="s">
        <v>185</v>
      </c>
      <c r="D39" s="1">
        <v>1600</v>
      </c>
      <c r="E39" s="1" t="s">
        <v>53</v>
      </c>
      <c r="F39" s="1">
        <v>0</v>
      </c>
      <c r="G39" s="1" t="s">
        <v>115</v>
      </c>
      <c r="H39" s="1">
        <v>127.96</v>
      </c>
      <c r="I39" s="1" t="s">
        <v>55</v>
      </c>
      <c r="J39" s="1" t="s">
        <v>56</v>
      </c>
      <c r="K39" s="1" t="s">
        <v>128</v>
      </c>
      <c r="L39" s="1" t="s">
        <v>58</v>
      </c>
      <c r="M39" s="1">
        <v>0</v>
      </c>
      <c r="N39" s="1">
        <v>2</v>
      </c>
      <c r="O39" s="1">
        <v>2</v>
      </c>
      <c r="P39" s="1">
        <v>0</v>
      </c>
      <c r="Q39" s="1" t="s">
        <v>59</v>
      </c>
      <c r="R39" s="1" t="s">
        <v>59</v>
      </c>
      <c r="S39" s="1" t="s">
        <v>59</v>
      </c>
      <c r="T39" s="1" t="s">
        <v>59</v>
      </c>
      <c r="U39" s="1" t="s">
        <v>59</v>
      </c>
      <c r="W39" s="1">
        <v>0</v>
      </c>
      <c r="X39" s="1">
        <v>0</v>
      </c>
      <c r="Y39" s="1" t="s">
        <v>59</v>
      </c>
      <c r="Z39" s="1" t="s">
        <v>59</v>
      </c>
      <c r="AA39" s="1" t="s">
        <v>59</v>
      </c>
      <c r="AB39" s="1" t="s">
        <v>59</v>
      </c>
      <c r="AC39" s="1" t="s">
        <v>59</v>
      </c>
      <c r="AD39" s="1" t="s">
        <v>59</v>
      </c>
      <c r="AE39" s="1" t="s">
        <v>59</v>
      </c>
      <c r="AF39" s="1" t="s">
        <v>59</v>
      </c>
      <c r="AG39" s="1" t="s">
        <v>59</v>
      </c>
      <c r="AH39" s="1" t="s">
        <v>59</v>
      </c>
      <c r="AI39" s="1" t="s">
        <v>59</v>
      </c>
      <c r="AJ39" s="1" t="s">
        <v>59</v>
      </c>
      <c r="AV39" s="1">
        <v>11.4</v>
      </c>
      <c r="AW39" s="1" t="s">
        <v>59</v>
      </c>
      <c r="AX39" s="1">
        <v>1</v>
      </c>
    </row>
    <row r="40" spans="1:50">
      <c r="A40" s="1" t="s">
        <v>186</v>
      </c>
      <c r="B40" s="1" t="s">
        <v>155</v>
      </c>
      <c r="C40" s="1" t="s">
        <v>187</v>
      </c>
      <c r="E40" s="1" t="s">
        <v>53</v>
      </c>
      <c r="F40" s="1">
        <v>38</v>
      </c>
      <c r="G40" s="1" t="s">
        <v>70</v>
      </c>
      <c r="H40" s="1">
        <v>247.7</v>
      </c>
      <c r="I40" s="1" t="s">
        <v>55</v>
      </c>
      <c r="J40" s="1" t="s">
        <v>55</v>
      </c>
      <c r="K40" s="1" t="s">
        <v>85</v>
      </c>
      <c r="L40" s="1" t="s">
        <v>66</v>
      </c>
      <c r="M40" s="1">
        <v>2</v>
      </c>
      <c r="N40" s="1">
        <v>1</v>
      </c>
      <c r="O40" s="1">
        <v>1</v>
      </c>
      <c r="P40" s="1">
        <v>0</v>
      </c>
      <c r="Q40" s="1" t="s">
        <v>59</v>
      </c>
      <c r="R40" s="1" t="s">
        <v>59</v>
      </c>
      <c r="S40" s="1" t="s">
        <v>59</v>
      </c>
      <c r="T40" s="1" t="s">
        <v>59</v>
      </c>
      <c r="U40" s="1" t="s">
        <v>59</v>
      </c>
      <c r="W40" s="1">
        <v>0</v>
      </c>
      <c r="X40" s="1">
        <v>0</v>
      </c>
      <c r="Y40" s="1" t="s">
        <v>59</v>
      </c>
      <c r="Z40" s="1" t="s">
        <v>59</v>
      </c>
      <c r="AA40" s="1" t="s">
        <v>59</v>
      </c>
      <c r="AB40" s="1" t="s">
        <v>59</v>
      </c>
      <c r="AC40" s="1" t="s">
        <v>59</v>
      </c>
      <c r="AD40" s="1" t="s">
        <v>59</v>
      </c>
      <c r="AE40" s="1" t="s">
        <v>59</v>
      </c>
      <c r="AF40" s="1" t="s">
        <v>59</v>
      </c>
      <c r="AG40" s="1" t="s">
        <v>59</v>
      </c>
      <c r="AH40" s="1" t="s">
        <v>59</v>
      </c>
      <c r="AI40" s="1" t="s">
        <v>59</v>
      </c>
      <c r="AJ40" s="1" t="s">
        <v>59</v>
      </c>
      <c r="AV40" s="1">
        <v>11.9</v>
      </c>
      <c r="AW40" s="1" t="s">
        <v>59</v>
      </c>
      <c r="AX40" s="1">
        <v>7</v>
      </c>
    </row>
    <row r="41" spans="1:50">
      <c r="A41" s="1" t="s">
        <v>188</v>
      </c>
      <c r="B41" s="1" t="s">
        <v>189</v>
      </c>
      <c r="C41" s="1" t="s">
        <v>108</v>
      </c>
      <c r="E41" s="1" t="s">
        <v>63</v>
      </c>
      <c r="F41" s="1">
        <v>70</v>
      </c>
      <c r="G41" s="1" t="s">
        <v>54</v>
      </c>
      <c r="H41" s="1">
        <v>136.84</v>
      </c>
      <c r="I41" s="1" t="s">
        <v>55</v>
      </c>
      <c r="J41" s="1" t="s">
        <v>71</v>
      </c>
      <c r="K41" s="1" t="s">
        <v>80</v>
      </c>
      <c r="L41" s="1" t="s">
        <v>58</v>
      </c>
      <c r="M41" s="1">
        <v>0</v>
      </c>
      <c r="N41" s="1">
        <v>1</v>
      </c>
      <c r="O41" s="1">
        <v>1</v>
      </c>
      <c r="P41" s="1">
        <v>0</v>
      </c>
      <c r="Q41" s="1" t="s">
        <v>59</v>
      </c>
      <c r="R41" s="1" t="s">
        <v>59</v>
      </c>
      <c r="S41" s="1" t="s">
        <v>59</v>
      </c>
      <c r="T41" s="1" t="s">
        <v>59</v>
      </c>
      <c r="U41" s="1" t="s">
        <v>59</v>
      </c>
      <c r="V41" s="1">
        <v>1</v>
      </c>
      <c r="W41" s="1">
        <v>0</v>
      </c>
      <c r="X41" s="1">
        <v>0</v>
      </c>
      <c r="Y41" s="1" t="s">
        <v>59</v>
      </c>
      <c r="Z41" s="1" t="s">
        <v>59</v>
      </c>
      <c r="AA41" s="1" t="s">
        <v>59</v>
      </c>
      <c r="AB41" s="1" t="s">
        <v>59</v>
      </c>
      <c r="AC41" s="1" t="s">
        <v>59</v>
      </c>
      <c r="AD41" s="1" t="s">
        <v>59</v>
      </c>
      <c r="AE41" s="1" t="s">
        <v>59</v>
      </c>
      <c r="AF41" s="1" t="s">
        <v>59</v>
      </c>
      <c r="AG41" s="1" t="s">
        <v>59</v>
      </c>
      <c r="AH41" s="1" t="s">
        <v>59</v>
      </c>
      <c r="AI41" s="1" t="s">
        <v>59</v>
      </c>
      <c r="AJ41" s="1" t="s">
        <v>59</v>
      </c>
      <c r="AV41" s="1">
        <v>12.8</v>
      </c>
      <c r="AW41" s="1" t="s">
        <v>59</v>
      </c>
      <c r="AX41" s="1">
        <v>9</v>
      </c>
    </row>
    <row r="42" spans="1:50">
      <c r="A42" s="1" t="s">
        <v>190</v>
      </c>
      <c r="B42" s="1" t="s">
        <v>191</v>
      </c>
      <c r="C42" s="1" t="s">
        <v>108</v>
      </c>
      <c r="D42" s="1">
        <v>1880</v>
      </c>
      <c r="E42" s="1" t="s">
        <v>63</v>
      </c>
      <c r="F42" s="1">
        <v>88</v>
      </c>
      <c r="G42" s="1" t="s">
        <v>163</v>
      </c>
      <c r="H42" s="1">
        <v>325.99</v>
      </c>
      <c r="I42" s="1" t="s">
        <v>100</v>
      </c>
      <c r="J42" s="1" t="s">
        <v>71</v>
      </c>
      <c r="K42" s="1" t="s">
        <v>72</v>
      </c>
      <c r="L42" s="1" t="s">
        <v>58</v>
      </c>
      <c r="M42" s="1">
        <v>0</v>
      </c>
      <c r="N42" s="1">
        <v>2</v>
      </c>
      <c r="O42" s="1">
        <v>2</v>
      </c>
      <c r="P42" s="1">
        <v>0</v>
      </c>
      <c r="Q42" s="1" t="s">
        <v>59</v>
      </c>
      <c r="R42" s="1" t="s">
        <v>59</v>
      </c>
      <c r="S42" s="1" t="s">
        <v>59</v>
      </c>
      <c r="T42" s="1" t="s">
        <v>59</v>
      </c>
      <c r="U42" s="1" t="s">
        <v>66</v>
      </c>
      <c r="V42" s="1">
        <v>2</v>
      </c>
      <c r="W42" s="1">
        <v>0</v>
      </c>
      <c r="X42" s="1">
        <v>1</v>
      </c>
      <c r="Y42" s="1" t="s">
        <v>66</v>
      </c>
      <c r="Z42" s="1" t="s">
        <v>58</v>
      </c>
      <c r="AA42" s="1" t="s">
        <v>66</v>
      </c>
      <c r="AB42" s="1" t="s">
        <v>66</v>
      </c>
      <c r="AC42" s="1" t="s">
        <v>58</v>
      </c>
      <c r="AD42" s="1" t="s">
        <v>58</v>
      </c>
      <c r="AE42" s="1" t="s">
        <v>66</v>
      </c>
      <c r="AF42" s="1" t="s">
        <v>58</v>
      </c>
      <c r="AG42" s="1" t="s">
        <v>58</v>
      </c>
      <c r="AH42" s="1" t="s">
        <v>58</v>
      </c>
      <c r="AI42" s="1" t="s">
        <v>58</v>
      </c>
      <c r="AJ42" s="1" t="s">
        <v>58</v>
      </c>
      <c r="AK42" s="1">
        <v>0</v>
      </c>
      <c r="AL42" s="1">
        <v>0</v>
      </c>
      <c r="AM42" s="1">
        <v>1</v>
      </c>
      <c r="AN42" s="1">
        <v>0</v>
      </c>
      <c r="AO42" s="1">
        <v>0</v>
      </c>
      <c r="AP42" s="1">
        <v>0</v>
      </c>
      <c r="AQ42" s="1">
        <v>0</v>
      </c>
      <c r="AR42" s="1">
        <v>0</v>
      </c>
      <c r="AS42" s="1">
        <v>1</v>
      </c>
      <c r="AV42" s="1">
        <v>14.1</v>
      </c>
      <c r="AW42" s="1" t="s">
        <v>66</v>
      </c>
      <c r="AX42" s="1">
        <v>9</v>
      </c>
    </row>
    <row r="43" spans="1:50">
      <c r="A43" s="1" t="s">
        <v>192</v>
      </c>
      <c r="B43" s="1" t="s">
        <v>193</v>
      </c>
      <c r="C43" s="1" t="s">
        <v>171</v>
      </c>
      <c r="D43" s="1">
        <v>5600</v>
      </c>
      <c r="E43" s="1" t="s">
        <v>63</v>
      </c>
      <c r="F43" s="1">
        <v>58</v>
      </c>
      <c r="G43" s="1" t="s">
        <v>104</v>
      </c>
      <c r="H43" s="1">
        <v>349.34</v>
      </c>
      <c r="I43" s="1" t="s">
        <v>55</v>
      </c>
      <c r="J43" s="1" t="s">
        <v>71</v>
      </c>
      <c r="K43" s="1" t="s">
        <v>128</v>
      </c>
      <c r="L43" s="1" t="s">
        <v>58</v>
      </c>
      <c r="M43" s="1">
        <v>0</v>
      </c>
      <c r="N43" s="1">
        <v>2</v>
      </c>
      <c r="O43" s="1">
        <v>2</v>
      </c>
      <c r="P43" s="1">
        <v>0</v>
      </c>
      <c r="Q43" s="1" t="s">
        <v>59</v>
      </c>
      <c r="R43" s="1" t="s">
        <v>59</v>
      </c>
      <c r="S43" s="1" t="s">
        <v>59</v>
      </c>
      <c r="T43" s="1" t="s">
        <v>59</v>
      </c>
      <c r="U43" s="1" t="s">
        <v>59</v>
      </c>
      <c r="V43" s="1">
        <v>1</v>
      </c>
      <c r="W43" s="1">
        <v>0</v>
      </c>
      <c r="X43" s="1">
        <v>0</v>
      </c>
      <c r="Y43" s="1" t="s">
        <v>58</v>
      </c>
      <c r="Z43" s="1" t="s">
        <v>58</v>
      </c>
      <c r="AA43" s="1" t="s">
        <v>58</v>
      </c>
      <c r="AB43" s="1" t="s">
        <v>58</v>
      </c>
      <c r="AC43" s="1" t="s">
        <v>58</v>
      </c>
      <c r="AD43" s="1" t="s">
        <v>58</v>
      </c>
      <c r="AE43" s="1" t="s">
        <v>58</v>
      </c>
      <c r="AF43" s="1" t="s">
        <v>58</v>
      </c>
      <c r="AG43" s="1" t="s">
        <v>58</v>
      </c>
      <c r="AH43" s="1" t="s">
        <v>58</v>
      </c>
      <c r="AI43" s="1" t="s">
        <v>58</v>
      </c>
      <c r="AJ43" s="1" t="s">
        <v>58</v>
      </c>
      <c r="AK43" s="1">
        <v>0</v>
      </c>
      <c r="AL43" s="1">
        <v>0</v>
      </c>
      <c r="AM43" s="1">
        <v>1</v>
      </c>
      <c r="AN43" s="1">
        <v>0</v>
      </c>
      <c r="AO43" s="1">
        <v>1</v>
      </c>
      <c r="AP43" s="1">
        <v>0</v>
      </c>
      <c r="AQ43" s="1">
        <v>0</v>
      </c>
      <c r="AR43" s="1">
        <v>0</v>
      </c>
      <c r="AS43" s="1">
        <v>1</v>
      </c>
      <c r="AV43" s="1">
        <v>12.3</v>
      </c>
      <c r="AW43" s="1" t="s">
        <v>59</v>
      </c>
      <c r="AX43" s="1">
        <v>3</v>
      </c>
    </row>
    <row r="44" spans="1:50">
      <c r="A44" s="1" t="s">
        <v>194</v>
      </c>
      <c r="B44" s="1" t="s">
        <v>195</v>
      </c>
      <c r="C44" s="1" t="s">
        <v>142</v>
      </c>
      <c r="D44" s="1">
        <v>7080</v>
      </c>
      <c r="E44" s="1" t="s">
        <v>53</v>
      </c>
      <c r="F44" s="1">
        <v>0</v>
      </c>
      <c r="G44" s="1" t="s">
        <v>84</v>
      </c>
      <c r="H44" s="1">
        <v>206.25</v>
      </c>
      <c r="I44" s="1" t="s">
        <v>196</v>
      </c>
      <c r="J44" s="1" t="s">
        <v>55</v>
      </c>
      <c r="K44" s="1" t="s">
        <v>131</v>
      </c>
      <c r="L44" s="1" t="s">
        <v>58</v>
      </c>
      <c r="M44" s="1">
        <v>0</v>
      </c>
      <c r="N44" s="1">
        <v>0</v>
      </c>
      <c r="O44" s="1">
        <v>0</v>
      </c>
      <c r="P44" s="1">
        <v>1</v>
      </c>
      <c r="Q44" s="1" t="s">
        <v>59</v>
      </c>
      <c r="R44" s="1" t="s">
        <v>59</v>
      </c>
      <c r="S44" s="1" t="s">
        <v>59</v>
      </c>
      <c r="T44" s="1" t="s">
        <v>59</v>
      </c>
      <c r="U44" s="1" t="s">
        <v>59</v>
      </c>
      <c r="Y44" s="1" t="s">
        <v>58</v>
      </c>
      <c r="Z44" s="1" t="s">
        <v>58</v>
      </c>
      <c r="AA44" s="1" t="s">
        <v>58</v>
      </c>
      <c r="AB44" s="1" t="s">
        <v>58</v>
      </c>
      <c r="AC44" s="1" t="s">
        <v>58</v>
      </c>
      <c r="AD44" s="1" t="s">
        <v>58</v>
      </c>
      <c r="AE44" s="1" t="s">
        <v>58</v>
      </c>
      <c r="AF44" s="1" t="s">
        <v>58</v>
      </c>
      <c r="AG44" s="1" t="s">
        <v>58</v>
      </c>
      <c r="AH44" s="1" t="s">
        <v>58</v>
      </c>
      <c r="AI44" s="1" t="s">
        <v>58</v>
      </c>
      <c r="AJ44" s="1" t="s">
        <v>58</v>
      </c>
      <c r="AK44" s="1">
        <v>0</v>
      </c>
      <c r="AL44" s="1">
        <v>1</v>
      </c>
      <c r="AM44" s="1">
        <v>0</v>
      </c>
      <c r="AN44" s="1">
        <v>0</v>
      </c>
      <c r="AO44" s="1">
        <v>1</v>
      </c>
      <c r="AP44" s="1">
        <v>0</v>
      </c>
      <c r="AQ44" s="1">
        <v>0</v>
      </c>
      <c r="AR44" s="1">
        <v>0</v>
      </c>
      <c r="AS44" s="1">
        <v>0</v>
      </c>
      <c r="AW44" s="1" t="s">
        <v>59</v>
      </c>
      <c r="AX44" s="1">
        <v>6</v>
      </c>
    </row>
    <row r="45" spans="1:50">
      <c r="A45" s="1" t="s">
        <v>197</v>
      </c>
      <c r="B45" s="1" t="s">
        <v>198</v>
      </c>
      <c r="C45" s="1" t="s">
        <v>199</v>
      </c>
      <c r="D45" s="1">
        <v>4000</v>
      </c>
      <c r="E45" s="1" t="s">
        <v>53</v>
      </c>
      <c r="F45" s="1">
        <v>52</v>
      </c>
      <c r="G45" s="1" t="s">
        <v>84</v>
      </c>
      <c r="H45" s="1">
        <v>200.66</v>
      </c>
      <c r="I45" s="1" t="s">
        <v>105</v>
      </c>
      <c r="J45" s="1" t="s">
        <v>55</v>
      </c>
      <c r="K45" s="1" t="s">
        <v>116</v>
      </c>
      <c r="L45" s="1" t="s">
        <v>58</v>
      </c>
      <c r="M45" s="1">
        <v>0</v>
      </c>
      <c r="N45" s="1">
        <v>0</v>
      </c>
      <c r="O45" s="1">
        <v>0</v>
      </c>
      <c r="P45" s="1">
        <v>0</v>
      </c>
      <c r="Q45" s="1" t="s">
        <v>59</v>
      </c>
      <c r="R45" s="1" t="s">
        <v>59</v>
      </c>
      <c r="S45" s="1" t="s">
        <v>59</v>
      </c>
      <c r="T45" s="1" t="s">
        <v>59</v>
      </c>
      <c r="U45" s="1" t="s">
        <v>59</v>
      </c>
      <c r="W45" s="1">
        <v>0</v>
      </c>
      <c r="X45" s="1">
        <v>0</v>
      </c>
      <c r="Y45" s="1" t="s">
        <v>59</v>
      </c>
      <c r="Z45" s="1" t="s">
        <v>59</v>
      </c>
      <c r="AA45" s="1" t="s">
        <v>59</v>
      </c>
      <c r="AB45" s="1" t="s">
        <v>59</v>
      </c>
      <c r="AC45" s="1" t="s">
        <v>59</v>
      </c>
      <c r="AD45" s="1" t="s">
        <v>59</v>
      </c>
      <c r="AE45" s="1" t="s">
        <v>59</v>
      </c>
      <c r="AF45" s="1" t="s">
        <v>59</v>
      </c>
      <c r="AG45" s="1" t="s">
        <v>59</v>
      </c>
      <c r="AH45" s="1" t="s">
        <v>59</v>
      </c>
      <c r="AI45" s="1" t="s">
        <v>59</v>
      </c>
      <c r="AJ45" s="1" t="s">
        <v>59</v>
      </c>
      <c r="AV45" s="1">
        <v>10.8</v>
      </c>
      <c r="AW45" s="1" t="s">
        <v>59</v>
      </c>
      <c r="AX45" s="1">
        <v>3</v>
      </c>
    </row>
    <row r="46" spans="1:50">
      <c r="A46" s="1" t="s">
        <v>200</v>
      </c>
      <c r="B46" s="1" t="s">
        <v>201</v>
      </c>
      <c r="C46" s="1" t="s">
        <v>202</v>
      </c>
      <c r="E46" s="1" t="s">
        <v>63</v>
      </c>
      <c r="F46" s="1">
        <v>34</v>
      </c>
      <c r="G46" s="1" t="s">
        <v>115</v>
      </c>
      <c r="H46" s="1">
        <v>178.95</v>
      </c>
      <c r="I46" s="1" t="s">
        <v>55</v>
      </c>
      <c r="J46" s="1" t="s">
        <v>55</v>
      </c>
      <c r="K46" s="1" t="s">
        <v>72</v>
      </c>
      <c r="L46" s="1" t="s">
        <v>58</v>
      </c>
      <c r="M46" s="1">
        <v>0</v>
      </c>
      <c r="N46" s="1">
        <v>2</v>
      </c>
      <c r="O46" s="1">
        <v>2</v>
      </c>
      <c r="P46" s="1">
        <v>0</v>
      </c>
      <c r="Q46" s="1" t="s">
        <v>59</v>
      </c>
      <c r="R46" s="1" t="s">
        <v>59</v>
      </c>
      <c r="S46" s="1" t="s">
        <v>59</v>
      </c>
      <c r="T46" s="1" t="s">
        <v>59</v>
      </c>
      <c r="U46" s="1" t="s">
        <v>59</v>
      </c>
      <c r="V46" s="1">
        <v>2</v>
      </c>
      <c r="W46" s="1">
        <v>1</v>
      </c>
      <c r="X46" s="1">
        <v>1</v>
      </c>
      <c r="Y46" s="1" t="s">
        <v>66</v>
      </c>
      <c r="Z46" s="1" t="s">
        <v>58</v>
      </c>
      <c r="AA46" s="1" t="s">
        <v>58</v>
      </c>
      <c r="AB46" s="1" t="s">
        <v>58</v>
      </c>
      <c r="AC46" s="1" t="s">
        <v>58</v>
      </c>
      <c r="AD46" s="1" t="s">
        <v>58</v>
      </c>
      <c r="AE46" s="1" t="s">
        <v>58</v>
      </c>
      <c r="AF46" s="1" t="s">
        <v>58</v>
      </c>
      <c r="AG46" s="1" t="s">
        <v>58</v>
      </c>
      <c r="AH46" s="1" t="s">
        <v>58</v>
      </c>
      <c r="AI46" s="1" t="s">
        <v>58</v>
      </c>
      <c r="AJ46" s="1" t="s">
        <v>58</v>
      </c>
      <c r="AK46" s="1">
        <v>0</v>
      </c>
      <c r="AL46" s="1">
        <v>0</v>
      </c>
      <c r="AM46" s="1">
        <v>1</v>
      </c>
      <c r="AN46" s="1">
        <v>0</v>
      </c>
      <c r="AO46" s="1">
        <v>1</v>
      </c>
      <c r="AP46" s="1">
        <v>0</v>
      </c>
      <c r="AQ46" s="1">
        <v>0</v>
      </c>
      <c r="AR46" s="1">
        <v>0</v>
      </c>
      <c r="AS46" s="1">
        <v>1</v>
      </c>
      <c r="AV46" s="1">
        <v>11.4</v>
      </c>
      <c r="AW46" s="1" t="s">
        <v>59</v>
      </c>
      <c r="AX46" s="1">
        <v>2</v>
      </c>
    </row>
    <row r="47" spans="1:50">
      <c r="A47" s="1" t="s">
        <v>203</v>
      </c>
      <c r="B47" s="1" t="s">
        <v>204</v>
      </c>
      <c r="C47" s="1" t="s">
        <v>205</v>
      </c>
      <c r="D47" s="1">
        <v>7800</v>
      </c>
      <c r="E47" s="1" t="s">
        <v>63</v>
      </c>
      <c r="F47" s="1">
        <v>48</v>
      </c>
      <c r="G47" s="1" t="s">
        <v>70</v>
      </c>
      <c r="H47" s="1">
        <v>332.24</v>
      </c>
      <c r="I47" s="1" t="s">
        <v>76</v>
      </c>
      <c r="J47" s="1" t="s">
        <v>71</v>
      </c>
      <c r="K47" s="1" t="s">
        <v>168</v>
      </c>
      <c r="L47" s="1" t="s">
        <v>66</v>
      </c>
      <c r="M47" s="1">
        <v>1</v>
      </c>
      <c r="N47" s="1">
        <v>2</v>
      </c>
      <c r="O47" s="1">
        <v>2</v>
      </c>
      <c r="P47" s="1">
        <v>0</v>
      </c>
      <c r="Q47" s="1" t="s">
        <v>59</v>
      </c>
      <c r="R47" s="1" t="s">
        <v>66</v>
      </c>
      <c r="S47" s="1" t="s">
        <v>66</v>
      </c>
      <c r="T47" s="1" t="s">
        <v>59</v>
      </c>
      <c r="U47" s="1" t="s">
        <v>59</v>
      </c>
      <c r="W47" s="1">
        <v>0</v>
      </c>
      <c r="X47" s="1">
        <v>0</v>
      </c>
      <c r="Y47" s="1" t="s">
        <v>59</v>
      </c>
      <c r="Z47" s="1" t="s">
        <v>59</v>
      </c>
      <c r="AA47" s="1" t="s">
        <v>59</v>
      </c>
      <c r="AB47" s="1" t="s">
        <v>59</v>
      </c>
      <c r="AC47" s="1" t="s">
        <v>59</v>
      </c>
      <c r="AD47" s="1" t="s">
        <v>59</v>
      </c>
      <c r="AE47" s="1" t="s">
        <v>59</v>
      </c>
      <c r="AF47" s="1" t="s">
        <v>59</v>
      </c>
      <c r="AG47" s="1" t="s">
        <v>59</v>
      </c>
      <c r="AH47" s="1" t="s">
        <v>59</v>
      </c>
      <c r="AI47" s="1" t="s">
        <v>59</v>
      </c>
      <c r="AJ47" s="1" t="s">
        <v>59</v>
      </c>
      <c r="AV47" s="1">
        <v>13.7</v>
      </c>
      <c r="AW47" s="1" t="s">
        <v>59</v>
      </c>
      <c r="AX47" s="1">
        <v>1</v>
      </c>
    </row>
    <row r="48" spans="1:50">
      <c r="A48" s="1" t="s">
        <v>206</v>
      </c>
      <c r="B48" s="1" t="s">
        <v>207</v>
      </c>
      <c r="C48" s="1" t="s">
        <v>171</v>
      </c>
      <c r="D48" s="1">
        <v>3610</v>
      </c>
      <c r="E48" s="1" t="s">
        <v>63</v>
      </c>
      <c r="F48" s="1">
        <v>46</v>
      </c>
      <c r="G48" s="1" t="s">
        <v>64</v>
      </c>
      <c r="H48" s="1">
        <v>283.55</v>
      </c>
      <c r="I48" s="1" t="s">
        <v>100</v>
      </c>
      <c r="J48" s="1" t="s">
        <v>55</v>
      </c>
      <c r="K48" s="1" t="s">
        <v>145</v>
      </c>
      <c r="L48" s="1" t="s">
        <v>66</v>
      </c>
      <c r="M48" s="1">
        <v>2</v>
      </c>
      <c r="N48" s="1">
        <v>1</v>
      </c>
      <c r="O48" s="1">
        <v>1</v>
      </c>
      <c r="P48" s="1">
        <v>0</v>
      </c>
      <c r="Q48" s="1" t="s">
        <v>59</v>
      </c>
      <c r="R48" s="1" t="s">
        <v>59</v>
      </c>
      <c r="S48" s="1" t="s">
        <v>59</v>
      </c>
      <c r="T48" s="1" t="s">
        <v>59</v>
      </c>
      <c r="U48" s="1" t="s">
        <v>59</v>
      </c>
      <c r="V48" s="1">
        <v>1</v>
      </c>
      <c r="W48" s="1">
        <v>1</v>
      </c>
      <c r="X48" s="1">
        <v>0</v>
      </c>
      <c r="Y48" s="1" t="s">
        <v>58</v>
      </c>
      <c r="Z48" s="1" t="s">
        <v>58</v>
      </c>
      <c r="AA48" s="1" t="s">
        <v>58</v>
      </c>
      <c r="AB48" s="1" t="s">
        <v>58</v>
      </c>
      <c r="AC48" s="1" t="s">
        <v>58</v>
      </c>
      <c r="AD48" s="1" t="s">
        <v>58</v>
      </c>
      <c r="AE48" s="1" t="s">
        <v>58</v>
      </c>
      <c r="AF48" s="1" t="s">
        <v>58</v>
      </c>
      <c r="AG48" s="1" t="s">
        <v>58</v>
      </c>
      <c r="AH48" s="1" t="s">
        <v>58</v>
      </c>
      <c r="AI48" s="1" t="s">
        <v>58</v>
      </c>
      <c r="AJ48" s="1" t="s">
        <v>58</v>
      </c>
      <c r="AK48" s="1">
        <v>0</v>
      </c>
      <c r="AL48" s="1">
        <v>1</v>
      </c>
      <c r="AM48" s="1">
        <v>1</v>
      </c>
      <c r="AN48" s="1">
        <v>0</v>
      </c>
      <c r="AO48" s="1">
        <v>0</v>
      </c>
      <c r="AP48" s="1">
        <v>0</v>
      </c>
      <c r="AQ48" s="1">
        <v>0</v>
      </c>
      <c r="AR48" s="1">
        <v>0</v>
      </c>
      <c r="AS48" s="1">
        <v>0</v>
      </c>
      <c r="AV48" s="1">
        <v>11.9</v>
      </c>
      <c r="AW48" s="1" t="s">
        <v>59</v>
      </c>
      <c r="AX48" s="1">
        <v>3</v>
      </c>
    </row>
    <row r="49" spans="1:50">
      <c r="A49" s="1" t="s">
        <v>208</v>
      </c>
      <c r="B49" s="1" t="s">
        <v>209</v>
      </c>
      <c r="C49" s="1" t="s">
        <v>103</v>
      </c>
      <c r="D49" s="1">
        <v>5775</v>
      </c>
      <c r="E49" s="1" t="s">
        <v>63</v>
      </c>
      <c r="F49" s="1">
        <v>46</v>
      </c>
      <c r="G49" s="1" t="s">
        <v>84</v>
      </c>
      <c r="H49" s="1">
        <v>376.64</v>
      </c>
      <c r="I49" s="1" t="s">
        <v>65</v>
      </c>
      <c r="J49" s="1" t="s">
        <v>56</v>
      </c>
      <c r="K49" s="1" t="s">
        <v>131</v>
      </c>
      <c r="L49" s="1" t="s">
        <v>66</v>
      </c>
      <c r="M49" s="1">
        <v>1</v>
      </c>
      <c r="N49" s="1">
        <v>0</v>
      </c>
      <c r="O49" s="1">
        <v>0</v>
      </c>
      <c r="P49" s="1">
        <v>0</v>
      </c>
      <c r="Q49" s="1" t="s">
        <v>59</v>
      </c>
      <c r="R49" s="1" t="s">
        <v>59</v>
      </c>
      <c r="S49" s="1" t="s">
        <v>59</v>
      </c>
      <c r="T49" s="1" t="s">
        <v>59</v>
      </c>
      <c r="U49" s="1" t="s">
        <v>59</v>
      </c>
      <c r="W49" s="1">
        <v>0</v>
      </c>
      <c r="X49" s="1">
        <v>0</v>
      </c>
      <c r="Y49" s="1" t="s">
        <v>59</v>
      </c>
      <c r="Z49" s="1" t="s">
        <v>59</v>
      </c>
      <c r="AA49" s="1" t="s">
        <v>59</v>
      </c>
      <c r="AB49" s="1" t="s">
        <v>59</v>
      </c>
      <c r="AC49" s="1" t="s">
        <v>59</v>
      </c>
      <c r="AD49" s="1" t="s">
        <v>59</v>
      </c>
      <c r="AE49" s="1" t="s">
        <v>59</v>
      </c>
      <c r="AF49" s="1" t="s">
        <v>59</v>
      </c>
      <c r="AG49" s="1" t="s">
        <v>59</v>
      </c>
      <c r="AH49" s="1" t="s">
        <v>59</v>
      </c>
      <c r="AI49" s="1" t="s">
        <v>59</v>
      </c>
      <c r="AJ49" s="1" t="s">
        <v>59</v>
      </c>
      <c r="AV49" s="1">
        <v>15.3</v>
      </c>
      <c r="AW49" s="1" t="s">
        <v>59</v>
      </c>
      <c r="AX49" s="1">
        <v>6</v>
      </c>
    </row>
    <row r="50" spans="1:50">
      <c r="A50" s="1" t="s">
        <v>210</v>
      </c>
      <c r="B50" s="1" t="s">
        <v>211</v>
      </c>
      <c r="C50" s="1" t="s">
        <v>212</v>
      </c>
      <c r="E50" s="1" t="s">
        <v>63</v>
      </c>
      <c r="F50" s="1">
        <v>46</v>
      </c>
      <c r="G50" s="1" t="s">
        <v>104</v>
      </c>
      <c r="H50" s="1">
        <v>144.08000000000001</v>
      </c>
      <c r="I50" s="1" t="s">
        <v>196</v>
      </c>
      <c r="J50" s="1" t="s">
        <v>55</v>
      </c>
      <c r="K50" s="1" t="s">
        <v>131</v>
      </c>
      <c r="L50" s="1" t="s">
        <v>66</v>
      </c>
      <c r="M50" s="1">
        <v>0</v>
      </c>
      <c r="N50" s="1">
        <v>2</v>
      </c>
      <c r="O50" s="1">
        <v>2</v>
      </c>
      <c r="P50" s="1">
        <v>1</v>
      </c>
      <c r="Q50" s="1" t="s">
        <v>59</v>
      </c>
      <c r="R50" s="1" t="s">
        <v>59</v>
      </c>
      <c r="S50" s="1" t="s">
        <v>59</v>
      </c>
      <c r="T50" s="1" t="s">
        <v>59</v>
      </c>
      <c r="U50" s="1" t="s">
        <v>59</v>
      </c>
      <c r="Y50" s="1" t="s">
        <v>58</v>
      </c>
      <c r="Z50" s="1" t="s">
        <v>58</v>
      </c>
      <c r="AA50" s="1" t="s">
        <v>58</v>
      </c>
      <c r="AB50" s="1" t="s">
        <v>58</v>
      </c>
      <c r="AC50" s="1" t="s">
        <v>58</v>
      </c>
      <c r="AD50" s="1" t="s">
        <v>58</v>
      </c>
      <c r="AE50" s="1" t="s">
        <v>58</v>
      </c>
      <c r="AF50" s="1" t="s">
        <v>58</v>
      </c>
      <c r="AG50" s="1" t="s">
        <v>58</v>
      </c>
      <c r="AH50" s="1" t="s">
        <v>58</v>
      </c>
      <c r="AI50" s="1" t="s">
        <v>58</v>
      </c>
      <c r="AJ50" s="1" t="s">
        <v>58</v>
      </c>
      <c r="AK50" s="1">
        <v>0</v>
      </c>
      <c r="AL50" s="1">
        <v>1</v>
      </c>
      <c r="AM50" s="1">
        <v>1</v>
      </c>
      <c r="AN50" s="1">
        <v>0</v>
      </c>
      <c r="AO50" s="1">
        <v>0</v>
      </c>
      <c r="AP50" s="1">
        <v>0</v>
      </c>
      <c r="AQ50" s="1">
        <v>1</v>
      </c>
      <c r="AR50" s="1">
        <v>0</v>
      </c>
      <c r="AS50" s="1">
        <v>0</v>
      </c>
      <c r="AW50" s="1" t="s">
        <v>66</v>
      </c>
      <c r="AX50" s="1">
        <v>7</v>
      </c>
    </row>
    <row r="51" spans="1:50">
      <c r="A51" s="1" t="s">
        <v>213</v>
      </c>
      <c r="B51" s="1" t="s">
        <v>214</v>
      </c>
      <c r="C51" s="1" t="s">
        <v>134</v>
      </c>
      <c r="E51" s="1" t="s">
        <v>53</v>
      </c>
      <c r="F51" s="1">
        <v>50</v>
      </c>
      <c r="G51" s="1" t="s">
        <v>64</v>
      </c>
      <c r="H51" s="1">
        <v>245.07</v>
      </c>
      <c r="I51" s="1" t="s">
        <v>55</v>
      </c>
      <c r="J51" s="1" t="s">
        <v>56</v>
      </c>
      <c r="K51" s="1" t="s">
        <v>215</v>
      </c>
      <c r="L51" s="1" t="s">
        <v>58</v>
      </c>
      <c r="M51" s="1">
        <v>0</v>
      </c>
      <c r="N51" s="1">
        <v>0</v>
      </c>
      <c r="O51" s="1">
        <v>0</v>
      </c>
      <c r="P51" s="1">
        <v>0</v>
      </c>
      <c r="Q51" s="1" t="s">
        <v>59</v>
      </c>
      <c r="R51" s="1" t="s">
        <v>59</v>
      </c>
      <c r="S51" s="1" t="s">
        <v>59</v>
      </c>
      <c r="T51" s="1" t="s">
        <v>59</v>
      </c>
      <c r="U51" s="1" t="s">
        <v>59</v>
      </c>
      <c r="V51" s="1">
        <v>1</v>
      </c>
      <c r="W51" s="1">
        <v>1</v>
      </c>
      <c r="X51" s="1">
        <v>0</v>
      </c>
      <c r="Y51" s="1" t="s">
        <v>66</v>
      </c>
      <c r="Z51" s="1" t="s">
        <v>66</v>
      </c>
      <c r="AA51" s="1" t="s">
        <v>58</v>
      </c>
      <c r="AB51" s="1" t="s">
        <v>58</v>
      </c>
      <c r="AC51" s="1" t="s">
        <v>58</v>
      </c>
      <c r="AD51" s="1" t="s">
        <v>58</v>
      </c>
      <c r="AE51" s="1" t="s">
        <v>58</v>
      </c>
      <c r="AF51" s="1" t="s">
        <v>58</v>
      </c>
      <c r="AG51" s="1" t="s">
        <v>58</v>
      </c>
      <c r="AH51" s="1" t="s">
        <v>58</v>
      </c>
      <c r="AI51" s="1" t="s">
        <v>58</v>
      </c>
      <c r="AJ51" s="1" t="s">
        <v>58</v>
      </c>
      <c r="AK51" s="1">
        <v>0</v>
      </c>
      <c r="AL51" s="1">
        <v>1</v>
      </c>
      <c r="AM51" s="1">
        <v>0</v>
      </c>
      <c r="AN51" s="1">
        <v>0</v>
      </c>
      <c r="AO51" s="1">
        <v>1</v>
      </c>
      <c r="AP51" s="1">
        <v>0</v>
      </c>
      <c r="AQ51" s="1">
        <v>0</v>
      </c>
      <c r="AR51" s="1">
        <v>0</v>
      </c>
      <c r="AS51" s="1">
        <v>1</v>
      </c>
      <c r="AV51" s="1">
        <v>11.9</v>
      </c>
      <c r="AW51" s="1" t="s">
        <v>59</v>
      </c>
      <c r="AX51" s="1">
        <v>1</v>
      </c>
    </row>
    <row r="52" spans="1:50">
      <c r="A52" s="1" t="s">
        <v>216</v>
      </c>
      <c r="B52" s="1" t="s">
        <v>217</v>
      </c>
      <c r="C52" s="1" t="s">
        <v>218</v>
      </c>
      <c r="D52" s="1">
        <v>3700</v>
      </c>
      <c r="E52" s="1" t="s">
        <v>63</v>
      </c>
      <c r="F52" s="1">
        <v>40</v>
      </c>
      <c r="G52" s="1" t="s">
        <v>104</v>
      </c>
      <c r="H52" s="1">
        <v>153.29</v>
      </c>
      <c r="I52" s="1" t="s">
        <v>55</v>
      </c>
      <c r="J52" s="1" t="s">
        <v>71</v>
      </c>
      <c r="K52" s="1" t="s">
        <v>55</v>
      </c>
      <c r="L52" s="1" t="s">
        <v>66</v>
      </c>
      <c r="M52" s="1">
        <v>0</v>
      </c>
      <c r="N52" s="1">
        <v>1</v>
      </c>
      <c r="O52" s="1">
        <v>1</v>
      </c>
      <c r="P52" s="1">
        <v>1</v>
      </c>
      <c r="Q52" s="1" t="s">
        <v>66</v>
      </c>
      <c r="R52" s="1" t="s">
        <v>59</v>
      </c>
      <c r="S52" s="1" t="s">
        <v>59</v>
      </c>
      <c r="T52" s="1" t="s">
        <v>59</v>
      </c>
      <c r="U52" s="1" t="s">
        <v>59</v>
      </c>
      <c r="W52" s="1">
        <v>0</v>
      </c>
      <c r="X52" s="1">
        <v>0</v>
      </c>
      <c r="Y52" s="1" t="s">
        <v>58</v>
      </c>
      <c r="Z52" s="1" t="s">
        <v>58</v>
      </c>
      <c r="AA52" s="1" t="s">
        <v>58</v>
      </c>
      <c r="AB52" s="1" t="s">
        <v>58</v>
      </c>
      <c r="AC52" s="1" t="s">
        <v>58</v>
      </c>
      <c r="AD52" s="1" t="s">
        <v>58</v>
      </c>
      <c r="AE52" s="1" t="s">
        <v>58</v>
      </c>
      <c r="AF52" s="1" t="s">
        <v>58</v>
      </c>
      <c r="AG52" s="1" t="s">
        <v>58</v>
      </c>
      <c r="AH52" s="1" t="s">
        <v>58</v>
      </c>
      <c r="AI52" s="1" t="s">
        <v>58</v>
      </c>
      <c r="AJ52" s="1" t="s">
        <v>58</v>
      </c>
      <c r="AK52" s="1">
        <v>1</v>
      </c>
      <c r="AL52" s="1">
        <v>1</v>
      </c>
      <c r="AM52" s="1">
        <v>1</v>
      </c>
      <c r="AN52" s="1">
        <v>0</v>
      </c>
      <c r="AO52" s="1">
        <v>0</v>
      </c>
      <c r="AP52" s="1">
        <v>0</v>
      </c>
      <c r="AQ52" s="1">
        <v>0</v>
      </c>
      <c r="AR52" s="1">
        <v>0</v>
      </c>
      <c r="AS52" s="1">
        <v>0</v>
      </c>
      <c r="AV52" s="1">
        <v>11.5</v>
      </c>
      <c r="AW52" s="1" t="s">
        <v>66</v>
      </c>
      <c r="AX52" s="1">
        <v>9</v>
      </c>
    </row>
    <row r="53" spans="1:50">
      <c r="A53" s="1" t="s">
        <v>219</v>
      </c>
      <c r="B53" s="1" t="s">
        <v>220</v>
      </c>
      <c r="C53" s="1" t="s">
        <v>119</v>
      </c>
      <c r="E53" s="1" t="s">
        <v>53</v>
      </c>
      <c r="F53" s="1">
        <v>0</v>
      </c>
      <c r="G53" s="1" t="s">
        <v>104</v>
      </c>
      <c r="H53" s="1">
        <v>191.45</v>
      </c>
      <c r="I53" s="1" t="s">
        <v>55</v>
      </c>
      <c r="J53" s="1" t="s">
        <v>55</v>
      </c>
      <c r="K53" s="1" t="s">
        <v>131</v>
      </c>
      <c r="L53" s="1" t="s">
        <v>58</v>
      </c>
      <c r="M53" s="1">
        <v>0</v>
      </c>
      <c r="N53" s="1">
        <v>0</v>
      </c>
      <c r="O53" s="1">
        <v>0</v>
      </c>
      <c r="P53" s="1">
        <v>0</v>
      </c>
      <c r="Q53" s="1" t="s">
        <v>59</v>
      </c>
      <c r="R53" s="1" t="s">
        <v>59</v>
      </c>
      <c r="S53" s="1" t="s">
        <v>59</v>
      </c>
      <c r="T53" s="1" t="s">
        <v>59</v>
      </c>
      <c r="U53" s="1" t="s">
        <v>59</v>
      </c>
      <c r="W53" s="1">
        <v>0</v>
      </c>
      <c r="X53" s="1">
        <v>0</v>
      </c>
      <c r="Y53" s="1" t="s">
        <v>58</v>
      </c>
      <c r="Z53" s="1" t="s">
        <v>58</v>
      </c>
      <c r="AA53" s="1" t="s">
        <v>58</v>
      </c>
      <c r="AB53" s="1" t="s">
        <v>58</v>
      </c>
      <c r="AC53" s="1" t="s">
        <v>58</v>
      </c>
      <c r="AD53" s="1" t="s">
        <v>58</v>
      </c>
      <c r="AE53" s="1" t="s">
        <v>58</v>
      </c>
      <c r="AF53" s="1" t="s">
        <v>58</v>
      </c>
      <c r="AG53" s="1" t="s">
        <v>58</v>
      </c>
      <c r="AH53" s="1" t="s">
        <v>58</v>
      </c>
      <c r="AI53" s="1" t="s">
        <v>58</v>
      </c>
      <c r="AJ53" s="1" t="s">
        <v>58</v>
      </c>
      <c r="AK53" s="1">
        <v>0</v>
      </c>
      <c r="AL53" s="1">
        <v>1</v>
      </c>
      <c r="AM53" s="1">
        <v>1</v>
      </c>
      <c r="AN53" s="1">
        <v>0</v>
      </c>
      <c r="AO53" s="1">
        <v>1</v>
      </c>
      <c r="AP53" s="1">
        <v>0</v>
      </c>
      <c r="AQ53" s="1">
        <v>0</v>
      </c>
      <c r="AR53" s="1">
        <v>0</v>
      </c>
      <c r="AS53" s="1">
        <v>0</v>
      </c>
      <c r="AV53" s="1">
        <v>11.5</v>
      </c>
      <c r="AW53" s="1" t="s">
        <v>59</v>
      </c>
      <c r="AX53" s="1">
        <v>7</v>
      </c>
    </row>
    <row r="54" spans="1:50">
      <c r="A54" s="1" t="s">
        <v>221</v>
      </c>
      <c r="B54" s="1" t="s">
        <v>222</v>
      </c>
      <c r="C54" s="1" t="s">
        <v>223</v>
      </c>
      <c r="E54" s="1" t="s">
        <v>53</v>
      </c>
      <c r="F54" s="1">
        <v>44</v>
      </c>
      <c r="G54" s="1" t="s">
        <v>54</v>
      </c>
      <c r="H54" s="1">
        <v>100</v>
      </c>
      <c r="I54" s="1" t="s">
        <v>55</v>
      </c>
      <c r="J54" s="1" t="s">
        <v>56</v>
      </c>
      <c r="K54" s="1" t="s">
        <v>57</v>
      </c>
      <c r="L54" s="1" t="s">
        <v>58</v>
      </c>
      <c r="M54" s="1">
        <v>0</v>
      </c>
      <c r="N54" s="1">
        <v>1</v>
      </c>
      <c r="O54" s="1">
        <v>1</v>
      </c>
      <c r="P54" s="1">
        <v>0</v>
      </c>
      <c r="Q54" s="1" t="s">
        <v>66</v>
      </c>
      <c r="R54" s="1" t="s">
        <v>59</v>
      </c>
      <c r="S54" s="1" t="s">
        <v>59</v>
      </c>
      <c r="T54" s="1" t="s">
        <v>59</v>
      </c>
      <c r="U54" s="1" t="s">
        <v>59</v>
      </c>
      <c r="V54" s="1">
        <v>3</v>
      </c>
      <c r="W54" s="1">
        <v>0</v>
      </c>
      <c r="X54" s="1">
        <v>0</v>
      </c>
      <c r="Y54" s="1" t="s">
        <v>59</v>
      </c>
      <c r="Z54" s="1" t="s">
        <v>59</v>
      </c>
      <c r="AA54" s="1" t="s">
        <v>59</v>
      </c>
      <c r="AB54" s="1" t="s">
        <v>59</v>
      </c>
      <c r="AC54" s="1" t="s">
        <v>59</v>
      </c>
      <c r="AD54" s="1" t="s">
        <v>59</v>
      </c>
      <c r="AE54" s="1" t="s">
        <v>59</v>
      </c>
      <c r="AF54" s="1" t="s">
        <v>59</v>
      </c>
      <c r="AG54" s="1" t="s">
        <v>59</v>
      </c>
      <c r="AH54" s="1" t="s">
        <v>59</v>
      </c>
      <c r="AI54" s="1" t="s">
        <v>59</v>
      </c>
      <c r="AJ54" s="1" t="s">
        <v>59</v>
      </c>
      <c r="AV54" s="1">
        <v>11.2</v>
      </c>
      <c r="AW54" s="1" t="s">
        <v>59</v>
      </c>
      <c r="AX54" s="1">
        <v>7</v>
      </c>
    </row>
    <row r="55" spans="1:50">
      <c r="A55" s="1" t="s">
        <v>224</v>
      </c>
      <c r="B55" s="1" t="s">
        <v>225</v>
      </c>
      <c r="C55" s="1" t="s">
        <v>218</v>
      </c>
      <c r="E55" s="1" t="s">
        <v>53</v>
      </c>
      <c r="F55" s="1">
        <v>44</v>
      </c>
      <c r="G55" s="1" t="s">
        <v>226</v>
      </c>
      <c r="H55" s="1">
        <v>232.57</v>
      </c>
      <c r="I55" s="1" t="s">
        <v>105</v>
      </c>
      <c r="J55" s="1" t="s">
        <v>71</v>
      </c>
      <c r="K55" s="1" t="s">
        <v>156</v>
      </c>
      <c r="L55" s="1" t="s">
        <v>58</v>
      </c>
      <c r="M55" s="1">
        <v>0</v>
      </c>
      <c r="N55" s="1">
        <v>0</v>
      </c>
      <c r="O55" s="1">
        <v>0</v>
      </c>
      <c r="P55" s="1">
        <v>0</v>
      </c>
      <c r="Q55" s="1" t="s">
        <v>59</v>
      </c>
      <c r="R55" s="1" t="s">
        <v>59</v>
      </c>
      <c r="S55" s="1" t="s">
        <v>59</v>
      </c>
      <c r="T55" s="1" t="s">
        <v>66</v>
      </c>
      <c r="U55" s="1" t="s">
        <v>66</v>
      </c>
      <c r="W55" s="1">
        <v>0</v>
      </c>
      <c r="X55" s="1">
        <v>0</v>
      </c>
      <c r="Y55" s="1" t="s">
        <v>66</v>
      </c>
      <c r="Z55" s="1" t="s">
        <v>66</v>
      </c>
      <c r="AA55" s="1" t="s">
        <v>58</v>
      </c>
      <c r="AB55" s="1" t="s">
        <v>66</v>
      </c>
      <c r="AC55" s="1" t="s">
        <v>58</v>
      </c>
      <c r="AD55" s="1" t="s">
        <v>58</v>
      </c>
      <c r="AE55" s="1" t="s">
        <v>58</v>
      </c>
      <c r="AF55" s="1" t="s">
        <v>58</v>
      </c>
      <c r="AG55" s="1" t="s">
        <v>58</v>
      </c>
      <c r="AH55" s="1" t="s">
        <v>58</v>
      </c>
      <c r="AI55" s="1" t="s">
        <v>58</v>
      </c>
      <c r="AJ55" s="1" t="s">
        <v>58</v>
      </c>
      <c r="AK55" s="1">
        <v>0</v>
      </c>
      <c r="AL55" s="1">
        <v>0</v>
      </c>
      <c r="AM55" s="1">
        <v>0</v>
      </c>
      <c r="AN55" s="1">
        <v>0</v>
      </c>
      <c r="AO55" s="1">
        <v>0</v>
      </c>
      <c r="AP55" s="1">
        <v>0</v>
      </c>
      <c r="AQ55" s="1">
        <v>0</v>
      </c>
      <c r="AR55" s="1">
        <v>0</v>
      </c>
      <c r="AS55" s="1">
        <v>0</v>
      </c>
      <c r="AV55" s="1">
        <v>11.9</v>
      </c>
      <c r="AW55" s="1" t="s">
        <v>59</v>
      </c>
      <c r="AX55" s="1">
        <v>9</v>
      </c>
    </row>
    <row r="56" spans="1:50">
      <c r="A56" s="1" t="s">
        <v>227</v>
      </c>
      <c r="B56" s="1" t="s">
        <v>228</v>
      </c>
      <c r="C56" s="1" t="s">
        <v>108</v>
      </c>
      <c r="D56" s="1">
        <v>7240</v>
      </c>
      <c r="E56" s="1" t="s">
        <v>53</v>
      </c>
      <c r="F56" s="1">
        <v>32</v>
      </c>
      <c r="G56" s="1" t="s">
        <v>84</v>
      </c>
      <c r="H56" s="1">
        <v>195.72</v>
      </c>
      <c r="I56" s="1" t="s">
        <v>196</v>
      </c>
      <c r="J56" s="1" t="s">
        <v>71</v>
      </c>
      <c r="K56" s="1" t="s">
        <v>55</v>
      </c>
      <c r="L56" s="1" t="s">
        <v>66</v>
      </c>
      <c r="M56" s="1">
        <v>0</v>
      </c>
      <c r="N56" s="1">
        <v>2</v>
      </c>
      <c r="O56" s="1">
        <v>2</v>
      </c>
      <c r="P56" s="1">
        <v>1</v>
      </c>
      <c r="Q56" s="1" t="s">
        <v>59</v>
      </c>
      <c r="R56" s="1" t="s">
        <v>59</v>
      </c>
      <c r="S56" s="1" t="s">
        <v>59</v>
      </c>
      <c r="T56" s="1" t="s">
        <v>59</v>
      </c>
      <c r="U56" s="1" t="s">
        <v>59</v>
      </c>
      <c r="Y56" s="1" t="s">
        <v>58</v>
      </c>
      <c r="Z56" s="1" t="s">
        <v>58</v>
      </c>
      <c r="AA56" s="1" t="s">
        <v>58</v>
      </c>
      <c r="AB56" s="1" t="s">
        <v>58</v>
      </c>
      <c r="AC56" s="1" t="s">
        <v>58</v>
      </c>
      <c r="AD56" s="1" t="s">
        <v>58</v>
      </c>
      <c r="AE56" s="1" t="s">
        <v>58</v>
      </c>
      <c r="AF56" s="1" t="s">
        <v>58</v>
      </c>
      <c r="AG56" s="1" t="s">
        <v>58</v>
      </c>
      <c r="AH56" s="1" t="s">
        <v>58</v>
      </c>
      <c r="AI56" s="1" t="s">
        <v>58</v>
      </c>
      <c r="AJ56" s="1" t="s">
        <v>58</v>
      </c>
      <c r="AK56" s="1">
        <v>0</v>
      </c>
      <c r="AL56" s="1">
        <v>0</v>
      </c>
      <c r="AM56" s="1">
        <v>1</v>
      </c>
      <c r="AN56" s="1">
        <v>0</v>
      </c>
      <c r="AO56" s="1">
        <v>0</v>
      </c>
      <c r="AP56" s="1">
        <v>0</v>
      </c>
      <c r="AQ56" s="1">
        <v>0</v>
      </c>
      <c r="AR56" s="1">
        <v>0</v>
      </c>
      <c r="AS56" s="1">
        <v>1</v>
      </c>
      <c r="AW56" s="1" t="s">
        <v>66</v>
      </c>
      <c r="AX56" s="1">
        <v>9</v>
      </c>
    </row>
    <row r="57" spans="1:50">
      <c r="A57" s="1" t="s">
        <v>229</v>
      </c>
      <c r="B57" s="1" t="s">
        <v>230</v>
      </c>
      <c r="C57" s="1" t="s">
        <v>171</v>
      </c>
      <c r="D57" s="1">
        <v>160</v>
      </c>
      <c r="E57" s="1" t="s">
        <v>63</v>
      </c>
      <c r="F57" s="1">
        <v>44</v>
      </c>
      <c r="G57" s="1" t="s">
        <v>104</v>
      </c>
      <c r="H57" s="1">
        <v>234.87</v>
      </c>
      <c r="I57" s="1" t="s">
        <v>55</v>
      </c>
      <c r="J57" s="1" t="s">
        <v>56</v>
      </c>
      <c r="K57" s="1" t="s">
        <v>215</v>
      </c>
      <c r="L57" s="1" t="s">
        <v>58</v>
      </c>
      <c r="M57" s="1">
        <v>0</v>
      </c>
      <c r="N57" s="1">
        <v>2</v>
      </c>
      <c r="O57" s="1">
        <v>2</v>
      </c>
      <c r="P57" s="1">
        <v>0</v>
      </c>
      <c r="Q57" s="1" t="s">
        <v>59</v>
      </c>
      <c r="R57" s="1" t="s">
        <v>59</v>
      </c>
      <c r="S57" s="1" t="s">
        <v>59</v>
      </c>
      <c r="T57" s="1" t="s">
        <v>59</v>
      </c>
      <c r="U57" s="1" t="s">
        <v>59</v>
      </c>
      <c r="V57" s="1">
        <v>0</v>
      </c>
      <c r="W57" s="1">
        <v>1</v>
      </c>
      <c r="X57" s="1">
        <v>1</v>
      </c>
      <c r="Y57" s="1" t="s">
        <v>58</v>
      </c>
      <c r="Z57" s="1" t="s">
        <v>66</v>
      </c>
      <c r="AA57" s="1" t="s">
        <v>58</v>
      </c>
      <c r="AB57" s="1" t="s">
        <v>66</v>
      </c>
      <c r="AC57" s="1" t="s">
        <v>58</v>
      </c>
      <c r="AD57" s="1" t="s">
        <v>58</v>
      </c>
      <c r="AE57" s="1" t="s">
        <v>58</v>
      </c>
      <c r="AF57" s="1" t="s">
        <v>58</v>
      </c>
      <c r="AG57" s="1" t="s">
        <v>58</v>
      </c>
      <c r="AH57" s="1" t="s">
        <v>58</v>
      </c>
      <c r="AI57" s="1" t="s">
        <v>58</v>
      </c>
      <c r="AJ57" s="1" t="s">
        <v>58</v>
      </c>
      <c r="AK57" s="1">
        <v>0</v>
      </c>
      <c r="AL57" s="1">
        <v>1</v>
      </c>
      <c r="AM57" s="1">
        <v>0</v>
      </c>
      <c r="AN57" s="1">
        <v>0</v>
      </c>
      <c r="AO57" s="1">
        <v>0</v>
      </c>
      <c r="AP57" s="1">
        <v>0</v>
      </c>
      <c r="AQ57" s="1">
        <v>1</v>
      </c>
      <c r="AR57" s="1">
        <v>0</v>
      </c>
      <c r="AS57" s="1">
        <v>1</v>
      </c>
      <c r="AV57" s="1">
        <v>11.2</v>
      </c>
      <c r="AW57" s="1" t="s">
        <v>59</v>
      </c>
      <c r="AX57" s="1">
        <v>3</v>
      </c>
    </row>
    <row r="58" spans="1:50">
      <c r="A58" s="1" t="s">
        <v>231</v>
      </c>
      <c r="B58" s="1" t="s">
        <v>232</v>
      </c>
      <c r="C58" s="1" t="s">
        <v>233</v>
      </c>
      <c r="E58" s="1" t="s">
        <v>63</v>
      </c>
      <c r="F58" s="1">
        <v>46</v>
      </c>
      <c r="G58" s="1" t="s">
        <v>226</v>
      </c>
      <c r="H58" s="1">
        <v>307.24</v>
      </c>
      <c r="I58" s="1" t="s">
        <v>55</v>
      </c>
      <c r="J58" s="1" t="s">
        <v>71</v>
      </c>
      <c r="K58" s="1" t="s">
        <v>131</v>
      </c>
      <c r="L58" s="1" t="s">
        <v>66</v>
      </c>
      <c r="M58" s="1">
        <v>1</v>
      </c>
      <c r="N58" s="1">
        <v>2</v>
      </c>
      <c r="O58" s="1">
        <v>2</v>
      </c>
      <c r="P58" s="1">
        <v>0</v>
      </c>
      <c r="Q58" s="1" t="s">
        <v>59</v>
      </c>
      <c r="R58" s="1" t="s">
        <v>59</v>
      </c>
      <c r="S58" s="1" t="s">
        <v>59</v>
      </c>
      <c r="T58" s="1" t="s">
        <v>59</v>
      </c>
      <c r="U58" s="1" t="s">
        <v>59</v>
      </c>
      <c r="V58" s="1">
        <v>0</v>
      </c>
      <c r="W58" s="1">
        <v>0</v>
      </c>
      <c r="X58" s="1">
        <v>0</v>
      </c>
      <c r="Y58" s="1" t="s">
        <v>66</v>
      </c>
      <c r="Z58" s="1" t="s">
        <v>58</v>
      </c>
      <c r="AA58" s="1" t="s">
        <v>58</v>
      </c>
      <c r="AB58" s="1" t="s">
        <v>66</v>
      </c>
      <c r="AC58" s="1" t="s">
        <v>58</v>
      </c>
      <c r="AD58" s="1" t="s">
        <v>58</v>
      </c>
      <c r="AE58" s="1" t="s">
        <v>58</v>
      </c>
      <c r="AF58" s="1" t="s">
        <v>58</v>
      </c>
      <c r="AG58" s="1" t="s">
        <v>58</v>
      </c>
      <c r="AH58" s="1" t="s">
        <v>58</v>
      </c>
      <c r="AI58" s="1" t="s">
        <v>58</v>
      </c>
      <c r="AJ58" s="1" t="s">
        <v>58</v>
      </c>
      <c r="AK58" s="1">
        <v>0</v>
      </c>
      <c r="AL58" s="1">
        <v>1</v>
      </c>
      <c r="AM58" s="1">
        <v>0</v>
      </c>
      <c r="AN58" s="1">
        <v>0</v>
      </c>
      <c r="AO58" s="1">
        <v>0</v>
      </c>
      <c r="AP58" s="1">
        <v>0</v>
      </c>
      <c r="AQ58" s="1">
        <v>0</v>
      </c>
      <c r="AR58" s="1">
        <v>0</v>
      </c>
      <c r="AS58" s="1">
        <v>0</v>
      </c>
      <c r="AV58" s="1">
        <v>12.4</v>
      </c>
      <c r="AW58" s="1" t="s">
        <v>59</v>
      </c>
      <c r="AX58" s="1">
        <v>4</v>
      </c>
    </row>
    <row r="59" spans="1:50">
      <c r="A59" s="1" t="s">
        <v>234</v>
      </c>
      <c r="B59" s="1" t="s">
        <v>235</v>
      </c>
      <c r="C59" s="1" t="s">
        <v>236</v>
      </c>
      <c r="E59" s="1" t="s">
        <v>53</v>
      </c>
      <c r="F59" s="1">
        <v>78</v>
      </c>
      <c r="G59" s="1" t="s">
        <v>84</v>
      </c>
      <c r="H59" s="1">
        <v>312.17</v>
      </c>
      <c r="I59" s="1" t="s">
        <v>105</v>
      </c>
      <c r="J59" s="1" t="s">
        <v>71</v>
      </c>
      <c r="K59" s="1" t="s">
        <v>128</v>
      </c>
      <c r="L59" s="1" t="s">
        <v>58</v>
      </c>
      <c r="M59" s="1">
        <v>0</v>
      </c>
      <c r="N59" s="1">
        <v>2</v>
      </c>
      <c r="O59" s="1">
        <v>2</v>
      </c>
      <c r="P59" s="1">
        <v>0</v>
      </c>
      <c r="Q59" s="1" t="s">
        <v>59</v>
      </c>
      <c r="R59" s="1" t="s">
        <v>59</v>
      </c>
      <c r="S59" s="1" t="s">
        <v>66</v>
      </c>
      <c r="T59" s="1" t="s">
        <v>59</v>
      </c>
      <c r="U59" s="1" t="s">
        <v>66</v>
      </c>
      <c r="V59" s="1">
        <v>2</v>
      </c>
      <c r="W59" s="1">
        <v>0</v>
      </c>
      <c r="X59" s="1">
        <v>1</v>
      </c>
      <c r="Y59" s="1" t="s">
        <v>66</v>
      </c>
      <c r="Z59" s="1" t="s">
        <v>58</v>
      </c>
      <c r="AA59" s="1" t="s">
        <v>66</v>
      </c>
      <c r="AB59" s="1" t="s">
        <v>58</v>
      </c>
      <c r="AC59" s="1" t="s">
        <v>58</v>
      </c>
      <c r="AD59" s="1" t="s">
        <v>58</v>
      </c>
      <c r="AE59" s="1" t="s">
        <v>58</v>
      </c>
      <c r="AF59" s="1" t="s">
        <v>58</v>
      </c>
      <c r="AG59" s="1" t="s">
        <v>58</v>
      </c>
      <c r="AH59" s="1" t="s">
        <v>58</v>
      </c>
      <c r="AI59" s="1" t="s">
        <v>58</v>
      </c>
      <c r="AJ59" s="1" t="s">
        <v>58</v>
      </c>
      <c r="AK59" s="1">
        <v>0</v>
      </c>
      <c r="AL59" s="1">
        <v>1</v>
      </c>
      <c r="AM59" s="1">
        <v>1</v>
      </c>
      <c r="AN59" s="1">
        <v>1</v>
      </c>
      <c r="AO59" s="1">
        <v>1</v>
      </c>
      <c r="AP59" s="1">
        <v>0</v>
      </c>
      <c r="AQ59" s="1">
        <v>0</v>
      </c>
      <c r="AR59" s="1">
        <v>1</v>
      </c>
      <c r="AS59" s="1">
        <v>0</v>
      </c>
      <c r="AV59" s="1">
        <v>14.3</v>
      </c>
      <c r="AW59" s="1" t="s">
        <v>59</v>
      </c>
      <c r="AX59" s="1">
        <v>4</v>
      </c>
    </row>
    <row r="60" spans="1:50">
      <c r="A60" s="1" t="s">
        <v>237</v>
      </c>
      <c r="B60" s="1" t="s">
        <v>113</v>
      </c>
      <c r="C60" s="1" t="s">
        <v>114</v>
      </c>
      <c r="D60" s="1">
        <v>4120</v>
      </c>
      <c r="E60" s="1" t="s">
        <v>53</v>
      </c>
      <c r="F60" s="1">
        <v>54</v>
      </c>
      <c r="G60" s="1" t="s">
        <v>163</v>
      </c>
      <c r="H60" s="1">
        <v>361.51</v>
      </c>
      <c r="I60" s="1" t="s">
        <v>55</v>
      </c>
      <c r="J60" s="1" t="s">
        <v>56</v>
      </c>
      <c r="K60" s="1" t="s">
        <v>131</v>
      </c>
      <c r="L60" s="1" t="s">
        <v>58</v>
      </c>
      <c r="M60" s="1">
        <v>0</v>
      </c>
      <c r="N60" s="1">
        <v>1</v>
      </c>
      <c r="O60" s="1">
        <v>1</v>
      </c>
      <c r="P60" s="1">
        <v>0</v>
      </c>
      <c r="Q60" s="1" t="s">
        <v>59</v>
      </c>
      <c r="R60" s="1" t="s">
        <v>59</v>
      </c>
      <c r="S60" s="1" t="s">
        <v>59</v>
      </c>
      <c r="T60" s="1" t="s">
        <v>59</v>
      </c>
      <c r="U60" s="1" t="s">
        <v>59</v>
      </c>
      <c r="W60" s="1">
        <v>0</v>
      </c>
      <c r="X60" s="1">
        <v>0</v>
      </c>
      <c r="Y60" s="1" t="s">
        <v>66</v>
      </c>
      <c r="Z60" s="1" t="s">
        <v>58</v>
      </c>
      <c r="AA60" s="1" t="s">
        <v>58</v>
      </c>
      <c r="AB60" s="1" t="s">
        <v>58</v>
      </c>
      <c r="AC60" s="1" t="s">
        <v>58</v>
      </c>
      <c r="AD60" s="1" t="s">
        <v>58</v>
      </c>
      <c r="AE60" s="1" t="s">
        <v>58</v>
      </c>
      <c r="AF60" s="1" t="s">
        <v>58</v>
      </c>
      <c r="AG60" s="1" t="s">
        <v>58</v>
      </c>
      <c r="AH60" s="1" t="s">
        <v>58</v>
      </c>
      <c r="AI60" s="1" t="s">
        <v>58</v>
      </c>
      <c r="AJ60" s="1" t="s">
        <v>58</v>
      </c>
      <c r="AK60" s="1">
        <v>1</v>
      </c>
      <c r="AL60" s="1">
        <v>0</v>
      </c>
      <c r="AM60" s="1">
        <v>1</v>
      </c>
      <c r="AN60" s="1">
        <v>0</v>
      </c>
      <c r="AO60" s="1">
        <v>1</v>
      </c>
      <c r="AP60" s="1">
        <v>0</v>
      </c>
      <c r="AQ60" s="1">
        <v>0</v>
      </c>
      <c r="AR60" s="1">
        <v>0</v>
      </c>
      <c r="AS60" s="1">
        <v>1</v>
      </c>
      <c r="AV60" s="1">
        <v>14.2</v>
      </c>
      <c r="AW60" s="1" t="s">
        <v>59</v>
      </c>
      <c r="AX60" s="1">
        <v>4</v>
      </c>
    </row>
    <row r="61" spans="1:50">
      <c r="A61" s="1" t="s">
        <v>238</v>
      </c>
      <c r="B61" s="1" t="s">
        <v>195</v>
      </c>
      <c r="C61" s="1" t="s">
        <v>108</v>
      </c>
      <c r="D61" s="1">
        <v>1920</v>
      </c>
      <c r="E61" s="1" t="s">
        <v>63</v>
      </c>
      <c r="F61" s="1">
        <v>48</v>
      </c>
      <c r="G61" s="1" t="s">
        <v>127</v>
      </c>
      <c r="H61" s="1">
        <v>479.93</v>
      </c>
      <c r="I61" s="1" t="s">
        <v>105</v>
      </c>
      <c r="J61" s="1" t="s">
        <v>55</v>
      </c>
      <c r="K61" s="1" t="s">
        <v>215</v>
      </c>
      <c r="L61" s="1" t="s">
        <v>66</v>
      </c>
      <c r="M61" s="1">
        <v>2</v>
      </c>
      <c r="N61" s="1">
        <v>2</v>
      </c>
      <c r="O61" s="1">
        <v>2</v>
      </c>
      <c r="P61" s="1">
        <v>0</v>
      </c>
      <c r="Q61" s="1" t="s">
        <v>59</v>
      </c>
      <c r="R61" s="1" t="s">
        <v>66</v>
      </c>
      <c r="S61" s="1" t="s">
        <v>66</v>
      </c>
      <c r="T61" s="1" t="s">
        <v>59</v>
      </c>
      <c r="U61" s="1" t="s">
        <v>66</v>
      </c>
      <c r="V61" s="1">
        <v>0</v>
      </c>
      <c r="W61" s="1">
        <v>1</v>
      </c>
      <c r="X61" s="1">
        <v>1</v>
      </c>
      <c r="Y61" s="1" t="s">
        <v>58</v>
      </c>
      <c r="Z61" s="1" t="s">
        <v>58</v>
      </c>
      <c r="AA61" s="1" t="s">
        <v>58</v>
      </c>
      <c r="AB61" s="1" t="s">
        <v>66</v>
      </c>
      <c r="AC61" s="1" t="s">
        <v>58</v>
      </c>
      <c r="AD61" s="1" t="s">
        <v>58</v>
      </c>
      <c r="AE61" s="1" t="s">
        <v>58</v>
      </c>
      <c r="AF61" s="1" t="s">
        <v>58</v>
      </c>
      <c r="AG61" s="1" t="s">
        <v>58</v>
      </c>
      <c r="AH61" s="1" t="s">
        <v>58</v>
      </c>
      <c r="AI61" s="1" t="s">
        <v>58</v>
      </c>
      <c r="AJ61" s="1" t="s">
        <v>58</v>
      </c>
      <c r="AK61" s="1">
        <v>1</v>
      </c>
      <c r="AL61" s="1">
        <v>0</v>
      </c>
      <c r="AM61" s="1">
        <v>1</v>
      </c>
      <c r="AN61" s="1">
        <v>0</v>
      </c>
      <c r="AO61" s="1">
        <v>1</v>
      </c>
      <c r="AP61" s="1">
        <v>0</v>
      </c>
      <c r="AQ61" s="1">
        <v>0</v>
      </c>
      <c r="AR61" s="1">
        <v>0</v>
      </c>
      <c r="AS61" s="1">
        <v>0</v>
      </c>
      <c r="AV61" s="1">
        <v>15.7</v>
      </c>
      <c r="AW61" s="1" t="s">
        <v>59</v>
      </c>
      <c r="AX61" s="1">
        <v>9</v>
      </c>
    </row>
    <row r="62" spans="1:50">
      <c r="A62" s="1" t="s">
        <v>239</v>
      </c>
      <c r="B62" s="1" t="s">
        <v>240</v>
      </c>
      <c r="C62" s="1" t="s">
        <v>88</v>
      </c>
      <c r="E62" s="1" t="s">
        <v>63</v>
      </c>
      <c r="F62" s="1">
        <v>52</v>
      </c>
      <c r="G62" s="1" t="s">
        <v>70</v>
      </c>
      <c r="H62" s="1">
        <v>364.47</v>
      </c>
      <c r="I62" s="1" t="s">
        <v>241</v>
      </c>
      <c r="J62" s="1" t="s">
        <v>71</v>
      </c>
      <c r="K62" s="1" t="s">
        <v>116</v>
      </c>
      <c r="L62" s="1" t="s">
        <v>66</v>
      </c>
      <c r="M62" s="1">
        <v>1</v>
      </c>
      <c r="N62" s="1">
        <v>2</v>
      </c>
      <c r="O62" s="1">
        <v>2</v>
      </c>
      <c r="P62" s="1">
        <v>0</v>
      </c>
      <c r="Q62" s="1" t="s">
        <v>66</v>
      </c>
      <c r="R62" s="1" t="s">
        <v>66</v>
      </c>
      <c r="S62" s="1" t="s">
        <v>66</v>
      </c>
      <c r="T62" s="1" t="s">
        <v>66</v>
      </c>
      <c r="U62" s="1" t="s">
        <v>59</v>
      </c>
      <c r="V62" s="1">
        <v>0</v>
      </c>
      <c r="W62" s="1">
        <v>1</v>
      </c>
      <c r="X62" s="1">
        <v>0</v>
      </c>
      <c r="Y62" s="1" t="s">
        <v>66</v>
      </c>
      <c r="Z62" s="1" t="s">
        <v>58</v>
      </c>
      <c r="AA62" s="1" t="s">
        <v>58</v>
      </c>
      <c r="AB62" s="1" t="s">
        <v>66</v>
      </c>
      <c r="AC62" s="1" t="s">
        <v>58</v>
      </c>
      <c r="AD62" s="1" t="s">
        <v>58</v>
      </c>
      <c r="AE62" s="1" t="s">
        <v>66</v>
      </c>
      <c r="AF62" s="1" t="s">
        <v>58</v>
      </c>
      <c r="AG62" s="1" t="s">
        <v>58</v>
      </c>
      <c r="AH62" s="1" t="s">
        <v>58</v>
      </c>
      <c r="AI62" s="1" t="s">
        <v>66</v>
      </c>
      <c r="AJ62" s="1" t="s">
        <v>58</v>
      </c>
      <c r="AK62" s="1">
        <v>0</v>
      </c>
      <c r="AL62" s="1">
        <v>1</v>
      </c>
      <c r="AM62" s="1">
        <v>1</v>
      </c>
      <c r="AN62" s="1">
        <v>1</v>
      </c>
      <c r="AO62" s="1">
        <v>0</v>
      </c>
      <c r="AP62" s="1">
        <v>0</v>
      </c>
      <c r="AQ62" s="1">
        <v>1</v>
      </c>
      <c r="AR62" s="1">
        <v>0</v>
      </c>
      <c r="AS62" s="1">
        <v>1</v>
      </c>
      <c r="AV62" s="1">
        <v>13.7</v>
      </c>
      <c r="AW62" s="1" t="s">
        <v>66</v>
      </c>
      <c r="AX62" s="1">
        <v>8</v>
      </c>
    </row>
    <row r="63" spans="1:50">
      <c r="A63" s="1" t="s">
        <v>242</v>
      </c>
      <c r="B63" s="1" t="s">
        <v>243</v>
      </c>
      <c r="C63" s="1" t="s">
        <v>122</v>
      </c>
      <c r="D63" s="1">
        <v>8280</v>
      </c>
      <c r="E63" s="1" t="s">
        <v>53</v>
      </c>
      <c r="F63" s="1">
        <v>48</v>
      </c>
      <c r="G63" s="1" t="s">
        <v>104</v>
      </c>
      <c r="H63" s="1">
        <v>321.38</v>
      </c>
      <c r="I63" s="1" t="s">
        <v>105</v>
      </c>
      <c r="J63" s="1" t="s">
        <v>71</v>
      </c>
      <c r="K63" s="1" t="s">
        <v>80</v>
      </c>
      <c r="L63" s="1" t="s">
        <v>58</v>
      </c>
      <c r="M63" s="1">
        <v>0</v>
      </c>
      <c r="N63" s="1">
        <v>2</v>
      </c>
      <c r="O63" s="1">
        <v>2</v>
      </c>
      <c r="P63" s="1">
        <v>0</v>
      </c>
      <c r="Q63" s="1" t="s">
        <v>59</v>
      </c>
      <c r="R63" s="1" t="s">
        <v>66</v>
      </c>
      <c r="S63" s="1" t="s">
        <v>59</v>
      </c>
      <c r="T63" s="1" t="s">
        <v>66</v>
      </c>
      <c r="U63" s="1" t="s">
        <v>66</v>
      </c>
      <c r="V63" s="1">
        <v>1</v>
      </c>
      <c r="W63" s="1">
        <v>1</v>
      </c>
      <c r="X63" s="1">
        <v>1</v>
      </c>
      <c r="Y63" s="1" t="s">
        <v>66</v>
      </c>
      <c r="Z63" s="1" t="s">
        <v>58</v>
      </c>
      <c r="AA63" s="1" t="s">
        <v>66</v>
      </c>
      <c r="AB63" s="1" t="s">
        <v>58</v>
      </c>
      <c r="AC63" s="1" t="s">
        <v>58</v>
      </c>
      <c r="AD63" s="1" t="s">
        <v>58</v>
      </c>
      <c r="AE63" s="1" t="s">
        <v>58</v>
      </c>
      <c r="AF63" s="1" t="s">
        <v>58</v>
      </c>
      <c r="AG63" s="1" t="s">
        <v>58</v>
      </c>
      <c r="AH63" s="1" t="s">
        <v>58</v>
      </c>
      <c r="AI63" s="1" t="s">
        <v>58</v>
      </c>
      <c r="AJ63" s="1" t="s">
        <v>58</v>
      </c>
      <c r="AK63" s="1">
        <v>0</v>
      </c>
      <c r="AL63" s="1">
        <v>1</v>
      </c>
      <c r="AM63" s="1">
        <v>1</v>
      </c>
      <c r="AN63" s="1">
        <v>1</v>
      </c>
      <c r="AO63" s="1">
        <v>1</v>
      </c>
      <c r="AP63" s="1">
        <v>0</v>
      </c>
      <c r="AQ63" s="1">
        <v>0</v>
      </c>
      <c r="AR63" s="1">
        <v>0</v>
      </c>
      <c r="AS63" s="1">
        <v>1</v>
      </c>
      <c r="AV63" s="1">
        <v>13.7</v>
      </c>
      <c r="AW63" s="1" t="s">
        <v>66</v>
      </c>
      <c r="AX63" s="1">
        <v>7</v>
      </c>
    </row>
    <row r="64" spans="1:50">
      <c r="A64" s="1" t="s">
        <v>244</v>
      </c>
      <c r="B64" s="1" t="s">
        <v>245</v>
      </c>
      <c r="C64" s="1" t="s">
        <v>182</v>
      </c>
      <c r="D64" s="1">
        <v>8840</v>
      </c>
      <c r="E64" s="1" t="s">
        <v>53</v>
      </c>
      <c r="F64" s="1">
        <v>50</v>
      </c>
      <c r="G64" s="1" t="s">
        <v>246</v>
      </c>
      <c r="H64" s="1">
        <v>479.93</v>
      </c>
      <c r="I64" s="1" t="s">
        <v>55</v>
      </c>
      <c r="J64" s="1" t="s">
        <v>55</v>
      </c>
      <c r="K64" s="1" t="s">
        <v>116</v>
      </c>
      <c r="L64" s="1" t="s">
        <v>66</v>
      </c>
      <c r="M64" s="1">
        <v>1</v>
      </c>
      <c r="N64" s="1">
        <v>1</v>
      </c>
      <c r="O64" s="1">
        <v>1</v>
      </c>
      <c r="P64" s="1">
        <v>0</v>
      </c>
      <c r="Q64" s="1" t="s">
        <v>59</v>
      </c>
      <c r="R64" s="1" t="s">
        <v>59</v>
      </c>
      <c r="S64" s="1" t="s">
        <v>59</v>
      </c>
      <c r="T64" s="1" t="s">
        <v>59</v>
      </c>
      <c r="U64" s="1" t="s">
        <v>59</v>
      </c>
      <c r="V64" s="1">
        <v>1</v>
      </c>
      <c r="W64" s="1">
        <v>0</v>
      </c>
      <c r="X64" s="1">
        <v>0</v>
      </c>
      <c r="Y64" s="1" t="s">
        <v>59</v>
      </c>
      <c r="Z64" s="1" t="s">
        <v>59</v>
      </c>
      <c r="AA64" s="1" t="s">
        <v>59</v>
      </c>
      <c r="AB64" s="1" t="s">
        <v>59</v>
      </c>
      <c r="AC64" s="1" t="s">
        <v>59</v>
      </c>
      <c r="AD64" s="1" t="s">
        <v>59</v>
      </c>
      <c r="AE64" s="1" t="s">
        <v>59</v>
      </c>
      <c r="AF64" s="1" t="s">
        <v>59</v>
      </c>
      <c r="AG64" s="1" t="s">
        <v>59</v>
      </c>
      <c r="AH64" s="1" t="s">
        <v>59</v>
      </c>
      <c r="AI64" s="1" t="s">
        <v>59</v>
      </c>
      <c r="AJ64" s="1" t="s">
        <v>59</v>
      </c>
      <c r="AV64" s="1">
        <v>16.399999999999999</v>
      </c>
      <c r="AW64" s="1" t="s">
        <v>59</v>
      </c>
      <c r="AX64" s="1">
        <v>7</v>
      </c>
    </row>
    <row r="65" spans="1:50">
      <c r="A65" s="1" t="s">
        <v>247</v>
      </c>
      <c r="B65" s="1" t="s">
        <v>181</v>
      </c>
      <c r="C65" s="1" t="s">
        <v>182</v>
      </c>
      <c r="D65" s="1">
        <v>720</v>
      </c>
      <c r="E65" s="1" t="s">
        <v>53</v>
      </c>
      <c r="F65" s="1">
        <v>0</v>
      </c>
      <c r="G65" s="1" t="s">
        <v>115</v>
      </c>
      <c r="H65" s="1">
        <v>160.19999999999999</v>
      </c>
      <c r="I65" s="1" t="s">
        <v>196</v>
      </c>
      <c r="J65" s="1" t="s">
        <v>55</v>
      </c>
      <c r="K65" s="1" t="s">
        <v>111</v>
      </c>
      <c r="L65" s="1" t="s">
        <v>66</v>
      </c>
      <c r="M65" s="1">
        <v>0</v>
      </c>
      <c r="N65" s="1">
        <v>2</v>
      </c>
      <c r="O65" s="1">
        <v>2</v>
      </c>
      <c r="P65" s="1">
        <v>1</v>
      </c>
      <c r="Q65" s="1" t="s">
        <v>59</v>
      </c>
      <c r="R65" s="1" t="s">
        <v>59</v>
      </c>
      <c r="S65" s="1" t="s">
        <v>59</v>
      </c>
      <c r="T65" s="1" t="s">
        <v>59</v>
      </c>
      <c r="U65" s="1" t="s">
        <v>59</v>
      </c>
      <c r="V65" s="1">
        <v>0</v>
      </c>
      <c r="W65" s="1">
        <v>0</v>
      </c>
      <c r="X65" s="1">
        <v>0</v>
      </c>
      <c r="Y65" s="1" t="s">
        <v>58</v>
      </c>
      <c r="Z65" s="1" t="s">
        <v>58</v>
      </c>
      <c r="AA65" s="1" t="s">
        <v>58</v>
      </c>
      <c r="AB65" s="1" t="s">
        <v>58</v>
      </c>
      <c r="AC65" s="1" t="s">
        <v>58</v>
      </c>
      <c r="AD65" s="1" t="s">
        <v>58</v>
      </c>
      <c r="AE65" s="1" t="s">
        <v>58</v>
      </c>
      <c r="AF65" s="1" t="s">
        <v>58</v>
      </c>
      <c r="AG65" s="1" t="s">
        <v>58</v>
      </c>
      <c r="AH65" s="1" t="s">
        <v>58</v>
      </c>
      <c r="AI65" s="1" t="s">
        <v>58</v>
      </c>
      <c r="AJ65" s="1" t="s">
        <v>58</v>
      </c>
      <c r="AK65" s="1">
        <v>0</v>
      </c>
      <c r="AL65" s="1">
        <v>0</v>
      </c>
      <c r="AM65" s="1">
        <v>1</v>
      </c>
      <c r="AN65" s="1">
        <v>1</v>
      </c>
      <c r="AO65" s="1">
        <v>0</v>
      </c>
      <c r="AP65" s="1">
        <v>0</v>
      </c>
      <c r="AQ65" s="1">
        <v>0</v>
      </c>
      <c r="AR65" s="1">
        <v>0</v>
      </c>
      <c r="AS65" s="1">
        <v>1</v>
      </c>
      <c r="AV65" s="1">
        <v>11.3</v>
      </c>
      <c r="AW65" s="1" t="s">
        <v>66</v>
      </c>
      <c r="AX65" s="1">
        <v>7</v>
      </c>
    </row>
    <row r="66" spans="1:50">
      <c r="A66" s="1" t="s">
        <v>248</v>
      </c>
      <c r="B66" s="1" t="s">
        <v>249</v>
      </c>
      <c r="C66" s="1" t="s">
        <v>218</v>
      </c>
      <c r="D66" s="1">
        <v>2580</v>
      </c>
      <c r="E66" s="1" t="s">
        <v>53</v>
      </c>
      <c r="F66" s="1">
        <v>82</v>
      </c>
      <c r="G66" s="1" t="s">
        <v>84</v>
      </c>
      <c r="H66" s="1">
        <v>261.18</v>
      </c>
      <c r="I66" s="1" t="s">
        <v>196</v>
      </c>
      <c r="J66" s="1" t="s">
        <v>56</v>
      </c>
      <c r="K66" s="1" t="s">
        <v>85</v>
      </c>
      <c r="L66" s="1" t="s">
        <v>58</v>
      </c>
      <c r="M66" s="1">
        <v>0</v>
      </c>
      <c r="N66" s="1">
        <v>2</v>
      </c>
      <c r="O66" s="1">
        <v>1</v>
      </c>
      <c r="P66" s="1">
        <v>0</v>
      </c>
      <c r="Q66" s="1" t="s">
        <v>59</v>
      </c>
      <c r="R66" s="1" t="s">
        <v>59</v>
      </c>
      <c r="S66" s="1" t="s">
        <v>59</v>
      </c>
      <c r="T66" s="1" t="s">
        <v>59</v>
      </c>
      <c r="U66" s="1" t="s">
        <v>66</v>
      </c>
      <c r="W66" s="1">
        <v>0</v>
      </c>
      <c r="X66" s="1">
        <v>0</v>
      </c>
      <c r="Y66" s="1" t="s">
        <v>58</v>
      </c>
      <c r="Z66" s="1" t="s">
        <v>58</v>
      </c>
      <c r="AA66" s="1" t="s">
        <v>58</v>
      </c>
      <c r="AB66" s="1" t="s">
        <v>58</v>
      </c>
      <c r="AC66" s="1" t="s">
        <v>58</v>
      </c>
      <c r="AD66" s="1" t="s">
        <v>58</v>
      </c>
      <c r="AE66" s="1" t="s">
        <v>58</v>
      </c>
      <c r="AF66" s="1" t="s">
        <v>58</v>
      </c>
      <c r="AG66" s="1" t="s">
        <v>58</v>
      </c>
      <c r="AH66" s="1" t="s">
        <v>58</v>
      </c>
      <c r="AI66" s="1" t="s">
        <v>58</v>
      </c>
      <c r="AJ66" s="1" t="s">
        <v>58</v>
      </c>
      <c r="AK66" s="1">
        <v>0</v>
      </c>
      <c r="AL66" s="1">
        <v>0</v>
      </c>
      <c r="AM66" s="1">
        <v>1</v>
      </c>
      <c r="AN66" s="1">
        <v>0</v>
      </c>
      <c r="AO66" s="1">
        <v>1</v>
      </c>
      <c r="AP66" s="1">
        <v>0</v>
      </c>
      <c r="AQ66" s="1">
        <v>1</v>
      </c>
      <c r="AR66" s="1">
        <v>0</v>
      </c>
      <c r="AS66" s="1">
        <v>0</v>
      </c>
      <c r="AV66" s="1">
        <v>13.2</v>
      </c>
      <c r="AW66" s="1" t="s">
        <v>59</v>
      </c>
      <c r="AX66" s="1">
        <v>9</v>
      </c>
    </row>
    <row r="67" spans="1:50">
      <c r="A67" s="1" t="s">
        <v>250</v>
      </c>
      <c r="B67" s="1" t="s">
        <v>251</v>
      </c>
      <c r="C67" s="1" t="s">
        <v>205</v>
      </c>
      <c r="D67" s="1">
        <v>2960</v>
      </c>
      <c r="E67" s="1" t="s">
        <v>53</v>
      </c>
      <c r="F67" s="1">
        <v>64</v>
      </c>
      <c r="G67" s="1" t="s">
        <v>84</v>
      </c>
      <c r="H67" s="1">
        <v>287.5</v>
      </c>
      <c r="I67" s="1" t="s">
        <v>55</v>
      </c>
      <c r="J67" s="1" t="s">
        <v>71</v>
      </c>
      <c r="K67" s="1" t="s">
        <v>85</v>
      </c>
      <c r="L67" s="1" t="s">
        <v>66</v>
      </c>
      <c r="M67" s="1">
        <v>1</v>
      </c>
      <c r="N67" s="1">
        <v>1</v>
      </c>
      <c r="O67" s="1">
        <v>1</v>
      </c>
      <c r="P67" s="1">
        <v>0</v>
      </c>
      <c r="Q67" s="1" t="s">
        <v>59</v>
      </c>
      <c r="R67" s="1" t="s">
        <v>59</v>
      </c>
      <c r="S67" s="1" t="s">
        <v>59</v>
      </c>
      <c r="T67" s="1" t="s">
        <v>59</v>
      </c>
      <c r="U67" s="1" t="s">
        <v>59</v>
      </c>
      <c r="W67" s="1">
        <v>0</v>
      </c>
      <c r="X67" s="1">
        <v>0</v>
      </c>
      <c r="Y67" s="1" t="s">
        <v>59</v>
      </c>
      <c r="Z67" s="1" t="s">
        <v>59</v>
      </c>
      <c r="AA67" s="1" t="s">
        <v>59</v>
      </c>
      <c r="AB67" s="1" t="s">
        <v>59</v>
      </c>
      <c r="AC67" s="1" t="s">
        <v>59</v>
      </c>
      <c r="AD67" s="1" t="s">
        <v>59</v>
      </c>
      <c r="AE67" s="1" t="s">
        <v>59</v>
      </c>
      <c r="AF67" s="1" t="s">
        <v>59</v>
      </c>
      <c r="AG67" s="1" t="s">
        <v>59</v>
      </c>
      <c r="AH67" s="1" t="s">
        <v>59</v>
      </c>
      <c r="AI67" s="1" t="s">
        <v>59</v>
      </c>
      <c r="AJ67" s="1" t="s">
        <v>59</v>
      </c>
      <c r="AV67" s="1">
        <v>12.2</v>
      </c>
      <c r="AW67" s="1" t="s">
        <v>59</v>
      </c>
      <c r="AX67" s="1">
        <v>1</v>
      </c>
    </row>
    <row r="68" spans="1:50">
      <c r="A68" s="1" t="s">
        <v>252</v>
      </c>
      <c r="B68" s="1" t="s">
        <v>253</v>
      </c>
      <c r="C68" s="1" t="s">
        <v>199</v>
      </c>
      <c r="E68" s="1" t="s">
        <v>53</v>
      </c>
      <c r="F68" s="1">
        <v>30</v>
      </c>
      <c r="G68" s="1" t="s">
        <v>64</v>
      </c>
      <c r="H68" s="1">
        <v>186.84</v>
      </c>
      <c r="I68" s="1" t="s">
        <v>105</v>
      </c>
      <c r="J68" s="1" t="s">
        <v>56</v>
      </c>
      <c r="K68" s="1" t="s">
        <v>153</v>
      </c>
      <c r="L68" s="1" t="s">
        <v>58</v>
      </c>
      <c r="M68" s="1">
        <v>0</v>
      </c>
      <c r="N68" s="1">
        <v>2</v>
      </c>
      <c r="O68" s="1">
        <v>2</v>
      </c>
      <c r="P68" s="1">
        <v>0</v>
      </c>
      <c r="Q68" s="1" t="s">
        <v>59</v>
      </c>
      <c r="R68" s="1" t="s">
        <v>59</v>
      </c>
      <c r="S68" s="1" t="s">
        <v>59</v>
      </c>
      <c r="T68" s="1" t="s">
        <v>59</v>
      </c>
      <c r="U68" s="1" t="s">
        <v>59</v>
      </c>
      <c r="W68" s="1">
        <v>0</v>
      </c>
      <c r="X68" s="1">
        <v>0</v>
      </c>
      <c r="Y68" s="1" t="s">
        <v>59</v>
      </c>
      <c r="Z68" s="1" t="s">
        <v>59</v>
      </c>
      <c r="AA68" s="1" t="s">
        <v>59</v>
      </c>
      <c r="AB68" s="1" t="s">
        <v>59</v>
      </c>
      <c r="AC68" s="1" t="s">
        <v>59</v>
      </c>
      <c r="AD68" s="1" t="s">
        <v>59</v>
      </c>
      <c r="AE68" s="1" t="s">
        <v>59</v>
      </c>
      <c r="AF68" s="1" t="s">
        <v>59</v>
      </c>
      <c r="AG68" s="1" t="s">
        <v>59</v>
      </c>
      <c r="AH68" s="1" t="s">
        <v>59</v>
      </c>
      <c r="AI68" s="1" t="s">
        <v>59</v>
      </c>
      <c r="AJ68" s="1" t="s">
        <v>59</v>
      </c>
      <c r="AV68" s="1">
        <v>11.8</v>
      </c>
      <c r="AW68" s="1" t="s">
        <v>59</v>
      </c>
      <c r="AX68" s="1">
        <v>3</v>
      </c>
    </row>
    <row r="69" spans="1:50">
      <c r="A69" s="1" t="s">
        <v>254</v>
      </c>
      <c r="B69" s="1" t="s">
        <v>255</v>
      </c>
      <c r="C69" s="1" t="s">
        <v>177</v>
      </c>
      <c r="E69" s="1" t="s">
        <v>53</v>
      </c>
      <c r="F69" s="1">
        <v>0</v>
      </c>
      <c r="G69" s="1" t="s">
        <v>70</v>
      </c>
      <c r="H69" s="1">
        <v>195.07</v>
      </c>
      <c r="I69" s="1" t="s">
        <v>55</v>
      </c>
      <c r="J69" s="1" t="s">
        <v>55</v>
      </c>
      <c r="K69" s="1" t="s">
        <v>256</v>
      </c>
      <c r="L69" s="1" t="s">
        <v>58</v>
      </c>
      <c r="M69" s="1">
        <v>0</v>
      </c>
      <c r="N69" s="1">
        <v>0</v>
      </c>
      <c r="O69" s="1">
        <v>0</v>
      </c>
      <c r="P69" s="1">
        <v>0</v>
      </c>
      <c r="Q69" s="1" t="s">
        <v>59</v>
      </c>
      <c r="R69" s="1" t="s">
        <v>59</v>
      </c>
      <c r="S69" s="1" t="s">
        <v>59</v>
      </c>
      <c r="T69" s="1" t="s">
        <v>59</v>
      </c>
      <c r="U69" s="1" t="s">
        <v>59</v>
      </c>
      <c r="W69" s="1">
        <v>0</v>
      </c>
      <c r="X69" s="1">
        <v>0</v>
      </c>
      <c r="Y69" s="1" t="s">
        <v>59</v>
      </c>
      <c r="Z69" s="1" t="s">
        <v>59</v>
      </c>
      <c r="AA69" s="1" t="s">
        <v>59</v>
      </c>
      <c r="AB69" s="1" t="s">
        <v>59</v>
      </c>
      <c r="AC69" s="1" t="s">
        <v>59</v>
      </c>
      <c r="AD69" s="1" t="s">
        <v>59</v>
      </c>
      <c r="AE69" s="1" t="s">
        <v>59</v>
      </c>
      <c r="AF69" s="1" t="s">
        <v>59</v>
      </c>
      <c r="AG69" s="1" t="s">
        <v>59</v>
      </c>
      <c r="AH69" s="1" t="s">
        <v>59</v>
      </c>
      <c r="AI69" s="1" t="s">
        <v>59</v>
      </c>
      <c r="AJ69" s="1" t="s">
        <v>59</v>
      </c>
      <c r="AV69" s="1">
        <v>12.4</v>
      </c>
      <c r="AW69" s="1" t="s">
        <v>59</v>
      </c>
      <c r="AX69" s="1">
        <v>8</v>
      </c>
    </row>
    <row r="70" spans="1:50">
      <c r="A70" s="1" t="s">
        <v>257</v>
      </c>
      <c r="B70" s="1" t="s">
        <v>258</v>
      </c>
      <c r="C70" s="1" t="s">
        <v>88</v>
      </c>
      <c r="D70" s="1">
        <v>5120</v>
      </c>
      <c r="E70" s="1" t="s">
        <v>53</v>
      </c>
      <c r="F70" s="1">
        <v>38</v>
      </c>
      <c r="G70" s="1" t="s">
        <v>70</v>
      </c>
      <c r="H70" s="1">
        <v>397.37</v>
      </c>
      <c r="I70" s="1" t="s">
        <v>55</v>
      </c>
      <c r="J70" s="1" t="s">
        <v>55</v>
      </c>
      <c r="K70" s="1" t="s">
        <v>72</v>
      </c>
      <c r="L70" s="1" t="s">
        <v>66</v>
      </c>
      <c r="M70" s="1">
        <v>4</v>
      </c>
      <c r="N70" s="1">
        <v>1</v>
      </c>
      <c r="O70" s="1">
        <v>1</v>
      </c>
      <c r="P70" s="1">
        <v>0</v>
      </c>
      <c r="Q70" s="1" t="s">
        <v>59</v>
      </c>
      <c r="R70" s="1" t="s">
        <v>59</v>
      </c>
      <c r="S70" s="1" t="s">
        <v>59</v>
      </c>
      <c r="T70" s="1" t="s">
        <v>59</v>
      </c>
      <c r="U70" s="1" t="s">
        <v>59</v>
      </c>
      <c r="V70" s="1">
        <v>0</v>
      </c>
      <c r="W70" s="1">
        <v>1</v>
      </c>
      <c r="X70" s="1">
        <v>0</v>
      </c>
      <c r="Y70" s="1" t="s">
        <v>58</v>
      </c>
      <c r="Z70" s="1" t="s">
        <v>58</v>
      </c>
      <c r="AA70" s="1" t="s">
        <v>58</v>
      </c>
      <c r="AB70" s="1" t="s">
        <v>58</v>
      </c>
      <c r="AC70" s="1" t="s">
        <v>58</v>
      </c>
      <c r="AD70" s="1" t="s">
        <v>58</v>
      </c>
      <c r="AE70" s="1" t="s">
        <v>58</v>
      </c>
      <c r="AF70" s="1" t="s">
        <v>58</v>
      </c>
      <c r="AG70" s="1" t="s">
        <v>58</v>
      </c>
      <c r="AH70" s="1" t="s">
        <v>58</v>
      </c>
      <c r="AI70" s="1" t="s">
        <v>58</v>
      </c>
      <c r="AJ70" s="1" t="s">
        <v>58</v>
      </c>
      <c r="AK70" s="1">
        <v>0</v>
      </c>
      <c r="AL70" s="1">
        <v>1</v>
      </c>
      <c r="AM70" s="1">
        <v>1</v>
      </c>
      <c r="AN70" s="1">
        <v>0</v>
      </c>
      <c r="AO70" s="1">
        <v>1</v>
      </c>
      <c r="AP70" s="1">
        <v>0</v>
      </c>
      <c r="AQ70" s="1">
        <v>0</v>
      </c>
      <c r="AR70" s="1">
        <v>0</v>
      </c>
      <c r="AS70" s="1">
        <v>1</v>
      </c>
      <c r="AV70" s="1">
        <v>13.1</v>
      </c>
      <c r="AW70" s="1" t="s">
        <v>59</v>
      </c>
      <c r="AX70" s="1">
        <v>8</v>
      </c>
    </row>
    <row r="71" spans="1:50">
      <c r="A71" s="1" t="s">
        <v>259</v>
      </c>
      <c r="B71" s="1" t="s">
        <v>260</v>
      </c>
      <c r="C71" s="1" t="s">
        <v>212</v>
      </c>
      <c r="E71" s="1" t="s">
        <v>53</v>
      </c>
      <c r="F71" s="1">
        <v>54</v>
      </c>
      <c r="G71" s="1" t="s">
        <v>104</v>
      </c>
      <c r="H71" s="1">
        <v>158.55000000000001</v>
      </c>
      <c r="I71" s="1" t="s">
        <v>261</v>
      </c>
      <c r="J71" s="1" t="s">
        <v>56</v>
      </c>
      <c r="K71" s="1" t="s">
        <v>90</v>
      </c>
      <c r="L71" s="1" t="s">
        <v>58</v>
      </c>
      <c r="M71" s="1">
        <v>0</v>
      </c>
      <c r="N71" s="1">
        <v>0</v>
      </c>
      <c r="O71" s="1">
        <v>0</v>
      </c>
      <c r="P71" s="1">
        <v>0</v>
      </c>
      <c r="Q71" s="1" t="s">
        <v>59</v>
      </c>
      <c r="R71" s="1" t="s">
        <v>66</v>
      </c>
      <c r="S71" s="1" t="s">
        <v>59</v>
      </c>
      <c r="T71" s="1" t="s">
        <v>59</v>
      </c>
      <c r="U71" s="1" t="s">
        <v>59</v>
      </c>
      <c r="W71" s="1">
        <v>0</v>
      </c>
      <c r="X71" s="1">
        <v>0</v>
      </c>
      <c r="Y71" s="1" t="s">
        <v>58</v>
      </c>
      <c r="Z71" s="1" t="s">
        <v>58</v>
      </c>
      <c r="AA71" s="1" t="s">
        <v>58</v>
      </c>
      <c r="AB71" s="1" t="s">
        <v>58</v>
      </c>
      <c r="AC71" s="1" t="s">
        <v>58</v>
      </c>
      <c r="AD71" s="1" t="s">
        <v>58</v>
      </c>
      <c r="AE71" s="1" t="s">
        <v>58</v>
      </c>
      <c r="AF71" s="1" t="s">
        <v>58</v>
      </c>
      <c r="AG71" s="1" t="s">
        <v>58</v>
      </c>
      <c r="AH71" s="1" t="s">
        <v>58</v>
      </c>
      <c r="AI71" s="1" t="s">
        <v>58</v>
      </c>
      <c r="AJ71" s="1" t="s">
        <v>58</v>
      </c>
      <c r="AK71" s="1">
        <v>0</v>
      </c>
      <c r="AL71" s="1">
        <v>1</v>
      </c>
      <c r="AM71" s="1">
        <v>1</v>
      </c>
      <c r="AN71" s="1">
        <v>0</v>
      </c>
      <c r="AO71" s="1">
        <v>1</v>
      </c>
      <c r="AP71" s="1">
        <v>0</v>
      </c>
      <c r="AQ71" s="1">
        <v>0</v>
      </c>
      <c r="AR71" s="1">
        <v>0</v>
      </c>
      <c r="AS71" s="1">
        <v>1</v>
      </c>
      <c r="AV71" s="1">
        <v>11.1</v>
      </c>
      <c r="AW71" s="1" t="s">
        <v>59</v>
      </c>
      <c r="AX71" s="1">
        <v>7</v>
      </c>
    </row>
    <row r="72" spans="1:50">
      <c r="A72" s="1" t="s">
        <v>262</v>
      </c>
      <c r="B72" s="1" t="s">
        <v>263</v>
      </c>
      <c r="C72" s="1" t="s">
        <v>75</v>
      </c>
      <c r="D72" s="1">
        <v>2160</v>
      </c>
      <c r="E72" s="1" t="s">
        <v>63</v>
      </c>
      <c r="F72" s="1">
        <v>68</v>
      </c>
      <c r="G72" s="1" t="s">
        <v>70</v>
      </c>
      <c r="H72" s="1">
        <v>293.42</v>
      </c>
      <c r="I72" s="1" t="s">
        <v>100</v>
      </c>
      <c r="J72" s="1" t="s">
        <v>71</v>
      </c>
      <c r="K72" s="1" t="s">
        <v>156</v>
      </c>
      <c r="L72" s="1" t="s">
        <v>58</v>
      </c>
      <c r="M72" s="1">
        <v>0</v>
      </c>
      <c r="N72" s="1">
        <v>1</v>
      </c>
      <c r="O72" s="1">
        <v>1</v>
      </c>
      <c r="P72" s="1">
        <v>0</v>
      </c>
      <c r="Q72" s="1" t="s">
        <v>66</v>
      </c>
      <c r="R72" s="1" t="s">
        <v>66</v>
      </c>
      <c r="S72" s="1" t="s">
        <v>66</v>
      </c>
      <c r="T72" s="1" t="s">
        <v>66</v>
      </c>
      <c r="U72" s="1" t="s">
        <v>66</v>
      </c>
      <c r="V72" s="1">
        <v>0</v>
      </c>
      <c r="W72" s="1">
        <v>1</v>
      </c>
      <c r="X72" s="1">
        <v>1</v>
      </c>
      <c r="Y72" s="1" t="s">
        <v>58</v>
      </c>
      <c r="Z72" s="1" t="s">
        <v>66</v>
      </c>
      <c r="AA72" s="1" t="s">
        <v>58</v>
      </c>
      <c r="AB72" s="1" t="s">
        <v>66</v>
      </c>
      <c r="AC72" s="1" t="s">
        <v>58</v>
      </c>
      <c r="AD72" s="1" t="s">
        <v>58</v>
      </c>
      <c r="AE72" s="1" t="s">
        <v>58</v>
      </c>
      <c r="AF72" s="1" t="s">
        <v>58</v>
      </c>
      <c r="AG72" s="1" t="s">
        <v>66</v>
      </c>
      <c r="AH72" s="1" t="s">
        <v>58</v>
      </c>
      <c r="AI72" s="1" t="s">
        <v>58</v>
      </c>
      <c r="AJ72" s="1" t="s">
        <v>58</v>
      </c>
      <c r="AK72" s="1">
        <v>0</v>
      </c>
      <c r="AL72" s="1">
        <v>0</v>
      </c>
      <c r="AM72" s="1">
        <v>1</v>
      </c>
      <c r="AN72" s="1">
        <v>0</v>
      </c>
      <c r="AO72" s="1">
        <v>1</v>
      </c>
      <c r="AP72" s="1">
        <v>0</v>
      </c>
      <c r="AQ72" s="1">
        <v>0</v>
      </c>
      <c r="AR72" s="1">
        <v>0</v>
      </c>
      <c r="AS72" s="1">
        <v>0</v>
      </c>
      <c r="AV72" s="1">
        <v>12.1</v>
      </c>
      <c r="AW72" s="1" t="s">
        <v>66</v>
      </c>
      <c r="AX72" s="1">
        <v>1</v>
      </c>
    </row>
    <row r="73" spans="1:50">
      <c r="A73" s="1" t="s">
        <v>264</v>
      </c>
      <c r="B73" s="1" t="s">
        <v>265</v>
      </c>
      <c r="C73" s="1" t="s">
        <v>266</v>
      </c>
      <c r="D73" s="1">
        <v>3880</v>
      </c>
      <c r="E73" s="1" t="s">
        <v>63</v>
      </c>
      <c r="F73" s="1">
        <v>46</v>
      </c>
      <c r="G73" s="1" t="s">
        <v>64</v>
      </c>
      <c r="H73" s="1">
        <v>235.86</v>
      </c>
      <c r="I73" s="1" t="s">
        <v>65</v>
      </c>
      <c r="J73" s="1" t="s">
        <v>71</v>
      </c>
      <c r="K73" s="1" t="s">
        <v>85</v>
      </c>
      <c r="L73" s="1" t="s">
        <v>66</v>
      </c>
      <c r="M73" s="1">
        <v>1</v>
      </c>
      <c r="N73" s="1">
        <v>1</v>
      </c>
      <c r="O73" s="1">
        <v>1</v>
      </c>
      <c r="P73" s="1">
        <v>0</v>
      </c>
      <c r="Q73" s="1" t="s">
        <v>66</v>
      </c>
      <c r="R73" s="1" t="s">
        <v>66</v>
      </c>
      <c r="S73" s="1" t="s">
        <v>59</v>
      </c>
      <c r="T73" s="1" t="s">
        <v>59</v>
      </c>
      <c r="U73" s="1" t="s">
        <v>59</v>
      </c>
      <c r="V73" s="1">
        <v>2</v>
      </c>
      <c r="W73" s="1">
        <v>1</v>
      </c>
      <c r="X73" s="1">
        <v>0</v>
      </c>
      <c r="Y73" s="1" t="s">
        <v>58</v>
      </c>
      <c r="Z73" s="1" t="s">
        <v>58</v>
      </c>
      <c r="AA73" s="1" t="s">
        <v>58</v>
      </c>
      <c r="AB73" s="1" t="s">
        <v>58</v>
      </c>
      <c r="AC73" s="1" t="s">
        <v>58</v>
      </c>
      <c r="AD73" s="1" t="s">
        <v>58</v>
      </c>
      <c r="AE73" s="1" t="s">
        <v>58</v>
      </c>
      <c r="AF73" s="1" t="s">
        <v>58</v>
      </c>
      <c r="AG73" s="1" t="s">
        <v>58</v>
      </c>
      <c r="AH73" s="1" t="s">
        <v>58</v>
      </c>
      <c r="AI73" s="1" t="s">
        <v>58</v>
      </c>
      <c r="AJ73" s="1" t="s">
        <v>58</v>
      </c>
      <c r="AK73" s="1">
        <v>1</v>
      </c>
      <c r="AL73" s="1">
        <v>1</v>
      </c>
      <c r="AM73" s="1">
        <v>0</v>
      </c>
      <c r="AN73" s="1">
        <v>0</v>
      </c>
      <c r="AO73" s="1">
        <v>0</v>
      </c>
      <c r="AP73" s="1">
        <v>0</v>
      </c>
      <c r="AQ73" s="1">
        <v>0</v>
      </c>
      <c r="AR73" s="1">
        <v>0</v>
      </c>
      <c r="AS73" s="1">
        <v>0</v>
      </c>
      <c r="AV73" s="1">
        <v>11.1</v>
      </c>
      <c r="AW73" s="1" t="s">
        <v>59</v>
      </c>
      <c r="AX73" s="1">
        <v>9</v>
      </c>
    </row>
    <row r="74" spans="1:50">
      <c r="A74" s="1" t="s">
        <v>267</v>
      </c>
      <c r="B74" s="1" t="s">
        <v>268</v>
      </c>
      <c r="C74" s="1" t="s">
        <v>187</v>
      </c>
      <c r="D74" s="1">
        <v>5720</v>
      </c>
      <c r="E74" s="1" t="s">
        <v>63</v>
      </c>
      <c r="F74" s="1">
        <v>58</v>
      </c>
      <c r="G74" s="1" t="s">
        <v>84</v>
      </c>
      <c r="H74" s="1">
        <v>304.93</v>
      </c>
      <c r="I74" s="1" t="s">
        <v>55</v>
      </c>
      <c r="J74" s="1" t="s">
        <v>56</v>
      </c>
      <c r="K74" s="1" t="s">
        <v>145</v>
      </c>
      <c r="L74" s="1" t="s">
        <v>58</v>
      </c>
      <c r="M74" s="1">
        <v>0</v>
      </c>
      <c r="N74" s="1">
        <v>0</v>
      </c>
      <c r="O74" s="1">
        <v>0</v>
      </c>
      <c r="P74" s="1">
        <v>0</v>
      </c>
      <c r="Q74" s="1" t="s">
        <v>59</v>
      </c>
      <c r="R74" s="1" t="s">
        <v>59</v>
      </c>
      <c r="S74" s="1" t="s">
        <v>59</v>
      </c>
      <c r="T74" s="1" t="s">
        <v>59</v>
      </c>
      <c r="U74" s="1" t="s">
        <v>59</v>
      </c>
      <c r="W74" s="1">
        <v>0</v>
      </c>
      <c r="X74" s="1">
        <v>0</v>
      </c>
      <c r="Y74" s="1" t="s">
        <v>66</v>
      </c>
      <c r="Z74" s="1" t="s">
        <v>58</v>
      </c>
      <c r="AA74" s="1" t="s">
        <v>58</v>
      </c>
      <c r="AB74" s="1" t="s">
        <v>58</v>
      </c>
      <c r="AC74" s="1" t="s">
        <v>58</v>
      </c>
      <c r="AD74" s="1" t="s">
        <v>58</v>
      </c>
      <c r="AE74" s="1" t="s">
        <v>58</v>
      </c>
      <c r="AF74" s="1" t="s">
        <v>58</v>
      </c>
      <c r="AG74" s="1" t="s">
        <v>58</v>
      </c>
      <c r="AH74" s="1" t="s">
        <v>58</v>
      </c>
      <c r="AI74" s="1" t="s">
        <v>58</v>
      </c>
      <c r="AJ74" s="1" t="s">
        <v>58</v>
      </c>
      <c r="AK74" s="1">
        <v>0</v>
      </c>
      <c r="AL74" s="1">
        <v>0</v>
      </c>
      <c r="AM74" s="1">
        <v>1</v>
      </c>
      <c r="AN74" s="1">
        <v>1</v>
      </c>
      <c r="AO74" s="1">
        <v>1</v>
      </c>
      <c r="AP74" s="1">
        <v>0</v>
      </c>
      <c r="AQ74" s="1">
        <v>0</v>
      </c>
      <c r="AR74" s="1">
        <v>0</v>
      </c>
      <c r="AS74" s="1">
        <v>1</v>
      </c>
      <c r="AV74" s="1">
        <v>14</v>
      </c>
      <c r="AW74" s="1" t="s">
        <v>59</v>
      </c>
      <c r="AX74" s="1">
        <v>7</v>
      </c>
    </row>
    <row r="75" spans="1:50">
      <c r="A75" s="1" t="s">
        <v>269</v>
      </c>
      <c r="B75" s="1" t="s">
        <v>270</v>
      </c>
      <c r="C75" s="1" t="s">
        <v>271</v>
      </c>
      <c r="D75" s="1">
        <v>7620</v>
      </c>
      <c r="E75" s="1" t="s">
        <v>53</v>
      </c>
      <c r="F75" s="1">
        <v>24</v>
      </c>
      <c r="G75" s="1" t="s">
        <v>54</v>
      </c>
      <c r="H75" s="1">
        <v>155.26</v>
      </c>
      <c r="I75" s="1" t="s">
        <v>55</v>
      </c>
      <c r="J75" s="1" t="s">
        <v>55</v>
      </c>
      <c r="K75" s="1" t="s">
        <v>131</v>
      </c>
      <c r="L75" s="1" t="s">
        <v>58</v>
      </c>
      <c r="M75" s="1">
        <v>0</v>
      </c>
      <c r="N75" s="1">
        <v>0</v>
      </c>
      <c r="O75" s="1">
        <v>0</v>
      </c>
      <c r="P75" s="1">
        <v>0</v>
      </c>
      <c r="Q75" s="1" t="s">
        <v>59</v>
      </c>
      <c r="R75" s="1" t="s">
        <v>59</v>
      </c>
      <c r="S75" s="1" t="s">
        <v>59</v>
      </c>
      <c r="T75" s="1" t="s">
        <v>59</v>
      </c>
      <c r="U75" s="1" t="s">
        <v>59</v>
      </c>
      <c r="V75" s="1">
        <v>0</v>
      </c>
      <c r="W75" s="1">
        <v>0</v>
      </c>
      <c r="X75" s="1">
        <v>0</v>
      </c>
      <c r="Y75" s="1" t="s">
        <v>58</v>
      </c>
      <c r="Z75" s="1" t="s">
        <v>58</v>
      </c>
      <c r="AA75" s="1" t="s">
        <v>58</v>
      </c>
      <c r="AB75" s="1" t="s">
        <v>58</v>
      </c>
      <c r="AC75" s="1" t="s">
        <v>58</v>
      </c>
      <c r="AD75" s="1" t="s">
        <v>58</v>
      </c>
      <c r="AE75" s="1" t="s">
        <v>58</v>
      </c>
      <c r="AF75" s="1" t="s">
        <v>58</v>
      </c>
      <c r="AG75" s="1" t="s">
        <v>58</v>
      </c>
      <c r="AH75" s="1" t="s">
        <v>58</v>
      </c>
      <c r="AI75" s="1" t="s">
        <v>58</v>
      </c>
      <c r="AJ75" s="1" t="s">
        <v>58</v>
      </c>
      <c r="AK75" s="1">
        <v>0</v>
      </c>
      <c r="AL75" s="1">
        <v>0</v>
      </c>
      <c r="AM75" s="1">
        <v>0</v>
      </c>
      <c r="AN75" s="1">
        <v>0</v>
      </c>
      <c r="AO75" s="1">
        <v>1</v>
      </c>
      <c r="AP75" s="1">
        <v>1</v>
      </c>
      <c r="AQ75" s="1">
        <v>0</v>
      </c>
      <c r="AR75" s="1">
        <v>0</v>
      </c>
      <c r="AS75" s="1">
        <v>1</v>
      </c>
      <c r="AV75" s="1">
        <v>12.2</v>
      </c>
      <c r="AW75" s="1" t="s">
        <v>59</v>
      </c>
      <c r="AX75" s="1">
        <v>1</v>
      </c>
    </row>
    <row r="76" spans="1:50">
      <c r="A76" s="1" t="s">
        <v>272</v>
      </c>
      <c r="B76" s="1" t="s">
        <v>273</v>
      </c>
      <c r="C76" s="1" t="s">
        <v>119</v>
      </c>
      <c r="D76" s="1">
        <v>520</v>
      </c>
      <c r="E76" s="1" t="s">
        <v>53</v>
      </c>
      <c r="F76" s="1">
        <v>56</v>
      </c>
      <c r="G76" s="1" t="s">
        <v>64</v>
      </c>
      <c r="H76" s="1">
        <v>239.14</v>
      </c>
      <c r="I76" s="1" t="s">
        <v>55</v>
      </c>
      <c r="J76" s="1" t="s">
        <v>56</v>
      </c>
      <c r="K76" s="1" t="s">
        <v>215</v>
      </c>
      <c r="L76" s="1" t="s">
        <v>58</v>
      </c>
      <c r="M76" s="1">
        <v>0</v>
      </c>
      <c r="N76" s="1">
        <v>2</v>
      </c>
      <c r="O76" s="1">
        <v>2</v>
      </c>
      <c r="P76" s="1">
        <v>0</v>
      </c>
      <c r="Q76" s="1" t="s">
        <v>59</v>
      </c>
      <c r="R76" s="1" t="s">
        <v>59</v>
      </c>
      <c r="S76" s="1" t="s">
        <v>59</v>
      </c>
      <c r="T76" s="1" t="s">
        <v>59</v>
      </c>
      <c r="U76" s="1" t="s">
        <v>59</v>
      </c>
      <c r="W76" s="1">
        <v>0</v>
      </c>
      <c r="X76" s="1">
        <v>0</v>
      </c>
      <c r="Y76" s="1" t="s">
        <v>59</v>
      </c>
      <c r="Z76" s="1" t="s">
        <v>59</v>
      </c>
      <c r="AA76" s="1" t="s">
        <v>59</v>
      </c>
      <c r="AB76" s="1" t="s">
        <v>59</v>
      </c>
      <c r="AC76" s="1" t="s">
        <v>59</v>
      </c>
      <c r="AD76" s="1" t="s">
        <v>59</v>
      </c>
      <c r="AE76" s="1" t="s">
        <v>59</v>
      </c>
      <c r="AF76" s="1" t="s">
        <v>59</v>
      </c>
      <c r="AG76" s="1" t="s">
        <v>59</v>
      </c>
      <c r="AH76" s="1" t="s">
        <v>59</v>
      </c>
      <c r="AI76" s="1" t="s">
        <v>59</v>
      </c>
      <c r="AJ76" s="1" t="s">
        <v>59</v>
      </c>
      <c r="AV76" s="1">
        <v>13.4</v>
      </c>
      <c r="AW76" s="1" t="s">
        <v>59</v>
      </c>
      <c r="AX76" s="1">
        <v>7</v>
      </c>
    </row>
    <row r="77" spans="1:50">
      <c r="A77" s="1" t="s">
        <v>274</v>
      </c>
      <c r="B77" s="1" t="s">
        <v>268</v>
      </c>
      <c r="C77" s="1" t="s">
        <v>187</v>
      </c>
      <c r="D77" s="1">
        <v>5720</v>
      </c>
      <c r="E77" s="1" t="s">
        <v>53</v>
      </c>
      <c r="F77" s="1">
        <v>50</v>
      </c>
      <c r="G77" s="1" t="s">
        <v>84</v>
      </c>
      <c r="H77" s="1">
        <v>259.87</v>
      </c>
      <c r="I77" s="1" t="s">
        <v>94</v>
      </c>
      <c r="J77" s="1" t="s">
        <v>71</v>
      </c>
      <c r="K77" s="1" t="s">
        <v>131</v>
      </c>
      <c r="L77" s="1" t="s">
        <v>58</v>
      </c>
      <c r="M77" s="1">
        <v>0</v>
      </c>
      <c r="N77" s="1">
        <v>2</v>
      </c>
      <c r="O77" s="1">
        <v>2</v>
      </c>
      <c r="P77" s="1">
        <v>0</v>
      </c>
      <c r="Q77" s="1" t="s">
        <v>59</v>
      </c>
      <c r="R77" s="1" t="s">
        <v>59</v>
      </c>
      <c r="S77" s="1" t="s">
        <v>59</v>
      </c>
      <c r="T77" s="1" t="s">
        <v>59</v>
      </c>
      <c r="U77" s="1" t="s">
        <v>59</v>
      </c>
      <c r="W77" s="1">
        <v>0</v>
      </c>
      <c r="X77" s="1">
        <v>0</v>
      </c>
      <c r="Y77" s="1" t="s">
        <v>66</v>
      </c>
      <c r="Z77" s="1" t="s">
        <v>66</v>
      </c>
      <c r="AA77" s="1" t="s">
        <v>58</v>
      </c>
      <c r="AB77" s="1" t="s">
        <v>58</v>
      </c>
      <c r="AC77" s="1" t="s">
        <v>58</v>
      </c>
      <c r="AD77" s="1" t="s">
        <v>58</v>
      </c>
      <c r="AE77" s="1" t="s">
        <v>58</v>
      </c>
      <c r="AF77" s="1" t="s">
        <v>58</v>
      </c>
      <c r="AG77" s="1" t="s">
        <v>58</v>
      </c>
      <c r="AH77" s="1" t="s">
        <v>58</v>
      </c>
      <c r="AI77" s="1" t="s">
        <v>58</v>
      </c>
      <c r="AJ77" s="1" t="s">
        <v>58</v>
      </c>
      <c r="AK77" s="1">
        <v>0</v>
      </c>
      <c r="AL77" s="1">
        <v>0</v>
      </c>
      <c r="AM77" s="1">
        <v>1</v>
      </c>
      <c r="AN77" s="1">
        <v>0</v>
      </c>
      <c r="AO77" s="1">
        <v>1</v>
      </c>
      <c r="AP77" s="1">
        <v>0</v>
      </c>
      <c r="AQ77" s="1">
        <v>0</v>
      </c>
      <c r="AR77" s="1">
        <v>0</v>
      </c>
      <c r="AS77" s="1">
        <v>1</v>
      </c>
      <c r="AV77" s="1">
        <v>13.1</v>
      </c>
      <c r="AW77" s="1" t="s">
        <v>59</v>
      </c>
      <c r="AX77" s="1">
        <v>7</v>
      </c>
    </row>
    <row r="78" spans="1:50">
      <c r="A78" s="1" t="s">
        <v>275</v>
      </c>
      <c r="B78" s="1" t="s">
        <v>276</v>
      </c>
      <c r="C78" s="1" t="s">
        <v>126</v>
      </c>
      <c r="D78" s="1">
        <v>3160</v>
      </c>
      <c r="E78" s="1" t="s">
        <v>63</v>
      </c>
      <c r="F78" s="1">
        <v>40</v>
      </c>
      <c r="G78" s="1" t="s">
        <v>64</v>
      </c>
      <c r="H78" s="1">
        <v>260.86</v>
      </c>
      <c r="I78" s="1" t="s">
        <v>55</v>
      </c>
      <c r="J78" s="1" t="s">
        <v>55</v>
      </c>
      <c r="K78" s="1" t="s">
        <v>80</v>
      </c>
      <c r="L78" s="1" t="s">
        <v>58</v>
      </c>
      <c r="M78" s="1">
        <v>0</v>
      </c>
      <c r="N78" s="1">
        <v>2</v>
      </c>
      <c r="O78" s="1">
        <v>2</v>
      </c>
      <c r="P78" s="1">
        <v>0</v>
      </c>
      <c r="Q78" s="1" t="s">
        <v>59</v>
      </c>
      <c r="R78" s="1" t="s">
        <v>59</v>
      </c>
      <c r="S78" s="1" t="s">
        <v>59</v>
      </c>
      <c r="T78" s="1" t="s">
        <v>59</v>
      </c>
      <c r="U78" s="1" t="s">
        <v>59</v>
      </c>
      <c r="W78" s="1">
        <v>0</v>
      </c>
      <c r="X78" s="1">
        <v>0</v>
      </c>
      <c r="Y78" s="1" t="s">
        <v>66</v>
      </c>
      <c r="Z78" s="1" t="s">
        <v>58</v>
      </c>
      <c r="AA78" s="1" t="s">
        <v>58</v>
      </c>
      <c r="AB78" s="1" t="s">
        <v>58</v>
      </c>
      <c r="AC78" s="1" t="s">
        <v>58</v>
      </c>
      <c r="AD78" s="1" t="s">
        <v>58</v>
      </c>
      <c r="AE78" s="1" t="s">
        <v>58</v>
      </c>
      <c r="AF78" s="1" t="s">
        <v>58</v>
      </c>
      <c r="AG78" s="1" t="s">
        <v>58</v>
      </c>
      <c r="AH78" s="1" t="s">
        <v>58</v>
      </c>
      <c r="AI78" s="1" t="s">
        <v>58</v>
      </c>
      <c r="AJ78" s="1" t="s">
        <v>58</v>
      </c>
      <c r="AK78" s="1">
        <v>0</v>
      </c>
      <c r="AL78" s="1">
        <v>1</v>
      </c>
      <c r="AM78" s="1">
        <v>1</v>
      </c>
      <c r="AN78" s="1">
        <v>0</v>
      </c>
      <c r="AO78" s="1">
        <v>0</v>
      </c>
      <c r="AP78" s="1">
        <v>0</v>
      </c>
      <c r="AQ78" s="1">
        <v>0</v>
      </c>
      <c r="AR78" s="1">
        <v>0</v>
      </c>
      <c r="AS78" s="1">
        <v>1</v>
      </c>
      <c r="AV78" s="1">
        <v>13.2</v>
      </c>
      <c r="AW78" s="1" t="s">
        <v>59</v>
      </c>
      <c r="AX78" s="1">
        <v>7</v>
      </c>
    </row>
    <row r="79" spans="1:50">
      <c r="A79" s="1" t="s">
        <v>277</v>
      </c>
      <c r="B79" s="1" t="s">
        <v>278</v>
      </c>
      <c r="C79" s="1" t="s">
        <v>212</v>
      </c>
      <c r="D79" s="1">
        <v>3290</v>
      </c>
      <c r="E79" s="1" t="s">
        <v>63</v>
      </c>
      <c r="F79" s="1">
        <v>32</v>
      </c>
      <c r="G79" s="1" t="s">
        <v>84</v>
      </c>
      <c r="H79" s="1">
        <v>256.25</v>
      </c>
      <c r="I79" s="1" t="s">
        <v>55</v>
      </c>
      <c r="J79" s="1" t="s">
        <v>55</v>
      </c>
      <c r="K79" s="1" t="s">
        <v>256</v>
      </c>
      <c r="L79" s="1" t="s">
        <v>66</v>
      </c>
      <c r="M79" s="1">
        <v>1</v>
      </c>
      <c r="N79" s="1">
        <v>0</v>
      </c>
      <c r="O79" s="1">
        <v>0</v>
      </c>
      <c r="P79" s="1">
        <v>0</v>
      </c>
      <c r="Q79" s="1" t="s">
        <v>59</v>
      </c>
      <c r="R79" s="1" t="s">
        <v>59</v>
      </c>
      <c r="S79" s="1" t="s">
        <v>59</v>
      </c>
      <c r="T79" s="1" t="s">
        <v>59</v>
      </c>
      <c r="U79" s="1" t="s">
        <v>59</v>
      </c>
      <c r="W79" s="1">
        <v>0</v>
      </c>
      <c r="X79" s="1">
        <v>0</v>
      </c>
      <c r="Y79" s="1" t="s">
        <v>59</v>
      </c>
      <c r="Z79" s="1" t="s">
        <v>59</v>
      </c>
      <c r="AA79" s="1" t="s">
        <v>59</v>
      </c>
      <c r="AB79" s="1" t="s">
        <v>59</v>
      </c>
      <c r="AC79" s="1" t="s">
        <v>59</v>
      </c>
      <c r="AD79" s="1" t="s">
        <v>59</v>
      </c>
      <c r="AE79" s="1" t="s">
        <v>59</v>
      </c>
      <c r="AF79" s="1" t="s">
        <v>59</v>
      </c>
      <c r="AG79" s="1" t="s">
        <v>59</v>
      </c>
      <c r="AH79" s="1" t="s">
        <v>59</v>
      </c>
      <c r="AI79" s="1" t="s">
        <v>59</v>
      </c>
      <c r="AJ79" s="1" t="s">
        <v>59</v>
      </c>
      <c r="AV79" s="1">
        <v>13.2</v>
      </c>
      <c r="AW79" s="1" t="s">
        <v>59</v>
      </c>
      <c r="AX79" s="1">
        <v>7</v>
      </c>
    </row>
    <row r="80" spans="1:50">
      <c r="A80" s="1" t="s">
        <v>279</v>
      </c>
      <c r="B80" s="1" t="s">
        <v>280</v>
      </c>
      <c r="C80" s="1" t="s">
        <v>199</v>
      </c>
      <c r="D80" s="1">
        <v>6280</v>
      </c>
      <c r="E80" s="1" t="s">
        <v>63</v>
      </c>
      <c r="F80" s="1">
        <v>48</v>
      </c>
      <c r="G80" s="1" t="s">
        <v>70</v>
      </c>
      <c r="H80" s="1">
        <v>293.42</v>
      </c>
      <c r="I80" s="1" t="s">
        <v>105</v>
      </c>
      <c r="J80" s="1" t="s">
        <v>71</v>
      </c>
      <c r="K80" s="1" t="s">
        <v>168</v>
      </c>
      <c r="L80" s="1" t="s">
        <v>66</v>
      </c>
      <c r="M80" s="1">
        <v>3</v>
      </c>
      <c r="N80" s="1">
        <v>2</v>
      </c>
      <c r="O80" s="1">
        <v>2</v>
      </c>
      <c r="P80" s="1">
        <v>0</v>
      </c>
      <c r="Q80" s="1" t="s">
        <v>59</v>
      </c>
      <c r="R80" s="1" t="s">
        <v>59</v>
      </c>
      <c r="S80" s="1" t="s">
        <v>59</v>
      </c>
      <c r="T80" s="1" t="s">
        <v>59</v>
      </c>
      <c r="U80" s="1" t="s">
        <v>59</v>
      </c>
      <c r="W80" s="1">
        <v>0</v>
      </c>
      <c r="X80" s="1">
        <v>0</v>
      </c>
      <c r="Y80" s="1" t="s">
        <v>66</v>
      </c>
      <c r="Z80" s="1" t="s">
        <v>66</v>
      </c>
      <c r="AA80" s="1" t="s">
        <v>66</v>
      </c>
      <c r="AB80" s="1" t="s">
        <v>66</v>
      </c>
      <c r="AC80" s="1" t="s">
        <v>58</v>
      </c>
      <c r="AD80" s="1" t="s">
        <v>58</v>
      </c>
      <c r="AE80" s="1" t="s">
        <v>66</v>
      </c>
      <c r="AF80" s="1" t="s">
        <v>58</v>
      </c>
      <c r="AG80" s="1" t="s">
        <v>58</v>
      </c>
      <c r="AH80" s="1" t="s">
        <v>58</v>
      </c>
      <c r="AI80" s="1" t="s">
        <v>58</v>
      </c>
      <c r="AJ80" s="1" t="s">
        <v>58</v>
      </c>
      <c r="AK80" s="1">
        <v>0</v>
      </c>
      <c r="AL80" s="1">
        <v>1</v>
      </c>
      <c r="AM80" s="1">
        <v>1</v>
      </c>
      <c r="AN80" s="1">
        <v>0</v>
      </c>
      <c r="AO80" s="1">
        <v>0</v>
      </c>
      <c r="AP80" s="1">
        <v>0</v>
      </c>
      <c r="AQ80" s="1">
        <v>0</v>
      </c>
      <c r="AR80" s="1">
        <v>0</v>
      </c>
      <c r="AS80" s="1">
        <v>0</v>
      </c>
      <c r="AV80" s="1">
        <v>13.8</v>
      </c>
      <c r="AW80" s="1" t="s">
        <v>59</v>
      </c>
      <c r="AX80" s="1">
        <v>3</v>
      </c>
    </row>
    <row r="81" spans="1:50">
      <c r="A81" s="1" t="s">
        <v>281</v>
      </c>
      <c r="B81" s="1" t="s">
        <v>282</v>
      </c>
      <c r="C81" s="1" t="s">
        <v>185</v>
      </c>
      <c r="E81" s="1" t="s">
        <v>63</v>
      </c>
      <c r="F81" s="1">
        <v>36</v>
      </c>
      <c r="G81" s="1" t="s">
        <v>115</v>
      </c>
      <c r="H81" s="1">
        <v>384.87</v>
      </c>
      <c r="I81" s="1" t="s">
        <v>55</v>
      </c>
      <c r="J81" s="1" t="s">
        <v>55</v>
      </c>
      <c r="K81" s="1" t="s">
        <v>72</v>
      </c>
      <c r="L81" s="1" t="s">
        <v>66</v>
      </c>
      <c r="M81" s="1">
        <v>2</v>
      </c>
      <c r="N81" s="1">
        <v>2</v>
      </c>
      <c r="O81" s="1">
        <v>2</v>
      </c>
      <c r="P81" s="1">
        <v>0</v>
      </c>
      <c r="Q81" s="1" t="s">
        <v>59</v>
      </c>
      <c r="R81" s="1" t="s">
        <v>59</v>
      </c>
      <c r="S81" s="1" t="s">
        <v>66</v>
      </c>
      <c r="T81" s="1" t="s">
        <v>66</v>
      </c>
      <c r="U81" s="1" t="s">
        <v>66</v>
      </c>
      <c r="W81" s="1">
        <v>0</v>
      </c>
      <c r="X81" s="1">
        <v>0</v>
      </c>
      <c r="Y81" s="1" t="s">
        <v>66</v>
      </c>
      <c r="Z81" s="1" t="s">
        <v>66</v>
      </c>
      <c r="AA81" s="1" t="s">
        <v>58</v>
      </c>
      <c r="AB81" s="1" t="s">
        <v>66</v>
      </c>
      <c r="AC81" s="1" t="s">
        <v>58</v>
      </c>
      <c r="AD81" s="1" t="s">
        <v>66</v>
      </c>
      <c r="AE81" s="1" t="s">
        <v>66</v>
      </c>
      <c r="AF81" s="1" t="s">
        <v>58</v>
      </c>
      <c r="AG81" s="1" t="s">
        <v>58</v>
      </c>
      <c r="AH81" s="1" t="s">
        <v>58</v>
      </c>
      <c r="AI81" s="1" t="s">
        <v>58</v>
      </c>
      <c r="AJ81" s="1" t="s">
        <v>66</v>
      </c>
      <c r="AK81" s="1">
        <v>0</v>
      </c>
      <c r="AL81" s="1">
        <v>1</v>
      </c>
      <c r="AM81" s="1">
        <v>1</v>
      </c>
      <c r="AN81" s="1">
        <v>0</v>
      </c>
      <c r="AO81" s="1">
        <v>1</v>
      </c>
      <c r="AP81" s="1">
        <v>1</v>
      </c>
      <c r="AQ81" s="1">
        <v>0</v>
      </c>
      <c r="AR81" s="1">
        <v>1</v>
      </c>
      <c r="AS81" s="1">
        <v>0</v>
      </c>
      <c r="AV81" s="1">
        <v>13.8</v>
      </c>
      <c r="AW81" s="1" t="s">
        <v>59</v>
      </c>
      <c r="AX81" s="1">
        <v>1</v>
      </c>
    </row>
    <row r="82" spans="1:50">
      <c r="A82" s="1" t="s">
        <v>283</v>
      </c>
      <c r="B82" s="1" t="s">
        <v>284</v>
      </c>
      <c r="C82" s="1" t="s">
        <v>185</v>
      </c>
      <c r="E82" s="1" t="s">
        <v>53</v>
      </c>
      <c r="F82" s="1">
        <v>24</v>
      </c>
      <c r="G82" s="1" t="s">
        <v>54</v>
      </c>
      <c r="H82" s="1">
        <v>113.16</v>
      </c>
      <c r="I82" s="1" t="s">
        <v>105</v>
      </c>
      <c r="J82" s="1" t="s">
        <v>56</v>
      </c>
      <c r="K82" s="1" t="s">
        <v>57</v>
      </c>
      <c r="L82" s="1" t="s">
        <v>58</v>
      </c>
      <c r="M82" s="1">
        <v>0</v>
      </c>
      <c r="N82" s="1">
        <v>1</v>
      </c>
      <c r="O82" s="1">
        <v>1</v>
      </c>
      <c r="P82" s="1">
        <v>0</v>
      </c>
      <c r="Q82" s="1" t="s">
        <v>59</v>
      </c>
      <c r="R82" s="1" t="s">
        <v>59</v>
      </c>
      <c r="S82" s="1" t="s">
        <v>59</v>
      </c>
      <c r="T82" s="1" t="s">
        <v>59</v>
      </c>
      <c r="U82" s="1" t="s">
        <v>59</v>
      </c>
      <c r="W82" s="1">
        <v>0</v>
      </c>
      <c r="X82" s="1">
        <v>0</v>
      </c>
      <c r="Y82" s="1" t="s">
        <v>59</v>
      </c>
      <c r="Z82" s="1" t="s">
        <v>59</v>
      </c>
      <c r="AA82" s="1" t="s">
        <v>59</v>
      </c>
      <c r="AB82" s="1" t="s">
        <v>59</v>
      </c>
      <c r="AC82" s="1" t="s">
        <v>59</v>
      </c>
      <c r="AD82" s="1" t="s">
        <v>59</v>
      </c>
      <c r="AE82" s="1" t="s">
        <v>59</v>
      </c>
      <c r="AF82" s="1" t="s">
        <v>59</v>
      </c>
      <c r="AG82" s="1" t="s">
        <v>59</v>
      </c>
      <c r="AH82" s="1" t="s">
        <v>59</v>
      </c>
      <c r="AI82" s="1" t="s">
        <v>59</v>
      </c>
      <c r="AJ82" s="1" t="s">
        <v>59</v>
      </c>
      <c r="AV82" s="1">
        <v>12.4</v>
      </c>
      <c r="AW82" s="1" t="s">
        <v>59</v>
      </c>
      <c r="AX82" s="1">
        <v>1</v>
      </c>
    </row>
    <row r="83" spans="1:50">
      <c r="A83" s="1" t="s">
        <v>285</v>
      </c>
      <c r="B83" s="1" t="s">
        <v>286</v>
      </c>
      <c r="C83" s="1" t="s">
        <v>134</v>
      </c>
      <c r="D83" s="1">
        <v>1640</v>
      </c>
      <c r="E83" s="1" t="s">
        <v>63</v>
      </c>
      <c r="F83" s="1">
        <v>0</v>
      </c>
      <c r="G83" s="1" t="s">
        <v>70</v>
      </c>
      <c r="H83" s="1">
        <v>244.41</v>
      </c>
      <c r="I83" s="1" t="s">
        <v>55</v>
      </c>
      <c r="J83" s="1" t="s">
        <v>55</v>
      </c>
      <c r="K83" s="1" t="s">
        <v>80</v>
      </c>
      <c r="L83" s="1" t="s">
        <v>58</v>
      </c>
      <c r="M83" s="1">
        <v>0</v>
      </c>
      <c r="N83" s="1">
        <v>2</v>
      </c>
      <c r="O83" s="1">
        <v>2</v>
      </c>
      <c r="P83" s="1">
        <v>0</v>
      </c>
      <c r="Q83" s="1" t="s">
        <v>59</v>
      </c>
      <c r="R83" s="1" t="s">
        <v>59</v>
      </c>
      <c r="S83" s="1" t="s">
        <v>59</v>
      </c>
      <c r="T83" s="1" t="s">
        <v>59</v>
      </c>
      <c r="U83" s="1" t="s">
        <v>59</v>
      </c>
      <c r="V83" s="1">
        <v>0</v>
      </c>
      <c r="W83" s="1">
        <v>0</v>
      </c>
      <c r="X83" s="1">
        <v>0</v>
      </c>
      <c r="Y83" s="1" t="s">
        <v>59</v>
      </c>
      <c r="Z83" s="1" t="s">
        <v>59</v>
      </c>
      <c r="AA83" s="1" t="s">
        <v>59</v>
      </c>
      <c r="AB83" s="1" t="s">
        <v>59</v>
      </c>
      <c r="AC83" s="1" t="s">
        <v>59</v>
      </c>
      <c r="AD83" s="1" t="s">
        <v>59</v>
      </c>
      <c r="AE83" s="1" t="s">
        <v>59</v>
      </c>
      <c r="AF83" s="1" t="s">
        <v>59</v>
      </c>
      <c r="AG83" s="1" t="s">
        <v>59</v>
      </c>
      <c r="AH83" s="1" t="s">
        <v>59</v>
      </c>
      <c r="AI83" s="1" t="s">
        <v>59</v>
      </c>
      <c r="AJ83" s="1" t="s">
        <v>59</v>
      </c>
      <c r="AV83" s="1">
        <v>13.8</v>
      </c>
      <c r="AW83" s="1" t="s">
        <v>59</v>
      </c>
      <c r="AX83" s="1">
        <v>1</v>
      </c>
    </row>
    <row r="84" spans="1:50">
      <c r="A84" s="1" t="s">
        <v>287</v>
      </c>
      <c r="B84" s="1" t="s">
        <v>288</v>
      </c>
      <c r="C84" s="1" t="s">
        <v>75</v>
      </c>
      <c r="D84" s="1">
        <v>6960</v>
      </c>
      <c r="E84" s="1" t="s">
        <v>53</v>
      </c>
      <c r="F84" s="1">
        <v>70</v>
      </c>
      <c r="G84" s="1" t="s">
        <v>64</v>
      </c>
      <c r="H84" s="1">
        <v>285.52999999999997</v>
      </c>
      <c r="I84" s="1" t="s">
        <v>100</v>
      </c>
      <c r="J84" s="1" t="s">
        <v>71</v>
      </c>
      <c r="K84" s="1" t="s">
        <v>72</v>
      </c>
      <c r="L84" s="1" t="s">
        <v>58</v>
      </c>
      <c r="M84" s="1">
        <v>0</v>
      </c>
      <c r="N84" s="1">
        <v>2</v>
      </c>
      <c r="O84" s="1">
        <v>2</v>
      </c>
      <c r="P84" s="1">
        <v>1</v>
      </c>
      <c r="Q84" s="1" t="s">
        <v>59</v>
      </c>
      <c r="R84" s="1" t="s">
        <v>59</v>
      </c>
      <c r="S84" s="1" t="s">
        <v>59</v>
      </c>
      <c r="T84" s="1" t="s">
        <v>59</v>
      </c>
      <c r="U84" s="1" t="s">
        <v>59</v>
      </c>
      <c r="V84" s="1">
        <v>1</v>
      </c>
      <c r="W84" s="1">
        <v>0</v>
      </c>
      <c r="X84" s="1">
        <v>1</v>
      </c>
      <c r="Y84" s="1" t="s">
        <v>66</v>
      </c>
      <c r="Z84" s="1" t="s">
        <v>66</v>
      </c>
      <c r="AA84" s="1" t="s">
        <v>58</v>
      </c>
      <c r="AB84" s="1" t="s">
        <v>66</v>
      </c>
      <c r="AC84" s="1" t="s">
        <v>58</v>
      </c>
      <c r="AD84" s="1" t="s">
        <v>58</v>
      </c>
      <c r="AE84" s="1" t="s">
        <v>58</v>
      </c>
      <c r="AF84" s="1" t="s">
        <v>58</v>
      </c>
      <c r="AG84" s="1" t="s">
        <v>66</v>
      </c>
      <c r="AH84" s="1" t="s">
        <v>58</v>
      </c>
      <c r="AI84" s="1" t="s">
        <v>58</v>
      </c>
      <c r="AJ84" s="1" t="s">
        <v>66</v>
      </c>
      <c r="AK84" s="1">
        <v>0</v>
      </c>
      <c r="AL84" s="1">
        <v>0</v>
      </c>
      <c r="AM84" s="1">
        <v>1</v>
      </c>
      <c r="AN84" s="1">
        <v>1</v>
      </c>
      <c r="AO84" s="1">
        <v>1</v>
      </c>
      <c r="AP84" s="1">
        <v>0</v>
      </c>
      <c r="AQ84" s="1">
        <v>0</v>
      </c>
      <c r="AR84" s="1">
        <v>0</v>
      </c>
      <c r="AS84" s="1">
        <v>0</v>
      </c>
      <c r="AV84" s="1">
        <v>13</v>
      </c>
      <c r="AW84" s="1" t="s">
        <v>59</v>
      </c>
      <c r="AX84" s="1">
        <v>1</v>
      </c>
    </row>
    <row r="85" spans="1:50">
      <c r="A85" s="1" t="s">
        <v>289</v>
      </c>
      <c r="B85" s="1" t="s">
        <v>290</v>
      </c>
      <c r="C85" s="1" t="s">
        <v>271</v>
      </c>
      <c r="D85" s="1">
        <v>460</v>
      </c>
      <c r="E85" s="1" t="s">
        <v>53</v>
      </c>
      <c r="F85" s="1">
        <v>50</v>
      </c>
      <c r="G85" s="1" t="s">
        <v>64</v>
      </c>
      <c r="H85" s="1">
        <v>215.79</v>
      </c>
      <c r="I85" s="1" t="s">
        <v>55</v>
      </c>
      <c r="J85" s="1" t="s">
        <v>55</v>
      </c>
      <c r="K85" s="1" t="s">
        <v>128</v>
      </c>
      <c r="L85" s="1" t="s">
        <v>58</v>
      </c>
      <c r="M85" s="1">
        <v>0</v>
      </c>
      <c r="N85" s="1">
        <v>2</v>
      </c>
      <c r="O85" s="1">
        <v>0</v>
      </c>
      <c r="P85" s="1">
        <v>1</v>
      </c>
      <c r="Q85" s="1" t="s">
        <v>59</v>
      </c>
      <c r="R85" s="1" t="s">
        <v>59</v>
      </c>
      <c r="S85" s="1" t="s">
        <v>59</v>
      </c>
      <c r="T85" s="1" t="s">
        <v>59</v>
      </c>
      <c r="U85" s="1" t="s">
        <v>59</v>
      </c>
      <c r="V85" s="1">
        <v>0</v>
      </c>
      <c r="W85" s="1">
        <v>0</v>
      </c>
      <c r="X85" s="1">
        <v>0</v>
      </c>
      <c r="Y85" s="1" t="s">
        <v>59</v>
      </c>
      <c r="Z85" s="1" t="s">
        <v>59</v>
      </c>
      <c r="AA85" s="1" t="s">
        <v>59</v>
      </c>
      <c r="AB85" s="1" t="s">
        <v>59</v>
      </c>
      <c r="AC85" s="1" t="s">
        <v>59</v>
      </c>
      <c r="AD85" s="1" t="s">
        <v>59</v>
      </c>
      <c r="AE85" s="1" t="s">
        <v>59</v>
      </c>
      <c r="AF85" s="1" t="s">
        <v>59</v>
      </c>
      <c r="AG85" s="1" t="s">
        <v>59</v>
      </c>
      <c r="AH85" s="1" t="s">
        <v>59</v>
      </c>
      <c r="AI85" s="1" t="s">
        <v>59</v>
      </c>
      <c r="AJ85" s="1" t="s">
        <v>59</v>
      </c>
      <c r="AV85" s="1">
        <v>12.9</v>
      </c>
      <c r="AW85" s="1" t="s">
        <v>59</v>
      </c>
      <c r="AX85" s="1">
        <v>1</v>
      </c>
    </row>
    <row r="86" spans="1:50">
      <c r="A86" s="1" t="s">
        <v>291</v>
      </c>
      <c r="B86" s="1" t="s">
        <v>292</v>
      </c>
      <c r="C86" s="1" t="s">
        <v>171</v>
      </c>
      <c r="D86" s="1">
        <v>5600</v>
      </c>
      <c r="E86" s="1" t="s">
        <v>63</v>
      </c>
      <c r="F86" s="1">
        <v>58</v>
      </c>
      <c r="G86" s="1" t="s">
        <v>226</v>
      </c>
      <c r="H86" s="1">
        <v>367.43</v>
      </c>
      <c r="I86" s="1" t="s">
        <v>105</v>
      </c>
      <c r="J86" s="1" t="s">
        <v>71</v>
      </c>
      <c r="K86" s="1" t="s">
        <v>116</v>
      </c>
      <c r="L86" s="1" t="s">
        <v>58</v>
      </c>
      <c r="M86" s="1">
        <v>0</v>
      </c>
      <c r="N86" s="1">
        <v>2</v>
      </c>
      <c r="O86" s="1">
        <v>2</v>
      </c>
      <c r="P86" s="1">
        <v>0</v>
      </c>
      <c r="Q86" s="1" t="s">
        <v>59</v>
      </c>
      <c r="R86" s="1" t="s">
        <v>59</v>
      </c>
      <c r="S86" s="1" t="s">
        <v>59</v>
      </c>
      <c r="T86" s="1" t="s">
        <v>59</v>
      </c>
      <c r="U86" s="1" t="s">
        <v>59</v>
      </c>
      <c r="V86" s="1">
        <v>1</v>
      </c>
      <c r="W86" s="1">
        <v>0</v>
      </c>
      <c r="X86" s="1">
        <v>1</v>
      </c>
      <c r="Y86" s="1" t="s">
        <v>59</v>
      </c>
      <c r="Z86" s="1" t="s">
        <v>59</v>
      </c>
      <c r="AA86" s="1" t="s">
        <v>59</v>
      </c>
      <c r="AB86" s="1" t="s">
        <v>59</v>
      </c>
      <c r="AC86" s="1" t="s">
        <v>59</v>
      </c>
      <c r="AD86" s="1" t="s">
        <v>59</v>
      </c>
      <c r="AE86" s="1" t="s">
        <v>59</v>
      </c>
      <c r="AF86" s="1" t="s">
        <v>59</v>
      </c>
      <c r="AG86" s="1" t="s">
        <v>59</v>
      </c>
      <c r="AH86" s="1" t="s">
        <v>59</v>
      </c>
      <c r="AI86" s="1" t="s">
        <v>59</v>
      </c>
      <c r="AJ86" s="1" t="s">
        <v>59</v>
      </c>
      <c r="AV86" s="1">
        <v>13.8</v>
      </c>
      <c r="AW86" s="1" t="s">
        <v>59</v>
      </c>
      <c r="AX86" s="1">
        <v>3</v>
      </c>
    </row>
    <row r="87" spans="1:50">
      <c r="A87" s="1" t="s">
        <v>293</v>
      </c>
      <c r="B87" s="1" t="s">
        <v>294</v>
      </c>
      <c r="C87" s="1" t="s">
        <v>83</v>
      </c>
      <c r="D87" s="1">
        <v>3840</v>
      </c>
      <c r="E87" s="1" t="s">
        <v>53</v>
      </c>
      <c r="F87" s="1">
        <v>58</v>
      </c>
      <c r="G87" s="1" t="s">
        <v>64</v>
      </c>
      <c r="H87" s="1">
        <v>275</v>
      </c>
      <c r="I87" s="1" t="s">
        <v>196</v>
      </c>
      <c r="J87" s="1" t="s">
        <v>71</v>
      </c>
      <c r="K87" s="1" t="s">
        <v>72</v>
      </c>
      <c r="L87" s="1" t="s">
        <v>58</v>
      </c>
      <c r="M87" s="1">
        <v>0</v>
      </c>
      <c r="N87" s="1">
        <v>2</v>
      </c>
      <c r="O87" s="1">
        <v>2</v>
      </c>
      <c r="P87" s="1">
        <v>1</v>
      </c>
      <c r="Q87" s="1" t="s">
        <v>59</v>
      </c>
      <c r="R87" s="1" t="s">
        <v>59</v>
      </c>
      <c r="S87" s="1" t="s">
        <v>59</v>
      </c>
      <c r="T87" s="1" t="s">
        <v>59</v>
      </c>
      <c r="U87" s="1" t="s">
        <v>59</v>
      </c>
      <c r="Y87" s="1" t="s">
        <v>58</v>
      </c>
      <c r="Z87" s="1" t="s">
        <v>66</v>
      </c>
      <c r="AA87" s="1" t="s">
        <v>58</v>
      </c>
      <c r="AB87" s="1" t="s">
        <v>58</v>
      </c>
      <c r="AC87" s="1" t="s">
        <v>58</v>
      </c>
      <c r="AD87" s="1" t="s">
        <v>58</v>
      </c>
      <c r="AE87" s="1" t="s">
        <v>58</v>
      </c>
      <c r="AF87" s="1" t="s">
        <v>58</v>
      </c>
      <c r="AG87" s="1" t="s">
        <v>58</v>
      </c>
      <c r="AH87" s="1" t="s">
        <v>66</v>
      </c>
      <c r="AI87" s="1" t="s">
        <v>58</v>
      </c>
      <c r="AJ87" s="1" t="s">
        <v>58</v>
      </c>
      <c r="AK87" s="1">
        <v>0</v>
      </c>
      <c r="AL87" s="1">
        <v>1</v>
      </c>
      <c r="AM87" s="1">
        <v>1</v>
      </c>
      <c r="AN87" s="1">
        <v>0</v>
      </c>
      <c r="AO87" s="1">
        <v>1</v>
      </c>
      <c r="AP87" s="1">
        <v>0</v>
      </c>
      <c r="AQ87" s="1">
        <v>1</v>
      </c>
      <c r="AR87" s="1">
        <v>0</v>
      </c>
      <c r="AS87" s="1">
        <v>0</v>
      </c>
      <c r="AW87" s="1" t="s">
        <v>66</v>
      </c>
      <c r="AX87" s="1">
        <v>2</v>
      </c>
    </row>
    <row r="88" spans="1:50">
      <c r="A88" s="1" t="s">
        <v>295</v>
      </c>
      <c r="B88" s="1" t="s">
        <v>296</v>
      </c>
      <c r="C88" s="1" t="s">
        <v>83</v>
      </c>
      <c r="D88" s="1">
        <v>5360</v>
      </c>
      <c r="E88" s="1" t="s">
        <v>53</v>
      </c>
      <c r="F88" s="1">
        <v>36</v>
      </c>
      <c r="G88" s="1" t="s">
        <v>70</v>
      </c>
      <c r="H88" s="1">
        <v>381.25</v>
      </c>
      <c r="I88" s="1" t="s">
        <v>105</v>
      </c>
      <c r="J88" s="1" t="s">
        <v>71</v>
      </c>
      <c r="K88" s="1" t="s">
        <v>256</v>
      </c>
      <c r="L88" s="1" t="s">
        <v>66</v>
      </c>
      <c r="M88" s="1">
        <v>4</v>
      </c>
      <c r="N88" s="1">
        <v>2</v>
      </c>
      <c r="O88" s="1">
        <v>2</v>
      </c>
      <c r="P88" s="1">
        <v>0</v>
      </c>
      <c r="Q88" s="1" t="s">
        <v>59</v>
      </c>
      <c r="R88" s="1" t="s">
        <v>59</v>
      </c>
      <c r="S88" s="1" t="s">
        <v>59</v>
      </c>
      <c r="T88" s="1" t="s">
        <v>66</v>
      </c>
      <c r="U88" s="1" t="s">
        <v>59</v>
      </c>
      <c r="V88" s="1">
        <v>0</v>
      </c>
      <c r="W88" s="1">
        <v>1</v>
      </c>
      <c r="X88" s="1">
        <v>0</v>
      </c>
      <c r="Y88" s="1" t="s">
        <v>66</v>
      </c>
      <c r="Z88" s="1" t="s">
        <v>58</v>
      </c>
      <c r="AA88" s="1" t="s">
        <v>58</v>
      </c>
      <c r="AB88" s="1" t="s">
        <v>66</v>
      </c>
      <c r="AC88" s="1" t="s">
        <v>58</v>
      </c>
      <c r="AD88" s="1" t="s">
        <v>58</v>
      </c>
      <c r="AE88" s="1" t="s">
        <v>66</v>
      </c>
      <c r="AF88" s="1" t="s">
        <v>58</v>
      </c>
      <c r="AG88" s="1" t="s">
        <v>58</v>
      </c>
      <c r="AH88" s="1" t="s">
        <v>58</v>
      </c>
      <c r="AI88" s="1" t="s">
        <v>58</v>
      </c>
      <c r="AJ88" s="1" t="s">
        <v>58</v>
      </c>
      <c r="AK88" s="1">
        <v>0</v>
      </c>
      <c r="AL88" s="1">
        <v>1</v>
      </c>
      <c r="AM88" s="1">
        <v>1</v>
      </c>
      <c r="AN88" s="1">
        <v>0</v>
      </c>
      <c r="AO88" s="1">
        <v>1</v>
      </c>
      <c r="AP88" s="1">
        <v>0</v>
      </c>
      <c r="AQ88" s="1">
        <v>0</v>
      </c>
      <c r="AR88" s="1">
        <v>0</v>
      </c>
      <c r="AS88" s="1">
        <v>1</v>
      </c>
      <c r="AV88" s="1">
        <v>15.2</v>
      </c>
      <c r="AW88" s="1" t="s">
        <v>66</v>
      </c>
      <c r="AX88" s="1">
        <v>2</v>
      </c>
    </row>
    <row r="89" spans="1:50">
      <c r="A89" s="1" t="s">
        <v>297</v>
      </c>
      <c r="B89" s="1" t="s">
        <v>298</v>
      </c>
      <c r="C89" s="1" t="s">
        <v>187</v>
      </c>
      <c r="D89" s="1">
        <v>8840</v>
      </c>
      <c r="E89" s="1" t="s">
        <v>63</v>
      </c>
      <c r="F89" s="1">
        <v>76</v>
      </c>
      <c r="G89" s="1" t="s">
        <v>226</v>
      </c>
      <c r="H89" s="1">
        <v>335.2</v>
      </c>
      <c r="I89" s="1" t="s">
        <v>105</v>
      </c>
      <c r="J89" s="1" t="s">
        <v>71</v>
      </c>
      <c r="K89" s="1" t="s">
        <v>72</v>
      </c>
      <c r="L89" s="1" t="s">
        <v>58</v>
      </c>
      <c r="M89" s="1">
        <v>0</v>
      </c>
      <c r="N89" s="1">
        <v>2</v>
      </c>
      <c r="O89" s="1">
        <v>2</v>
      </c>
      <c r="P89" s="1">
        <v>0</v>
      </c>
      <c r="Q89" s="1" t="s">
        <v>59</v>
      </c>
      <c r="R89" s="1" t="s">
        <v>59</v>
      </c>
      <c r="S89" s="1" t="s">
        <v>59</v>
      </c>
      <c r="T89" s="1" t="s">
        <v>59</v>
      </c>
      <c r="U89" s="1" t="s">
        <v>59</v>
      </c>
      <c r="W89" s="1">
        <v>0</v>
      </c>
      <c r="X89" s="1">
        <v>0</v>
      </c>
      <c r="Y89" s="1" t="s">
        <v>66</v>
      </c>
      <c r="Z89" s="1" t="s">
        <v>66</v>
      </c>
      <c r="AA89" s="1" t="s">
        <v>58</v>
      </c>
      <c r="AB89" s="1" t="s">
        <v>66</v>
      </c>
      <c r="AC89" s="1" t="s">
        <v>58</v>
      </c>
      <c r="AD89" s="1" t="s">
        <v>58</v>
      </c>
      <c r="AE89" s="1" t="s">
        <v>58</v>
      </c>
      <c r="AF89" s="1" t="s">
        <v>58</v>
      </c>
      <c r="AG89" s="1" t="s">
        <v>58</v>
      </c>
      <c r="AH89" s="1" t="s">
        <v>58</v>
      </c>
      <c r="AI89" s="1" t="s">
        <v>58</v>
      </c>
      <c r="AJ89" s="1" t="s">
        <v>66</v>
      </c>
      <c r="AK89" s="1">
        <v>0</v>
      </c>
      <c r="AL89" s="1">
        <v>0</v>
      </c>
      <c r="AM89" s="1">
        <v>1</v>
      </c>
      <c r="AN89" s="1">
        <v>0</v>
      </c>
      <c r="AO89" s="1">
        <v>1</v>
      </c>
      <c r="AP89" s="1">
        <v>0</v>
      </c>
      <c r="AQ89" s="1">
        <v>0</v>
      </c>
      <c r="AR89" s="1">
        <v>0</v>
      </c>
      <c r="AS89" s="1">
        <v>1</v>
      </c>
      <c r="AV89" s="1">
        <v>12.5</v>
      </c>
      <c r="AW89" s="1" t="s">
        <v>59</v>
      </c>
      <c r="AX89" s="1">
        <v>7</v>
      </c>
    </row>
    <row r="90" spans="1:50">
      <c r="A90" s="1" t="s">
        <v>299</v>
      </c>
      <c r="B90" s="1" t="s">
        <v>300</v>
      </c>
      <c r="C90" s="1" t="s">
        <v>119</v>
      </c>
      <c r="D90" s="1">
        <v>520</v>
      </c>
      <c r="E90" s="1" t="s">
        <v>53</v>
      </c>
      <c r="F90" s="1">
        <v>36</v>
      </c>
      <c r="G90" s="1" t="s">
        <v>246</v>
      </c>
      <c r="H90" s="1">
        <v>376.64</v>
      </c>
      <c r="I90" s="1" t="s">
        <v>76</v>
      </c>
      <c r="J90" s="1" t="s">
        <v>71</v>
      </c>
      <c r="K90" s="1" t="s">
        <v>131</v>
      </c>
      <c r="L90" s="1" t="s">
        <v>66</v>
      </c>
      <c r="M90" s="1">
        <v>1</v>
      </c>
      <c r="N90" s="1">
        <v>0</v>
      </c>
      <c r="O90" s="1">
        <v>0</v>
      </c>
      <c r="P90" s="1">
        <v>0</v>
      </c>
      <c r="Q90" s="1" t="s">
        <v>59</v>
      </c>
      <c r="R90" s="1" t="s">
        <v>59</v>
      </c>
      <c r="S90" s="1" t="s">
        <v>59</v>
      </c>
      <c r="T90" s="1" t="s">
        <v>59</v>
      </c>
      <c r="U90" s="1" t="s">
        <v>59</v>
      </c>
      <c r="W90" s="1">
        <v>0</v>
      </c>
      <c r="X90" s="1">
        <v>0</v>
      </c>
      <c r="Y90" s="1" t="s">
        <v>59</v>
      </c>
      <c r="Z90" s="1" t="s">
        <v>59</v>
      </c>
      <c r="AA90" s="1" t="s">
        <v>59</v>
      </c>
      <c r="AB90" s="1" t="s">
        <v>59</v>
      </c>
      <c r="AC90" s="1" t="s">
        <v>59</v>
      </c>
      <c r="AD90" s="1" t="s">
        <v>59</v>
      </c>
      <c r="AE90" s="1" t="s">
        <v>59</v>
      </c>
      <c r="AF90" s="1" t="s">
        <v>59</v>
      </c>
      <c r="AG90" s="1" t="s">
        <v>59</v>
      </c>
      <c r="AH90" s="1" t="s">
        <v>59</v>
      </c>
      <c r="AI90" s="1" t="s">
        <v>59</v>
      </c>
      <c r="AJ90" s="1" t="s">
        <v>59</v>
      </c>
      <c r="AV90" s="1">
        <v>13.4</v>
      </c>
      <c r="AW90" s="1" t="s">
        <v>59</v>
      </c>
      <c r="AX90" s="1">
        <v>7</v>
      </c>
    </row>
    <row r="91" spans="1:50">
      <c r="A91" s="1" t="s">
        <v>301</v>
      </c>
      <c r="B91" s="1" t="s">
        <v>302</v>
      </c>
      <c r="C91" s="1" t="s">
        <v>75</v>
      </c>
      <c r="D91" s="1">
        <v>2160</v>
      </c>
      <c r="E91" s="1" t="s">
        <v>53</v>
      </c>
      <c r="F91" s="1">
        <v>30</v>
      </c>
      <c r="G91" s="1" t="s">
        <v>89</v>
      </c>
      <c r="H91" s="1">
        <v>488.82</v>
      </c>
      <c r="I91" s="1" t="s">
        <v>55</v>
      </c>
      <c r="J91" s="1" t="s">
        <v>55</v>
      </c>
      <c r="K91" s="1" t="s">
        <v>72</v>
      </c>
      <c r="L91" s="1" t="s">
        <v>58</v>
      </c>
      <c r="M91" s="1">
        <v>0</v>
      </c>
      <c r="N91" s="1">
        <v>2</v>
      </c>
      <c r="O91" s="1">
        <v>2</v>
      </c>
      <c r="P91" s="1">
        <v>0</v>
      </c>
      <c r="Q91" s="1" t="s">
        <v>59</v>
      </c>
      <c r="R91" s="1" t="s">
        <v>59</v>
      </c>
      <c r="S91" s="1" t="s">
        <v>59</v>
      </c>
      <c r="T91" s="1" t="s">
        <v>59</v>
      </c>
      <c r="U91" s="1" t="s">
        <v>59</v>
      </c>
      <c r="W91" s="1">
        <v>0</v>
      </c>
      <c r="X91" s="1">
        <v>0</v>
      </c>
      <c r="Y91" s="1" t="s">
        <v>66</v>
      </c>
      <c r="Z91" s="1" t="s">
        <v>66</v>
      </c>
      <c r="AA91" s="1" t="s">
        <v>58</v>
      </c>
      <c r="AB91" s="1" t="s">
        <v>66</v>
      </c>
      <c r="AC91" s="1" t="s">
        <v>58</v>
      </c>
      <c r="AD91" s="1" t="s">
        <v>58</v>
      </c>
      <c r="AE91" s="1" t="s">
        <v>58</v>
      </c>
      <c r="AF91" s="1" t="s">
        <v>58</v>
      </c>
      <c r="AG91" s="1" t="s">
        <v>58</v>
      </c>
      <c r="AH91" s="1" t="s">
        <v>66</v>
      </c>
      <c r="AI91" s="1" t="s">
        <v>58</v>
      </c>
      <c r="AJ91" s="1" t="s">
        <v>58</v>
      </c>
      <c r="AK91" s="1">
        <v>1</v>
      </c>
      <c r="AL91" s="1">
        <v>0</v>
      </c>
      <c r="AM91" s="1">
        <v>1</v>
      </c>
      <c r="AN91" s="1">
        <v>0</v>
      </c>
      <c r="AO91" s="1">
        <v>1</v>
      </c>
      <c r="AP91" s="1">
        <v>0</v>
      </c>
      <c r="AQ91" s="1">
        <v>0</v>
      </c>
      <c r="AR91" s="1">
        <v>0</v>
      </c>
      <c r="AS91" s="1">
        <v>1</v>
      </c>
      <c r="AV91" s="1">
        <v>16.2</v>
      </c>
      <c r="AW91" s="1" t="s">
        <v>59</v>
      </c>
      <c r="AX91" s="1">
        <v>1</v>
      </c>
    </row>
    <row r="92" spans="1:50">
      <c r="A92" s="1" t="s">
        <v>303</v>
      </c>
      <c r="B92" s="1" t="s">
        <v>304</v>
      </c>
      <c r="C92" s="1" t="s">
        <v>223</v>
      </c>
      <c r="E92" s="1" t="s">
        <v>53</v>
      </c>
      <c r="F92" s="1">
        <v>0</v>
      </c>
      <c r="G92" s="1" t="s">
        <v>115</v>
      </c>
      <c r="H92" s="1">
        <v>113.82</v>
      </c>
      <c r="I92" s="1" t="s">
        <v>55</v>
      </c>
      <c r="J92" s="1" t="s">
        <v>55</v>
      </c>
      <c r="K92" s="1" t="s">
        <v>85</v>
      </c>
      <c r="L92" s="1" t="s">
        <v>58</v>
      </c>
      <c r="M92" s="1">
        <v>0</v>
      </c>
      <c r="N92" s="1">
        <v>2</v>
      </c>
      <c r="O92" s="1">
        <v>2</v>
      </c>
      <c r="P92" s="1">
        <v>0</v>
      </c>
      <c r="Q92" s="1" t="s">
        <v>59</v>
      </c>
      <c r="R92" s="1" t="s">
        <v>59</v>
      </c>
      <c r="S92" s="1" t="s">
        <v>59</v>
      </c>
      <c r="T92" s="1" t="s">
        <v>59</v>
      </c>
      <c r="U92" s="1" t="s">
        <v>59</v>
      </c>
      <c r="V92" s="1">
        <v>0</v>
      </c>
      <c r="W92" s="1">
        <v>1</v>
      </c>
      <c r="X92" s="1">
        <v>0</v>
      </c>
      <c r="Y92" s="1" t="s">
        <v>59</v>
      </c>
      <c r="Z92" s="1" t="s">
        <v>59</v>
      </c>
      <c r="AA92" s="1" t="s">
        <v>59</v>
      </c>
      <c r="AB92" s="1" t="s">
        <v>59</v>
      </c>
      <c r="AC92" s="1" t="s">
        <v>59</v>
      </c>
      <c r="AD92" s="1" t="s">
        <v>59</v>
      </c>
      <c r="AE92" s="1" t="s">
        <v>59</v>
      </c>
      <c r="AF92" s="1" t="s">
        <v>59</v>
      </c>
      <c r="AG92" s="1" t="s">
        <v>59</v>
      </c>
      <c r="AH92" s="1" t="s">
        <v>59</v>
      </c>
      <c r="AI92" s="1" t="s">
        <v>59</v>
      </c>
      <c r="AJ92" s="1" t="s">
        <v>59</v>
      </c>
      <c r="AV92" s="1">
        <v>10.3</v>
      </c>
      <c r="AW92" s="1" t="s">
        <v>59</v>
      </c>
      <c r="AX92" s="1">
        <v>7</v>
      </c>
    </row>
    <row r="93" spans="1:50">
      <c r="A93" s="1" t="s">
        <v>305</v>
      </c>
      <c r="B93" s="1" t="s">
        <v>306</v>
      </c>
      <c r="C93" s="1" t="s">
        <v>177</v>
      </c>
      <c r="D93" s="1">
        <v>3760</v>
      </c>
      <c r="E93" s="1" t="s">
        <v>53</v>
      </c>
      <c r="F93" s="1">
        <v>72</v>
      </c>
      <c r="G93" s="1" t="s">
        <v>54</v>
      </c>
      <c r="H93" s="1">
        <v>205.92</v>
      </c>
      <c r="I93" s="1" t="s">
        <v>76</v>
      </c>
      <c r="J93" s="1" t="s">
        <v>55</v>
      </c>
      <c r="K93" s="1" t="s">
        <v>72</v>
      </c>
      <c r="L93" s="1" t="s">
        <v>58</v>
      </c>
      <c r="M93" s="1">
        <v>0</v>
      </c>
      <c r="N93" s="1">
        <v>2</v>
      </c>
      <c r="O93" s="1">
        <v>1</v>
      </c>
      <c r="P93" s="1">
        <v>0</v>
      </c>
      <c r="Q93" s="1" t="s">
        <v>59</v>
      </c>
      <c r="R93" s="1" t="s">
        <v>59</v>
      </c>
      <c r="S93" s="1" t="s">
        <v>59</v>
      </c>
      <c r="T93" s="1" t="s">
        <v>59</v>
      </c>
      <c r="U93" s="1" t="s">
        <v>59</v>
      </c>
      <c r="W93" s="1">
        <v>0</v>
      </c>
      <c r="X93" s="1">
        <v>0</v>
      </c>
      <c r="Y93" s="1" t="s">
        <v>66</v>
      </c>
      <c r="Z93" s="1" t="s">
        <v>58</v>
      </c>
      <c r="AA93" s="1" t="s">
        <v>58</v>
      </c>
      <c r="AB93" s="1" t="s">
        <v>58</v>
      </c>
      <c r="AC93" s="1" t="s">
        <v>58</v>
      </c>
      <c r="AD93" s="1" t="s">
        <v>58</v>
      </c>
      <c r="AE93" s="1" t="s">
        <v>66</v>
      </c>
      <c r="AF93" s="1" t="s">
        <v>58</v>
      </c>
      <c r="AG93" s="1" t="s">
        <v>58</v>
      </c>
      <c r="AH93" s="1" t="s">
        <v>58</v>
      </c>
      <c r="AI93" s="1" t="s">
        <v>58</v>
      </c>
      <c r="AJ93" s="1" t="s">
        <v>58</v>
      </c>
      <c r="AK93" s="1">
        <v>0</v>
      </c>
      <c r="AL93" s="1">
        <v>0</v>
      </c>
      <c r="AM93" s="1">
        <v>0</v>
      </c>
      <c r="AN93" s="1">
        <v>1</v>
      </c>
      <c r="AO93" s="1">
        <v>1</v>
      </c>
      <c r="AP93" s="1">
        <v>0</v>
      </c>
      <c r="AQ93" s="1">
        <v>0</v>
      </c>
      <c r="AR93" s="1">
        <v>0</v>
      </c>
      <c r="AS93" s="1">
        <v>1</v>
      </c>
      <c r="AV93" s="1">
        <v>11.3</v>
      </c>
      <c r="AW93" s="1" t="s">
        <v>59</v>
      </c>
      <c r="AX93" s="1">
        <v>8</v>
      </c>
    </row>
    <row r="94" spans="1:50">
      <c r="A94" s="1" t="s">
        <v>307</v>
      </c>
      <c r="B94" s="1" t="s">
        <v>308</v>
      </c>
      <c r="C94" s="1" t="s">
        <v>171</v>
      </c>
      <c r="D94" s="1">
        <v>5380</v>
      </c>
      <c r="E94" s="1" t="s">
        <v>63</v>
      </c>
      <c r="F94" s="1">
        <v>64</v>
      </c>
      <c r="G94" s="1" t="s">
        <v>70</v>
      </c>
      <c r="H94" s="1">
        <v>335.86</v>
      </c>
      <c r="I94" s="1" t="s">
        <v>55</v>
      </c>
      <c r="J94" s="1" t="s">
        <v>55</v>
      </c>
      <c r="K94" s="1" t="s">
        <v>72</v>
      </c>
      <c r="L94" s="1" t="s">
        <v>58</v>
      </c>
      <c r="M94" s="1">
        <v>0</v>
      </c>
      <c r="N94" s="1">
        <v>2</v>
      </c>
      <c r="O94" s="1">
        <v>2</v>
      </c>
      <c r="P94" s="1">
        <v>0</v>
      </c>
      <c r="Q94" s="1" t="s">
        <v>59</v>
      </c>
      <c r="R94" s="1" t="s">
        <v>59</v>
      </c>
      <c r="S94" s="1" t="s">
        <v>59</v>
      </c>
      <c r="T94" s="1" t="s">
        <v>59</v>
      </c>
      <c r="U94" s="1" t="s">
        <v>59</v>
      </c>
      <c r="V94" s="1">
        <v>1</v>
      </c>
      <c r="W94" s="1">
        <v>1</v>
      </c>
      <c r="X94" s="1">
        <v>1</v>
      </c>
      <c r="Y94" s="1" t="s">
        <v>58</v>
      </c>
      <c r="Z94" s="1" t="s">
        <v>58</v>
      </c>
      <c r="AA94" s="1" t="s">
        <v>58</v>
      </c>
      <c r="AB94" s="1" t="s">
        <v>58</v>
      </c>
      <c r="AC94" s="1" t="s">
        <v>58</v>
      </c>
      <c r="AD94" s="1" t="s">
        <v>58</v>
      </c>
      <c r="AE94" s="1" t="s">
        <v>58</v>
      </c>
      <c r="AF94" s="1" t="s">
        <v>58</v>
      </c>
      <c r="AG94" s="1" t="s">
        <v>58</v>
      </c>
      <c r="AH94" s="1" t="s">
        <v>58</v>
      </c>
      <c r="AI94" s="1" t="s">
        <v>58</v>
      </c>
      <c r="AJ94" s="1" t="s">
        <v>58</v>
      </c>
      <c r="AK94" s="1">
        <v>0</v>
      </c>
      <c r="AL94" s="1">
        <v>0</v>
      </c>
      <c r="AM94" s="1">
        <v>0</v>
      </c>
      <c r="AN94" s="1">
        <v>0</v>
      </c>
      <c r="AO94" s="1">
        <v>0</v>
      </c>
      <c r="AP94" s="1">
        <v>0</v>
      </c>
      <c r="AQ94" s="1">
        <v>0</v>
      </c>
      <c r="AR94" s="1">
        <v>0</v>
      </c>
      <c r="AS94" s="1">
        <v>0</v>
      </c>
      <c r="AV94" s="1">
        <v>14.1</v>
      </c>
      <c r="AW94" s="1" t="s">
        <v>59</v>
      </c>
      <c r="AX94" s="1">
        <v>3</v>
      </c>
    </row>
    <row r="95" spans="1:50">
      <c r="A95" s="1" t="s">
        <v>309</v>
      </c>
      <c r="B95" s="1" t="s">
        <v>310</v>
      </c>
      <c r="C95" s="1" t="s">
        <v>93</v>
      </c>
      <c r="D95" s="1">
        <v>1120</v>
      </c>
      <c r="E95" s="1" t="s">
        <v>53</v>
      </c>
      <c r="F95" s="1">
        <v>52</v>
      </c>
      <c r="G95" s="1" t="s">
        <v>70</v>
      </c>
      <c r="H95" s="1">
        <v>362.17</v>
      </c>
      <c r="I95" s="1" t="s">
        <v>261</v>
      </c>
      <c r="J95" s="1" t="s">
        <v>56</v>
      </c>
      <c r="K95" s="1" t="s">
        <v>168</v>
      </c>
      <c r="L95" s="1" t="s">
        <v>58</v>
      </c>
      <c r="M95" s="1">
        <v>0</v>
      </c>
      <c r="N95" s="1">
        <v>2</v>
      </c>
      <c r="O95" s="1">
        <v>2</v>
      </c>
      <c r="P95" s="1">
        <v>0</v>
      </c>
      <c r="Q95" s="1" t="s">
        <v>59</v>
      </c>
      <c r="R95" s="1" t="s">
        <v>59</v>
      </c>
      <c r="S95" s="1" t="s">
        <v>66</v>
      </c>
      <c r="T95" s="1" t="s">
        <v>66</v>
      </c>
      <c r="U95" s="1" t="s">
        <v>66</v>
      </c>
      <c r="W95" s="1">
        <v>0</v>
      </c>
      <c r="X95" s="1">
        <v>0</v>
      </c>
      <c r="Y95" s="1" t="s">
        <v>66</v>
      </c>
      <c r="Z95" s="1" t="s">
        <v>66</v>
      </c>
      <c r="AA95" s="1" t="s">
        <v>58</v>
      </c>
      <c r="AB95" s="1" t="s">
        <v>66</v>
      </c>
      <c r="AC95" s="1" t="s">
        <v>58</v>
      </c>
      <c r="AD95" s="1" t="s">
        <v>58</v>
      </c>
      <c r="AE95" s="1" t="s">
        <v>58</v>
      </c>
      <c r="AF95" s="1" t="s">
        <v>58</v>
      </c>
      <c r="AG95" s="1" t="s">
        <v>58</v>
      </c>
      <c r="AH95" s="1" t="s">
        <v>66</v>
      </c>
      <c r="AI95" s="1" t="s">
        <v>58</v>
      </c>
      <c r="AJ95" s="1" t="s">
        <v>58</v>
      </c>
      <c r="AK95" s="1">
        <v>0</v>
      </c>
      <c r="AL95" s="1">
        <v>0</v>
      </c>
      <c r="AM95" s="1">
        <v>1</v>
      </c>
      <c r="AN95" s="1">
        <v>0</v>
      </c>
      <c r="AO95" s="1">
        <v>1</v>
      </c>
      <c r="AP95" s="1">
        <v>0</v>
      </c>
      <c r="AQ95" s="1">
        <v>0</v>
      </c>
      <c r="AR95" s="1">
        <v>1</v>
      </c>
      <c r="AS95" s="1">
        <v>1</v>
      </c>
      <c r="AV95" s="1">
        <v>13.1</v>
      </c>
      <c r="AW95" s="1" t="s">
        <v>59</v>
      </c>
      <c r="AX95" s="1">
        <v>5</v>
      </c>
    </row>
    <row r="96" spans="1:50">
      <c r="A96" s="1" t="s">
        <v>311</v>
      </c>
      <c r="B96" s="1" t="s">
        <v>312</v>
      </c>
      <c r="C96" s="1" t="s">
        <v>134</v>
      </c>
      <c r="E96" s="1" t="s">
        <v>63</v>
      </c>
      <c r="F96" s="1">
        <v>58</v>
      </c>
      <c r="G96" s="1" t="s">
        <v>84</v>
      </c>
      <c r="H96" s="1">
        <v>225.33</v>
      </c>
      <c r="I96" s="1" t="s">
        <v>313</v>
      </c>
      <c r="J96" s="1" t="s">
        <v>71</v>
      </c>
      <c r="K96" s="1" t="s">
        <v>116</v>
      </c>
      <c r="L96" s="1" t="s">
        <v>58</v>
      </c>
      <c r="M96" s="1">
        <v>0</v>
      </c>
      <c r="N96" s="1">
        <v>1</v>
      </c>
      <c r="O96" s="1">
        <v>0</v>
      </c>
      <c r="P96" s="1">
        <v>0</v>
      </c>
      <c r="Q96" s="1" t="s">
        <v>59</v>
      </c>
      <c r="R96" s="1" t="s">
        <v>59</v>
      </c>
      <c r="S96" s="1" t="s">
        <v>66</v>
      </c>
      <c r="T96" s="1" t="s">
        <v>59</v>
      </c>
      <c r="U96" s="1" t="s">
        <v>59</v>
      </c>
      <c r="V96" s="1">
        <v>2</v>
      </c>
      <c r="W96" s="1">
        <v>0</v>
      </c>
      <c r="X96" s="1">
        <v>0</v>
      </c>
      <c r="Y96" s="1" t="s">
        <v>66</v>
      </c>
      <c r="Z96" s="1" t="s">
        <v>66</v>
      </c>
      <c r="AA96" s="1" t="s">
        <v>58</v>
      </c>
      <c r="AB96" s="1" t="s">
        <v>66</v>
      </c>
      <c r="AC96" s="1" t="s">
        <v>58</v>
      </c>
      <c r="AD96" s="1" t="s">
        <v>58</v>
      </c>
      <c r="AE96" s="1" t="s">
        <v>58</v>
      </c>
      <c r="AF96" s="1" t="s">
        <v>58</v>
      </c>
      <c r="AG96" s="1" t="s">
        <v>58</v>
      </c>
      <c r="AH96" s="1" t="s">
        <v>58</v>
      </c>
      <c r="AI96" s="1" t="s">
        <v>58</v>
      </c>
      <c r="AJ96" s="1" t="s">
        <v>58</v>
      </c>
      <c r="AK96" s="1">
        <v>0</v>
      </c>
      <c r="AL96" s="1">
        <v>0</v>
      </c>
      <c r="AM96" s="1">
        <v>1</v>
      </c>
      <c r="AN96" s="1">
        <v>1</v>
      </c>
      <c r="AO96" s="1">
        <v>1</v>
      </c>
      <c r="AP96" s="1">
        <v>0</v>
      </c>
      <c r="AQ96" s="1">
        <v>0</v>
      </c>
      <c r="AR96" s="1">
        <v>0</v>
      </c>
      <c r="AS96" s="1">
        <v>0</v>
      </c>
      <c r="AV96" s="1">
        <v>12.3</v>
      </c>
      <c r="AW96" s="1" t="s">
        <v>66</v>
      </c>
      <c r="AX96" s="1">
        <v>1</v>
      </c>
    </row>
    <row r="97" spans="1:50">
      <c r="A97" s="1" t="s">
        <v>314</v>
      </c>
      <c r="B97" s="1" t="s">
        <v>315</v>
      </c>
      <c r="C97" s="1" t="s">
        <v>122</v>
      </c>
      <c r="D97" s="1">
        <v>3600</v>
      </c>
      <c r="E97" s="1" t="s">
        <v>63</v>
      </c>
      <c r="F97" s="1">
        <v>62</v>
      </c>
      <c r="G97" s="1" t="s">
        <v>64</v>
      </c>
      <c r="H97" s="1">
        <v>242.11</v>
      </c>
      <c r="I97" s="1" t="s">
        <v>55</v>
      </c>
      <c r="J97" s="1" t="s">
        <v>55</v>
      </c>
      <c r="K97" s="1" t="s">
        <v>85</v>
      </c>
      <c r="L97" s="1" t="s">
        <v>58</v>
      </c>
      <c r="M97" s="1">
        <v>0</v>
      </c>
      <c r="N97" s="1">
        <v>2</v>
      </c>
      <c r="O97" s="1">
        <v>2</v>
      </c>
      <c r="P97" s="1">
        <v>0</v>
      </c>
      <c r="Q97" s="1" t="s">
        <v>59</v>
      </c>
      <c r="R97" s="1" t="s">
        <v>59</v>
      </c>
      <c r="S97" s="1" t="s">
        <v>59</v>
      </c>
      <c r="T97" s="1" t="s">
        <v>59</v>
      </c>
      <c r="U97" s="1" t="s">
        <v>59</v>
      </c>
      <c r="V97" s="1">
        <v>1</v>
      </c>
      <c r="W97" s="1">
        <v>0</v>
      </c>
      <c r="X97" s="1">
        <v>1</v>
      </c>
      <c r="Y97" s="1" t="s">
        <v>58</v>
      </c>
      <c r="Z97" s="1" t="s">
        <v>58</v>
      </c>
      <c r="AA97" s="1" t="s">
        <v>58</v>
      </c>
      <c r="AB97" s="1" t="s">
        <v>58</v>
      </c>
      <c r="AC97" s="1" t="s">
        <v>58</v>
      </c>
      <c r="AD97" s="1" t="s">
        <v>58</v>
      </c>
      <c r="AE97" s="1" t="s">
        <v>58</v>
      </c>
      <c r="AF97" s="1" t="s">
        <v>58</v>
      </c>
      <c r="AG97" s="1" t="s">
        <v>58</v>
      </c>
      <c r="AH97" s="1" t="s">
        <v>58</v>
      </c>
      <c r="AI97" s="1" t="s">
        <v>58</v>
      </c>
      <c r="AJ97" s="1" t="s">
        <v>58</v>
      </c>
      <c r="AK97" s="1">
        <v>0</v>
      </c>
      <c r="AL97" s="1">
        <v>1</v>
      </c>
      <c r="AM97" s="1">
        <v>1</v>
      </c>
      <c r="AN97" s="1">
        <v>0</v>
      </c>
      <c r="AO97" s="1">
        <v>0</v>
      </c>
      <c r="AP97" s="1">
        <v>0</v>
      </c>
      <c r="AQ97" s="1">
        <v>0</v>
      </c>
      <c r="AR97" s="1">
        <v>0</v>
      </c>
      <c r="AS97" s="1">
        <v>1</v>
      </c>
      <c r="AV97" s="1">
        <v>11.4</v>
      </c>
      <c r="AW97" s="1" t="s">
        <v>59</v>
      </c>
      <c r="AX97" s="1">
        <v>7</v>
      </c>
    </row>
    <row r="98" spans="1:50">
      <c r="A98" s="1" t="s">
        <v>316</v>
      </c>
      <c r="B98" s="1" t="s">
        <v>317</v>
      </c>
      <c r="C98" s="1" t="s">
        <v>199</v>
      </c>
      <c r="D98" s="1">
        <v>6160</v>
      </c>
      <c r="E98" s="1" t="s">
        <v>53</v>
      </c>
      <c r="F98" s="1">
        <v>48</v>
      </c>
      <c r="G98" s="1" t="s">
        <v>70</v>
      </c>
      <c r="H98" s="1">
        <v>279.61</v>
      </c>
      <c r="I98" s="1" t="s">
        <v>55</v>
      </c>
      <c r="J98" s="1" t="s">
        <v>56</v>
      </c>
      <c r="K98" s="1" t="s">
        <v>85</v>
      </c>
      <c r="L98" s="1" t="s">
        <v>58</v>
      </c>
      <c r="M98" s="1">
        <v>0</v>
      </c>
      <c r="N98" s="1">
        <v>2</v>
      </c>
      <c r="O98" s="1">
        <v>2</v>
      </c>
      <c r="P98" s="1">
        <v>0</v>
      </c>
      <c r="Q98" s="1" t="s">
        <v>59</v>
      </c>
      <c r="R98" s="1" t="s">
        <v>59</v>
      </c>
      <c r="S98" s="1" t="s">
        <v>59</v>
      </c>
      <c r="T98" s="1" t="s">
        <v>59</v>
      </c>
      <c r="U98" s="1" t="s">
        <v>59</v>
      </c>
      <c r="W98" s="1">
        <v>0</v>
      </c>
      <c r="X98" s="1">
        <v>0</v>
      </c>
      <c r="Y98" s="1" t="s">
        <v>59</v>
      </c>
      <c r="Z98" s="1" t="s">
        <v>59</v>
      </c>
      <c r="AA98" s="1" t="s">
        <v>59</v>
      </c>
      <c r="AB98" s="1" t="s">
        <v>59</v>
      </c>
      <c r="AC98" s="1" t="s">
        <v>59</v>
      </c>
      <c r="AD98" s="1" t="s">
        <v>59</v>
      </c>
      <c r="AE98" s="1" t="s">
        <v>59</v>
      </c>
      <c r="AF98" s="1" t="s">
        <v>59</v>
      </c>
      <c r="AG98" s="1" t="s">
        <v>59</v>
      </c>
      <c r="AH98" s="1" t="s">
        <v>59</v>
      </c>
      <c r="AI98" s="1" t="s">
        <v>59</v>
      </c>
      <c r="AJ98" s="1" t="s">
        <v>59</v>
      </c>
      <c r="AV98" s="1">
        <v>13.5</v>
      </c>
      <c r="AW98" s="1" t="s">
        <v>59</v>
      </c>
      <c r="AX98" s="1">
        <v>3</v>
      </c>
    </row>
    <row r="99" spans="1:50">
      <c r="A99" s="1" t="s">
        <v>318</v>
      </c>
      <c r="B99" s="1" t="s">
        <v>319</v>
      </c>
      <c r="C99" s="1" t="s">
        <v>199</v>
      </c>
      <c r="D99" s="1">
        <v>6280</v>
      </c>
      <c r="E99" s="1" t="s">
        <v>53</v>
      </c>
      <c r="F99" s="1">
        <v>70</v>
      </c>
      <c r="G99" s="1" t="s">
        <v>64</v>
      </c>
      <c r="H99" s="1">
        <v>263.49</v>
      </c>
      <c r="I99" s="1" t="s">
        <v>76</v>
      </c>
      <c r="J99" s="1" t="s">
        <v>71</v>
      </c>
      <c r="K99" s="1" t="s">
        <v>168</v>
      </c>
      <c r="L99" s="1" t="s">
        <v>58</v>
      </c>
      <c r="M99" s="1">
        <v>0</v>
      </c>
      <c r="N99" s="1">
        <v>2</v>
      </c>
      <c r="O99" s="1">
        <v>2</v>
      </c>
      <c r="P99" s="1">
        <v>0</v>
      </c>
      <c r="Q99" s="1" t="s">
        <v>59</v>
      </c>
      <c r="R99" s="1" t="s">
        <v>59</v>
      </c>
      <c r="S99" s="1" t="s">
        <v>59</v>
      </c>
      <c r="T99" s="1" t="s">
        <v>59</v>
      </c>
      <c r="U99" s="1" t="s">
        <v>59</v>
      </c>
      <c r="W99" s="1">
        <v>0</v>
      </c>
      <c r="X99" s="1">
        <v>0</v>
      </c>
      <c r="Y99" s="1" t="s">
        <v>66</v>
      </c>
      <c r="Z99" s="1" t="s">
        <v>66</v>
      </c>
      <c r="AA99" s="1" t="s">
        <v>66</v>
      </c>
      <c r="AB99" s="1" t="s">
        <v>58</v>
      </c>
      <c r="AC99" s="1" t="s">
        <v>58</v>
      </c>
      <c r="AD99" s="1" t="s">
        <v>58</v>
      </c>
      <c r="AE99" s="1" t="s">
        <v>58</v>
      </c>
      <c r="AF99" s="1" t="s">
        <v>58</v>
      </c>
      <c r="AG99" s="1" t="s">
        <v>58</v>
      </c>
      <c r="AH99" s="1" t="s">
        <v>58</v>
      </c>
      <c r="AI99" s="1" t="s">
        <v>58</v>
      </c>
      <c r="AJ99" s="1" t="s">
        <v>58</v>
      </c>
      <c r="AK99" s="1">
        <v>0</v>
      </c>
      <c r="AL99" s="1">
        <v>0</v>
      </c>
      <c r="AM99" s="1">
        <v>1</v>
      </c>
      <c r="AN99" s="1">
        <v>1</v>
      </c>
      <c r="AO99" s="1">
        <v>1</v>
      </c>
      <c r="AP99" s="1">
        <v>0</v>
      </c>
      <c r="AQ99" s="1">
        <v>0</v>
      </c>
      <c r="AR99" s="1">
        <v>0</v>
      </c>
      <c r="AS99" s="1">
        <v>0</v>
      </c>
      <c r="AV99" s="1">
        <v>13.9</v>
      </c>
      <c r="AW99" s="1" t="s">
        <v>59</v>
      </c>
      <c r="AX99" s="1">
        <v>3</v>
      </c>
    </row>
    <row r="100" spans="1:50">
      <c r="A100" s="1" t="s">
        <v>320</v>
      </c>
      <c r="B100" s="1" t="s">
        <v>321</v>
      </c>
      <c r="C100" s="1" t="s">
        <v>205</v>
      </c>
      <c r="D100" s="1">
        <v>3480</v>
      </c>
      <c r="E100" s="1" t="s">
        <v>63</v>
      </c>
      <c r="F100" s="1">
        <v>68</v>
      </c>
      <c r="G100" s="1" t="s">
        <v>70</v>
      </c>
      <c r="H100" s="1">
        <v>302.3</v>
      </c>
      <c r="I100" s="1" t="s">
        <v>105</v>
      </c>
      <c r="J100" s="1" t="s">
        <v>71</v>
      </c>
      <c r="K100" s="1" t="s">
        <v>72</v>
      </c>
      <c r="L100" s="1" t="s">
        <v>58</v>
      </c>
      <c r="M100" s="1">
        <v>0</v>
      </c>
      <c r="N100" s="1">
        <v>2</v>
      </c>
      <c r="O100" s="1">
        <v>2</v>
      </c>
      <c r="P100" s="1">
        <v>0</v>
      </c>
      <c r="Q100" s="1" t="s">
        <v>59</v>
      </c>
      <c r="R100" s="1" t="s">
        <v>66</v>
      </c>
      <c r="S100" s="1" t="s">
        <v>59</v>
      </c>
      <c r="T100" s="1" t="s">
        <v>66</v>
      </c>
      <c r="U100" s="1" t="s">
        <v>59</v>
      </c>
      <c r="W100" s="1">
        <v>0</v>
      </c>
      <c r="X100" s="1">
        <v>0</v>
      </c>
      <c r="Y100" s="1" t="s">
        <v>66</v>
      </c>
      <c r="Z100" s="1" t="s">
        <v>66</v>
      </c>
      <c r="AA100" s="1" t="s">
        <v>58</v>
      </c>
      <c r="AB100" s="1" t="s">
        <v>66</v>
      </c>
      <c r="AC100" s="1" t="s">
        <v>58</v>
      </c>
      <c r="AD100" s="1" t="s">
        <v>58</v>
      </c>
      <c r="AE100" s="1" t="s">
        <v>58</v>
      </c>
      <c r="AF100" s="1" t="s">
        <v>58</v>
      </c>
      <c r="AG100" s="1" t="s">
        <v>58</v>
      </c>
      <c r="AH100" s="1" t="s">
        <v>58</v>
      </c>
      <c r="AI100" s="1" t="s">
        <v>58</v>
      </c>
      <c r="AJ100" s="1" t="s">
        <v>58</v>
      </c>
      <c r="AK100" s="1">
        <v>0</v>
      </c>
      <c r="AL100" s="1">
        <v>1</v>
      </c>
      <c r="AM100" s="1">
        <v>1</v>
      </c>
      <c r="AN100" s="1">
        <v>1</v>
      </c>
      <c r="AO100" s="1">
        <v>0</v>
      </c>
      <c r="AP100" s="1">
        <v>0</v>
      </c>
      <c r="AQ100" s="1">
        <v>0</v>
      </c>
      <c r="AR100" s="1">
        <v>0</v>
      </c>
      <c r="AS100" s="1">
        <v>0</v>
      </c>
      <c r="AV100" s="1">
        <v>12.3</v>
      </c>
      <c r="AW100" s="1" t="s">
        <v>59</v>
      </c>
      <c r="AX100" s="1">
        <v>1</v>
      </c>
    </row>
    <row r="101" spans="1:50">
      <c r="A101" s="1" t="s">
        <v>322</v>
      </c>
      <c r="B101" s="1" t="s">
        <v>323</v>
      </c>
      <c r="C101" s="1" t="s">
        <v>103</v>
      </c>
      <c r="D101" s="1">
        <v>5945</v>
      </c>
      <c r="E101" s="1" t="s">
        <v>53</v>
      </c>
      <c r="F101" s="1">
        <v>52</v>
      </c>
      <c r="G101" s="1" t="s">
        <v>89</v>
      </c>
      <c r="H101" s="1">
        <v>440.13</v>
      </c>
      <c r="I101" s="1" t="s">
        <v>105</v>
      </c>
      <c r="J101" s="1" t="s">
        <v>71</v>
      </c>
      <c r="K101" s="1" t="s">
        <v>72</v>
      </c>
      <c r="L101" s="1" t="s">
        <v>58</v>
      </c>
      <c r="M101" s="1">
        <v>0</v>
      </c>
      <c r="N101" s="1">
        <v>2</v>
      </c>
      <c r="O101" s="1">
        <v>2</v>
      </c>
      <c r="P101" s="1">
        <v>0</v>
      </c>
      <c r="Q101" s="1" t="s">
        <v>59</v>
      </c>
      <c r="R101" s="1" t="s">
        <v>59</v>
      </c>
      <c r="S101" s="1" t="s">
        <v>66</v>
      </c>
      <c r="T101" s="1" t="s">
        <v>66</v>
      </c>
      <c r="U101" s="1" t="s">
        <v>66</v>
      </c>
      <c r="W101" s="1">
        <v>0</v>
      </c>
      <c r="X101" s="1">
        <v>0</v>
      </c>
      <c r="Y101" s="1" t="s">
        <v>66</v>
      </c>
      <c r="Z101" s="1" t="s">
        <v>66</v>
      </c>
      <c r="AA101" s="1" t="s">
        <v>58</v>
      </c>
      <c r="AB101" s="1" t="s">
        <v>58</v>
      </c>
      <c r="AC101" s="1" t="s">
        <v>58</v>
      </c>
      <c r="AD101" s="1" t="s">
        <v>58</v>
      </c>
      <c r="AE101" s="1" t="s">
        <v>58</v>
      </c>
      <c r="AF101" s="1" t="s">
        <v>58</v>
      </c>
      <c r="AG101" s="1" t="s">
        <v>58</v>
      </c>
      <c r="AH101" s="1" t="s">
        <v>58</v>
      </c>
      <c r="AI101" s="1" t="s">
        <v>58</v>
      </c>
      <c r="AJ101" s="1" t="s">
        <v>58</v>
      </c>
      <c r="AK101" s="1">
        <v>0</v>
      </c>
      <c r="AL101" s="1">
        <v>1</v>
      </c>
      <c r="AM101" s="1">
        <v>1</v>
      </c>
      <c r="AN101" s="1">
        <v>1</v>
      </c>
      <c r="AO101" s="1">
        <v>0</v>
      </c>
      <c r="AP101" s="1">
        <v>0</v>
      </c>
      <c r="AQ101" s="1">
        <v>0</v>
      </c>
      <c r="AR101" s="1">
        <v>1</v>
      </c>
      <c r="AS101" s="1">
        <v>0</v>
      </c>
      <c r="AV101" s="1">
        <v>13.6</v>
      </c>
      <c r="AW101" s="1" t="s">
        <v>59</v>
      </c>
      <c r="AX101" s="1">
        <v>6</v>
      </c>
    </row>
    <row r="102" spans="1:50">
      <c r="A102" s="1" t="s">
        <v>324</v>
      </c>
      <c r="B102" s="1" t="s">
        <v>325</v>
      </c>
      <c r="C102" s="1" t="s">
        <v>182</v>
      </c>
      <c r="D102" s="1">
        <v>720</v>
      </c>
      <c r="E102" s="1" t="s">
        <v>63</v>
      </c>
      <c r="F102" s="1">
        <v>56</v>
      </c>
      <c r="G102" s="1" t="s">
        <v>89</v>
      </c>
      <c r="H102" s="1">
        <v>490.46</v>
      </c>
      <c r="I102" s="1" t="s">
        <v>105</v>
      </c>
      <c r="J102" s="1" t="s">
        <v>71</v>
      </c>
      <c r="K102" s="1" t="s">
        <v>72</v>
      </c>
      <c r="L102" s="1" t="s">
        <v>58</v>
      </c>
      <c r="M102" s="1">
        <v>0</v>
      </c>
      <c r="N102" s="1">
        <v>0</v>
      </c>
      <c r="O102" s="1">
        <v>0</v>
      </c>
      <c r="P102" s="1">
        <v>0</v>
      </c>
      <c r="Q102" s="1" t="s">
        <v>59</v>
      </c>
      <c r="R102" s="1" t="s">
        <v>59</v>
      </c>
      <c r="S102" s="1" t="s">
        <v>59</v>
      </c>
      <c r="T102" s="1" t="s">
        <v>59</v>
      </c>
      <c r="U102" s="1" t="s">
        <v>59</v>
      </c>
      <c r="V102" s="1">
        <v>0</v>
      </c>
      <c r="W102" s="1">
        <v>1</v>
      </c>
      <c r="X102" s="1">
        <v>1</v>
      </c>
      <c r="Y102" s="1" t="s">
        <v>58</v>
      </c>
      <c r="Z102" s="1" t="s">
        <v>58</v>
      </c>
      <c r="AA102" s="1" t="s">
        <v>58</v>
      </c>
      <c r="AB102" s="1" t="s">
        <v>58</v>
      </c>
      <c r="AC102" s="1" t="s">
        <v>58</v>
      </c>
      <c r="AD102" s="1" t="s">
        <v>58</v>
      </c>
      <c r="AE102" s="1" t="s">
        <v>58</v>
      </c>
      <c r="AF102" s="1" t="s">
        <v>58</v>
      </c>
      <c r="AG102" s="1" t="s">
        <v>58</v>
      </c>
      <c r="AH102" s="1" t="s">
        <v>58</v>
      </c>
      <c r="AI102" s="1" t="s">
        <v>58</v>
      </c>
      <c r="AJ102" s="1" t="s">
        <v>58</v>
      </c>
      <c r="AK102" s="1">
        <v>0</v>
      </c>
      <c r="AL102" s="1">
        <v>0</v>
      </c>
      <c r="AM102" s="1">
        <v>1</v>
      </c>
      <c r="AN102" s="1">
        <v>0</v>
      </c>
      <c r="AO102" s="1">
        <v>1</v>
      </c>
      <c r="AP102" s="1">
        <v>0</v>
      </c>
      <c r="AQ102" s="1">
        <v>0</v>
      </c>
      <c r="AR102" s="1">
        <v>0</v>
      </c>
      <c r="AS102" s="1">
        <v>0</v>
      </c>
      <c r="AV102" s="1">
        <v>15.1</v>
      </c>
      <c r="AW102" s="1" t="s">
        <v>59</v>
      </c>
      <c r="AX102" s="1">
        <v>7</v>
      </c>
    </row>
    <row r="103" spans="1:50">
      <c r="A103" s="1" t="s">
        <v>326</v>
      </c>
      <c r="B103" s="1" t="s">
        <v>327</v>
      </c>
      <c r="C103" s="1" t="s">
        <v>328</v>
      </c>
      <c r="E103" s="1" t="s">
        <v>53</v>
      </c>
      <c r="F103" s="1">
        <v>0</v>
      </c>
      <c r="G103" s="1" t="s">
        <v>84</v>
      </c>
      <c r="H103" s="1">
        <v>193.42</v>
      </c>
      <c r="I103" s="1" t="s">
        <v>55</v>
      </c>
      <c r="J103" s="1" t="s">
        <v>55</v>
      </c>
      <c r="K103" s="1" t="s">
        <v>57</v>
      </c>
      <c r="L103" s="1" t="s">
        <v>66</v>
      </c>
      <c r="M103" s="1">
        <v>1</v>
      </c>
      <c r="N103" s="1">
        <v>0</v>
      </c>
      <c r="O103" s="1">
        <v>0</v>
      </c>
      <c r="P103" s="1">
        <v>0</v>
      </c>
      <c r="Q103" s="1" t="s">
        <v>59</v>
      </c>
      <c r="R103" s="1" t="s">
        <v>59</v>
      </c>
      <c r="S103" s="1" t="s">
        <v>59</v>
      </c>
      <c r="T103" s="1" t="s">
        <v>59</v>
      </c>
      <c r="U103" s="1" t="s">
        <v>59</v>
      </c>
      <c r="V103" s="1">
        <v>2</v>
      </c>
      <c r="W103" s="1">
        <v>0</v>
      </c>
      <c r="X103" s="1">
        <v>0</v>
      </c>
      <c r="Y103" s="1" t="s">
        <v>59</v>
      </c>
      <c r="Z103" s="1" t="s">
        <v>59</v>
      </c>
      <c r="AA103" s="1" t="s">
        <v>59</v>
      </c>
      <c r="AB103" s="1" t="s">
        <v>59</v>
      </c>
      <c r="AC103" s="1" t="s">
        <v>59</v>
      </c>
      <c r="AD103" s="1" t="s">
        <v>59</v>
      </c>
      <c r="AE103" s="1" t="s">
        <v>59</v>
      </c>
      <c r="AF103" s="1" t="s">
        <v>59</v>
      </c>
      <c r="AG103" s="1" t="s">
        <v>59</v>
      </c>
      <c r="AH103" s="1" t="s">
        <v>59</v>
      </c>
      <c r="AI103" s="1" t="s">
        <v>59</v>
      </c>
      <c r="AJ103" s="1" t="s">
        <v>59</v>
      </c>
      <c r="AV103" s="1">
        <v>11.5</v>
      </c>
      <c r="AW103" s="1" t="s">
        <v>59</v>
      </c>
      <c r="AX103" s="1">
        <v>5</v>
      </c>
    </row>
    <row r="104" spans="1:50">
      <c r="A104" s="1" t="s">
        <v>329</v>
      </c>
      <c r="B104" s="1" t="s">
        <v>330</v>
      </c>
      <c r="C104" s="1" t="s">
        <v>182</v>
      </c>
      <c r="D104" s="1">
        <v>720</v>
      </c>
      <c r="E104" s="1" t="s">
        <v>63</v>
      </c>
      <c r="F104" s="1">
        <v>42</v>
      </c>
      <c r="G104" s="1" t="s">
        <v>70</v>
      </c>
      <c r="H104" s="1">
        <v>331.25</v>
      </c>
      <c r="I104" s="1" t="s">
        <v>105</v>
      </c>
      <c r="J104" s="1" t="s">
        <v>71</v>
      </c>
      <c r="K104" s="1" t="s">
        <v>131</v>
      </c>
      <c r="L104" s="1" t="s">
        <v>66</v>
      </c>
      <c r="M104" s="1">
        <v>2</v>
      </c>
      <c r="N104" s="1">
        <v>2</v>
      </c>
      <c r="O104" s="1">
        <v>2</v>
      </c>
      <c r="P104" s="1">
        <v>0</v>
      </c>
      <c r="Q104" s="1" t="s">
        <v>59</v>
      </c>
      <c r="R104" s="1" t="s">
        <v>59</v>
      </c>
      <c r="S104" s="1" t="s">
        <v>59</v>
      </c>
      <c r="T104" s="1" t="s">
        <v>59</v>
      </c>
      <c r="U104" s="1" t="s">
        <v>59</v>
      </c>
      <c r="V104" s="1">
        <v>0</v>
      </c>
      <c r="W104" s="1">
        <v>1</v>
      </c>
      <c r="X104" s="1">
        <v>0</v>
      </c>
      <c r="Y104" s="1" t="s">
        <v>58</v>
      </c>
      <c r="Z104" s="1" t="s">
        <v>58</v>
      </c>
      <c r="AA104" s="1" t="s">
        <v>58</v>
      </c>
      <c r="AB104" s="1" t="s">
        <v>58</v>
      </c>
      <c r="AC104" s="1" t="s">
        <v>58</v>
      </c>
      <c r="AD104" s="1" t="s">
        <v>58</v>
      </c>
      <c r="AE104" s="1" t="s">
        <v>58</v>
      </c>
      <c r="AF104" s="1" t="s">
        <v>58</v>
      </c>
      <c r="AG104" s="1" t="s">
        <v>58</v>
      </c>
      <c r="AH104" s="1" t="s">
        <v>58</v>
      </c>
      <c r="AI104" s="1" t="s">
        <v>58</v>
      </c>
      <c r="AJ104" s="1" t="s">
        <v>58</v>
      </c>
      <c r="AK104" s="1">
        <v>0</v>
      </c>
      <c r="AL104" s="1">
        <v>1</v>
      </c>
      <c r="AM104" s="1">
        <v>0</v>
      </c>
      <c r="AN104" s="1">
        <v>0</v>
      </c>
      <c r="AO104" s="1">
        <v>1</v>
      </c>
      <c r="AP104" s="1">
        <v>0</v>
      </c>
      <c r="AQ104" s="1">
        <v>1</v>
      </c>
      <c r="AR104" s="1">
        <v>0</v>
      </c>
      <c r="AS104" s="1">
        <v>1</v>
      </c>
      <c r="AV104" s="1">
        <v>11.8</v>
      </c>
      <c r="AW104" s="1" t="s">
        <v>59</v>
      </c>
      <c r="AX104" s="1">
        <v>7</v>
      </c>
    </row>
    <row r="105" spans="1:50">
      <c r="A105" s="1" t="s">
        <v>331</v>
      </c>
      <c r="B105" s="1" t="s">
        <v>332</v>
      </c>
      <c r="C105" s="1" t="s">
        <v>93</v>
      </c>
      <c r="D105" s="1">
        <v>6320</v>
      </c>
      <c r="E105" s="1" t="s">
        <v>63</v>
      </c>
      <c r="F105" s="1">
        <v>62</v>
      </c>
      <c r="G105" s="1" t="s">
        <v>127</v>
      </c>
      <c r="H105" s="1">
        <v>391.78</v>
      </c>
      <c r="I105" s="1" t="s">
        <v>105</v>
      </c>
      <c r="J105" s="1" t="s">
        <v>71</v>
      </c>
      <c r="K105" s="1" t="s">
        <v>72</v>
      </c>
      <c r="L105" s="1" t="s">
        <v>58</v>
      </c>
      <c r="M105" s="1">
        <v>0</v>
      </c>
      <c r="N105" s="1">
        <v>2</v>
      </c>
      <c r="O105" s="1">
        <v>2</v>
      </c>
      <c r="P105" s="1">
        <v>0</v>
      </c>
      <c r="Q105" s="1" t="s">
        <v>59</v>
      </c>
      <c r="R105" s="1" t="s">
        <v>59</v>
      </c>
      <c r="S105" s="1" t="s">
        <v>66</v>
      </c>
      <c r="T105" s="1" t="s">
        <v>66</v>
      </c>
      <c r="U105" s="1" t="s">
        <v>66</v>
      </c>
      <c r="W105" s="1">
        <v>0</v>
      </c>
      <c r="X105" s="1">
        <v>0</v>
      </c>
      <c r="Y105" s="1" t="s">
        <v>66</v>
      </c>
      <c r="Z105" s="1" t="s">
        <v>66</v>
      </c>
      <c r="AA105" s="1" t="s">
        <v>58</v>
      </c>
      <c r="AB105" s="1" t="s">
        <v>66</v>
      </c>
      <c r="AC105" s="1" t="s">
        <v>58</v>
      </c>
      <c r="AD105" s="1" t="s">
        <v>58</v>
      </c>
      <c r="AE105" s="1" t="s">
        <v>58</v>
      </c>
      <c r="AF105" s="1" t="s">
        <v>58</v>
      </c>
      <c r="AG105" s="1" t="s">
        <v>58</v>
      </c>
      <c r="AH105" s="1" t="s">
        <v>66</v>
      </c>
      <c r="AI105" s="1" t="s">
        <v>58</v>
      </c>
      <c r="AJ105" s="1" t="s">
        <v>58</v>
      </c>
      <c r="AK105" s="1">
        <v>0</v>
      </c>
      <c r="AL105" s="1">
        <v>0</v>
      </c>
      <c r="AM105" s="1">
        <v>1</v>
      </c>
      <c r="AN105" s="1">
        <v>0</v>
      </c>
      <c r="AO105" s="1">
        <v>1</v>
      </c>
      <c r="AP105" s="1">
        <v>0</v>
      </c>
      <c r="AQ105" s="1">
        <v>0</v>
      </c>
      <c r="AR105" s="1">
        <v>0</v>
      </c>
      <c r="AS105" s="1">
        <v>1</v>
      </c>
      <c r="AV105" s="1">
        <v>13.5</v>
      </c>
      <c r="AW105" s="1" t="s">
        <v>59</v>
      </c>
      <c r="AX105" s="1">
        <v>5</v>
      </c>
    </row>
    <row r="106" spans="1:50">
      <c r="A106" s="1" t="s">
        <v>333</v>
      </c>
      <c r="B106" s="1" t="s">
        <v>334</v>
      </c>
      <c r="C106" s="1" t="s">
        <v>218</v>
      </c>
      <c r="D106" s="1">
        <v>2580</v>
      </c>
      <c r="E106" s="1" t="s">
        <v>63</v>
      </c>
      <c r="F106" s="1">
        <v>38</v>
      </c>
      <c r="G106" s="1" t="s">
        <v>115</v>
      </c>
      <c r="H106" s="1">
        <v>267.43</v>
      </c>
      <c r="I106" s="1" t="s">
        <v>55</v>
      </c>
      <c r="J106" s="1" t="s">
        <v>55</v>
      </c>
      <c r="K106" s="1" t="s">
        <v>131</v>
      </c>
      <c r="L106" s="1" t="s">
        <v>58</v>
      </c>
      <c r="M106" s="1">
        <v>0</v>
      </c>
      <c r="N106" s="1">
        <v>0</v>
      </c>
      <c r="O106" s="1">
        <v>0</v>
      </c>
      <c r="P106" s="1">
        <v>0</v>
      </c>
      <c r="Q106" s="1" t="s">
        <v>59</v>
      </c>
      <c r="R106" s="1" t="s">
        <v>59</v>
      </c>
      <c r="S106" s="1" t="s">
        <v>59</v>
      </c>
      <c r="T106" s="1" t="s">
        <v>59</v>
      </c>
      <c r="U106" s="1" t="s">
        <v>59</v>
      </c>
      <c r="W106" s="1">
        <v>0</v>
      </c>
      <c r="X106" s="1">
        <v>0</v>
      </c>
      <c r="Y106" s="1" t="s">
        <v>66</v>
      </c>
      <c r="Z106" s="1" t="s">
        <v>66</v>
      </c>
      <c r="AA106" s="1" t="s">
        <v>58</v>
      </c>
      <c r="AB106" s="1" t="s">
        <v>66</v>
      </c>
      <c r="AC106" s="1" t="s">
        <v>58</v>
      </c>
      <c r="AD106" s="1" t="s">
        <v>58</v>
      </c>
      <c r="AE106" s="1" t="s">
        <v>66</v>
      </c>
      <c r="AF106" s="1" t="s">
        <v>58</v>
      </c>
      <c r="AG106" s="1" t="s">
        <v>58</v>
      </c>
      <c r="AH106" s="1" t="s">
        <v>58</v>
      </c>
      <c r="AI106" s="1" t="s">
        <v>58</v>
      </c>
      <c r="AJ106" s="1" t="s">
        <v>58</v>
      </c>
      <c r="AK106" s="1">
        <v>0</v>
      </c>
      <c r="AL106" s="1">
        <v>1</v>
      </c>
      <c r="AM106" s="1">
        <v>1</v>
      </c>
      <c r="AN106" s="1">
        <v>0</v>
      </c>
      <c r="AO106" s="1">
        <v>1</v>
      </c>
      <c r="AP106" s="1">
        <v>0</v>
      </c>
      <c r="AQ106" s="1">
        <v>1</v>
      </c>
      <c r="AR106" s="1">
        <v>1</v>
      </c>
      <c r="AS106" s="1">
        <v>1</v>
      </c>
      <c r="AV106" s="1">
        <v>12.5</v>
      </c>
      <c r="AW106" s="1" t="s">
        <v>59</v>
      </c>
      <c r="AX106" s="1">
        <v>9</v>
      </c>
    </row>
    <row r="107" spans="1:50">
      <c r="A107" s="1" t="s">
        <v>335</v>
      </c>
      <c r="B107" s="1" t="s">
        <v>336</v>
      </c>
      <c r="C107" s="1" t="s">
        <v>328</v>
      </c>
      <c r="E107" s="1" t="s">
        <v>53</v>
      </c>
      <c r="F107" s="1">
        <v>44</v>
      </c>
      <c r="G107" s="1" t="s">
        <v>70</v>
      </c>
      <c r="H107" s="1">
        <v>294.41000000000003</v>
      </c>
      <c r="I107" s="1" t="s">
        <v>55</v>
      </c>
      <c r="J107" s="1" t="s">
        <v>55</v>
      </c>
      <c r="K107" s="1" t="s">
        <v>215</v>
      </c>
      <c r="L107" s="1" t="s">
        <v>58</v>
      </c>
      <c r="M107" s="1">
        <v>0</v>
      </c>
      <c r="N107" s="1">
        <v>2</v>
      </c>
      <c r="O107" s="1">
        <v>2</v>
      </c>
      <c r="P107" s="1">
        <v>0</v>
      </c>
      <c r="Q107" s="1" t="s">
        <v>59</v>
      </c>
      <c r="R107" s="1" t="s">
        <v>59</v>
      </c>
      <c r="S107" s="1" t="s">
        <v>59</v>
      </c>
      <c r="T107" s="1" t="s">
        <v>59</v>
      </c>
      <c r="U107" s="1" t="s">
        <v>59</v>
      </c>
      <c r="V107" s="1">
        <v>0</v>
      </c>
      <c r="W107" s="1">
        <v>1</v>
      </c>
      <c r="X107" s="1">
        <v>0</v>
      </c>
      <c r="Y107" s="1" t="s">
        <v>66</v>
      </c>
      <c r="Z107" s="1" t="s">
        <v>66</v>
      </c>
      <c r="AA107" s="1" t="s">
        <v>58</v>
      </c>
      <c r="AB107" s="1" t="s">
        <v>58</v>
      </c>
      <c r="AC107" s="1" t="s">
        <v>58</v>
      </c>
      <c r="AD107" s="1" t="s">
        <v>58</v>
      </c>
      <c r="AE107" s="1" t="s">
        <v>58</v>
      </c>
      <c r="AF107" s="1" t="s">
        <v>58</v>
      </c>
      <c r="AG107" s="1" t="s">
        <v>58</v>
      </c>
      <c r="AH107" s="1" t="s">
        <v>58</v>
      </c>
      <c r="AI107" s="1" t="s">
        <v>58</v>
      </c>
      <c r="AJ107" s="1" t="s">
        <v>58</v>
      </c>
      <c r="AK107" s="1">
        <v>0</v>
      </c>
      <c r="AL107" s="1">
        <v>1</v>
      </c>
      <c r="AM107" s="1">
        <v>1</v>
      </c>
      <c r="AN107" s="1">
        <v>0</v>
      </c>
      <c r="AO107" s="1">
        <v>1</v>
      </c>
      <c r="AP107" s="1">
        <v>0</v>
      </c>
      <c r="AQ107" s="1">
        <v>0</v>
      </c>
      <c r="AR107" s="1">
        <v>0</v>
      </c>
      <c r="AS107" s="1">
        <v>1</v>
      </c>
      <c r="AV107" s="1">
        <v>13.5</v>
      </c>
      <c r="AW107" s="1" t="s">
        <v>59</v>
      </c>
      <c r="AX107" s="1">
        <v>5</v>
      </c>
    </row>
    <row r="108" spans="1:50">
      <c r="A108" s="1" t="s">
        <v>337</v>
      </c>
      <c r="B108" s="1" t="s">
        <v>338</v>
      </c>
      <c r="C108" s="1" t="s">
        <v>83</v>
      </c>
      <c r="D108" s="1">
        <v>5360</v>
      </c>
      <c r="E108" s="1" t="s">
        <v>53</v>
      </c>
      <c r="F108" s="1">
        <v>40</v>
      </c>
      <c r="G108" s="1" t="s">
        <v>70</v>
      </c>
      <c r="H108" s="1">
        <v>314.8</v>
      </c>
      <c r="I108" s="1" t="s">
        <v>55</v>
      </c>
      <c r="J108" s="1" t="s">
        <v>55</v>
      </c>
      <c r="K108" s="1" t="s">
        <v>116</v>
      </c>
      <c r="L108" s="1" t="s">
        <v>66</v>
      </c>
      <c r="M108" s="1">
        <v>2</v>
      </c>
      <c r="N108" s="1">
        <v>1</v>
      </c>
      <c r="O108" s="1">
        <v>1</v>
      </c>
      <c r="P108" s="1">
        <v>0</v>
      </c>
      <c r="Q108" s="1" t="s">
        <v>59</v>
      </c>
      <c r="R108" s="1" t="s">
        <v>59</v>
      </c>
      <c r="S108" s="1" t="s">
        <v>59</v>
      </c>
      <c r="T108" s="1" t="s">
        <v>59</v>
      </c>
      <c r="U108" s="1" t="s">
        <v>59</v>
      </c>
      <c r="V108" s="1">
        <v>0</v>
      </c>
      <c r="W108" s="1">
        <v>1</v>
      </c>
      <c r="X108" s="1">
        <v>0</v>
      </c>
      <c r="Y108" s="1" t="s">
        <v>58</v>
      </c>
      <c r="Z108" s="1" t="s">
        <v>58</v>
      </c>
      <c r="AA108" s="1" t="s">
        <v>58</v>
      </c>
      <c r="AB108" s="1" t="s">
        <v>66</v>
      </c>
      <c r="AC108" s="1" t="s">
        <v>58</v>
      </c>
      <c r="AD108" s="1" t="s">
        <v>58</v>
      </c>
      <c r="AE108" s="1" t="s">
        <v>66</v>
      </c>
      <c r="AF108" s="1" t="s">
        <v>58</v>
      </c>
      <c r="AG108" s="1" t="s">
        <v>58</v>
      </c>
      <c r="AH108" s="1" t="s">
        <v>58</v>
      </c>
      <c r="AI108" s="1" t="s">
        <v>58</v>
      </c>
      <c r="AJ108" s="1" t="s">
        <v>66</v>
      </c>
      <c r="AK108" s="1">
        <v>1</v>
      </c>
      <c r="AL108" s="1">
        <v>0</v>
      </c>
      <c r="AM108" s="1">
        <v>1</v>
      </c>
      <c r="AN108" s="1">
        <v>0</v>
      </c>
      <c r="AO108" s="1">
        <v>1</v>
      </c>
      <c r="AP108" s="1">
        <v>0</v>
      </c>
      <c r="AQ108" s="1">
        <v>0</v>
      </c>
      <c r="AR108" s="1">
        <v>0</v>
      </c>
      <c r="AS108" s="1">
        <v>1</v>
      </c>
      <c r="AV108" s="1">
        <v>13.7</v>
      </c>
      <c r="AW108" s="1" t="s">
        <v>59</v>
      </c>
      <c r="AX108" s="1">
        <v>2</v>
      </c>
    </row>
    <row r="109" spans="1:50">
      <c r="A109" s="1" t="s">
        <v>339</v>
      </c>
      <c r="B109" s="1" t="s">
        <v>340</v>
      </c>
      <c r="C109" s="1" t="s">
        <v>126</v>
      </c>
      <c r="D109" s="1">
        <v>3160</v>
      </c>
      <c r="E109" s="1" t="s">
        <v>63</v>
      </c>
      <c r="F109" s="1">
        <v>74</v>
      </c>
      <c r="G109" s="1" t="s">
        <v>104</v>
      </c>
      <c r="H109" s="1">
        <v>262.83</v>
      </c>
      <c r="I109" s="1" t="s">
        <v>94</v>
      </c>
      <c r="J109" s="1" t="s">
        <v>71</v>
      </c>
      <c r="K109" s="1" t="s">
        <v>72</v>
      </c>
      <c r="L109" s="1" t="s">
        <v>58</v>
      </c>
      <c r="M109" s="1">
        <v>0</v>
      </c>
      <c r="N109" s="1">
        <v>2</v>
      </c>
      <c r="O109" s="1">
        <v>2</v>
      </c>
      <c r="P109" s="1">
        <v>0</v>
      </c>
      <c r="Q109" s="1" t="s">
        <v>59</v>
      </c>
      <c r="R109" s="1" t="s">
        <v>59</v>
      </c>
      <c r="S109" s="1" t="s">
        <v>59</v>
      </c>
      <c r="T109" s="1" t="s">
        <v>66</v>
      </c>
      <c r="U109" s="1" t="s">
        <v>59</v>
      </c>
      <c r="W109" s="1">
        <v>0</v>
      </c>
      <c r="X109" s="1">
        <v>0</v>
      </c>
      <c r="Y109" s="1" t="s">
        <v>66</v>
      </c>
      <c r="Z109" s="1" t="s">
        <v>66</v>
      </c>
      <c r="AA109" s="1" t="s">
        <v>58</v>
      </c>
      <c r="AB109" s="1" t="s">
        <v>58</v>
      </c>
      <c r="AC109" s="1" t="s">
        <v>58</v>
      </c>
      <c r="AD109" s="1" t="s">
        <v>58</v>
      </c>
      <c r="AE109" s="1" t="s">
        <v>58</v>
      </c>
      <c r="AF109" s="1" t="s">
        <v>58</v>
      </c>
      <c r="AG109" s="1" t="s">
        <v>58</v>
      </c>
      <c r="AH109" s="1" t="s">
        <v>58</v>
      </c>
      <c r="AI109" s="1" t="s">
        <v>58</v>
      </c>
      <c r="AJ109" s="1" t="s">
        <v>58</v>
      </c>
      <c r="AK109" s="1">
        <v>0</v>
      </c>
      <c r="AL109" s="1">
        <v>1</v>
      </c>
      <c r="AM109" s="1">
        <v>1</v>
      </c>
      <c r="AN109" s="1">
        <v>1</v>
      </c>
      <c r="AO109" s="1">
        <v>1</v>
      </c>
      <c r="AP109" s="1">
        <v>0</v>
      </c>
      <c r="AQ109" s="1">
        <v>0</v>
      </c>
      <c r="AR109" s="1">
        <v>1</v>
      </c>
      <c r="AS109" s="1">
        <v>0</v>
      </c>
      <c r="AV109" s="1">
        <v>12.7</v>
      </c>
      <c r="AW109" s="1" t="s">
        <v>59</v>
      </c>
      <c r="AX109" s="1">
        <v>7</v>
      </c>
    </row>
    <row r="110" spans="1:50">
      <c r="A110" s="1" t="s">
        <v>341</v>
      </c>
      <c r="B110" s="1" t="s">
        <v>342</v>
      </c>
      <c r="C110" s="1" t="s">
        <v>103</v>
      </c>
      <c r="D110" s="1">
        <v>5945</v>
      </c>
      <c r="E110" s="1" t="s">
        <v>63</v>
      </c>
      <c r="F110" s="1">
        <v>62</v>
      </c>
      <c r="G110" s="1" t="s">
        <v>89</v>
      </c>
      <c r="H110" s="1">
        <v>490.46</v>
      </c>
      <c r="I110" s="1" t="s">
        <v>55</v>
      </c>
      <c r="J110" s="1" t="s">
        <v>71</v>
      </c>
      <c r="K110" s="1" t="s">
        <v>80</v>
      </c>
      <c r="L110" s="1" t="s">
        <v>58</v>
      </c>
      <c r="M110" s="1">
        <v>0</v>
      </c>
      <c r="N110" s="1">
        <v>2</v>
      </c>
      <c r="O110" s="1">
        <v>2</v>
      </c>
      <c r="P110" s="1">
        <v>0</v>
      </c>
      <c r="Q110" s="1" t="s">
        <v>59</v>
      </c>
      <c r="R110" s="1" t="s">
        <v>59</v>
      </c>
      <c r="S110" s="1" t="s">
        <v>59</v>
      </c>
      <c r="T110" s="1" t="s">
        <v>59</v>
      </c>
      <c r="U110" s="1" t="s">
        <v>59</v>
      </c>
      <c r="W110" s="1">
        <v>0</v>
      </c>
      <c r="X110" s="1">
        <v>0</v>
      </c>
      <c r="Y110" s="1" t="s">
        <v>58</v>
      </c>
      <c r="Z110" s="1" t="s">
        <v>66</v>
      </c>
      <c r="AA110" s="1" t="s">
        <v>58</v>
      </c>
      <c r="AB110" s="1" t="s">
        <v>66</v>
      </c>
      <c r="AC110" s="1" t="s">
        <v>58</v>
      </c>
      <c r="AD110" s="1" t="s">
        <v>58</v>
      </c>
      <c r="AE110" s="1" t="s">
        <v>58</v>
      </c>
      <c r="AF110" s="1" t="s">
        <v>58</v>
      </c>
      <c r="AG110" s="1" t="s">
        <v>58</v>
      </c>
      <c r="AH110" s="1" t="s">
        <v>58</v>
      </c>
      <c r="AI110" s="1" t="s">
        <v>58</v>
      </c>
      <c r="AJ110" s="1" t="s">
        <v>58</v>
      </c>
      <c r="AK110" s="1">
        <v>0</v>
      </c>
      <c r="AL110" s="1">
        <v>0</v>
      </c>
      <c r="AM110" s="1">
        <v>1</v>
      </c>
      <c r="AN110" s="1">
        <v>0</v>
      </c>
      <c r="AO110" s="1">
        <v>0</v>
      </c>
      <c r="AP110" s="1">
        <v>0</v>
      </c>
      <c r="AQ110" s="1">
        <v>0</v>
      </c>
      <c r="AR110" s="1">
        <v>1</v>
      </c>
      <c r="AS110" s="1">
        <v>0</v>
      </c>
      <c r="AV110" s="1">
        <v>15.9</v>
      </c>
      <c r="AW110" s="1" t="s">
        <v>59</v>
      </c>
      <c r="AX110" s="1">
        <v>6</v>
      </c>
    </row>
    <row r="111" spans="1:50">
      <c r="A111" s="1" t="s">
        <v>343</v>
      </c>
      <c r="B111" s="1" t="s">
        <v>344</v>
      </c>
      <c r="C111" s="1" t="s">
        <v>103</v>
      </c>
      <c r="D111" s="1">
        <v>6780</v>
      </c>
      <c r="E111" s="1" t="s">
        <v>53</v>
      </c>
      <c r="F111" s="1">
        <v>78</v>
      </c>
      <c r="G111" s="1" t="s">
        <v>163</v>
      </c>
      <c r="H111" s="1">
        <v>460.53</v>
      </c>
      <c r="I111" s="1" t="s">
        <v>105</v>
      </c>
      <c r="J111" s="1" t="s">
        <v>71</v>
      </c>
      <c r="K111" s="1" t="s">
        <v>85</v>
      </c>
      <c r="L111" s="1" t="s">
        <v>58</v>
      </c>
      <c r="M111" s="1">
        <v>0</v>
      </c>
      <c r="N111" s="1">
        <v>2</v>
      </c>
      <c r="O111" s="1">
        <v>2</v>
      </c>
      <c r="P111" s="1">
        <v>0</v>
      </c>
      <c r="Q111" s="1" t="s">
        <v>59</v>
      </c>
      <c r="R111" s="1" t="s">
        <v>59</v>
      </c>
      <c r="S111" s="1" t="s">
        <v>59</v>
      </c>
      <c r="T111" s="1" t="s">
        <v>59</v>
      </c>
      <c r="U111" s="1" t="s">
        <v>66</v>
      </c>
      <c r="W111" s="1">
        <v>0</v>
      </c>
      <c r="X111" s="1">
        <v>0</v>
      </c>
      <c r="Y111" s="1" t="s">
        <v>66</v>
      </c>
      <c r="Z111" s="1" t="s">
        <v>66</v>
      </c>
      <c r="AA111" s="1" t="s">
        <v>58</v>
      </c>
      <c r="AB111" s="1" t="s">
        <v>66</v>
      </c>
      <c r="AC111" s="1" t="s">
        <v>58</v>
      </c>
      <c r="AD111" s="1" t="s">
        <v>58</v>
      </c>
      <c r="AE111" s="1" t="s">
        <v>58</v>
      </c>
      <c r="AF111" s="1" t="s">
        <v>58</v>
      </c>
      <c r="AG111" s="1" t="s">
        <v>58</v>
      </c>
      <c r="AH111" s="1" t="s">
        <v>58</v>
      </c>
      <c r="AI111" s="1" t="s">
        <v>58</v>
      </c>
      <c r="AJ111" s="1" t="s">
        <v>58</v>
      </c>
      <c r="AK111" s="1">
        <v>0</v>
      </c>
      <c r="AL111" s="1">
        <v>1</v>
      </c>
      <c r="AM111" s="1">
        <v>1</v>
      </c>
      <c r="AN111" s="1">
        <v>0</v>
      </c>
      <c r="AO111" s="1">
        <v>1</v>
      </c>
      <c r="AP111" s="1">
        <v>0</v>
      </c>
      <c r="AQ111" s="1">
        <v>0</v>
      </c>
      <c r="AR111" s="1">
        <v>1</v>
      </c>
      <c r="AS111" s="1">
        <v>0</v>
      </c>
      <c r="AV111" s="1">
        <v>15.2</v>
      </c>
      <c r="AW111" s="1" t="s">
        <v>59</v>
      </c>
      <c r="AX111" s="1">
        <v>6</v>
      </c>
    </row>
    <row r="112" spans="1:50">
      <c r="A112" s="1" t="s">
        <v>345</v>
      </c>
      <c r="B112" s="1" t="s">
        <v>346</v>
      </c>
      <c r="C112" s="1" t="s">
        <v>108</v>
      </c>
      <c r="D112" s="1">
        <v>640</v>
      </c>
      <c r="E112" s="1" t="s">
        <v>53</v>
      </c>
      <c r="F112" s="1">
        <v>34</v>
      </c>
      <c r="G112" s="1" t="s">
        <v>64</v>
      </c>
      <c r="H112" s="1">
        <v>267.43</v>
      </c>
      <c r="I112" s="1" t="s">
        <v>55</v>
      </c>
      <c r="J112" s="1" t="s">
        <v>55</v>
      </c>
      <c r="K112" s="1" t="s">
        <v>128</v>
      </c>
      <c r="L112" s="1" t="s">
        <v>58</v>
      </c>
      <c r="M112" s="1">
        <v>0</v>
      </c>
      <c r="N112" s="1">
        <v>2</v>
      </c>
      <c r="O112" s="1">
        <v>2</v>
      </c>
      <c r="P112" s="1">
        <v>0</v>
      </c>
      <c r="Q112" s="1" t="s">
        <v>59</v>
      </c>
      <c r="R112" s="1" t="s">
        <v>59</v>
      </c>
      <c r="S112" s="1" t="s">
        <v>59</v>
      </c>
      <c r="T112" s="1" t="s">
        <v>59</v>
      </c>
      <c r="U112" s="1" t="s">
        <v>59</v>
      </c>
      <c r="V112" s="1">
        <v>2</v>
      </c>
      <c r="W112" s="1">
        <v>0</v>
      </c>
      <c r="X112" s="1">
        <v>0</v>
      </c>
      <c r="Y112" s="1" t="s">
        <v>66</v>
      </c>
      <c r="Z112" s="1" t="s">
        <v>58</v>
      </c>
      <c r="AA112" s="1" t="s">
        <v>58</v>
      </c>
      <c r="AB112" s="1" t="s">
        <v>58</v>
      </c>
      <c r="AC112" s="1" t="s">
        <v>58</v>
      </c>
      <c r="AD112" s="1" t="s">
        <v>58</v>
      </c>
      <c r="AE112" s="1" t="s">
        <v>58</v>
      </c>
      <c r="AF112" s="1" t="s">
        <v>58</v>
      </c>
      <c r="AG112" s="1" t="s">
        <v>58</v>
      </c>
      <c r="AH112" s="1" t="s">
        <v>58</v>
      </c>
      <c r="AI112" s="1" t="s">
        <v>58</v>
      </c>
      <c r="AJ112" s="1" t="s">
        <v>58</v>
      </c>
      <c r="AK112" s="1">
        <v>0</v>
      </c>
      <c r="AL112" s="1">
        <v>0</v>
      </c>
      <c r="AM112" s="1">
        <v>1</v>
      </c>
      <c r="AN112" s="1">
        <v>1</v>
      </c>
      <c r="AO112" s="1">
        <v>0</v>
      </c>
      <c r="AP112" s="1">
        <v>1</v>
      </c>
      <c r="AQ112" s="1">
        <v>0</v>
      </c>
      <c r="AR112" s="1">
        <v>1</v>
      </c>
      <c r="AS112" s="1">
        <v>1</v>
      </c>
      <c r="AV112" s="1">
        <v>11.7</v>
      </c>
      <c r="AW112" s="1" t="s">
        <v>59</v>
      </c>
      <c r="AX112" s="1">
        <v>9</v>
      </c>
    </row>
    <row r="113" spans="1:50">
      <c r="A113" s="1" t="s">
        <v>347</v>
      </c>
      <c r="B113" s="1" t="s">
        <v>348</v>
      </c>
      <c r="C113" s="1" t="s">
        <v>349</v>
      </c>
      <c r="D113" s="1">
        <v>9160</v>
      </c>
      <c r="E113" s="1" t="s">
        <v>63</v>
      </c>
      <c r="F113" s="1">
        <v>72</v>
      </c>
      <c r="G113" s="1" t="s">
        <v>64</v>
      </c>
      <c r="H113" s="1">
        <v>289.8</v>
      </c>
      <c r="I113" s="1" t="s">
        <v>55</v>
      </c>
      <c r="J113" s="1" t="s">
        <v>71</v>
      </c>
      <c r="K113" s="1" t="s">
        <v>72</v>
      </c>
      <c r="L113" s="1" t="s">
        <v>58</v>
      </c>
      <c r="M113" s="1">
        <v>0</v>
      </c>
      <c r="N113" s="1">
        <v>1</v>
      </c>
      <c r="O113" s="1">
        <v>1</v>
      </c>
      <c r="P113" s="1">
        <v>0</v>
      </c>
      <c r="Q113" s="1" t="s">
        <v>59</v>
      </c>
      <c r="R113" s="1" t="s">
        <v>59</v>
      </c>
      <c r="S113" s="1" t="s">
        <v>59</v>
      </c>
      <c r="T113" s="1" t="s">
        <v>59</v>
      </c>
      <c r="U113" s="1" t="s">
        <v>59</v>
      </c>
      <c r="V113" s="1">
        <v>0</v>
      </c>
      <c r="W113" s="1">
        <v>1</v>
      </c>
      <c r="X113" s="1">
        <v>1</v>
      </c>
      <c r="Y113" s="1" t="s">
        <v>66</v>
      </c>
      <c r="Z113" s="1" t="s">
        <v>58</v>
      </c>
      <c r="AA113" s="1" t="s">
        <v>58</v>
      </c>
      <c r="AB113" s="1" t="s">
        <v>58</v>
      </c>
      <c r="AC113" s="1" t="s">
        <v>58</v>
      </c>
      <c r="AD113" s="1" t="s">
        <v>58</v>
      </c>
      <c r="AE113" s="1" t="s">
        <v>58</v>
      </c>
      <c r="AF113" s="1" t="s">
        <v>58</v>
      </c>
      <c r="AG113" s="1" t="s">
        <v>58</v>
      </c>
      <c r="AH113" s="1" t="s">
        <v>58</v>
      </c>
      <c r="AI113" s="1" t="s">
        <v>58</v>
      </c>
      <c r="AJ113" s="1" t="s">
        <v>58</v>
      </c>
      <c r="AK113" s="1">
        <v>0</v>
      </c>
      <c r="AL113" s="1">
        <v>0</v>
      </c>
      <c r="AM113" s="1">
        <v>1</v>
      </c>
      <c r="AN113" s="1">
        <v>0</v>
      </c>
      <c r="AO113" s="1">
        <v>1</v>
      </c>
      <c r="AP113" s="1">
        <v>1</v>
      </c>
      <c r="AQ113" s="1">
        <v>1</v>
      </c>
      <c r="AR113" s="1">
        <v>0</v>
      </c>
      <c r="AS113" s="1">
        <v>0</v>
      </c>
      <c r="AV113" s="1">
        <v>11.8</v>
      </c>
      <c r="AW113" s="1" t="s">
        <v>59</v>
      </c>
      <c r="AX113" s="1">
        <v>7</v>
      </c>
    </row>
    <row r="114" spans="1:50">
      <c r="A114" s="1" t="s">
        <v>350</v>
      </c>
      <c r="B114" s="1" t="s">
        <v>351</v>
      </c>
      <c r="C114" s="1" t="s">
        <v>108</v>
      </c>
      <c r="D114" s="1">
        <v>3360</v>
      </c>
      <c r="E114" s="1" t="s">
        <v>58</v>
      </c>
      <c r="F114" s="1">
        <v>0</v>
      </c>
      <c r="G114" s="1" t="s">
        <v>64</v>
      </c>
      <c r="H114" s="1">
        <v>247.04</v>
      </c>
      <c r="I114" s="1" t="s">
        <v>55</v>
      </c>
      <c r="J114" s="1" t="s">
        <v>55</v>
      </c>
      <c r="K114" s="1" t="s">
        <v>256</v>
      </c>
      <c r="L114" s="1" t="s">
        <v>58</v>
      </c>
      <c r="M114" s="1">
        <v>0</v>
      </c>
      <c r="N114" s="1">
        <v>0</v>
      </c>
      <c r="O114" s="1">
        <v>0</v>
      </c>
      <c r="P114" s="1">
        <v>0</v>
      </c>
      <c r="Q114" s="1" t="s">
        <v>59</v>
      </c>
      <c r="R114" s="1" t="s">
        <v>59</v>
      </c>
      <c r="S114" s="1" t="s">
        <v>59</v>
      </c>
      <c r="T114" s="1" t="s">
        <v>59</v>
      </c>
      <c r="U114" s="1" t="s">
        <v>59</v>
      </c>
      <c r="W114" s="1">
        <v>0</v>
      </c>
      <c r="X114" s="1">
        <v>0</v>
      </c>
      <c r="Y114" s="1" t="s">
        <v>59</v>
      </c>
      <c r="Z114" s="1" t="s">
        <v>59</v>
      </c>
      <c r="AA114" s="1" t="s">
        <v>59</v>
      </c>
      <c r="AB114" s="1" t="s">
        <v>59</v>
      </c>
      <c r="AC114" s="1" t="s">
        <v>59</v>
      </c>
      <c r="AD114" s="1" t="s">
        <v>59</v>
      </c>
      <c r="AE114" s="1" t="s">
        <v>59</v>
      </c>
      <c r="AF114" s="1" t="s">
        <v>59</v>
      </c>
      <c r="AG114" s="1" t="s">
        <v>59</v>
      </c>
      <c r="AH114" s="1" t="s">
        <v>59</v>
      </c>
      <c r="AI114" s="1" t="s">
        <v>59</v>
      </c>
      <c r="AJ114" s="1" t="s">
        <v>59</v>
      </c>
      <c r="AV114" s="1">
        <v>14.9</v>
      </c>
      <c r="AW114" s="1" t="s">
        <v>59</v>
      </c>
      <c r="AX114" s="1">
        <v>9</v>
      </c>
    </row>
    <row r="115" spans="1:50">
      <c r="A115" s="1" t="s">
        <v>352</v>
      </c>
      <c r="B115" s="1" t="s">
        <v>353</v>
      </c>
      <c r="C115" s="1" t="s">
        <v>354</v>
      </c>
      <c r="D115" s="1">
        <v>2520</v>
      </c>
      <c r="E115" s="1" t="s">
        <v>53</v>
      </c>
      <c r="F115" s="1">
        <v>60</v>
      </c>
      <c r="G115" s="1" t="s">
        <v>70</v>
      </c>
      <c r="H115" s="1">
        <v>280.26</v>
      </c>
      <c r="I115" s="1" t="s">
        <v>55</v>
      </c>
      <c r="J115" s="1" t="s">
        <v>55</v>
      </c>
      <c r="K115" s="1" t="s">
        <v>72</v>
      </c>
      <c r="L115" s="1" t="s">
        <v>58</v>
      </c>
      <c r="M115" s="1">
        <v>0</v>
      </c>
      <c r="N115" s="1">
        <v>2</v>
      </c>
      <c r="O115" s="1">
        <v>2</v>
      </c>
      <c r="P115" s="1">
        <v>0</v>
      </c>
      <c r="Q115" s="1" t="s">
        <v>66</v>
      </c>
      <c r="R115" s="1" t="s">
        <v>59</v>
      </c>
      <c r="S115" s="1" t="s">
        <v>66</v>
      </c>
      <c r="T115" s="1" t="s">
        <v>66</v>
      </c>
      <c r="U115" s="1" t="s">
        <v>66</v>
      </c>
      <c r="V115" s="1">
        <v>0</v>
      </c>
      <c r="W115" s="1">
        <v>0</v>
      </c>
      <c r="X115" s="1">
        <v>0</v>
      </c>
      <c r="Y115" s="1" t="s">
        <v>66</v>
      </c>
      <c r="Z115" s="1" t="s">
        <v>66</v>
      </c>
      <c r="AA115" s="1" t="s">
        <v>58</v>
      </c>
      <c r="AB115" s="1" t="s">
        <v>66</v>
      </c>
      <c r="AC115" s="1" t="s">
        <v>58</v>
      </c>
      <c r="AD115" s="1" t="s">
        <v>58</v>
      </c>
      <c r="AE115" s="1" t="s">
        <v>58</v>
      </c>
      <c r="AF115" s="1" t="s">
        <v>58</v>
      </c>
      <c r="AG115" s="1" t="s">
        <v>58</v>
      </c>
      <c r="AH115" s="1" t="s">
        <v>66</v>
      </c>
      <c r="AI115" s="1" t="s">
        <v>58</v>
      </c>
      <c r="AJ115" s="1" t="s">
        <v>58</v>
      </c>
      <c r="AK115" s="1">
        <v>0</v>
      </c>
      <c r="AL115" s="1">
        <v>1</v>
      </c>
      <c r="AM115" s="1">
        <v>1</v>
      </c>
      <c r="AN115" s="1">
        <v>1</v>
      </c>
      <c r="AO115" s="1">
        <v>1</v>
      </c>
      <c r="AP115" s="1">
        <v>1</v>
      </c>
      <c r="AQ115" s="1">
        <v>1</v>
      </c>
      <c r="AR115" s="1">
        <v>0</v>
      </c>
      <c r="AS115" s="1">
        <v>0</v>
      </c>
      <c r="AV115" s="1">
        <v>13.2</v>
      </c>
      <c r="AW115" s="1" t="s">
        <v>66</v>
      </c>
      <c r="AX115" s="1">
        <v>8</v>
      </c>
    </row>
    <row r="116" spans="1:50">
      <c r="A116" s="1" t="s">
        <v>355</v>
      </c>
      <c r="B116" s="1" t="s">
        <v>356</v>
      </c>
      <c r="C116" s="1" t="s">
        <v>202</v>
      </c>
      <c r="E116" s="1" t="s">
        <v>63</v>
      </c>
      <c r="F116" s="1">
        <v>40</v>
      </c>
      <c r="G116" s="1" t="s">
        <v>127</v>
      </c>
      <c r="H116" s="1">
        <v>403.95</v>
      </c>
      <c r="I116" s="1" t="s">
        <v>105</v>
      </c>
      <c r="J116" s="1" t="s">
        <v>71</v>
      </c>
      <c r="K116" s="1" t="s">
        <v>153</v>
      </c>
      <c r="L116" s="1" t="s">
        <v>58</v>
      </c>
      <c r="M116" s="1">
        <v>0</v>
      </c>
      <c r="N116" s="1">
        <v>1</v>
      </c>
      <c r="O116" s="1">
        <v>1</v>
      </c>
      <c r="P116" s="1">
        <v>0</v>
      </c>
      <c r="Q116" s="1" t="s">
        <v>59</v>
      </c>
      <c r="R116" s="1" t="s">
        <v>59</v>
      </c>
      <c r="S116" s="1" t="s">
        <v>59</v>
      </c>
      <c r="T116" s="1" t="s">
        <v>59</v>
      </c>
      <c r="U116" s="1" t="s">
        <v>59</v>
      </c>
      <c r="V116" s="1">
        <v>0</v>
      </c>
      <c r="W116" s="1">
        <v>1</v>
      </c>
      <c r="X116" s="1">
        <v>1</v>
      </c>
      <c r="Y116" s="1" t="s">
        <v>58</v>
      </c>
      <c r="Z116" s="1" t="s">
        <v>66</v>
      </c>
      <c r="AA116" s="1" t="s">
        <v>58</v>
      </c>
      <c r="AB116" s="1" t="s">
        <v>58</v>
      </c>
      <c r="AC116" s="1" t="s">
        <v>58</v>
      </c>
      <c r="AD116" s="1" t="s">
        <v>58</v>
      </c>
      <c r="AE116" s="1" t="s">
        <v>58</v>
      </c>
      <c r="AF116" s="1" t="s">
        <v>58</v>
      </c>
      <c r="AG116" s="1" t="s">
        <v>58</v>
      </c>
      <c r="AH116" s="1" t="s">
        <v>58</v>
      </c>
      <c r="AI116" s="1" t="s">
        <v>58</v>
      </c>
      <c r="AJ116" s="1" t="s">
        <v>58</v>
      </c>
      <c r="AK116" s="1">
        <v>0</v>
      </c>
      <c r="AL116" s="1">
        <v>1</v>
      </c>
      <c r="AM116" s="1">
        <v>1</v>
      </c>
      <c r="AN116" s="1">
        <v>0</v>
      </c>
      <c r="AO116" s="1">
        <v>0</v>
      </c>
      <c r="AP116" s="1">
        <v>0</v>
      </c>
      <c r="AQ116" s="1">
        <v>0</v>
      </c>
      <c r="AR116" s="1">
        <v>0</v>
      </c>
      <c r="AS116" s="1">
        <v>0</v>
      </c>
      <c r="AV116" s="1">
        <v>12.3</v>
      </c>
      <c r="AW116" s="1" t="s">
        <v>59</v>
      </c>
      <c r="AX116" s="1">
        <v>2</v>
      </c>
    </row>
    <row r="117" spans="1:50">
      <c r="A117" s="1" t="s">
        <v>357</v>
      </c>
      <c r="B117" s="1" t="s">
        <v>358</v>
      </c>
      <c r="C117" s="1" t="s">
        <v>187</v>
      </c>
      <c r="D117" s="1">
        <v>8840</v>
      </c>
      <c r="E117" s="1" t="s">
        <v>63</v>
      </c>
      <c r="F117" s="1">
        <v>44</v>
      </c>
      <c r="G117" s="1" t="s">
        <v>226</v>
      </c>
      <c r="H117" s="1">
        <v>431.58</v>
      </c>
      <c r="I117" s="1" t="s">
        <v>100</v>
      </c>
      <c r="J117" s="1" t="s">
        <v>71</v>
      </c>
      <c r="K117" s="1" t="s">
        <v>215</v>
      </c>
      <c r="L117" s="1" t="s">
        <v>66</v>
      </c>
      <c r="M117" s="1">
        <v>3</v>
      </c>
      <c r="N117" s="1">
        <v>1</v>
      </c>
      <c r="O117" s="1">
        <v>1</v>
      </c>
      <c r="P117" s="1">
        <v>0</v>
      </c>
      <c r="Q117" s="1" t="s">
        <v>59</v>
      </c>
      <c r="R117" s="1" t="s">
        <v>59</v>
      </c>
      <c r="S117" s="1" t="s">
        <v>59</v>
      </c>
      <c r="T117" s="1" t="s">
        <v>59</v>
      </c>
      <c r="U117" s="1" t="s">
        <v>59</v>
      </c>
      <c r="W117" s="1">
        <v>0</v>
      </c>
      <c r="X117" s="1">
        <v>0</v>
      </c>
      <c r="Y117" s="1" t="s">
        <v>66</v>
      </c>
      <c r="Z117" s="1" t="s">
        <v>66</v>
      </c>
      <c r="AA117" s="1" t="s">
        <v>58</v>
      </c>
      <c r="AB117" s="1" t="s">
        <v>66</v>
      </c>
      <c r="AC117" s="1" t="s">
        <v>58</v>
      </c>
      <c r="AD117" s="1" t="s">
        <v>58</v>
      </c>
      <c r="AE117" s="1" t="s">
        <v>66</v>
      </c>
      <c r="AF117" s="1" t="s">
        <v>58</v>
      </c>
      <c r="AG117" s="1" t="s">
        <v>58</v>
      </c>
      <c r="AH117" s="1" t="s">
        <v>58</v>
      </c>
      <c r="AI117" s="1" t="s">
        <v>58</v>
      </c>
      <c r="AJ117" s="1" t="s">
        <v>58</v>
      </c>
      <c r="AK117" s="1">
        <v>0</v>
      </c>
      <c r="AL117" s="1">
        <v>0</v>
      </c>
      <c r="AM117" s="1">
        <v>1</v>
      </c>
      <c r="AN117" s="1">
        <v>0</v>
      </c>
      <c r="AO117" s="1">
        <v>0</v>
      </c>
      <c r="AP117" s="1">
        <v>0</v>
      </c>
      <c r="AQ117" s="1">
        <v>0</v>
      </c>
      <c r="AR117" s="1">
        <v>0</v>
      </c>
      <c r="AS117" s="1">
        <v>0</v>
      </c>
      <c r="AV117" s="1">
        <v>14</v>
      </c>
      <c r="AW117" s="1" t="s">
        <v>59</v>
      </c>
      <c r="AX117" s="1">
        <v>7</v>
      </c>
    </row>
    <row r="118" spans="1:50">
      <c r="A118" s="1" t="s">
        <v>359</v>
      </c>
      <c r="B118" s="1" t="s">
        <v>360</v>
      </c>
      <c r="C118" s="1" t="s">
        <v>148</v>
      </c>
      <c r="D118" s="1">
        <v>5640</v>
      </c>
      <c r="E118" s="1" t="s">
        <v>63</v>
      </c>
      <c r="F118" s="1">
        <v>32</v>
      </c>
      <c r="G118" s="1" t="s">
        <v>70</v>
      </c>
      <c r="H118" s="1">
        <v>383.22</v>
      </c>
      <c r="I118" s="1" t="s">
        <v>55</v>
      </c>
      <c r="J118" s="1" t="s">
        <v>55</v>
      </c>
      <c r="K118" s="1" t="s">
        <v>128</v>
      </c>
      <c r="L118" s="1" t="s">
        <v>66</v>
      </c>
      <c r="M118" s="1">
        <v>1</v>
      </c>
      <c r="N118" s="1">
        <v>1</v>
      </c>
      <c r="O118" s="1">
        <v>1</v>
      </c>
      <c r="P118" s="1">
        <v>0</v>
      </c>
      <c r="Q118" s="1" t="s">
        <v>59</v>
      </c>
      <c r="R118" s="1" t="s">
        <v>59</v>
      </c>
      <c r="S118" s="1" t="s">
        <v>59</v>
      </c>
      <c r="T118" s="1" t="s">
        <v>59</v>
      </c>
      <c r="U118" s="1" t="s">
        <v>59</v>
      </c>
      <c r="W118" s="1">
        <v>0</v>
      </c>
      <c r="X118" s="1">
        <v>0</v>
      </c>
      <c r="Y118" s="1" t="s">
        <v>66</v>
      </c>
      <c r="Z118" s="1" t="s">
        <v>58</v>
      </c>
      <c r="AA118" s="1" t="s">
        <v>58</v>
      </c>
      <c r="AB118" s="1" t="s">
        <v>58</v>
      </c>
      <c r="AC118" s="1" t="s">
        <v>58</v>
      </c>
      <c r="AD118" s="1" t="s">
        <v>58</v>
      </c>
      <c r="AE118" s="1" t="s">
        <v>58</v>
      </c>
      <c r="AF118" s="1" t="s">
        <v>58</v>
      </c>
      <c r="AG118" s="1" t="s">
        <v>58</v>
      </c>
      <c r="AH118" s="1" t="s">
        <v>58</v>
      </c>
      <c r="AI118" s="1" t="s">
        <v>58</v>
      </c>
      <c r="AJ118" s="1" t="s">
        <v>58</v>
      </c>
      <c r="AK118" s="1">
        <v>0</v>
      </c>
      <c r="AL118" s="1">
        <v>1</v>
      </c>
      <c r="AM118" s="1">
        <v>1</v>
      </c>
      <c r="AN118" s="1">
        <v>0</v>
      </c>
      <c r="AO118" s="1">
        <v>1</v>
      </c>
      <c r="AP118" s="1">
        <v>0</v>
      </c>
      <c r="AQ118" s="1">
        <v>0</v>
      </c>
      <c r="AR118" s="1">
        <v>0</v>
      </c>
      <c r="AS118" s="1">
        <v>1</v>
      </c>
      <c r="AV118" s="1">
        <v>14.4</v>
      </c>
      <c r="AW118" s="1" t="s">
        <v>59</v>
      </c>
      <c r="AX118" s="1">
        <v>3</v>
      </c>
    </row>
    <row r="119" spans="1:50">
      <c r="A119" s="1" t="s">
        <v>361</v>
      </c>
      <c r="B119" s="1" t="s">
        <v>362</v>
      </c>
      <c r="C119" s="1" t="s">
        <v>119</v>
      </c>
      <c r="D119" s="1">
        <v>520</v>
      </c>
      <c r="E119" s="1" t="s">
        <v>63</v>
      </c>
      <c r="F119" s="1">
        <v>48</v>
      </c>
      <c r="G119" s="1" t="s">
        <v>363</v>
      </c>
      <c r="H119" s="1">
        <v>341.12</v>
      </c>
      <c r="I119" s="1" t="s">
        <v>55</v>
      </c>
      <c r="J119" s="1" t="s">
        <v>71</v>
      </c>
      <c r="K119" s="1" t="s">
        <v>57</v>
      </c>
      <c r="L119" s="1" t="s">
        <v>66</v>
      </c>
      <c r="M119" s="1">
        <v>2</v>
      </c>
      <c r="N119" s="1">
        <v>2</v>
      </c>
      <c r="O119" s="1">
        <v>2</v>
      </c>
      <c r="P119" s="1">
        <v>0</v>
      </c>
      <c r="Q119" s="1" t="s">
        <v>59</v>
      </c>
      <c r="R119" s="1" t="s">
        <v>59</v>
      </c>
      <c r="S119" s="1" t="s">
        <v>59</v>
      </c>
      <c r="T119" s="1" t="s">
        <v>59</v>
      </c>
      <c r="U119" s="1" t="s">
        <v>59</v>
      </c>
      <c r="W119" s="1">
        <v>0</v>
      </c>
      <c r="X119" s="1">
        <v>0</v>
      </c>
      <c r="Y119" s="1" t="s">
        <v>66</v>
      </c>
      <c r="Z119" s="1" t="s">
        <v>66</v>
      </c>
      <c r="AA119" s="1" t="s">
        <v>58</v>
      </c>
      <c r="AB119" s="1" t="s">
        <v>66</v>
      </c>
      <c r="AC119" s="1" t="s">
        <v>58</v>
      </c>
      <c r="AD119" s="1" t="s">
        <v>58</v>
      </c>
      <c r="AE119" s="1" t="s">
        <v>66</v>
      </c>
      <c r="AF119" s="1" t="s">
        <v>58</v>
      </c>
      <c r="AG119" s="1" t="s">
        <v>58</v>
      </c>
      <c r="AH119" s="1" t="s">
        <v>58</v>
      </c>
      <c r="AI119" s="1" t="s">
        <v>58</v>
      </c>
      <c r="AJ119" s="1" t="s">
        <v>58</v>
      </c>
      <c r="AK119" s="1">
        <v>0</v>
      </c>
      <c r="AL119" s="1">
        <v>0</v>
      </c>
      <c r="AM119" s="1">
        <v>0</v>
      </c>
      <c r="AN119" s="1">
        <v>0</v>
      </c>
      <c r="AO119" s="1">
        <v>0</v>
      </c>
      <c r="AP119" s="1">
        <v>0</v>
      </c>
      <c r="AQ119" s="1">
        <v>0</v>
      </c>
      <c r="AR119" s="1">
        <v>0</v>
      </c>
      <c r="AS119" s="1">
        <v>1</v>
      </c>
      <c r="AV119" s="1">
        <v>11.2</v>
      </c>
      <c r="AW119" s="1" t="s">
        <v>59</v>
      </c>
      <c r="AX119" s="1">
        <v>7</v>
      </c>
    </row>
    <row r="120" spans="1:50">
      <c r="A120" s="1" t="s">
        <v>364</v>
      </c>
      <c r="B120" s="1" t="s">
        <v>365</v>
      </c>
      <c r="C120" s="1" t="s">
        <v>366</v>
      </c>
      <c r="E120" s="1" t="s">
        <v>58</v>
      </c>
      <c r="F120" s="1">
        <v>76</v>
      </c>
      <c r="G120" s="1" t="s">
        <v>363</v>
      </c>
      <c r="H120" s="1">
        <v>441.78</v>
      </c>
      <c r="I120" s="1" t="s">
        <v>55</v>
      </c>
      <c r="J120" s="1" t="s">
        <v>71</v>
      </c>
      <c r="K120" s="1" t="s">
        <v>90</v>
      </c>
      <c r="L120" s="1" t="s">
        <v>58</v>
      </c>
      <c r="M120" s="1">
        <v>0</v>
      </c>
      <c r="N120" s="1">
        <v>2</v>
      </c>
      <c r="O120" s="1">
        <v>2</v>
      </c>
      <c r="P120" s="1">
        <v>0</v>
      </c>
      <c r="Q120" s="1" t="s">
        <v>59</v>
      </c>
      <c r="R120" s="1" t="s">
        <v>59</v>
      </c>
      <c r="S120" s="1" t="s">
        <v>59</v>
      </c>
      <c r="T120" s="1" t="s">
        <v>59</v>
      </c>
      <c r="U120" s="1" t="s">
        <v>59</v>
      </c>
      <c r="V120" s="1">
        <v>1</v>
      </c>
      <c r="W120" s="1">
        <v>0</v>
      </c>
      <c r="X120" s="1">
        <v>0</v>
      </c>
      <c r="Y120" s="1" t="s">
        <v>58</v>
      </c>
      <c r="Z120" s="1" t="s">
        <v>66</v>
      </c>
      <c r="AA120" s="1" t="s">
        <v>58</v>
      </c>
      <c r="AB120" s="1" t="s">
        <v>66</v>
      </c>
      <c r="AC120" s="1" t="s">
        <v>58</v>
      </c>
      <c r="AD120" s="1" t="s">
        <v>58</v>
      </c>
      <c r="AE120" s="1" t="s">
        <v>66</v>
      </c>
      <c r="AF120" s="1" t="s">
        <v>58</v>
      </c>
      <c r="AG120" s="1" t="s">
        <v>58</v>
      </c>
      <c r="AH120" s="1" t="s">
        <v>58</v>
      </c>
      <c r="AI120" s="1" t="s">
        <v>58</v>
      </c>
      <c r="AJ120" s="1" t="s">
        <v>58</v>
      </c>
      <c r="AK120" s="1">
        <v>0</v>
      </c>
      <c r="AL120" s="1">
        <v>0</v>
      </c>
      <c r="AM120" s="1">
        <v>1</v>
      </c>
      <c r="AN120" s="1">
        <v>0</v>
      </c>
      <c r="AO120" s="1">
        <v>1</v>
      </c>
      <c r="AP120" s="1">
        <v>0</v>
      </c>
      <c r="AQ120" s="1">
        <v>0</v>
      </c>
      <c r="AR120" s="1">
        <v>0</v>
      </c>
      <c r="AS120" s="1">
        <v>0</v>
      </c>
      <c r="AV120" s="1">
        <v>14.5</v>
      </c>
      <c r="AW120" s="1" t="s">
        <v>59</v>
      </c>
      <c r="AX120" s="1">
        <v>4</v>
      </c>
    </row>
    <row r="121" spans="1:50">
      <c r="A121" s="1" t="s">
        <v>367</v>
      </c>
      <c r="B121" s="1" t="s">
        <v>368</v>
      </c>
      <c r="C121" s="1" t="s">
        <v>122</v>
      </c>
      <c r="D121" s="1">
        <v>8960</v>
      </c>
      <c r="E121" s="1" t="s">
        <v>53</v>
      </c>
      <c r="F121" s="1">
        <v>34</v>
      </c>
      <c r="G121" s="1" t="s">
        <v>64</v>
      </c>
      <c r="H121" s="1">
        <v>205.92</v>
      </c>
      <c r="I121" s="1" t="s">
        <v>55</v>
      </c>
      <c r="J121" s="1" t="s">
        <v>71</v>
      </c>
      <c r="K121" s="1" t="s">
        <v>128</v>
      </c>
      <c r="L121" s="1" t="s">
        <v>58</v>
      </c>
      <c r="M121" s="1">
        <v>0</v>
      </c>
      <c r="N121" s="1">
        <v>2</v>
      </c>
      <c r="O121" s="1">
        <v>2</v>
      </c>
      <c r="P121" s="1">
        <v>0</v>
      </c>
      <c r="Q121" s="1" t="s">
        <v>59</v>
      </c>
      <c r="R121" s="1" t="s">
        <v>59</v>
      </c>
      <c r="S121" s="1" t="s">
        <v>59</v>
      </c>
      <c r="T121" s="1" t="s">
        <v>59</v>
      </c>
      <c r="U121" s="1" t="s">
        <v>59</v>
      </c>
      <c r="V121" s="1">
        <v>0</v>
      </c>
      <c r="W121" s="1">
        <v>0</v>
      </c>
      <c r="X121" s="1">
        <v>1</v>
      </c>
      <c r="Y121" s="1" t="s">
        <v>59</v>
      </c>
      <c r="Z121" s="1" t="s">
        <v>59</v>
      </c>
      <c r="AA121" s="1" t="s">
        <v>59</v>
      </c>
      <c r="AB121" s="1" t="s">
        <v>59</v>
      </c>
      <c r="AC121" s="1" t="s">
        <v>59</v>
      </c>
      <c r="AD121" s="1" t="s">
        <v>59</v>
      </c>
      <c r="AE121" s="1" t="s">
        <v>59</v>
      </c>
      <c r="AF121" s="1" t="s">
        <v>59</v>
      </c>
      <c r="AG121" s="1" t="s">
        <v>59</v>
      </c>
      <c r="AH121" s="1" t="s">
        <v>59</v>
      </c>
      <c r="AI121" s="1" t="s">
        <v>59</v>
      </c>
      <c r="AJ121" s="1" t="s">
        <v>59</v>
      </c>
      <c r="AV121" s="1">
        <v>12</v>
      </c>
      <c r="AW121" s="1" t="s">
        <v>59</v>
      </c>
      <c r="AX121" s="1">
        <v>7</v>
      </c>
    </row>
    <row r="122" spans="1:50">
      <c r="A122" s="1" t="s">
        <v>369</v>
      </c>
      <c r="B122" s="1" t="s">
        <v>370</v>
      </c>
      <c r="C122" s="1" t="s">
        <v>79</v>
      </c>
      <c r="E122" s="1" t="s">
        <v>63</v>
      </c>
      <c r="F122" s="1">
        <v>42</v>
      </c>
      <c r="G122" s="1" t="s">
        <v>115</v>
      </c>
      <c r="H122" s="1">
        <v>150.33000000000001</v>
      </c>
      <c r="I122" s="1" t="s">
        <v>65</v>
      </c>
      <c r="J122" s="1" t="s">
        <v>71</v>
      </c>
      <c r="K122" s="1" t="s">
        <v>128</v>
      </c>
      <c r="L122" s="1" t="s">
        <v>58</v>
      </c>
      <c r="M122" s="1">
        <v>0</v>
      </c>
      <c r="N122" s="1">
        <v>1</v>
      </c>
      <c r="O122" s="1">
        <v>1</v>
      </c>
      <c r="P122" s="1">
        <v>0</v>
      </c>
      <c r="Q122" s="1" t="s">
        <v>66</v>
      </c>
      <c r="R122" s="1" t="s">
        <v>59</v>
      </c>
      <c r="S122" s="1" t="s">
        <v>66</v>
      </c>
      <c r="T122" s="1" t="s">
        <v>66</v>
      </c>
      <c r="U122" s="1" t="s">
        <v>59</v>
      </c>
      <c r="V122" s="1">
        <v>1</v>
      </c>
      <c r="W122" s="1">
        <v>1</v>
      </c>
      <c r="X122" s="1">
        <v>0</v>
      </c>
      <c r="Y122" s="1" t="s">
        <v>58</v>
      </c>
      <c r="Z122" s="1" t="s">
        <v>58</v>
      </c>
      <c r="AA122" s="1" t="s">
        <v>58</v>
      </c>
      <c r="AB122" s="1" t="s">
        <v>58</v>
      </c>
      <c r="AC122" s="1" t="s">
        <v>58</v>
      </c>
      <c r="AD122" s="1" t="s">
        <v>58</v>
      </c>
      <c r="AE122" s="1" t="s">
        <v>58</v>
      </c>
      <c r="AF122" s="1" t="s">
        <v>58</v>
      </c>
      <c r="AG122" s="1" t="s">
        <v>58</v>
      </c>
      <c r="AH122" s="1" t="s">
        <v>58</v>
      </c>
      <c r="AI122" s="1" t="s">
        <v>58</v>
      </c>
      <c r="AJ122" s="1" t="s">
        <v>58</v>
      </c>
      <c r="AK122" s="1">
        <v>0</v>
      </c>
      <c r="AL122" s="1">
        <v>1</v>
      </c>
      <c r="AM122" s="1">
        <v>1</v>
      </c>
      <c r="AN122" s="1">
        <v>0</v>
      </c>
      <c r="AO122" s="1">
        <v>1</v>
      </c>
      <c r="AP122" s="1">
        <v>0</v>
      </c>
      <c r="AQ122" s="1">
        <v>0</v>
      </c>
      <c r="AR122" s="1">
        <v>1</v>
      </c>
      <c r="AS122" s="1">
        <v>0</v>
      </c>
      <c r="AV122" s="1">
        <v>11.8</v>
      </c>
      <c r="AW122" s="1" t="s">
        <v>66</v>
      </c>
      <c r="AX122" s="1">
        <v>8</v>
      </c>
    </row>
    <row r="123" spans="1:50">
      <c r="A123" s="1" t="s">
        <v>371</v>
      </c>
      <c r="B123" s="1" t="s">
        <v>372</v>
      </c>
      <c r="C123" s="1" t="s">
        <v>148</v>
      </c>
      <c r="D123" s="1">
        <v>6160</v>
      </c>
      <c r="E123" s="1" t="s">
        <v>63</v>
      </c>
      <c r="F123" s="1">
        <v>72</v>
      </c>
      <c r="G123" s="1" t="s">
        <v>54</v>
      </c>
      <c r="H123" s="1">
        <v>282.89</v>
      </c>
      <c r="I123" s="1" t="s">
        <v>94</v>
      </c>
      <c r="J123" s="1" t="s">
        <v>56</v>
      </c>
      <c r="K123" s="1" t="s">
        <v>153</v>
      </c>
      <c r="L123" s="1" t="s">
        <v>58</v>
      </c>
      <c r="M123" s="1">
        <v>0</v>
      </c>
      <c r="N123" s="1">
        <v>1</v>
      </c>
      <c r="O123" s="1">
        <v>1</v>
      </c>
      <c r="P123" s="1">
        <v>0</v>
      </c>
      <c r="Q123" s="1" t="s">
        <v>59</v>
      </c>
      <c r="R123" s="1" t="s">
        <v>59</v>
      </c>
      <c r="S123" s="1" t="s">
        <v>59</v>
      </c>
      <c r="T123" s="1" t="s">
        <v>59</v>
      </c>
      <c r="U123" s="1" t="s">
        <v>59</v>
      </c>
      <c r="W123" s="1">
        <v>0</v>
      </c>
      <c r="X123" s="1">
        <v>0</v>
      </c>
      <c r="Y123" s="1" t="s">
        <v>58</v>
      </c>
      <c r="Z123" s="1" t="s">
        <v>58</v>
      </c>
      <c r="AA123" s="1" t="s">
        <v>58</v>
      </c>
      <c r="AB123" s="1" t="s">
        <v>58</v>
      </c>
      <c r="AC123" s="1" t="s">
        <v>58</v>
      </c>
      <c r="AD123" s="1" t="s">
        <v>58</v>
      </c>
      <c r="AE123" s="1" t="s">
        <v>58</v>
      </c>
      <c r="AF123" s="1" t="s">
        <v>58</v>
      </c>
      <c r="AG123" s="1" t="s">
        <v>58</v>
      </c>
      <c r="AH123" s="1" t="s">
        <v>58</v>
      </c>
      <c r="AI123" s="1" t="s">
        <v>58</v>
      </c>
      <c r="AJ123" s="1" t="s">
        <v>58</v>
      </c>
      <c r="AK123" s="1">
        <v>0</v>
      </c>
      <c r="AL123" s="1">
        <v>0</v>
      </c>
      <c r="AM123" s="1">
        <v>1</v>
      </c>
      <c r="AN123" s="1">
        <v>1</v>
      </c>
      <c r="AO123" s="1">
        <v>0</v>
      </c>
      <c r="AP123" s="1">
        <v>0</v>
      </c>
      <c r="AQ123" s="1">
        <v>0</v>
      </c>
      <c r="AR123" s="1">
        <v>0</v>
      </c>
      <c r="AS123" s="1">
        <v>0</v>
      </c>
      <c r="AV123" s="1">
        <v>12.8</v>
      </c>
      <c r="AW123" s="1" t="s">
        <v>59</v>
      </c>
      <c r="AX123" s="1">
        <v>3</v>
      </c>
    </row>
    <row r="124" spans="1:50">
      <c r="A124" s="1" t="s">
        <v>373</v>
      </c>
      <c r="B124" s="1" t="s">
        <v>374</v>
      </c>
      <c r="C124" s="1" t="s">
        <v>366</v>
      </c>
      <c r="E124" s="1" t="s">
        <v>63</v>
      </c>
      <c r="F124" s="1">
        <v>0</v>
      </c>
      <c r="G124" s="1" t="s">
        <v>104</v>
      </c>
      <c r="H124" s="1">
        <v>196.38</v>
      </c>
      <c r="I124" s="1" t="s">
        <v>55</v>
      </c>
      <c r="J124" s="1" t="s">
        <v>55</v>
      </c>
      <c r="K124" s="1" t="s">
        <v>131</v>
      </c>
      <c r="L124" s="1" t="s">
        <v>58</v>
      </c>
      <c r="M124" s="1">
        <v>0</v>
      </c>
      <c r="N124" s="1">
        <v>0</v>
      </c>
      <c r="O124" s="1">
        <v>0</v>
      </c>
      <c r="P124" s="1">
        <v>0</v>
      </c>
      <c r="Q124" s="1" t="s">
        <v>59</v>
      </c>
      <c r="R124" s="1" t="s">
        <v>59</v>
      </c>
      <c r="S124" s="1" t="s">
        <v>59</v>
      </c>
      <c r="T124" s="1" t="s">
        <v>59</v>
      </c>
      <c r="U124" s="1" t="s">
        <v>59</v>
      </c>
      <c r="V124" s="1">
        <v>1</v>
      </c>
      <c r="W124" s="1">
        <v>0</v>
      </c>
      <c r="X124" s="1">
        <v>0</v>
      </c>
      <c r="Y124" s="1" t="s">
        <v>59</v>
      </c>
      <c r="Z124" s="1" t="s">
        <v>59</v>
      </c>
      <c r="AA124" s="1" t="s">
        <v>59</v>
      </c>
      <c r="AB124" s="1" t="s">
        <v>59</v>
      </c>
      <c r="AC124" s="1" t="s">
        <v>59</v>
      </c>
      <c r="AD124" s="1" t="s">
        <v>59</v>
      </c>
      <c r="AE124" s="1" t="s">
        <v>59</v>
      </c>
      <c r="AF124" s="1" t="s">
        <v>59</v>
      </c>
      <c r="AG124" s="1" t="s">
        <v>59</v>
      </c>
      <c r="AH124" s="1" t="s">
        <v>59</v>
      </c>
      <c r="AI124" s="1" t="s">
        <v>59</v>
      </c>
      <c r="AJ124" s="1" t="s">
        <v>59</v>
      </c>
      <c r="AV124" s="1">
        <v>14</v>
      </c>
      <c r="AW124" s="1" t="s">
        <v>59</v>
      </c>
      <c r="AX124" s="1">
        <v>4</v>
      </c>
    </row>
    <row r="125" spans="1:50">
      <c r="A125" s="1" t="s">
        <v>375</v>
      </c>
      <c r="B125" s="1" t="s">
        <v>376</v>
      </c>
      <c r="C125" s="1" t="s">
        <v>271</v>
      </c>
      <c r="E125" s="1" t="s">
        <v>53</v>
      </c>
      <c r="F125" s="1">
        <v>0</v>
      </c>
      <c r="G125" s="1" t="s">
        <v>89</v>
      </c>
      <c r="H125" s="1">
        <v>314.47000000000003</v>
      </c>
      <c r="I125" s="1" t="s">
        <v>55</v>
      </c>
      <c r="J125" s="1" t="s">
        <v>55</v>
      </c>
      <c r="K125" s="1" t="s">
        <v>72</v>
      </c>
      <c r="L125" s="1" t="s">
        <v>58</v>
      </c>
      <c r="M125" s="1">
        <v>0</v>
      </c>
      <c r="N125" s="1">
        <v>2</v>
      </c>
      <c r="O125" s="1">
        <v>2</v>
      </c>
      <c r="P125" s="1">
        <v>0</v>
      </c>
      <c r="Q125" s="1" t="s">
        <v>59</v>
      </c>
      <c r="R125" s="1" t="s">
        <v>59</v>
      </c>
      <c r="S125" s="1" t="s">
        <v>59</v>
      </c>
      <c r="T125" s="1" t="s">
        <v>59</v>
      </c>
      <c r="U125" s="1" t="s">
        <v>59</v>
      </c>
      <c r="V125" s="1">
        <v>0</v>
      </c>
      <c r="W125" s="1">
        <v>0</v>
      </c>
      <c r="X125" s="1">
        <v>0</v>
      </c>
      <c r="Y125" s="1" t="s">
        <v>58</v>
      </c>
      <c r="Z125" s="1" t="s">
        <v>58</v>
      </c>
      <c r="AA125" s="1" t="s">
        <v>58</v>
      </c>
      <c r="AB125" s="1" t="s">
        <v>58</v>
      </c>
      <c r="AC125" s="1" t="s">
        <v>58</v>
      </c>
      <c r="AD125" s="1" t="s">
        <v>58</v>
      </c>
      <c r="AE125" s="1" t="s">
        <v>58</v>
      </c>
      <c r="AF125" s="1" t="s">
        <v>58</v>
      </c>
      <c r="AG125" s="1" t="s">
        <v>66</v>
      </c>
      <c r="AH125" s="1" t="s">
        <v>58</v>
      </c>
      <c r="AI125" s="1" t="s">
        <v>58</v>
      </c>
      <c r="AJ125" s="1" t="s">
        <v>58</v>
      </c>
      <c r="AK125" s="1">
        <v>0</v>
      </c>
      <c r="AL125" s="1">
        <v>0</v>
      </c>
      <c r="AM125" s="1">
        <v>1</v>
      </c>
      <c r="AN125" s="1">
        <v>1</v>
      </c>
      <c r="AO125" s="1">
        <v>0</v>
      </c>
      <c r="AP125" s="1">
        <v>0</v>
      </c>
      <c r="AQ125" s="1">
        <v>0</v>
      </c>
      <c r="AR125" s="1">
        <v>0</v>
      </c>
      <c r="AS125" s="1">
        <v>0</v>
      </c>
      <c r="AV125" s="1">
        <v>12.1</v>
      </c>
      <c r="AW125" s="1" t="s">
        <v>59</v>
      </c>
      <c r="AX125" s="1">
        <v>1</v>
      </c>
    </row>
    <row r="126" spans="1:50">
      <c r="A126" s="1" t="s">
        <v>377</v>
      </c>
      <c r="B126" s="1" t="s">
        <v>378</v>
      </c>
      <c r="C126" s="1" t="s">
        <v>83</v>
      </c>
      <c r="D126" s="1">
        <v>3660</v>
      </c>
      <c r="E126" s="1" t="s">
        <v>53</v>
      </c>
      <c r="F126" s="1">
        <v>56</v>
      </c>
      <c r="G126" s="1" t="s">
        <v>84</v>
      </c>
      <c r="H126" s="1">
        <v>261.18</v>
      </c>
      <c r="I126" s="1" t="s">
        <v>55</v>
      </c>
      <c r="J126" s="1" t="s">
        <v>55</v>
      </c>
      <c r="K126" s="1" t="s">
        <v>145</v>
      </c>
      <c r="L126" s="1" t="s">
        <v>66</v>
      </c>
      <c r="M126" s="1">
        <v>0</v>
      </c>
      <c r="N126" s="1">
        <v>0</v>
      </c>
      <c r="O126" s="1">
        <v>0</v>
      </c>
      <c r="P126" s="1">
        <v>0</v>
      </c>
      <c r="Q126" s="1" t="s">
        <v>59</v>
      </c>
      <c r="R126" s="1" t="s">
        <v>59</v>
      </c>
      <c r="S126" s="1" t="s">
        <v>59</v>
      </c>
      <c r="T126" s="1" t="s">
        <v>59</v>
      </c>
      <c r="U126" s="1" t="s">
        <v>59</v>
      </c>
      <c r="Y126" s="1" t="s">
        <v>58</v>
      </c>
      <c r="Z126" s="1" t="s">
        <v>66</v>
      </c>
      <c r="AA126" s="1" t="s">
        <v>58</v>
      </c>
      <c r="AB126" s="1" t="s">
        <v>58</v>
      </c>
      <c r="AC126" s="1" t="s">
        <v>58</v>
      </c>
      <c r="AD126" s="1" t="s">
        <v>58</v>
      </c>
      <c r="AE126" s="1" t="s">
        <v>58</v>
      </c>
      <c r="AF126" s="1" t="s">
        <v>58</v>
      </c>
      <c r="AG126" s="1" t="s">
        <v>58</v>
      </c>
      <c r="AH126" s="1" t="s">
        <v>58</v>
      </c>
      <c r="AI126" s="1" t="s">
        <v>58</v>
      </c>
      <c r="AJ126" s="1" t="s">
        <v>58</v>
      </c>
      <c r="AK126" s="1">
        <v>0</v>
      </c>
      <c r="AL126" s="1">
        <v>0</v>
      </c>
      <c r="AM126" s="1">
        <v>0</v>
      </c>
      <c r="AN126" s="1">
        <v>0</v>
      </c>
      <c r="AO126" s="1">
        <v>0</v>
      </c>
      <c r="AP126" s="1">
        <v>0</v>
      </c>
      <c r="AQ126" s="1">
        <v>0</v>
      </c>
      <c r="AR126" s="1">
        <v>0</v>
      </c>
      <c r="AS126" s="1">
        <v>0</v>
      </c>
      <c r="AW126" s="1" t="s">
        <v>59</v>
      </c>
      <c r="AX126" s="1">
        <v>2</v>
      </c>
    </row>
    <row r="127" spans="1:50">
      <c r="A127" s="1" t="s">
        <v>379</v>
      </c>
      <c r="B127" s="1" t="s">
        <v>380</v>
      </c>
      <c r="C127" s="1" t="s">
        <v>108</v>
      </c>
      <c r="D127" s="1">
        <v>640</v>
      </c>
      <c r="E127" s="1" t="s">
        <v>53</v>
      </c>
      <c r="F127" s="1">
        <v>38</v>
      </c>
      <c r="G127" s="1" t="s">
        <v>64</v>
      </c>
      <c r="H127" s="1">
        <v>300.33</v>
      </c>
      <c r="I127" s="1" t="s">
        <v>313</v>
      </c>
      <c r="J127" s="1" t="s">
        <v>55</v>
      </c>
      <c r="K127" s="1" t="s">
        <v>57</v>
      </c>
      <c r="L127" s="1" t="s">
        <v>58</v>
      </c>
      <c r="M127" s="1">
        <v>0</v>
      </c>
      <c r="N127" s="1">
        <v>2</v>
      </c>
      <c r="O127" s="1">
        <v>2</v>
      </c>
      <c r="P127" s="1">
        <v>0</v>
      </c>
      <c r="Q127" s="1" t="s">
        <v>59</v>
      </c>
      <c r="R127" s="1" t="s">
        <v>59</v>
      </c>
      <c r="S127" s="1" t="s">
        <v>59</v>
      </c>
      <c r="T127" s="1" t="s">
        <v>59</v>
      </c>
      <c r="U127" s="1" t="s">
        <v>59</v>
      </c>
      <c r="Y127" s="1" t="s">
        <v>58</v>
      </c>
      <c r="Z127" s="1" t="s">
        <v>58</v>
      </c>
      <c r="AA127" s="1" t="s">
        <v>58</v>
      </c>
      <c r="AB127" s="1" t="s">
        <v>58</v>
      </c>
      <c r="AC127" s="1" t="s">
        <v>58</v>
      </c>
      <c r="AD127" s="1" t="s">
        <v>58</v>
      </c>
      <c r="AE127" s="1" t="s">
        <v>58</v>
      </c>
      <c r="AF127" s="1" t="s">
        <v>58</v>
      </c>
      <c r="AG127" s="1" t="s">
        <v>58</v>
      </c>
      <c r="AH127" s="1" t="s">
        <v>58</v>
      </c>
      <c r="AI127" s="1" t="s">
        <v>58</v>
      </c>
      <c r="AJ127" s="1" t="s">
        <v>58</v>
      </c>
      <c r="AK127" s="1">
        <v>0</v>
      </c>
      <c r="AL127" s="1">
        <v>0</v>
      </c>
      <c r="AM127" s="1">
        <v>1</v>
      </c>
      <c r="AN127" s="1">
        <v>0</v>
      </c>
      <c r="AO127" s="1">
        <v>0</v>
      </c>
      <c r="AP127" s="1">
        <v>0</v>
      </c>
      <c r="AQ127" s="1">
        <v>0</v>
      </c>
      <c r="AR127" s="1">
        <v>0</v>
      </c>
      <c r="AS127" s="1">
        <v>1</v>
      </c>
      <c r="AW127" s="1" t="s">
        <v>59</v>
      </c>
      <c r="AX127" s="1">
        <v>9</v>
      </c>
    </row>
    <row r="128" spans="1:50">
      <c r="A128" s="1" t="s">
        <v>381</v>
      </c>
      <c r="B128" s="1" t="s">
        <v>382</v>
      </c>
      <c r="C128" s="1" t="s">
        <v>103</v>
      </c>
      <c r="D128" s="1">
        <v>6920</v>
      </c>
      <c r="E128" s="1" t="s">
        <v>63</v>
      </c>
      <c r="F128" s="1">
        <v>58</v>
      </c>
      <c r="G128" s="1" t="s">
        <v>226</v>
      </c>
      <c r="H128" s="1">
        <v>490.46</v>
      </c>
      <c r="I128" s="1" t="s">
        <v>55</v>
      </c>
      <c r="J128" s="1" t="s">
        <v>55</v>
      </c>
      <c r="K128" s="1" t="s">
        <v>57</v>
      </c>
      <c r="L128" s="1" t="s">
        <v>66</v>
      </c>
      <c r="M128" s="1">
        <v>1</v>
      </c>
      <c r="N128" s="1">
        <v>2</v>
      </c>
      <c r="O128" s="1">
        <v>1</v>
      </c>
      <c r="P128" s="1">
        <v>1</v>
      </c>
      <c r="Q128" s="1" t="s">
        <v>59</v>
      </c>
      <c r="R128" s="1" t="s">
        <v>59</v>
      </c>
      <c r="S128" s="1" t="s">
        <v>59</v>
      </c>
      <c r="T128" s="1" t="s">
        <v>59</v>
      </c>
      <c r="U128" s="1" t="s">
        <v>59</v>
      </c>
      <c r="Y128" s="1" t="s">
        <v>66</v>
      </c>
      <c r="Z128" s="1" t="s">
        <v>66</v>
      </c>
      <c r="AA128" s="1" t="s">
        <v>58</v>
      </c>
      <c r="AB128" s="1" t="s">
        <v>58</v>
      </c>
      <c r="AC128" s="1" t="s">
        <v>58</v>
      </c>
      <c r="AD128" s="1" t="s">
        <v>58</v>
      </c>
      <c r="AE128" s="1" t="s">
        <v>58</v>
      </c>
      <c r="AF128" s="1" t="s">
        <v>58</v>
      </c>
      <c r="AG128" s="1" t="s">
        <v>58</v>
      </c>
      <c r="AH128" s="1" t="s">
        <v>58</v>
      </c>
      <c r="AI128" s="1" t="s">
        <v>58</v>
      </c>
      <c r="AJ128" s="1" t="s">
        <v>58</v>
      </c>
      <c r="AK128" s="1">
        <v>0</v>
      </c>
      <c r="AL128" s="1">
        <v>0</v>
      </c>
      <c r="AM128" s="1">
        <v>1</v>
      </c>
      <c r="AN128" s="1">
        <v>0</v>
      </c>
      <c r="AO128" s="1">
        <v>0</v>
      </c>
      <c r="AP128" s="1">
        <v>0</v>
      </c>
      <c r="AQ128" s="1">
        <v>0</v>
      </c>
      <c r="AR128" s="1">
        <v>0</v>
      </c>
      <c r="AS128" s="1">
        <v>0</v>
      </c>
      <c r="AW128" s="1" t="s">
        <v>66</v>
      </c>
      <c r="AX128" s="1">
        <v>6</v>
      </c>
    </row>
    <row r="129" spans="1:50">
      <c r="A129" s="1" t="s">
        <v>383</v>
      </c>
      <c r="B129" s="1" t="s">
        <v>384</v>
      </c>
      <c r="C129" s="1" t="s">
        <v>69</v>
      </c>
      <c r="D129" s="1">
        <v>8200</v>
      </c>
      <c r="E129" s="1" t="s">
        <v>63</v>
      </c>
      <c r="F129" s="1">
        <v>44</v>
      </c>
      <c r="G129" s="1" t="s">
        <v>226</v>
      </c>
      <c r="H129" s="1">
        <v>293.75</v>
      </c>
      <c r="I129" s="1" t="s">
        <v>105</v>
      </c>
      <c r="J129" s="1" t="s">
        <v>71</v>
      </c>
      <c r="K129" s="1" t="s">
        <v>85</v>
      </c>
      <c r="L129" s="1" t="s">
        <v>58</v>
      </c>
      <c r="M129" s="1">
        <v>0</v>
      </c>
      <c r="N129" s="1">
        <v>1</v>
      </c>
      <c r="O129" s="1">
        <v>1</v>
      </c>
      <c r="P129" s="1">
        <v>0</v>
      </c>
      <c r="Q129" s="1" t="s">
        <v>59</v>
      </c>
      <c r="R129" s="1" t="s">
        <v>59</v>
      </c>
      <c r="S129" s="1" t="s">
        <v>59</v>
      </c>
      <c r="T129" s="1" t="s">
        <v>59</v>
      </c>
      <c r="U129" s="1" t="s">
        <v>59</v>
      </c>
      <c r="W129" s="1">
        <v>0</v>
      </c>
      <c r="X129" s="1">
        <v>0</v>
      </c>
      <c r="Y129" s="1" t="s">
        <v>58</v>
      </c>
      <c r="Z129" s="1" t="s">
        <v>58</v>
      </c>
      <c r="AA129" s="1" t="s">
        <v>58</v>
      </c>
      <c r="AB129" s="1" t="s">
        <v>66</v>
      </c>
      <c r="AC129" s="1" t="s">
        <v>58</v>
      </c>
      <c r="AD129" s="1" t="s">
        <v>58</v>
      </c>
      <c r="AE129" s="1" t="s">
        <v>58</v>
      </c>
      <c r="AF129" s="1" t="s">
        <v>58</v>
      </c>
      <c r="AG129" s="1" t="s">
        <v>58</v>
      </c>
      <c r="AH129" s="1" t="s">
        <v>58</v>
      </c>
      <c r="AI129" s="1" t="s">
        <v>58</v>
      </c>
      <c r="AJ129" s="1" t="s">
        <v>58</v>
      </c>
      <c r="AK129" s="1">
        <v>0</v>
      </c>
      <c r="AL129" s="1">
        <v>0</v>
      </c>
      <c r="AM129" s="1">
        <v>0</v>
      </c>
      <c r="AN129" s="1">
        <v>0</v>
      </c>
      <c r="AO129" s="1">
        <v>0</v>
      </c>
      <c r="AP129" s="1">
        <v>0</v>
      </c>
      <c r="AQ129" s="1">
        <v>0</v>
      </c>
      <c r="AR129" s="1">
        <v>0</v>
      </c>
      <c r="AS129" s="1">
        <v>0</v>
      </c>
      <c r="AV129" s="1">
        <v>14</v>
      </c>
      <c r="AW129" s="1" t="s">
        <v>59</v>
      </c>
      <c r="AX129" s="1">
        <v>6</v>
      </c>
    </row>
    <row r="130" spans="1:50">
      <c r="A130" s="1" t="s">
        <v>385</v>
      </c>
      <c r="B130" s="1" t="s">
        <v>386</v>
      </c>
      <c r="C130" s="1" t="s">
        <v>218</v>
      </c>
      <c r="E130" s="1" t="s">
        <v>63</v>
      </c>
      <c r="F130" s="1">
        <v>52</v>
      </c>
      <c r="G130" s="1" t="s">
        <v>70</v>
      </c>
      <c r="H130" s="1">
        <v>251.32</v>
      </c>
      <c r="I130" s="1" t="s">
        <v>100</v>
      </c>
      <c r="J130" s="1" t="s">
        <v>71</v>
      </c>
      <c r="K130" s="1" t="s">
        <v>72</v>
      </c>
      <c r="L130" s="1" t="s">
        <v>58</v>
      </c>
      <c r="M130" s="1">
        <v>0</v>
      </c>
      <c r="N130" s="1">
        <v>2</v>
      </c>
      <c r="O130" s="1">
        <v>2</v>
      </c>
      <c r="P130" s="1">
        <v>0</v>
      </c>
      <c r="Q130" s="1" t="s">
        <v>66</v>
      </c>
      <c r="R130" s="1" t="s">
        <v>66</v>
      </c>
      <c r="S130" s="1" t="s">
        <v>66</v>
      </c>
      <c r="T130" s="1" t="s">
        <v>66</v>
      </c>
      <c r="U130" s="1" t="s">
        <v>59</v>
      </c>
      <c r="W130" s="1">
        <v>0</v>
      </c>
      <c r="X130" s="1">
        <v>0</v>
      </c>
      <c r="Y130" s="1" t="s">
        <v>66</v>
      </c>
      <c r="Z130" s="1" t="s">
        <v>66</v>
      </c>
      <c r="AA130" s="1" t="s">
        <v>58</v>
      </c>
      <c r="AB130" s="1" t="s">
        <v>66</v>
      </c>
      <c r="AC130" s="1" t="s">
        <v>58</v>
      </c>
      <c r="AD130" s="1" t="s">
        <v>58</v>
      </c>
      <c r="AE130" s="1" t="s">
        <v>66</v>
      </c>
      <c r="AF130" s="1" t="s">
        <v>58</v>
      </c>
      <c r="AG130" s="1" t="s">
        <v>58</v>
      </c>
      <c r="AH130" s="1" t="s">
        <v>58</v>
      </c>
      <c r="AI130" s="1" t="s">
        <v>58</v>
      </c>
      <c r="AJ130" s="1" t="s">
        <v>58</v>
      </c>
      <c r="AK130" s="1">
        <v>0</v>
      </c>
      <c r="AL130" s="1">
        <v>1</v>
      </c>
      <c r="AM130" s="1">
        <v>1</v>
      </c>
      <c r="AN130" s="1">
        <v>0</v>
      </c>
      <c r="AO130" s="1">
        <v>1</v>
      </c>
      <c r="AP130" s="1">
        <v>0</v>
      </c>
      <c r="AQ130" s="1">
        <v>0</v>
      </c>
      <c r="AR130" s="1">
        <v>1</v>
      </c>
      <c r="AS130" s="1">
        <v>1</v>
      </c>
      <c r="AV130" s="1">
        <v>12.5</v>
      </c>
      <c r="AW130" s="1" t="s">
        <v>59</v>
      </c>
      <c r="AX130" s="1">
        <v>9</v>
      </c>
    </row>
    <row r="131" spans="1:50">
      <c r="A131" s="1" t="s">
        <v>387</v>
      </c>
      <c r="B131" s="1" t="s">
        <v>388</v>
      </c>
      <c r="C131" s="1" t="s">
        <v>187</v>
      </c>
      <c r="D131" s="1">
        <v>6760</v>
      </c>
      <c r="E131" s="1" t="s">
        <v>63</v>
      </c>
      <c r="F131" s="1">
        <v>52</v>
      </c>
      <c r="G131" s="1" t="s">
        <v>226</v>
      </c>
      <c r="H131" s="1">
        <v>401.64</v>
      </c>
      <c r="I131" s="1" t="s">
        <v>65</v>
      </c>
      <c r="J131" s="1" t="s">
        <v>71</v>
      </c>
      <c r="K131" s="1" t="s">
        <v>116</v>
      </c>
      <c r="L131" s="1" t="s">
        <v>66</v>
      </c>
      <c r="M131" s="1">
        <v>1</v>
      </c>
      <c r="N131" s="1">
        <v>2</v>
      </c>
      <c r="O131" s="1">
        <v>1</v>
      </c>
      <c r="P131" s="1">
        <v>0</v>
      </c>
      <c r="Q131" s="1" t="s">
        <v>59</v>
      </c>
      <c r="R131" s="1" t="s">
        <v>59</v>
      </c>
      <c r="S131" s="1" t="s">
        <v>59</v>
      </c>
      <c r="T131" s="1" t="s">
        <v>59</v>
      </c>
      <c r="U131" s="1" t="s">
        <v>59</v>
      </c>
      <c r="W131" s="1">
        <v>0</v>
      </c>
      <c r="X131" s="1">
        <v>0</v>
      </c>
      <c r="Y131" s="1" t="s">
        <v>66</v>
      </c>
      <c r="Z131" s="1" t="s">
        <v>66</v>
      </c>
      <c r="AA131" s="1" t="s">
        <v>58</v>
      </c>
      <c r="AB131" s="1" t="s">
        <v>66</v>
      </c>
      <c r="AC131" s="1" t="s">
        <v>58</v>
      </c>
      <c r="AD131" s="1" t="s">
        <v>58</v>
      </c>
      <c r="AE131" s="1" t="s">
        <v>66</v>
      </c>
      <c r="AF131" s="1" t="s">
        <v>58</v>
      </c>
      <c r="AG131" s="1" t="s">
        <v>58</v>
      </c>
      <c r="AH131" s="1" t="s">
        <v>58</v>
      </c>
      <c r="AI131" s="1" t="s">
        <v>58</v>
      </c>
      <c r="AJ131" s="1" t="s">
        <v>58</v>
      </c>
      <c r="AK131" s="1">
        <v>0</v>
      </c>
      <c r="AL131" s="1">
        <v>1</v>
      </c>
      <c r="AM131" s="1">
        <v>1</v>
      </c>
      <c r="AN131" s="1">
        <v>0</v>
      </c>
      <c r="AO131" s="1">
        <v>1</v>
      </c>
      <c r="AP131" s="1">
        <v>0</v>
      </c>
      <c r="AQ131" s="1">
        <v>0</v>
      </c>
      <c r="AR131" s="1">
        <v>0</v>
      </c>
      <c r="AS131" s="1">
        <v>1</v>
      </c>
      <c r="AV131" s="1">
        <v>13.9</v>
      </c>
      <c r="AW131" s="1" t="s">
        <v>59</v>
      </c>
      <c r="AX131" s="1">
        <v>7</v>
      </c>
    </row>
    <row r="132" spans="1:50">
      <c r="A132" s="1" t="s">
        <v>389</v>
      </c>
      <c r="B132" s="1" t="s">
        <v>390</v>
      </c>
      <c r="C132" s="1" t="s">
        <v>75</v>
      </c>
      <c r="E132" s="1" t="s">
        <v>63</v>
      </c>
      <c r="F132" s="1">
        <v>58</v>
      </c>
      <c r="G132" s="1" t="s">
        <v>64</v>
      </c>
      <c r="H132" s="1">
        <v>245.39</v>
      </c>
      <c r="I132" s="1" t="s">
        <v>105</v>
      </c>
      <c r="J132" s="1" t="s">
        <v>71</v>
      </c>
      <c r="K132" s="1" t="s">
        <v>72</v>
      </c>
      <c r="L132" s="1" t="s">
        <v>58</v>
      </c>
      <c r="M132" s="1">
        <v>0</v>
      </c>
      <c r="N132" s="1">
        <v>2</v>
      </c>
      <c r="O132" s="1">
        <v>2</v>
      </c>
      <c r="P132" s="1">
        <v>0</v>
      </c>
      <c r="Q132" s="1" t="s">
        <v>59</v>
      </c>
      <c r="R132" s="1" t="s">
        <v>59</v>
      </c>
      <c r="S132" s="1" t="s">
        <v>59</v>
      </c>
      <c r="T132" s="1" t="s">
        <v>59</v>
      </c>
      <c r="U132" s="1" t="s">
        <v>59</v>
      </c>
      <c r="V132" s="1">
        <v>0</v>
      </c>
      <c r="W132" s="1">
        <v>1</v>
      </c>
      <c r="X132" s="1">
        <v>1</v>
      </c>
      <c r="Y132" s="1" t="s">
        <v>66</v>
      </c>
      <c r="Z132" s="1" t="s">
        <v>66</v>
      </c>
      <c r="AA132" s="1" t="s">
        <v>58</v>
      </c>
      <c r="AB132" s="1" t="s">
        <v>66</v>
      </c>
      <c r="AC132" s="1" t="s">
        <v>58</v>
      </c>
      <c r="AD132" s="1" t="s">
        <v>58</v>
      </c>
      <c r="AE132" s="1" t="s">
        <v>58</v>
      </c>
      <c r="AF132" s="1" t="s">
        <v>58</v>
      </c>
      <c r="AG132" s="1" t="s">
        <v>58</v>
      </c>
      <c r="AH132" s="1" t="s">
        <v>58</v>
      </c>
      <c r="AI132" s="1" t="s">
        <v>58</v>
      </c>
      <c r="AJ132" s="1" t="s">
        <v>58</v>
      </c>
      <c r="AK132" s="1">
        <v>0</v>
      </c>
      <c r="AL132" s="1">
        <v>0</v>
      </c>
      <c r="AM132" s="1">
        <v>1</v>
      </c>
      <c r="AN132" s="1">
        <v>0</v>
      </c>
      <c r="AO132" s="1">
        <v>1</v>
      </c>
      <c r="AP132" s="1">
        <v>0</v>
      </c>
      <c r="AQ132" s="1">
        <v>0</v>
      </c>
      <c r="AR132" s="1">
        <v>0</v>
      </c>
      <c r="AS132" s="1">
        <v>0</v>
      </c>
      <c r="AV132" s="1">
        <v>12.8</v>
      </c>
      <c r="AW132" s="1" t="s">
        <v>59</v>
      </c>
      <c r="AX132" s="1">
        <v>1</v>
      </c>
    </row>
    <row r="133" spans="1:50">
      <c r="A133" s="1" t="s">
        <v>391</v>
      </c>
      <c r="B133" s="1" t="s">
        <v>392</v>
      </c>
      <c r="C133" s="1" t="s">
        <v>103</v>
      </c>
      <c r="D133" s="1">
        <v>7320</v>
      </c>
      <c r="E133" s="1" t="s">
        <v>63</v>
      </c>
      <c r="F133" s="1">
        <v>26</v>
      </c>
      <c r="G133" s="1" t="s">
        <v>64</v>
      </c>
      <c r="H133" s="1">
        <v>323.68</v>
      </c>
      <c r="I133" s="1" t="s">
        <v>55</v>
      </c>
      <c r="J133" s="1" t="s">
        <v>55</v>
      </c>
      <c r="K133" s="1" t="s">
        <v>131</v>
      </c>
      <c r="L133" s="1" t="s">
        <v>58</v>
      </c>
      <c r="M133" s="1">
        <v>0</v>
      </c>
      <c r="N133" s="1">
        <v>0</v>
      </c>
      <c r="O133" s="1">
        <v>0</v>
      </c>
      <c r="P133" s="1">
        <v>0</v>
      </c>
      <c r="Q133" s="1" t="s">
        <v>59</v>
      </c>
      <c r="R133" s="1" t="s">
        <v>59</v>
      </c>
      <c r="S133" s="1" t="s">
        <v>59</v>
      </c>
      <c r="T133" s="1" t="s">
        <v>59</v>
      </c>
      <c r="U133" s="1" t="s">
        <v>59</v>
      </c>
      <c r="W133" s="1">
        <v>0</v>
      </c>
      <c r="X133" s="1">
        <v>0</v>
      </c>
      <c r="Y133" s="1" t="s">
        <v>59</v>
      </c>
      <c r="Z133" s="1" t="s">
        <v>59</v>
      </c>
      <c r="AA133" s="1" t="s">
        <v>59</v>
      </c>
      <c r="AB133" s="1" t="s">
        <v>59</v>
      </c>
      <c r="AC133" s="1" t="s">
        <v>59</v>
      </c>
      <c r="AD133" s="1" t="s">
        <v>59</v>
      </c>
      <c r="AE133" s="1" t="s">
        <v>59</v>
      </c>
      <c r="AF133" s="1" t="s">
        <v>59</v>
      </c>
      <c r="AG133" s="1" t="s">
        <v>59</v>
      </c>
      <c r="AH133" s="1" t="s">
        <v>59</v>
      </c>
      <c r="AI133" s="1" t="s">
        <v>59</v>
      </c>
      <c r="AJ133" s="1" t="s">
        <v>59</v>
      </c>
      <c r="AV133" s="1">
        <v>15</v>
      </c>
      <c r="AW133" s="1" t="s">
        <v>59</v>
      </c>
      <c r="AX133" s="1">
        <v>6</v>
      </c>
    </row>
    <row r="134" spans="1:50">
      <c r="A134" s="1" t="s">
        <v>393</v>
      </c>
      <c r="B134" s="1" t="s">
        <v>394</v>
      </c>
      <c r="C134" s="1" t="s">
        <v>142</v>
      </c>
      <c r="D134" s="1">
        <v>2400</v>
      </c>
      <c r="E134" s="1" t="s">
        <v>63</v>
      </c>
      <c r="F134" s="1">
        <v>76</v>
      </c>
      <c r="G134" s="1" t="s">
        <v>54</v>
      </c>
      <c r="H134" s="1">
        <v>279.61</v>
      </c>
      <c r="I134" s="1" t="s">
        <v>55</v>
      </c>
      <c r="J134" s="1" t="s">
        <v>71</v>
      </c>
      <c r="K134" s="1" t="s">
        <v>57</v>
      </c>
      <c r="L134" s="1" t="s">
        <v>66</v>
      </c>
      <c r="M134" s="1">
        <v>2</v>
      </c>
      <c r="N134" s="1">
        <v>1</v>
      </c>
      <c r="O134" s="1">
        <v>1</v>
      </c>
      <c r="P134" s="1">
        <v>0</v>
      </c>
      <c r="Q134" s="1" t="s">
        <v>59</v>
      </c>
      <c r="R134" s="1" t="s">
        <v>59</v>
      </c>
      <c r="S134" s="1" t="s">
        <v>59</v>
      </c>
      <c r="T134" s="1" t="s">
        <v>59</v>
      </c>
      <c r="U134" s="1" t="s">
        <v>59</v>
      </c>
      <c r="V134" s="1">
        <v>0</v>
      </c>
      <c r="W134" s="1">
        <v>1</v>
      </c>
      <c r="X134" s="1">
        <v>0</v>
      </c>
      <c r="Y134" s="1" t="s">
        <v>58</v>
      </c>
      <c r="Z134" s="1" t="s">
        <v>66</v>
      </c>
      <c r="AA134" s="1" t="s">
        <v>58</v>
      </c>
      <c r="AB134" s="1" t="s">
        <v>58</v>
      </c>
      <c r="AC134" s="1" t="s">
        <v>58</v>
      </c>
      <c r="AD134" s="1" t="s">
        <v>58</v>
      </c>
      <c r="AE134" s="1" t="s">
        <v>58</v>
      </c>
      <c r="AF134" s="1" t="s">
        <v>58</v>
      </c>
      <c r="AG134" s="1" t="s">
        <v>58</v>
      </c>
      <c r="AH134" s="1" t="s">
        <v>58</v>
      </c>
      <c r="AI134" s="1" t="s">
        <v>58</v>
      </c>
      <c r="AJ134" s="1" t="s">
        <v>58</v>
      </c>
      <c r="AK134" s="1">
        <v>0</v>
      </c>
      <c r="AL134" s="1">
        <v>0</v>
      </c>
      <c r="AM134" s="1">
        <v>1</v>
      </c>
      <c r="AN134" s="1">
        <v>1</v>
      </c>
      <c r="AO134" s="1">
        <v>1</v>
      </c>
      <c r="AP134" s="1">
        <v>0</v>
      </c>
      <c r="AQ134" s="1">
        <v>0</v>
      </c>
      <c r="AR134" s="1">
        <v>1</v>
      </c>
      <c r="AS134" s="1">
        <v>1</v>
      </c>
      <c r="AV134" s="1">
        <v>13</v>
      </c>
      <c r="AW134" s="1" t="s">
        <v>59</v>
      </c>
      <c r="AX134" s="1">
        <v>6</v>
      </c>
    </row>
    <row r="135" spans="1:50">
      <c r="A135" s="1" t="s">
        <v>395</v>
      </c>
      <c r="B135" s="1" t="s">
        <v>396</v>
      </c>
      <c r="C135" s="1" t="s">
        <v>119</v>
      </c>
      <c r="D135" s="1">
        <v>600</v>
      </c>
      <c r="E135" s="1" t="s">
        <v>63</v>
      </c>
      <c r="F135" s="1">
        <v>26</v>
      </c>
      <c r="G135" s="1" t="s">
        <v>115</v>
      </c>
      <c r="H135" s="1">
        <v>211.51</v>
      </c>
      <c r="I135" s="1" t="s">
        <v>55</v>
      </c>
      <c r="J135" s="1" t="s">
        <v>55</v>
      </c>
      <c r="K135" s="1" t="s">
        <v>131</v>
      </c>
      <c r="L135" s="1" t="s">
        <v>66</v>
      </c>
      <c r="M135" s="1">
        <v>1</v>
      </c>
      <c r="N135" s="1">
        <v>0</v>
      </c>
      <c r="O135" s="1">
        <v>0</v>
      </c>
      <c r="P135" s="1">
        <v>0</v>
      </c>
      <c r="Q135" s="1" t="s">
        <v>59</v>
      </c>
      <c r="R135" s="1" t="s">
        <v>59</v>
      </c>
      <c r="S135" s="1" t="s">
        <v>59</v>
      </c>
      <c r="T135" s="1" t="s">
        <v>59</v>
      </c>
      <c r="U135" s="1" t="s">
        <v>59</v>
      </c>
      <c r="W135" s="1">
        <v>0</v>
      </c>
      <c r="X135" s="1">
        <v>0</v>
      </c>
      <c r="Y135" s="1" t="s">
        <v>58</v>
      </c>
      <c r="Z135" s="1" t="s">
        <v>58</v>
      </c>
      <c r="AA135" s="1" t="s">
        <v>58</v>
      </c>
      <c r="AB135" s="1" t="s">
        <v>58</v>
      </c>
      <c r="AC135" s="1" t="s">
        <v>58</v>
      </c>
      <c r="AD135" s="1" t="s">
        <v>58</v>
      </c>
      <c r="AE135" s="1" t="s">
        <v>58</v>
      </c>
      <c r="AF135" s="1" t="s">
        <v>58</v>
      </c>
      <c r="AG135" s="1" t="s">
        <v>58</v>
      </c>
      <c r="AH135" s="1" t="s">
        <v>58</v>
      </c>
      <c r="AI135" s="1" t="s">
        <v>58</v>
      </c>
      <c r="AJ135" s="1" t="s">
        <v>58</v>
      </c>
      <c r="AK135" s="1">
        <v>0</v>
      </c>
      <c r="AL135" s="1">
        <v>1</v>
      </c>
      <c r="AM135" s="1">
        <v>1</v>
      </c>
      <c r="AN135" s="1">
        <v>0</v>
      </c>
      <c r="AO135" s="1">
        <v>0</v>
      </c>
      <c r="AP135" s="1">
        <v>0</v>
      </c>
      <c r="AQ135" s="1">
        <v>0</v>
      </c>
      <c r="AR135" s="1">
        <v>0</v>
      </c>
      <c r="AS135" s="1">
        <v>0</v>
      </c>
      <c r="AV135" s="1">
        <v>12.2</v>
      </c>
      <c r="AW135" s="1" t="s">
        <v>59</v>
      </c>
      <c r="AX135" s="1">
        <v>7</v>
      </c>
    </row>
    <row r="136" spans="1:50">
      <c r="A136" s="1" t="s">
        <v>397</v>
      </c>
      <c r="B136" s="1" t="s">
        <v>319</v>
      </c>
      <c r="C136" s="1" t="s">
        <v>199</v>
      </c>
      <c r="D136" s="1">
        <v>6280</v>
      </c>
      <c r="E136" s="1" t="s">
        <v>53</v>
      </c>
      <c r="F136" s="1">
        <v>28</v>
      </c>
      <c r="G136" s="1" t="s">
        <v>84</v>
      </c>
      <c r="H136" s="1">
        <v>180.59</v>
      </c>
      <c r="I136" s="1" t="s">
        <v>105</v>
      </c>
      <c r="J136" s="1" t="s">
        <v>56</v>
      </c>
      <c r="K136" s="1" t="s">
        <v>131</v>
      </c>
      <c r="L136" s="1" t="s">
        <v>58</v>
      </c>
      <c r="M136" s="1">
        <v>0</v>
      </c>
      <c r="N136" s="1">
        <v>1</v>
      </c>
      <c r="O136" s="1">
        <v>1</v>
      </c>
      <c r="P136" s="1">
        <v>0</v>
      </c>
      <c r="Q136" s="1" t="s">
        <v>59</v>
      </c>
      <c r="R136" s="1" t="s">
        <v>59</v>
      </c>
      <c r="S136" s="1" t="s">
        <v>59</v>
      </c>
      <c r="T136" s="1" t="s">
        <v>59</v>
      </c>
      <c r="U136" s="1" t="s">
        <v>59</v>
      </c>
      <c r="W136" s="1">
        <v>0</v>
      </c>
      <c r="X136" s="1">
        <v>0</v>
      </c>
      <c r="Y136" s="1" t="s">
        <v>59</v>
      </c>
      <c r="Z136" s="1" t="s">
        <v>59</v>
      </c>
      <c r="AA136" s="1" t="s">
        <v>59</v>
      </c>
      <c r="AB136" s="1" t="s">
        <v>59</v>
      </c>
      <c r="AC136" s="1" t="s">
        <v>59</v>
      </c>
      <c r="AD136" s="1" t="s">
        <v>59</v>
      </c>
      <c r="AE136" s="1" t="s">
        <v>59</v>
      </c>
      <c r="AF136" s="1" t="s">
        <v>59</v>
      </c>
      <c r="AG136" s="1" t="s">
        <v>59</v>
      </c>
      <c r="AH136" s="1" t="s">
        <v>59</v>
      </c>
      <c r="AI136" s="1" t="s">
        <v>59</v>
      </c>
      <c r="AJ136" s="1" t="s">
        <v>59</v>
      </c>
      <c r="AV136" s="1">
        <v>14.7</v>
      </c>
      <c r="AW136" s="1" t="s">
        <v>59</v>
      </c>
      <c r="AX136" s="1">
        <v>3</v>
      </c>
    </row>
    <row r="137" spans="1:50">
      <c r="A137" s="1" t="s">
        <v>398</v>
      </c>
      <c r="B137" s="1" t="s">
        <v>399</v>
      </c>
      <c r="C137" s="1" t="s">
        <v>103</v>
      </c>
      <c r="D137" s="1">
        <v>4480</v>
      </c>
      <c r="E137" s="1" t="s">
        <v>53</v>
      </c>
      <c r="F137" s="1">
        <v>76</v>
      </c>
      <c r="G137" s="1" t="s">
        <v>64</v>
      </c>
      <c r="H137" s="1">
        <v>376.64</v>
      </c>
      <c r="I137" s="1" t="s">
        <v>105</v>
      </c>
      <c r="J137" s="1" t="s">
        <v>56</v>
      </c>
      <c r="K137" s="1" t="s">
        <v>256</v>
      </c>
      <c r="L137" s="1" t="s">
        <v>66</v>
      </c>
      <c r="M137" s="1">
        <v>1</v>
      </c>
      <c r="N137" s="1">
        <v>1</v>
      </c>
      <c r="O137" s="1">
        <v>1</v>
      </c>
      <c r="P137" s="1">
        <v>0</v>
      </c>
      <c r="Q137" s="1" t="s">
        <v>59</v>
      </c>
      <c r="R137" s="1" t="s">
        <v>59</v>
      </c>
      <c r="S137" s="1" t="s">
        <v>59</v>
      </c>
      <c r="T137" s="1" t="s">
        <v>59</v>
      </c>
      <c r="U137" s="1" t="s">
        <v>59</v>
      </c>
      <c r="W137" s="1">
        <v>0</v>
      </c>
      <c r="X137" s="1">
        <v>0</v>
      </c>
      <c r="Y137" s="1" t="s">
        <v>66</v>
      </c>
      <c r="Z137" s="1" t="s">
        <v>66</v>
      </c>
      <c r="AA137" s="1" t="s">
        <v>58</v>
      </c>
      <c r="AB137" s="1" t="s">
        <v>58</v>
      </c>
      <c r="AC137" s="1" t="s">
        <v>58</v>
      </c>
      <c r="AD137" s="1" t="s">
        <v>58</v>
      </c>
      <c r="AE137" s="1" t="s">
        <v>58</v>
      </c>
      <c r="AF137" s="1" t="s">
        <v>58</v>
      </c>
      <c r="AG137" s="1" t="s">
        <v>58</v>
      </c>
      <c r="AH137" s="1" t="s">
        <v>58</v>
      </c>
      <c r="AI137" s="1" t="s">
        <v>58</v>
      </c>
      <c r="AJ137" s="1" t="s">
        <v>58</v>
      </c>
      <c r="AK137" s="1">
        <v>0</v>
      </c>
      <c r="AL137" s="1">
        <v>1</v>
      </c>
      <c r="AM137" s="1">
        <v>1</v>
      </c>
      <c r="AN137" s="1">
        <v>1</v>
      </c>
      <c r="AO137" s="1">
        <v>1</v>
      </c>
      <c r="AP137" s="1">
        <v>0</v>
      </c>
      <c r="AQ137" s="1">
        <v>1</v>
      </c>
      <c r="AR137" s="1">
        <v>1</v>
      </c>
      <c r="AS137" s="1">
        <v>0</v>
      </c>
      <c r="AV137" s="1">
        <v>13.5</v>
      </c>
      <c r="AW137" s="1" t="s">
        <v>59</v>
      </c>
      <c r="AX137" s="1">
        <v>6</v>
      </c>
    </row>
    <row r="138" spans="1:50">
      <c r="A138" s="1" t="s">
        <v>400</v>
      </c>
      <c r="B138" s="1" t="s">
        <v>401</v>
      </c>
      <c r="C138" s="1" t="s">
        <v>108</v>
      </c>
      <c r="D138" s="1">
        <v>2320</v>
      </c>
      <c r="E138" s="1" t="s">
        <v>53</v>
      </c>
      <c r="F138" s="1">
        <v>38</v>
      </c>
      <c r="G138" s="1" t="s">
        <v>64</v>
      </c>
      <c r="H138" s="1">
        <v>267.76</v>
      </c>
      <c r="I138" s="1" t="s">
        <v>105</v>
      </c>
      <c r="J138" s="1" t="s">
        <v>71</v>
      </c>
      <c r="K138" s="1" t="s">
        <v>215</v>
      </c>
      <c r="L138" s="1" t="s">
        <v>66</v>
      </c>
      <c r="M138" s="1">
        <v>4</v>
      </c>
      <c r="N138" s="1">
        <v>2</v>
      </c>
      <c r="O138" s="1">
        <v>2</v>
      </c>
      <c r="P138" s="1">
        <v>0</v>
      </c>
      <c r="Q138" s="1" t="s">
        <v>59</v>
      </c>
      <c r="R138" s="1" t="s">
        <v>59</v>
      </c>
      <c r="S138" s="1" t="s">
        <v>59</v>
      </c>
      <c r="T138" s="1" t="s">
        <v>59</v>
      </c>
      <c r="U138" s="1" t="s">
        <v>59</v>
      </c>
      <c r="V138" s="1">
        <v>0</v>
      </c>
      <c r="W138" s="1">
        <v>1</v>
      </c>
      <c r="X138" s="1">
        <v>1</v>
      </c>
      <c r="Y138" s="1" t="s">
        <v>59</v>
      </c>
      <c r="Z138" s="1" t="s">
        <v>59</v>
      </c>
      <c r="AA138" s="1" t="s">
        <v>59</v>
      </c>
      <c r="AB138" s="1" t="s">
        <v>59</v>
      </c>
      <c r="AC138" s="1" t="s">
        <v>59</v>
      </c>
      <c r="AD138" s="1" t="s">
        <v>59</v>
      </c>
      <c r="AE138" s="1" t="s">
        <v>59</v>
      </c>
      <c r="AF138" s="1" t="s">
        <v>59</v>
      </c>
      <c r="AG138" s="1" t="s">
        <v>59</v>
      </c>
      <c r="AH138" s="1" t="s">
        <v>59</v>
      </c>
      <c r="AI138" s="1" t="s">
        <v>59</v>
      </c>
      <c r="AJ138" s="1" t="s">
        <v>59</v>
      </c>
      <c r="AV138" s="1">
        <v>15</v>
      </c>
      <c r="AW138" s="1" t="s">
        <v>59</v>
      </c>
      <c r="AX138" s="1">
        <v>9</v>
      </c>
    </row>
    <row r="139" spans="1:50">
      <c r="A139" s="1" t="s">
        <v>402</v>
      </c>
      <c r="B139" s="1" t="s">
        <v>403</v>
      </c>
      <c r="C139" s="1" t="s">
        <v>271</v>
      </c>
      <c r="D139" s="1">
        <v>3800</v>
      </c>
      <c r="E139" s="1" t="s">
        <v>63</v>
      </c>
      <c r="F139" s="1">
        <v>44</v>
      </c>
      <c r="G139" s="1" t="s">
        <v>246</v>
      </c>
      <c r="H139" s="1">
        <v>385.2</v>
      </c>
      <c r="I139" s="1" t="s">
        <v>100</v>
      </c>
      <c r="J139" s="1" t="s">
        <v>71</v>
      </c>
      <c r="K139" s="1" t="s">
        <v>72</v>
      </c>
      <c r="L139" s="1" t="s">
        <v>66</v>
      </c>
      <c r="M139" s="1">
        <v>2</v>
      </c>
      <c r="N139" s="1">
        <v>2</v>
      </c>
      <c r="O139" s="1">
        <v>1</v>
      </c>
      <c r="P139" s="1">
        <v>1</v>
      </c>
      <c r="Q139" s="1" t="s">
        <v>59</v>
      </c>
      <c r="R139" s="1" t="s">
        <v>59</v>
      </c>
      <c r="S139" s="1" t="s">
        <v>59</v>
      </c>
      <c r="T139" s="1" t="s">
        <v>59</v>
      </c>
      <c r="U139" s="1" t="s">
        <v>59</v>
      </c>
      <c r="V139" s="1">
        <v>2</v>
      </c>
      <c r="W139" s="1">
        <v>0</v>
      </c>
      <c r="X139" s="1">
        <v>1</v>
      </c>
      <c r="Y139" s="1" t="s">
        <v>66</v>
      </c>
      <c r="Z139" s="1" t="s">
        <v>58</v>
      </c>
      <c r="AA139" s="1" t="s">
        <v>58</v>
      </c>
      <c r="AB139" s="1" t="s">
        <v>66</v>
      </c>
      <c r="AC139" s="1" t="s">
        <v>58</v>
      </c>
      <c r="AD139" s="1" t="s">
        <v>58</v>
      </c>
      <c r="AE139" s="1" t="s">
        <v>58</v>
      </c>
      <c r="AF139" s="1" t="s">
        <v>58</v>
      </c>
      <c r="AG139" s="1" t="s">
        <v>58</v>
      </c>
      <c r="AH139" s="1" t="s">
        <v>58</v>
      </c>
      <c r="AI139" s="1" t="s">
        <v>58</v>
      </c>
      <c r="AJ139" s="1" t="s">
        <v>58</v>
      </c>
      <c r="AK139" s="1">
        <v>0</v>
      </c>
      <c r="AL139" s="1">
        <v>0</v>
      </c>
      <c r="AM139" s="1">
        <v>1</v>
      </c>
      <c r="AN139" s="1">
        <v>0</v>
      </c>
      <c r="AO139" s="1">
        <v>0</v>
      </c>
      <c r="AP139" s="1">
        <v>0</v>
      </c>
      <c r="AQ139" s="1">
        <v>0</v>
      </c>
      <c r="AR139" s="1">
        <v>0</v>
      </c>
      <c r="AS139" s="1">
        <v>0</v>
      </c>
      <c r="AV139" s="1">
        <v>12.4</v>
      </c>
      <c r="AW139" s="1" t="s">
        <v>59</v>
      </c>
      <c r="AX139" s="1">
        <v>1</v>
      </c>
    </row>
    <row r="140" spans="1:50">
      <c r="A140" s="1" t="s">
        <v>404</v>
      </c>
      <c r="B140" s="1" t="s">
        <v>405</v>
      </c>
      <c r="C140" s="1" t="s">
        <v>88</v>
      </c>
      <c r="D140" s="1">
        <v>5120</v>
      </c>
      <c r="E140" s="1" t="s">
        <v>63</v>
      </c>
      <c r="F140" s="1">
        <v>0</v>
      </c>
      <c r="G140" s="1" t="s">
        <v>64</v>
      </c>
      <c r="H140" s="1">
        <v>222.04</v>
      </c>
      <c r="I140" s="1" t="s">
        <v>55</v>
      </c>
      <c r="J140" s="1" t="s">
        <v>55</v>
      </c>
      <c r="K140" s="1" t="s">
        <v>131</v>
      </c>
      <c r="L140" s="1" t="s">
        <v>58</v>
      </c>
      <c r="M140" s="1">
        <v>0</v>
      </c>
      <c r="N140" s="1">
        <v>0</v>
      </c>
      <c r="O140" s="1">
        <v>0</v>
      </c>
      <c r="P140" s="1">
        <v>0</v>
      </c>
      <c r="Q140" s="1" t="s">
        <v>59</v>
      </c>
      <c r="R140" s="1" t="s">
        <v>59</v>
      </c>
      <c r="S140" s="1" t="s">
        <v>59</v>
      </c>
      <c r="T140" s="1" t="s">
        <v>59</v>
      </c>
      <c r="U140" s="1" t="s">
        <v>59</v>
      </c>
      <c r="W140" s="1">
        <v>0</v>
      </c>
      <c r="X140" s="1">
        <v>0</v>
      </c>
      <c r="Y140" s="1" t="s">
        <v>59</v>
      </c>
      <c r="Z140" s="1" t="s">
        <v>59</v>
      </c>
      <c r="AA140" s="1" t="s">
        <v>59</v>
      </c>
      <c r="AB140" s="1" t="s">
        <v>59</v>
      </c>
      <c r="AC140" s="1" t="s">
        <v>59</v>
      </c>
      <c r="AD140" s="1" t="s">
        <v>59</v>
      </c>
      <c r="AE140" s="1" t="s">
        <v>59</v>
      </c>
      <c r="AF140" s="1" t="s">
        <v>59</v>
      </c>
      <c r="AG140" s="1" t="s">
        <v>59</v>
      </c>
      <c r="AH140" s="1" t="s">
        <v>59</v>
      </c>
      <c r="AI140" s="1" t="s">
        <v>59</v>
      </c>
      <c r="AJ140" s="1" t="s">
        <v>59</v>
      </c>
      <c r="AV140" s="1">
        <v>12.3</v>
      </c>
      <c r="AW140" s="1" t="s">
        <v>59</v>
      </c>
      <c r="AX140" s="1">
        <v>8</v>
      </c>
    </row>
    <row r="141" spans="1:50">
      <c r="A141" s="1" t="s">
        <v>406</v>
      </c>
      <c r="B141" s="1" t="s">
        <v>407</v>
      </c>
      <c r="C141" s="1" t="s">
        <v>103</v>
      </c>
      <c r="D141" s="1">
        <v>9340</v>
      </c>
      <c r="E141" s="1" t="s">
        <v>53</v>
      </c>
      <c r="F141" s="1">
        <v>40</v>
      </c>
      <c r="G141" s="1" t="s">
        <v>64</v>
      </c>
      <c r="H141" s="1">
        <v>341.12</v>
      </c>
      <c r="I141" s="1" t="s">
        <v>196</v>
      </c>
      <c r="J141" s="1" t="s">
        <v>55</v>
      </c>
      <c r="K141" s="1" t="s">
        <v>85</v>
      </c>
      <c r="L141" s="1" t="s">
        <v>66</v>
      </c>
      <c r="M141" s="1">
        <v>2</v>
      </c>
      <c r="N141" s="1">
        <v>2</v>
      </c>
      <c r="O141" s="1">
        <v>2</v>
      </c>
      <c r="P141" s="1">
        <v>1</v>
      </c>
      <c r="Q141" s="1" t="s">
        <v>59</v>
      </c>
      <c r="R141" s="1" t="s">
        <v>59</v>
      </c>
      <c r="S141" s="1" t="s">
        <v>59</v>
      </c>
      <c r="T141" s="1" t="s">
        <v>59</v>
      </c>
      <c r="U141" s="1" t="s">
        <v>59</v>
      </c>
      <c r="Y141" s="1" t="s">
        <v>66</v>
      </c>
      <c r="Z141" s="1" t="s">
        <v>66</v>
      </c>
      <c r="AA141" s="1" t="s">
        <v>58</v>
      </c>
      <c r="AB141" s="1" t="s">
        <v>66</v>
      </c>
      <c r="AC141" s="1" t="s">
        <v>58</v>
      </c>
      <c r="AD141" s="1" t="s">
        <v>58</v>
      </c>
      <c r="AE141" s="1" t="s">
        <v>58</v>
      </c>
      <c r="AF141" s="1" t="s">
        <v>58</v>
      </c>
      <c r="AG141" s="1" t="s">
        <v>58</v>
      </c>
      <c r="AH141" s="1" t="s">
        <v>58</v>
      </c>
      <c r="AI141" s="1" t="s">
        <v>58</v>
      </c>
      <c r="AJ141" s="1" t="s">
        <v>58</v>
      </c>
      <c r="AK141" s="1">
        <v>0</v>
      </c>
      <c r="AL141" s="1">
        <v>0</v>
      </c>
      <c r="AM141" s="1">
        <v>1</v>
      </c>
      <c r="AN141" s="1">
        <v>0</v>
      </c>
      <c r="AO141" s="1">
        <v>1</v>
      </c>
      <c r="AP141" s="1">
        <v>0</v>
      </c>
      <c r="AQ141" s="1">
        <v>0</v>
      </c>
      <c r="AR141" s="1">
        <v>0</v>
      </c>
      <c r="AS141" s="1">
        <v>0</v>
      </c>
      <c r="AW141" s="1" t="s">
        <v>66</v>
      </c>
      <c r="AX141" s="1">
        <v>6</v>
      </c>
    </row>
    <row r="142" spans="1:50">
      <c r="A142" s="1" t="s">
        <v>408</v>
      </c>
      <c r="B142" s="1" t="s">
        <v>409</v>
      </c>
      <c r="C142" s="1" t="s">
        <v>75</v>
      </c>
      <c r="D142" s="1">
        <v>2640</v>
      </c>
      <c r="E142" s="1" t="s">
        <v>53</v>
      </c>
      <c r="F142" s="1">
        <v>66</v>
      </c>
      <c r="G142" s="1" t="s">
        <v>104</v>
      </c>
      <c r="H142" s="1">
        <v>232.89</v>
      </c>
      <c r="I142" s="1" t="s">
        <v>261</v>
      </c>
      <c r="J142" s="1" t="s">
        <v>56</v>
      </c>
      <c r="K142" s="1" t="s">
        <v>72</v>
      </c>
      <c r="L142" s="1" t="s">
        <v>58</v>
      </c>
      <c r="M142" s="1">
        <v>0</v>
      </c>
      <c r="N142" s="1">
        <v>1</v>
      </c>
      <c r="O142" s="1">
        <v>1</v>
      </c>
      <c r="P142" s="1">
        <v>0</v>
      </c>
      <c r="Q142" s="1" t="s">
        <v>59</v>
      </c>
      <c r="R142" s="1" t="s">
        <v>59</v>
      </c>
      <c r="S142" s="1" t="s">
        <v>59</v>
      </c>
      <c r="T142" s="1" t="s">
        <v>59</v>
      </c>
      <c r="U142" s="1" t="s">
        <v>59</v>
      </c>
      <c r="V142" s="1">
        <v>1</v>
      </c>
      <c r="W142" s="1">
        <v>0</v>
      </c>
      <c r="X142" s="1">
        <v>1</v>
      </c>
      <c r="Y142" s="1" t="s">
        <v>59</v>
      </c>
      <c r="Z142" s="1" t="s">
        <v>59</v>
      </c>
      <c r="AA142" s="1" t="s">
        <v>59</v>
      </c>
      <c r="AB142" s="1" t="s">
        <v>59</v>
      </c>
      <c r="AC142" s="1" t="s">
        <v>59</v>
      </c>
      <c r="AD142" s="1" t="s">
        <v>59</v>
      </c>
      <c r="AE142" s="1" t="s">
        <v>59</v>
      </c>
      <c r="AF142" s="1" t="s">
        <v>59</v>
      </c>
      <c r="AG142" s="1" t="s">
        <v>59</v>
      </c>
      <c r="AH142" s="1" t="s">
        <v>59</v>
      </c>
      <c r="AI142" s="1" t="s">
        <v>59</v>
      </c>
      <c r="AJ142" s="1" t="s">
        <v>59</v>
      </c>
      <c r="AV142" s="1">
        <v>13.3</v>
      </c>
      <c r="AW142" s="1" t="s">
        <v>59</v>
      </c>
      <c r="AX142" s="1">
        <v>1</v>
      </c>
    </row>
    <row r="143" spans="1:50">
      <c r="A143" s="1" t="s">
        <v>410</v>
      </c>
      <c r="B143" s="1" t="s">
        <v>411</v>
      </c>
      <c r="C143" s="1" t="s">
        <v>185</v>
      </c>
      <c r="D143" s="1">
        <v>7040</v>
      </c>
      <c r="E143" s="1" t="s">
        <v>53</v>
      </c>
      <c r="F143" s="1">
        <v>32</v>
      </c>
      <c r="G143" s="1" t="s">
        <v>226</v>
      </c>
      <c r="H143" s="1">
        <v>359.54</v>
      </c>
      <c r="I143" s="1" t="s">
        <v>55</v>
      </c>
      <c r="J143" s="1" t="s">
        <v>55</v>
      </c>
      <c r="K143" s="1" t="s">
        <v>256</v>
      </c>
      <c r="L143" s="1" t="s">
        <v>66</v>
      </c>
      <c r="M143" s="1">
        <v>3</v>
      </c>
      <c r="N143" s="1">
        <v>2</v>
      </c>
      <c r="O143" s="1">
        <v>2</v>
      </c>
      <c r="P143" s="1">
        <v>0</v>
      </c>
      <c r="Q143" s="1" t="s">
        <v>59</v>
      </c>
      <c r="R143" s="1" t="s">
        <v>59</v>
      </c>
      <c r="S143" s="1" t="s">
        <v>66</v>
      </c>
      <c r="T143" s="1" t="s">
        <v>59</v>
      </c>
      <c r="U143" s="1" t="s">
        <v>59</v>
      </c>
      <c r="W143" s="1">
        <v>0</v>
      </c>
      <c r="X143" s="1">
        <v>0</v>
      </c>
      <c r="Y143" s="1" t="s">
        <v>58</v>
      </c>
      <c r="Z143" s="1" t="s">
        <v>66</v>
      </c>
      <c r="AA143" s="1" t="s">
        <v>58</v>
      </c>
      <c r="AB143" s="1" t="s">
        <v>66</v>
      </c>
      <c r="AC143" s="1" t="s">
        <v>58</v>
      </c>
      <c r="AD143" s="1" t="s">
        <v>58</v>
      </c>
      <c r="AE143" s="1" t="s">
        <v>58</v>
      </c>
      <c r="AF143" s="1" t="s">
        <v>58</v>
      </c>
      <c r="AG143" s="1" t="s">
        <v>58</v>
      </c>
      <c r="AH143" s="1" t="s">
        <v>58</v>
      </c>
      <c r="AI143" s="1" t="s">
        <v>58</v>
      </c>
      <c r="AJ143" s="1" t="s">
        <v>58</v>
      </c>
      <c r="AK143" s="1">
        <v>1</v>
      </c>
      <c r="AL143" s="1">
        <v>1</v>
      </c>
      <c r="AM143" s="1">
        <v>1</v>
      </c>
      <c r="AN143" s="1">
        <v>0</v>
      </c>
      <c r="AO143" s="1">
        <v>1</v>
      </c>
      <c r="AP143" s="1">
        <v>0</v>
      </c>
      <c r="AQ143" s="1">
        <v>0</v>
      </c>
      <c r="AR143" s="1">
        <v>0</v>
      </c>
      <c r="AS143" s="1">
        <v>1</v>
      </c>
      <c r="AV143" s="1">
        <v>13.9</v>
      </c>
      <c r="AW143" s="1" t="s">
        <v>59</v>
      </c>
      <c r="AX143" s="1">
        <v>1</v>
      </c>
    </row>
    <row r="144" spans="1:50">
      <c r="A144" s="1" t="s">
        <v>412</v>
      </c>
      <c r="B144" s="1" t="s">
        <v>413</v>
      </c>
      <c r="C144" s="1" t="s">
        <v>199</v>
      </c>
      <c r="D144" s="1">
        <v>2360</v>
      </c>
      <c r="E144" s="1" t="s">
        <v>53</v>
      </c>
      <c r="F144" s="1">
        <v>0</v>
      </c>
      <c r="G144" s="1" t="s">
        <v>64</v>
      </c>
      <c r="H144" s="1">
        <v>220.07</v>
      </c>
      <c r="I144" s="1" t="s">
        <v>55</v>
      </c>
      <c r="J144" s="1" t="s">
        <v>55</v>
      </c>
      <c r="K144" s="1" t="s">
        <v>131</v>
      </c>
      <c r="L144" s="1" t="s">
        <v>58</v>
      </c>
      <c r="M144" s="1">
        <v>0</v>
      </c>
      <c r="N144" s="1">
        <v>2</v>
      </c>
      <c r="O144" s="1">
        <v>2</v>
      </c>
      <c r="P144" s="1">
        <v>0</v>
      </c>
      <c r="Q144" s="1" t="s">
        <v>59</v>
      </c>
      <c r="R144" s="1" t="s">
        <v>59</v>
      </c>
      <c r="S144" s="1" t="s">
        <v>59</v>
      </c>
      <c r="T144" s="1" t="s">
        <v>59</v>
      </c>
      <c r="U144" s="1" t="s">
        <v>59</v>
      </c>
      <c r="W144" s="1">
        <v>0</v>
      </c>
      <c r="X144" s="1">
        <v>0</v>
      </c>
      <c r="Y144" s="1" t="s">
        <v>59</v>
      </c>
      <c r="Z144" s="1" t="s">
        <v>59</v>
      </c>
      <c r="AA144" s="1" t="s">
        <v>59</v>
      </c>
      <c r="AB144" s="1" t="s">
        <v>59</v>
      </c>
      <c r="AC144" s="1" t="s">
        <v>59</v>
      </c>
      <c r="AD144" s="1" t="s">
        <v>59</v>
      </c>
      <c r="AE144" s="1" t="s">
        <v>59</v>
      </c>
      <c r="AF144" s="1" t="s">
        <v>59</v>
      </c>
      <c r="AG144" s="1" t="s">
        <v>59</v>
      </c>
      <c r="AH144" s="1" t="s">
        <v>59</v>
      </c>
      <c r="AI144" s="1" t="s">
        <v>59</v>
      </c>
      <c r="AJ144" s="1" t="s">
        <v>59</v>
      </c>
      <c r="AV144" s="1">
        <v>14.6</v>
      </c>
      <c r="AW144" s="1" t="s">
        <v>59</v>
      </c>
      <c r="AX144" s="1">
        <v>3</v>
      </c>
    </row>
    <row r="145" spans="1:50">
      <c r="A145" s="1" t="s">
        <v>414</v>
      </c>
      <c r="B145" s="1" t="s">
        <v>296</v>
      </c>
      <c r="C145" s="1" t="s">
        <v>212</v>
      </c>
      <c r="E145" s="1" t="s">
        <v>53</v>
      </c>
      <c r="F145" s="1">
        <v>70</v>
      </c>
      <c r="G145" s="1" t="s">
        <v>84</v>
      </c>
      <c r="H145" s="1">
        <v>207.57</v>
      </c>
      <c r="I145" s="1" t="s">
        <v>105</v>
      </c>
      <c r="J145" s="1" t="s">
        <v>56</v>
      </c>
      <c r="K145" s="1" t="s">
        <v>72</v>
      </c>
      <c r="L145" s="1" t="s">
        <v>58</v>
      </c>
      <c r="M145" s="1">
        <v>0</v>
      </c>
      <c r="N145" s="1">
        <v>1</v>
      </c>
      <c r="O145" s="1">
        <v>1</v>
      </c>
      <c r="P145" s="1">
        <v>0</v>
      </c>
      <c r="Q145" s="1" t="s">
        <v>59</v>
      </c>
      <c r="R145" s="1" t="s">
        <v>66</v>
      </c>
      <c r="S145" s="1" t="s">
        <v>66</v>
      </c>
      <c r="T145" s="1" t="s">
        <v>59</v>
      </c>
      <c r="U145" s="1" t="s">
        <v>66</v>
      </c>
      <c r="W145" s="1">
        <v>0</v>
      </c>
      <c r="X145" s="1">
        <v>0</v>
      </c>
      <c r="Y145" s="1" t="s">
        <v>58</v>
      </c>
      <c r="Z145" s="1" t="s">
        <v>58</v>
      </c>
      <c r="AA145" s="1" t="s">
        <v>58</v>
      </c>
      <c r="AB145" s="1" t="s">
        <v>58</v>
      </c>
      <c r="AC145" s="1" t="s">
        <v>58</v>
      </c>
      <c r="AD145" s="1" t="s">
        <v>58</v>
      </c>
      <c r="AE145" s="1" t="s">
        <v>58</v>
      </c>
      <c r="AF145" s="1" t="s">
        <v>58</v>
      </c>
      <c r="AG145" s="1" t="s">
        <v>58</v>
      </c>
      <c r="AH145" s="1" t="s">
        <v>58</v>
      </c>
      <c r="AI145" s="1" t="s">
        <v>58</v>
      </c>
      <c r="AJ145" s="1" t="s">
        <v>58</v>
      </c>
      <c r="AK145" s="1">
        <v>1</v>
      </c>
      <c r="AL145" s="1">
        <v>0</v>
      </c>
      <c r="AM145" s="1">
        <v>1</v>
      </c>
      <c r="AN145" s="1">
        <v>0</v>
      </c>
      <c r="AO145" s="1">
        <v>1</v>
      </c>
      <c r="AP145" s="1">
        <v>0</v>
      </c>
      <c r="AQ145" s="1">
        <v>0</v>
      </c>
      <c r="AR145" s="1">
        <v>0</v>
      </c>
      <c r="AS145" s="1">
        <v>0</v>
      </c>
      <c r="AV145" s="1">
        <v>12.2</v>
      </c>
      <c r="AW145" s="1" t="s">
        <v>59</v>
      </c>
      <c r="AX145" s="1">
        <v>7</v>
      </c>
    </row>
    <row r="146" spans="1:50">
      <c r="A146" s="1" t="s">
        <v>415</v>
      </c>
      <c r="B146" s="1" t="s">
        <v>416</v>
      </c>
      <c r="C146" s="1" t="s">
        <v>417</v>
      </c>
      <c r="D146" s="1">
        <v>2080</v>
      </c>
      <c r="E146" s="1" t="s">
        <v>63</v>
      </c>
      <c r="F146" s="1">
        <v>36</v>
      </c>
      <c r="G146" s="1" t="s">
        <v>70</v>
      </c>
      <c r="H146" s="1">
        <v>346.38</v>
      </c>
      <c r="I146" s="1" t="s">
        <v>100</v>
      </c>
      <c r="J146" s="1" t="s">
        <v>71</v>
      </c>
      <c r="K146" s="1" t="s">
        <v>131</v>
      </c>
      <c r="L146" s="1" t="s">
        <v>66</v>
      </c>
      <c r="M146" s="1">
        <v>1</v>
      </c>
      <c r="N146" s="1">
        <v>1</v>
      </c>
      <c r="O146" s="1">
        <v>1</v>
      </c>
      <c r="P146" s="1">
        <v>0</v>
      </c>
      <c r="Q146" s="1" t="s">
        <v>59</v>
      </c>
      <c r="R146" s="1" t="s">
        <v>59</v>
      </c>
      <c r="S146" s="1" t="s">
        <v>59</v>
      </c>
      <c r="T146" s="1" t="s">
        <v>59</v>
      </c>
      <c r="U146" s="1" t="s">
        <v>59</v>
      </c>
      <c r="V146" s="1">
        <v>0</v>
      </c>
      <c r="W146" s="1">
        <v>1</v>
      </c>
      <c r="X146" s="1">
        <v>0</v>
      </c>
      <c r="Y146" s="1" t="s">
        <v>58</v>
      </c>
      <c r="Z146" s="1" t="s">
        <v>58</v>
      </c>
      <c r="AA146" s="1" t="s">
        <v>58</v>
      </c>
      <c r="AB146" s="1" t="s">
        <v>58</v>
      </c>
      <c r="AC146" s="1" t="s">
        <v>58</v>
      </c>
      <c r="AD146" s="1" t="s">
        <v>58</v>
      </c>
      <c r="AE146" s="1" t="s">
        <v>58</v>
      </c>
      <c r="AF146" s="1" t="s">
        <v>58</v>
      </c>
      <c r="AG146" s="1" t="s">
        <v>58</v>
      </c>
      <c r="AH146" s="1" t="s">
        <v>58</v>
      </c>
      <c r="AI146" s="1" t="s">
        <v>58</v>
      </c>
      <c r="AJ146" s="1" t="s">
        <v>58</v>
      </c>
      <c r="AK146" s="1">
        <v>0</v>
      </c>
      <c r="AL146" s="1">
        <v>0</v>
      </c>
      <c r="AM146" s="1">
        <v>0</v>
      </c>
      <c r="AN146" s="1">
        <v>0</v>
      </c>
      <c r="AO146" s="1">
        <v>0</v>
      </c>
      <c r="AP146" s="1">
        <v>0</v>
      </c>
      <c r="AQ146" s="1">
        <v>0</v>
      </c>
      <c r="AR146" s="1">
        <v>0</v>
      </c>
      <c r="AS146" s="1">
        <v>0</v>
      </c>
      <c r="AV146" s="1">
        <v>15.2</v>
      </c>
      <c r="AW146" s="1" t="s">
        <v>59</v>
      </c>
      <c r="AX146" s="1">
        <v>4</v>
      </c>
    </row>
    <row r="147" spans="1:50">
      <c r="A147" s="1" t="s">
        <v>418</v>
      </c>
      <c r="B147" s="1" t="s">
        <v>419</v>
      </c>
      <c r="C147" s="1" t="s">
        <v>420</v>
      </c>
      <c r="E147" s="1" t="s">
        <v>53</v>
      </c>
      <c r="F147" s="1">
        <v>32</v>
      </c>
      <c r="G147" s="1" t="s">
        <v>104</v>
      </c>
      <c r="H147" s="1">
        <v>164.14</v>
      </c>
      <c r="I147" s="1" t="s">
        <v>55</v>
      </c>
      <c r="J147" s="1" t="s">
        <v>56</v>
      </c>
      <c r="K147" s="1" t="s">
        <v>85</v>
      </c>
      <c r="L147" s="1" t="s">
        <v>66</v>
      </c>
      <c r="M147" s="1">
        <v>3</v>
      </c>
      <c r="N147" s="1">
        <v>0</v>
      </c>
      <c r="O147" s="1">
        <v>0</v>
      </c>
      <c r="P147" s="1">
        <v>0</v>
      </c>
      <c r="Q147" s="1" t="s">
        <v>59</v>
      </c>
      <c r="R147" s="1" t="s">
        <v>59</v>
      </c>
      <c r="S147" s="1" t="s">
        <v>59</v>
      </c>
      <c r="T147" s="1" t="s">
        <v>59</v>
      </c>
      <c r="U147" s="1" t="s">
        <v>59</v>
      </c>
      <c r="V147" s="1">
        <v>2</v>
      </c>
      <c r="W147" s="1">
        <v>0</v>
      </c>
      <c r="X147" s="1">
        <v>1</v>
      </c>
      <c r="Y147" s="1" t="s">
        <v>59</v>
      </c>
      <c r="Z147" s="1" t="s">
        <v>59</v>
      </c>
      <c r="AA147" s="1" t="s">
        <v>59</v>
      </c>
      <c r="AB147" s="1" t="s">
        <v>59</v>
      </c>
      <c r="AC147" s="1" t="s">
        <v>59</v>
      </c>
      <c r="AD147" s="1" t="s">
        <v>59</v>
      </c>
      <c r="AE147" s="1" t="s">
        <v>59</v>
      </c>
      <c r="AF147" s="1" t="s">
        <v>59</v>
      </c>
      <c r="AG147" s="1" t="s">
        <v>59</v>
      </c>
      <c r="AH147" s="1" t="s">
        <v>59</v>
      </c>
      <c r="AI147" s="1" t="s">
        <v>59</v>
      </c>
      <c r="AJ147" s="1" t="s">
        <v>59</v>
      </c>
      <c r="AV147" s="1">
        <v>11.6</v>
      </c>
      <c r="AW147" s="1" t="s">
        <v>59</v>
      </c>
      <c r="AX147" s="1">
        <v>2</v>
      </c>
    </row>
    <row r="148" spans="1:50">
      <c r="A148" s="1" t="s">
        <v>421</v>
      </c>
      <c r="B148" s="1" t="s">
        <v>422</v>
      </c>
      <c r="C148" s="1" t="s">
        <v>148</v>
      </c>
      <c r="D148" s="1">
        <v>6160</v>
      </c>
      <c r="E148" s="1" t="s">
        <v>63</v>
      </c>
      <c r="F148" s="1">
        <v>34</v>
      </c>
      <c r="G148" s="1" t="s">
        <v>64</v>
      </c>
      <c r="H148" s="1">
        <v>284.20999999999998</v>
      </c>
      <c r="I148" s="1" t="s">
        <v>55</v>
      </c>
      <c r="J148" s="1" t="s">
        <v>55</v>
      </c>
      <c r="K148" s="1" t="s">
        <v>131</v>
      </c>
      <c r="L148" s="1" t="s">
        <v>66</v>
      </c>
      <c r="M148" s="1">
        <v>1</v>
      </c>
      <c r="N148" s="1">
        <v>0</v>
      </c>
      <c r="O148" s="1">
        <v>0</v>
      </c>
      <c r="P148" s="1">
        <v>0</v>
      </c>
      <c r="Q148" s="1" t="s">
        <v>59</v>
      </c>
      <c r="R148" s="1" t="s">
        <v>59</v>
      </c>
      <c r="S148" s="1" t="s">
        <v>59</v>
      </c>
      <c r="T148" s="1" t="s">
        <v>59</v>
      </c>
      <c r="U148" s="1" t="s">
        <v>59</v>
      </c>
      <c r="W148" s="1">
        <v>0</v>
      </c>
      <c r="X148" s="1">
        <v>0</v>
      </c>
      <c r="Y148" s="1" t="s">
        <v>58</v>
      </c>
      <c r="Z148" s="1" t="s">
        <v>66</v>
      </c>
      <c r="AA148" s="1" t="s">
        <v>58</v>
      </c>
      <c r="AB148" s="1" t="s">
        <v>58</v>
      </c>
      <c r="AC148" s="1" t="s">
        <v>58</v>
      </c>
      <c r="AD148" s="1" t="s">
        <v>58</v>
      </c>
      <c r="AE148" s="1" t="s">
        <v>58</v>
      </c>
      <c r="AF148" s="1" t="s">
        <v>58</v>
      </c>
      <c r="AG148" s="1" t="s">
        <v>58</v>
      </c>
      <c r="AH148" s="1" t="s">
        <v>58</v>
      </c>
      <c r="AI148" s="1" t="s">
        <v>58</v>
      </c>
      <c r="AJ148" s="1" t="s">
        <v>58</v>
      </c>
      <c r="AK148" s="1">
        <v>0</v>
      </c>
      <c r="AL148" s="1">
        <v>0</v>
      </c>
      <c r="AM148" s="1">
        <v>1</v>
      </c>
      <c r="AN148" s="1">
        <v>0</v>
      </c>
      <c r="AO148" s="1">
        <v>1</v>
      </c>
      <c r="AP148" s="1">
        <v>0</v>
      </c>
      <c r="AQ148" s="1">
        <v>1</v>
      </c>
      <c r="AR148" s="1">
        <v>1</v>
      </c>
      <c r="AS148" s="1">
        <v>0</v>
      </c>
      <c r="AV148" s="1">
        <v>11.7</v>
      </c>
      <c r="AW148" s="1" t="s">
        <v>59</v>
      </c>
      <c r="AX148" s="1">
        <v>3</v>
      </c>
    </row>
    <row r="149" spans="1:50">
      <c r="A149" s="1" t="s">
        <v>423</v>
      </c>
      <c r="B149" s="1" t="s">
        <v>424</v>
      </c>
      <c r="C149" s="1" t="s">
        <v>75</v>
      </c>
      <c r="D149" s="1">
        <v>2160</v>
      </c>
      <c r="E149" s="1" t="s">
        <v>63</v>
      </c>
      <c r="F149" s="1">
        <v>62</v>
      </c>
      <c r="G149" s="1" t="s">
        <v>64</v>
      </c>
      <c r="H149" s="1">
        <v>199.34</v>
      </c>
      <c r="I149" s="1" t="s">
        <v>55</v>
      </c>
      <c r="J149" s="1" t="s">
        <v>55</v>
      </c>
      <c r="K149" s="1" t="s">
        <v>123</v>
      </c>
      <c r="L149" s="1" t="s">
        <v>58</v>
      </c>
      <c r="M149" s="1">
        <v>0</v>
      </c>
      <c r="N149" s="1">
        <v>0</v>
      </c>
      <c r="O149" s="1">
        <v>0</v>
      </c>
      <c r="P149" s="1">
        <v>0</v>
      </c>
      <c r="Q149" s="1" t="s">
        <v>59</v>
      </c>
      <c r="R149" s="1" t="s">
        <v>59</v>
      </c>
      <c r="S149" s="1" t="s">
        <v>59</v>
      </c>
      <c r="T149" s="1" t="s">
        <v>59</v>
      </c>
      <c r="U149" s="1" t="s">
        <v>59</v>
      </c>
      <c r="V149" s="1">
        <v>1</v>
      </c>
      <c r="W149" s="1">
        <v>1</v>
      </c>
      <c r="X149" s="1">
        <v>1</v>
      </c>
      <c r="Y149" s="1" t="s">
        <v>59</v>
      </c>
      <c r="Z149" s="1" t="s">
        <v>59</v>
      </c>
      <c r="AA149" s="1" t="s">
        <v>59</v>
      </c>
      <c r="AB149" s="1" t="s">
        <v>59</v>
      </c>
      <c r="AC149" s="1" t="s">
        <v>59</v>
      </c>
      <c r="AD149" s="1" t="s">
        <v>59</v>
      </c>
      <c r="AE149" s="1" t="s">
        <v>59</v>
      </c>
      <c r="AF149" s="1" t="s">
        <v>59</v>
      </c>
      <c r="AG149" s="1" t="s">
        <v>59</v>
      </c>
      <c r="AH149" s="1" t="s">
        <v>59</v>
      </c>
      <c r="AI149" s="1" t="s">
        <v>59</v>
      </c>
      <c r="AJ149" s="1" t="s">
        <v>59</v>
      </c>
      <c r="AV149" s="1">
        <v>11.8</v>
      </c>
      <c r="AW149" s="1" t="s">
        <v>59</v>
      </c>
      <c r="AX149" s="1">
        <v>1</v>
      </c>
    </row>
    <row r="150" spans="1:50">
      <c r="A150" s="1" t="s">
        <v>425</v>
      </c>
      <c r="B150" s="1" t="s">
        <v>426</v>
      </c>
      <c r="C150" s="1" t="s">
        <v>134</v>
      </c>
      <c r="D150" s="1">
        <v>1680</v>
      </c>
      <c r="E150" s="1" t="s">
        <v>63</v>
      </c>
      <c r="F150" s="1">
        <v>78</v>
      </c>
      <c r="G150" s="1" t="s">
        <v>246</v>
      </c>
      <c r="H150" s="1">
        <v>405.59</v>
      </c>
      <c r="I150" s="1" t="s">
        <v>105</v>
      </c>
      <c r="J150" s="1" t="s">
        <v>71</v>
      </c>
      <c r="K150" s="1" t="s">
        <v>80</v>
      </c>
      <c r="L150" s="1" t="s">
        <v>58</v>
      </c>
      <c r="M150" s="1">
        <v>0</v>
      </c>
      <c r="N150" s="1">
        <v>2</v>
      </c>
      <c r="O150" s="1">
        <v>2</v>
      </c>
      <c r="P150" s="1">
        <v>0</v>
      </c>
      <c r="Q150" s="1" t="s">
        <v>59</v>
      </c>
      <c r="R150" s="1" t="s">
        <v>59</v>
      </c>
      <c r="S150" s="1" t="s">
        <v>59</v>
      </c>
      <c r="T150" s="1" t="s">
        <v>66</v>
      </c>
      <c r="U150" s="1" t="s">
        <v>66</v>
      </c>
      <c r="V150" s="1">
        <v>1</v>
      </c>
      <c r="W150" s="1">
        <v>1</v>
      </c>
      <c r="X150" s="1">
        <v>1</v>
      </c>
      <c r="Y150" s="1" t="s">
        <v>66</v>
      </c>
      <c r="Z150" s="1" t="s">
        <v>66</v>
      </c>
      <c r="AA150" s="1" t="s">
        <v>58</v>
      </c>
      <c r="AB150" s="1" t="s">
        <v>66</v>
      </c>
      <c r="AC150" s="1" t="s">
        <v>58</v>
      </c>
      <c r="AD150" s="1" t="s">
        <v>58</v>
      </c>
      <c r="AE150" s="1" t="s">
        <v>58</v>
      </c>
      <c r="AF150" s="1" t="s">
        <v>58</v>
      </c>
      <c r="AG150" s="1" t="s">
        <v>66</v>
      </c>
      <c r="AH150" s="1" t="s">
        <v>58</v>
      </c>
      <c r="AI150" s="1" t="s">
        <v>58</v>
      </c>
      <c r="AJ150" s="1" t="s">
        <v>58</v>
      </c>
      <c r="AK150" s="1">
        <v>0</v>
      </c>
      <c r="AL150" s="1">
        <v>0</v>
      </c>
      <c r="AM150" s="1">
        <v>1</v>
      </c>
      <c r="AN150" s="1">
        <v>0</v>
      </c>
      <c r="AO150" s="1">
        <v>0</v>
      </c>
      <c r="AP150" s="1">
        <v>0</v>
      </c>
      <c r="AQ150" s="1">
        <v>0</v>
      </c>
      <c r="AR150" s="1">
        <v>1</v>
      </c>
      <c r="AS150" s="1">
        <v>1</v>
      </c>
      <c r="AV150" s="1">
        <v>14</v>
      </c>
      <c r="AW150" s="1" t="s">
        <v>59</v>
      </c>
      <c r="AX150" s="1">
        <v>1</v>
      </c>
    </row>
    <row r="151" spans="1:50">
      <c r="A151" s="1" t="s">
        <v>427</v>
      </c>
      <c r="B151" s="1" t="s">
        <v>428</v>
      </c>
      <c r="C151" s="1" t="s">
        <v>97</v>
      </c>
      <c r="E151" s="1" t="s">
        <v>53</v>
      </c>
      <c r="F151" s="1">
        <v>38</v>
      </c>
      <c r="G151" s="1" t="s">
        <v>54</v>
      </c>
      <c r="H151" s="1">
        <v>308.22000000000003</v>
      </c>
      <c r="I151" s="1" t="s">
        <v>55</v>
      </c>
      <c r="J151" s="1" t="s">
        <v>56</v>
      </c>
      <c r="K151" s="1" t="s">
        <v>85</v>
      </c>
      <c r="L151" s="1" t="s">
        <v>58</v>
      </c>
      <c r="M151" s="1">
        <v>0</v>
      </c>
      <c r="N151" s="1">
        <v>1</v>
      </c>
      <c r="O151" s="1">
        <v>1</v>
      </c>
      <c r="P151" s="1">
        <v>0</v>
      </c>
      <c r="Q151" s="1" t="s">
        <v>59</v>
      </c>
      <c r="R151" s="1" t="s">
        <v>59</v>
      </c>
      <c r="S151" s="1" t="s">
        <v>59</v>
      </c>
      <c r="T151" s="1" t="s">
        <v>66</v>
      </c>
      <c r="U151" s="1" t="s">
        <v>59</v>
      </c>
      <c r="W151" s="1">
        <v>0</v>
      </c>
      <c r="X151" s="1">
        <v>0</v>
      </c>
      <c r="Y151" s="1" t="s">
        <v>66</v>
      </c>
      <c r="Z151" s="1" t="s">
        <v>58</v>
      </c>
      <c r="AA151" s="1" t="s">
        <v>58</v>
      </c>
      <c r="AB151" s="1" t="s">
        <v>58</v>
      </c>
      <c r="AC151" s="1" t="s">
        <v>58</v>
      </c>
      <c r="AD151" s="1" t="s">
        <v>58</v>
      </c>
      <c r="AE151" s="1" t="s">
        <v>58</v>
      </c>
      <c r="AF151" s="1" t="s">
        <v>58</v>
      </c>
      <c r="AG151" s="1" t="s">
        <v>58</v>
      </c>
      <c r="AH151" s="1" t="s">
        <v>58</v>
      </c>
      <c r="AI151" s="1" t="s">
        <v>58</v>
      </c>
      <c r="AJ151" s="1" t="s">
        <v>58</v>
      </c>
      <c r="AK151" s="1">
        <v>0</v>
      </c>
      <c r="AL151" s="1">
        <v>0</v>
      </c>
      <c r="AM151" s="1">
        <v>1</v>
      </c>
      <c r="AN151" s="1">
        <v>0</v>
      </c>
      <c r="AO151" s="1">
        <v>0</v>
      </c>
      <c r="AP151" s="1">
        <v>0</v>
      </c>
      <c r="AQ151" s="1">
        <v>0</v>
      </c>
      <c r="AR151" s="1">
        <v>0</v>
      </c>
      <c r="AS151" s="1">
        <v>1</v>
      </c>
      <c r="AV151" s="1">
        <v>13.4</v>
      </c>
      <c r="AW151" s="1" t="s">
        <v>59</v>
      </c>
      <c r="AX151" s="1">
        <v>5</v>
      </c>
    </row>
    <row r="152" spans="1:50">
      <c r="A152" s="1" t="s">
        <v>429</v>
      </c>
      <c r="B152" s="1" t="s">
        <v>334</v>
      </c>
      <c r="C152" s="1" t="s">
        <v>212</v>
      </c>
      <c r="D152" s="1">
        <v>2560</v>
      </c>
      <c r="E152" s="1" t="s">
        <v>63</v>
      </c>
      <c r="F152" s="1">
        <v>76</v>
      </c>
      <c r="G152" s="1" t="s">
        <v>84</v>
      </c>
      <c r="H152" s="1">
        <v>196.38</v>
      </c>
      <c r="I152" s="1" t="s">
        <v>55</v>
      </c>
      <c r="J152" s="1" t="s">
        <v>71</v>
      </c>
      <c r="K152" s="1" t="s">
        <v>72</v>
      </c>
      <c r="L152" s="1" t="s">
        <v>58</v>
      </c>
      <c r="M152" s="1">
        <v>0</v>
      </c>
      <c r="N152" s="1">
        <v>2</v>
      </c>
      <c r="O152" s="1">
        <v>2</v>
      </c>
      <c r="P152" s="1">
        <v>0</v>
      </c>
      <c r="Q152" s="1" t="s">
        <v>59</v>
      </c>
      <c r="R152" s="1" t="s">
        <v>59</v>
      </c>
      <c r="S152" s="1" t="s">
        <v>59</v>
      </c>
      <c r="T152" s="1" t="s">
        <v>59</v>
      </c>
      <c r="U152" s="1" t="s">
        <v>59</v>
      </c>
      <c r="W152" s="1">
        <v>0</v>
      </c>
      <c r="X152" s="1">
        <v>0</v>
      </c>
      <c r="Y152" s="1" t="s">
        <v>58</v>
      </c>
      <c r="Z152" s="1" t="s">
        <v>58</v>
      </c>
      <c r="AA152" s="1" t="s">
        <v>58</v>
      </c>
      <c r="AB152" s="1" t="s">
        <v>58</v>
      </c>
      <c r="AC152" s="1" t="s">
        <v>58</v>
      </c>
      <c r="AD152" s="1" t="s">
        <v>58</v>
      </c>
      <c r="AE152" s="1" t="s">
        <v>58</v>
      </c>
      <c r="AF152" s="1" t="s">
        <v>58</v>
      </c>
      <c r="AG152" s="1" t="s">
        <v>58</v>
      </c>
      <c r="AH152" s="1" t="s">
        <v>58</v>
      </c>
      <c r="AI152" s="1" t="s">
        <v>58</v>
      </c>
      <c r="AJ152" s="1" t="s">
        <v>58</v>
      </c>
      <c r="AK152" s="1">
        <v>0</v>
      </c>
      <c r="AL152" s="1">
        <v>0</v>
      </c>
      <c r="AM152" s="1">
        <v>0</v>
      </c>
      <c r="AN152" s="1">
        <v>0</v>
      </c>
      <c r="AO152" s="1">
        <v>0</v>
      </c>
      <c r="AP152" s="1">
        <v>0</v>
      </c>
      <c r="AQ152" s="1">
        <v>0</v>
      </c>
      <c r="AR152" s="1">
        <v>0</v>
      </c>
      <c r="AS152" s="1">
        <v>0</v>
      </c>
      <c r="AV152" s="1">
        <v>11.3</v>
      </c>
      <c r="AW152" s="1" t="s">
        <v>59</v>
      </c>
      <c r="AX152" s="1">
        <v>7</v>
      </c>
    </row>
    <row r="153" spans="1:50">
      <c r="A153" s="1" t="s">
        <v>430</v>
      </c>
      <c r="B153" s="1" t="s">
        <v>431</v>
      </c>
      <c r="C153" s="1" t="s">
        <v>103</v>
      </c>
      <c r="D153" s="1">
        <v>7320</v>
      </c>
      <c r="E153" s="1" t="s">
        <v>63</v>
      </c>
      <c r="F153" s="1">
        <v>78</v>
      </c>
      <c r="G153" s="1" t="s">
        <v>64</v>
      </c>
      <c r="H153" s="1">
        <v>364.8</v>
      </c>
      <c r="I153" s="1" t="s">
        <v>105</v>
      </c>
      <c r="J153" s="1" t="s">
        <v>71</v>
      </c>
      <c r="K153" s="1" t="s">
        <v>72</v>
      </c>
      <c r="L153" s="1" t="s">
        <v>58</v>
      </c>
      <c r="M153" s="1">
        <v>0</v>
      </c>
      <c r="N153" s="1">
        <v>2</v>
      </c>
      <c r="O153" s="1">
        <v>2</v>
      </c>
      <c r="P153" s="1">
        <v>1</v>
      </c>
      <c r="Q153" s="1" t="s">
        <v>59</v>
      </c>
      <c r="R153" s="1" t="s">
        <v>59</v>
      </c>
      <c r="S153" s="1" t="s">
        <v>59</v>
      </c>
      <c r="T153" s="1" t="s">
        <v>59</v>
      </c>
      <c r="U153" s="1" t="s">
        <v>59</v>
      </c>
      <c r="W153" s="1">
        <v>0</v>
      </c>
      <c r="X153" s="1">
        <v>0</v>
      </c>
      <c r="Y153" s="1" t="s">
        <v>66</v>
      </c>
      <c r="Z153" s="1" t="s">
        <v>66</v>
      </c>
      <c r="AA153" s="1" t="s">
        <v>66</v>
      </c>
      <c r="AB153" s="1" t="s">
        <v>66</v>
      </c>
      <c r="AC153" s="1" t="s">
        <v>58</v>
      </c>
      <c r="AD153" s="1" t="s">
        <v>58</v>
      </c>
      <c r="AE153" s="1" t="s">
        <v>58</v>
      </c>
      <c r="AF153" s="1" t="s">
        <v>58</v>
      </c>
      <c r="AG153" s="1" t="s">
        <v>58</v>
      </c>
      <c r="AH153" s="1" t="s">
        <v>58</v>
      </c>
      <c r="AI153" s="1" t="s">
        <v>58</v>
      </c>
      <c r="AJ153" s="1" t="s">
        <v>58</v>
      </c>
      <c r="AK153" s="1">
        <v>0</v>
      </c>
      <c r="AL153" s="1">
        <v>1</v>
      </c>
      <c r="AM153" s="1">
        <v>0</v>
      </c>
      <c r="AN153" s="1">
        <v>1</v>
      </c>
      <c r="AO153" s="1">
        <v>0</v>
      </c>
      <c r="AP153" s="1">
        <v>0</v>
      </c>
      <c r="AQ153" s="1">
        <v>0</v>
      </c>
      <c r="AR153" s="1">
        <v>0</v>
      </c>
      <c r="AS153" s="1">
        <v>1</v>
      </c>
      <c r="AV153" s="1">
        <v>12.2</v>
      </c>
      <c r="AW153" s="1" t="s">
        <v>66</v>
      </c>
      <c r="AX153" s="1">
        <v>6</v>
      </c>
    </row>
    <row r="154" spans="1:50">
      <c r="A154" s="1" t="s">
        <v>432</v>
      </c>
      <c r="B154" s="1" t="s">
        <v>433</v>
      </c>
      <c r="C154" s="1" t="s">
        <v>97</v>
      </c>
      <c r="E154" s="1" t="s">
        <v>63</v>
      </c>
      <c r="F154" s="1">
        <v>60</v>
      </c>
      <c r="G154" s="1" t="s">
        <v>64</v>
      </c>
      <c r="H154" s="1">
        <v>244.74</v>
      </c>
      <c r="I154" s="1" t="s">
        <v>65</v>
      </c>
      <c r="J154" s="1" t="s">
        <v>71</v>
      </c>
      <c r="K154" s="1" t="s">
        <v>72</v>
      </c>
      <c r="L154" s="1" t="s">
        <v>66</v>
      </c>
      <c r="M154" s="1">
        <v>2</v>
      </c>
      <c r="N154" s="1">
        <v>2</v>
      </c>
      <c r="O154" s="1">
        <v>2</v>
      </c>
      <c r="P154" s="1">
        <v>0</v>
      </c>
      <c r="Q154" s="1" t="s">
        <v>66</v>
      </c>
      <c r="R154" s="1" t="s">
        <v>59</v>
      </c>
      <c r="S154" s="1" t="s">
        <v>59</v>
      </c>
      <c r="T154" s="1" t="s">
        <v>66</v>
      </c>
      <c r="U154" s="1" t="s">
        <v>59</v>
      </c>
      <c r="V154" s="1">
        <v>0</v>
      </c>
      <c r="W154" s="1">
        <v>0</v>
      </c>
      <c r="X154" s="1">
        <v>1</v>
      </c>
      <c r="Y154" s="1" t="s">
        <v>66</v>
      </c>
      <c r="Z154" s="1" t="s">
        <v>58</v>
      </c>
      <c r="AA154" s="1" t="s">
        <v>58</v>
      </c>
      <c r="AB154" s="1" t="s">
        <v>58</v>
      </c>
      <c r="AC154" s="1" t="s">
        <v>58</v>
      </c>
      <c r="AD154" s="1" t="s">
        <v>58</v>
      </c>
      <c r="AE154" s="1" t="s">
        <v>58</v>
      </c>
      <c r="AF154" s="1" t="s">
        <v>58</v>
      </c>
      <c r="AG154" s="1" t="s">
        <v>58</v>
      </c>
      <c r="AH154" s="1" t="s">
        <v>58</v>
      </c>
      <c r="AI154" s="1" t="s">
        <v>58</v>
      </c>
      <c r="AJ154" s="1" t="s">
        <v>58</v>
      </c>
      <c r="AK154" s="1">
        <v>0</v>
      </c>
      <c r="AL154" s="1">
        <v>1</v>
      </c>
      <c r="AM154" s="1">
        <v>0</v>
      </c>
      <c r="AN154" s="1">
        <v>0</v>
      </c>
      <c r="AO154" s="1">
        <v>1</v>
      </c>
      <c r="AP154" s="1">
        <v>0</v>
      </c>
      <c r="AQ154" s="1">
        <v>1</v>
      </c>
      <c r="AR154" s="1">
        <v>0</v>
      </c>
      <c r="AS154" s="1">
        <v>0</v>
      </c>
      <c r="AV154" s="1">
        <v>11.1</v>
      </c>
      <c r="AW154" s="1" t="s">
        <v>66</v>
      </c>
      <c r="AX154" s="1">
        <v>5</v>
      </c>
    </row>
    <row r="155" spans="1:50">
      <c r="A155" s="1" t="s">
        <v>434</v>
      </c>
      <c r="B155" s="1" t="s">
        <v>435</v>
      </c>
      <c r="C155" s="1" t="s">
        <v>75</v>
      </c>
      <c r="D155" s="1">
        <v>2160</v>
      </c>
      <c r="E155" s="1" t="s">
        <v>53</v>
      </c>
      <c r="F155" s="1">
        <v>52</v>
      </c>
      <c r="G155" s="1" t="s">
        <v>64</v>
      </c>
      <c r="H155" s="1">
        <v>231.91</v>
      </c>
      <c r="I155" s="1" t="s">
        <v>105</v>
      </c>
      <c r="J155" s="1" t="s">
        <v>56</v>
      </c>
      <c r="K155" s="1" t="s">
        <v>72</v>
      </c>
      <c r="L155" s="1" t="s">
        <v>66</v>
      </c>
      <c r="M155" s="1">
        <v>1</v>
      </c>
      <c r="N155" s="1">
        <v>1</v>
      </c>
      <c r="O155" s="1">
        <v>1</v>
      </c>
      <c r="P155" s="1">
        <v>0</v>
      </c>
      <c r="Q155" s="1" t="s">
        <v>59</v>
      </c>
      <c r="R155" s="1" t="s">
        <v>59</v>
      </c>
      <c r="S155" s="1" t="s">
        <v>66</v>
      </c>
      <c r="T155" s="1" t="s">
        <v>66</v>
      </c>
      <c r="U155" s="1" t="s">
        <v>59</v>
      </c>
      <c r="V155" s="1">
        <v>1</v>
      </c>
      <c r="W155" s="1">
        <v>0</v>
      </c>
      <c r="X155" s="1">
        <v>1</v>
      </c>
      <c r="Y155" s="1" t="s">
        <v>59</v>
      </c>
      <c r="Z155" s="1" t="s">
        <v>59</v>
      </c>
      <c r="AA155" s="1" t="s">
        <v>59</v>
      </c>
      <c r="AB155" s="1" t="s">
        <v>59</v>
      </c>
      <c r="AC155" s="1" t="s">
        <v>59</v>
      </c>
      <c r="AD155" s="1" t="s">
        <v>59</v>
      </c>
      <c r="AE155" s="1" t="s">
        <v>59</v>
      </c>
      <c r="AF155" s="1" t="s">
        <v>59</v>
      </c>
      <c r="AG155" s="1" t="s">
        <v>59</v>
      </c>
      <c r="AH155" s="1" t="s">
        <v>59</v>
      </c>
      <c r="AI155" s="1" t="s">
        <v>59</v>
      </c>
      <c r="AJ155" s="1" t="s">
        <v>59</v>
      </c>
      <c r="AV155" s="1">
        <v>11.8</v>
      </c>
      <c r="AW155" s="1" t="s">
        <v>59</v>
      </c>
      <c r="AX155" s="1">
        <v>1</v>
      </c>
    </row>
    <row r="156" spans="1:50">
      <c r="A156" s="1" t="s">
        <v>436</v>
      </c>
      <c r="B156" s="1" t="s">
        <v>437</v>
      </c>
      <c r="C156" s="1" t="s">
        <v>187</v>
      </c>
      <c r="D156" s="1">
        <v>5720</v>
      </c>
      <c r="E156" s="1" t="s">
        <v>53</v>
      </c>
      <c r="F156" s="1">
        <v>56</v>
      </c>
      <c r="G156" s="1" t="s">
        <v>64</v>
      </c>
      <c r="H156" s="1">
        <v>329.61</v>
      </c>
      <c r="I156" s="1" t="s">
        <v>313</v>
      </c>
      <c r="J156" s="1" t="s">
        <v>71</v>
      </c>
      <c r="K156" s="1" t="s">
        <v>80</v>
      </c>
      <c r="L156" s="1" t="s">
        <v>58</v>
      </c>
      <c r="M156" s="1">
        <v>0</v>
      </c>
      <c r="N156" s="1">
        <v>2</v>
      </c>
      <c r="O156" s="1">
        <v>1</v>
      </c>
      <c r="P156" s="1">
        <v>0</v>
      </c>
      <c r="Q156" s="1" t="s">
        <v>59</v>
      </c>
      <c r="R156" s="1" t="s">
        <v>59</v>
      </c>
      <c r="S156" s="1" t="s">
        <v>59</v>
      </c>
      <c r="T156" s="1" t="s">
        <v>59</v>
      </c>
      <c r="U156" s="1" t="s">
        <v>59</v>
      </c>
      <c r="W156" s="1">
        <v>0</v>
      </c>
      <c r="X156" s="1">
        <v>0</v>
      </c>
      <c r="Y156" s="1" t="s">
        <v>58</v>
      </c>
      <c r="Z156" s="1" t="s">
        <v>66</v>
      </c>
      <c r="AA156" s="1" t="s">
        <v>66</v>
      </c>
      <c r="AB156" s="1" t="s">
        <v>66</v>
      </c>
      <c r="AC156" s="1" t="s">
        <v>58</v>
      </c>
      <c r="AD156" s="1" t="s">
        <v>58</v>
      </c>
      <c r="AE156" s="1" t="s">
        <v>58</v>
      </c>
      <c r="AF156" s="1" t="s">
        <v>58</v>
      </c>
      <c r="AG156" s="1" t="s">
        <v>58</v>
      </c>
      <c r="AH156" s="1" t="s">
        <v>58</v>
      </c>
      <c r="AI156" s="1" t="s">
        <v>58</v>
      </c>
      <c r="AJ156" s="1" t="s">
        <v>58</v>
      </c>
      <c r="AK156" s="1">
        <v>1</v>
      </c>
      <c r="AL156" s="1">
        <v>1</v>
      </c>
      <c r="AM156" s="1">
        <v>1</v>
      </c>
      <c r="AN156" s="1">
        <v>0</v>
      </c>
      <c r="AO156" s="1">
        <v>1</v>
      </c>
      <c r="AP156" s="1">
        <v>0</v>
      </c>
      <c r="AQ156" s="1">
        <v>0</v>
      </c>
      <c r="AR156" s="1">
        <v>0</v>
      </c>
      <c r="AS156" s="1">
        <v>1</v>
      </c>
      <c r="AV156" s="1">
        <v>13.6</v>
      </c>
      <c r="AW156" s="1" t="s">
        <v>59</v>
      </c>
      <c r="AX156" s="1">
        <v>7</v>
      </c>
    </row>
    <row r="157" spans="1:50">
      <c r="A157" s="1" t="s">
        <v>438</v>
      </c>
      <c r="B157" s="1" t="s">
        <v>288</v>
      </c>
      <c r="C157" s="1" t="s">
        <v>75</v>
      </c>
      <c r="D157" s="1">
        <v>6960</v>
      </c>
      <c r="E157" s="1" t="s">
        <v>53</v>
      </c>
      <c r="F157" s="1">
        <v>58</v>
      </c>
      <c r="G157" s="1" t="s">
        <v>163</v>
      </c>
      <c r="H157" s="1">
        <v>302.63</v>
      </c>
      <c r="I157" s="1" t="s">
        <v>105</v>
      </c>
      <c r="J157" s="1" t="s">
        <v>71</v>
      </c>
      <c r="K157" s="1" t="s">
        <v>85</v>
      </c>
      <c r="L157" s="1" t="s">
        <v>58</v>
      </c>
      <c r="M157" s="1">
        <v>0</v>
      </c>
      <c r="N157" s="1">
        <v>2</v>
      </c>
      <c r="O157" s="1">
        <v>2</v>
      </c>
      <c r="P157" s="1">
        <v>0</v>
      </c>
      <c r="Q157" s="1" t="s">
        <v>66</v>
      </c>
      <c r="R157" s="1" t="s">
        <v>59</v>
      </c>
      <c r="S157" s="1" t="s">
        <v>59</v>
      </c>
      <c r="T157" s="1" t="s">
        <v>66</v>
      </c>
      <c r="U157" s="1" t="s">
        <v>59</v>
      </c>
      <c r="V157" s="1">
        <v>0</v>
      </c>
      <c r="W157" s="1">
        <v>1</v>
      </c>
      <c r="X157" s="1">
        <v>1</v>
      </c>
      <c r="Y157" s="1" t="s">
        <v>58</v>
      </c>
      <c r="Z157" s="1" t="s">
        <v>66</v>
      </c>
      <c r="AA157" s="1" t="s">
        <v>58</v>
      </c>
      <c r="AB157" s="1" t="s">
        <v>58</v>
      </c>
      <c r="AC157" s="1" t="s">
        <v>58</v>
      </c>
      <c r="AD157" s="1" t="s">
        <v>58</v>
      </c>
      <c r="AE157" s="1" t="s">
        <v>66</v>
      </c>
      <c r="AF157" s="1" t="s">
        <v>58</v>
      </c>
      <c r="AG157" s="1" t="s">
        <v>58</v>
      </c>
      <c r="AH157" s="1" t="s">
        <v>58</v>
      </c>
      <c r="AI157" s="1" t="s">
        <v>58</v>
      </c>
      <c r="AJ157" s="1" t="s">
        <v>58</v>
      </c>
      <c r="AK157" s="1">
        <v>1</v>
      </c>
      <c r="AL157" s="1">
        <v>1</v>
      </c>
      <c r="AM157" s="1">
        <v>1</v>
      </c>
      <c r="AN157" s="1">
        <v>1</v>
      </c>
      <c r="AO157" s="1">
        <v>1</v>
      </c>
      <c r="AP157" s="1">
        <v>0</v>
      </c>
      <c r="AQ157" s="1">
        <v>0</v>
      </c>
      <c r="AR157" s="1">
        <v>0</v>
      </c>
      <c r="AS157" s="1">
        <v>1</v>
      </c>
      <c r="AV157" s="1">
        <v>13.4</v>
      </c>
      <c r="AW157" s="1" t="s">
        <v>59</v>
      </c>
      <c r="AX157" s="1">
        <v>1</v>
      </c>
    </row>
    <row r="158" spans="1:50">
      <c r="A158" s="1" t="s">
        <v>439</v>
      </c>
      <c r="B158" s="1" t="s">
        <v>440</v>
      </c>
      <c r="C158" s="1" t="s">
        <v>122</v>
      </c>
      <c r="D158" s="1">
        <v>8280</v>
      </c>
      <c r="E158" s="1" t="s">
        <v>63</v>
      </c>
      <c r="F158" s="1">
        <v>64</v>
      </c>
      <c r="G158" s="1" t="s">
        <v>104</v>
      </c>
      <c r="H158" s="1">
        <v>224.01</v>
      </c>
      <c r="I158" s="1" t="s">
        <v>55</v>
      </c>
      <c r="J158" s="1" t="s">
        <v>71</v>
      </c>
      <c r="K158" s="1" t="s">
        <v>57</v>
      </c>
      <c r="L158" s="1" t="s">
        <v>58</v>
      </c>
      <c r="M158" s="1">
        <v>0</v>
      </c>
      <c r="N158" s="1">
        <v>2</v>
      </c>
      <c r="O158" s="1">
        <v>2</v>
      </c>
      <c r="P158" s="1">
        <v>0</v>
      </c>
      <c r="Q158" s="1" t="s">
        <v>59</v>
      </c>
      <c r="R158" s="1" t="s">
        <v>59</v>
      </c>
      <c r="S158" s="1" t="s">
        <v>59</v>
      </c>
      <c r="T158" s="1" t="s">
        <v>59</v>
      </c>
      <c r="U158" s="1" t="s">
        <v>59</v>
      </c>
      <c r="V158" s="1">
        <v>2</v>
      </c>
      <c r="W158" s="1">
        <v>0</v>
      </c>
      <c r="X158" s="1">
        <v>1</v>
      </c>
      <c r="Y158" s="1" t="s">
        <v>66</v>
      </c>
      <c r="Z158" s="1" t="s">
        <v>58</v>
      </c>
      <c r="AA158" s="1" t="s">
        <v>66</v>
      </c>
      <c r="AB158" s="1" t="s">
        <v>66</v>
      </c>
      <c r="AC158" s="1" t="s">
        <v>58</v>
      </c>
      <c r="AD158" s="1" t="s">
        <v>58</v>
      </c>
      <c r="AE158" s="1" t="s">
        <v>58</v>
      </c>
      <c r="AF158" s="1" t="s">
        <v>58</v>
      </c>
      <c r="AG158" s="1" t="s">
        <v>66</v>
      </c>
      <c r="AH158" s="1" t="s">
        <v>58</v>
      </c>
      <c r="AI158" s="1" t="s">
        <v>58</v>
      </c>
      <c r="AJ158" s="1" t="s">
        <v>58</v>
      </c>
      <c r="AK158" s="1">
        <v>0</v>
      </c>
      <c r="AL158" s="1">
        <v>1</v>
      </c>
      <c r="AM158" s="1">
        <v>1</v>
      </c>
      <c r="AN158" s="1">
        <v>0</v>
      </c>
      <c r="AO158" s="1">
        <v>1</v>
      </c>
      <c r="AP158" s="1">
        <v>0</v>
      </c>
      <c r="AQ158" s="1">
        <v>0</v>
      </c>
      <c r="AR158" s="1">
        <v>1</v>
      </c>
      <c r="AS158" s="1">
        <v>1</v>
      </c>
      <c r="AV158" s="1">
        <v>11.8</v>
      </c>
      <c r="AW158" s="1" t="s">
        <v>59</v>
      </c>
      <c r="AX158" s="1">
        <v>7</v>
      </c>
    </row>
    <row r="159" spans="1:50">
      <c r="A159" s="1" t="s">
        <v>441</v>
      </c>
      <c r="B159" s="1" t="s">
        <v>442</v>
      </c>
      <c r="C159" s="1" t="s">
        <v>93</v>
      </c>
      <c r="D159" s="1">
        <v>6320</v>
      </c>
      <c r="E159" s="1" t="s">
        <v>53</v>
      </c>
      <c r="F159" s="1">
        <v>30</v>
      </c>
      <c r="G159" s="1" t="s">
        <v>84</v>
      </c>
      <c r="H159" s="1">
        <v>223.68</v>
      </c>
      <c r="I159" s="1" t="s">
        <v>55</v>
      </c>
      <c r="J159" s="1" t="s">
        <v>55</v>
      </c>
      <c r="K159" s="1" t="s">
        <v>85</v>
      </c>
      <c r="L159" s="1" t="s">
        <v>58</v>
      </c>
      <c r="M159" s="1">
        <v>0</v>
      </c>
      <c r="N159" s="1">
        <v>2</v>
      </c>
      <c r="O159" s="1">
        <v>2</v>
      </c>
      <c r="P159" s="1">
        <v>1</v>
      </c>
      <c r="Q159" s="1" t="s">
        <v>59</v>
      </c>
      <c r="R159" s="1" t="s">
        <v>59</v>
      </c>
      <c r="S159" s="1" t="s">
        <v>59</v>
      </c>
      <c r="T159" s="1" t="s">
        <v>59</v>
      </c>
      <c r="U159" s="1" t="s">
        <v>59</v>
      </c>
      <c r="W159" s="1">
        <v>0</v>
      </c>
      <c r="X159" s="1">
        <v>0</v>
      </c>
      <c r="Y159" s="1" t="s">
        <v>59</v>
      </c>
      <c r="Z159" s="1" t="s">
        <v>59</v>
      </c>
      <c r="AA159" s="1" t="s">
        <v>59</v>
      </c>
      <c r="AB159" s="1" t="s">
        <v>59</v>
      </c>
      <c r="AC159" s="1" t="s">
        <v>59</v>
      </c>
      <c r="AD159" s="1" t="s">
        <v>59</v>
      </c>
      <c r="AE159" s="1" t="s">
        <v>59</v>
      </c>
      <c r="AF159" s="1" t="s">
        <v>59</v>
      </c>
      <c r="AG159" s="1" t="s">
        <v>59</v>
      </c>
      <c r="AH159" s="1" t="s">
        <v>59</v>
      </c>
      <c r="AI159" s="1" t="s">
        <v>59</v>
      </c>
      <c r="AJ159" s="1" t="s">
        <v>59</v>
      </c>
      <c r="AV159" s="1">
        <v>13.6</v>
      </c>
      <c r="AW159" s="1" t="s">
        <v>59</v>
      </c>
      <c r="AX159" s="1">
        <v>5</v>
      </c>
    </row>
    <row r="160" spans="1:50">
      <c r="A160" s="1" t="s">
        <v>443</v>
      </c>
      <c r="B160" s="1" t="s">
        <v>444</v>
      </c>
      <c r="C160" s="1" t="s">
        <v>202</v>
      </c>
      <c r="E160" s="1" t="s">
        <v>53</v>
      </c>
      <c r="F160" s="1">
        <v>0</v>
      </c>
      <c r="G160" s="1" t="s">
        <v>115</v>
      </c>
      <c r="H160" s="1">
        <v>123.36</v>
      </c>
      <c r="I160" s="1" t="s">
        <v>55</v>
      </c>
      <c r="J160" s="1" t="s">
        <v>55</v>
      </c>
      <c r="K160" s="1" t="s">
        <v>131</v>
      </c>
      <c r="L160" s="1" t="s">
        <v>58</v>
      </c>
      <c r="M160" s="1">
        <v>0</v>
      </c>
      <c r="N160" s="1">
        <v>1</v>
      </c>
      <c r="O160" s="1">
        <v>1</v>
      </c>
      <c r="P160" s="1">
        <v>0</v>
      </c>
      <c r="Q160" s="1" t="s">
        <v>59</v>
      </c>
      <c r="R160" s="1" t="s">
        <v>59</v>
      </c>
      <c r="S160" s="1" t="s">
        <v>59</v>
      </c>
      <c r="T160" s="1" t="s">
        <v>59</v>
      </c>
      <c r="U160" s="1" t="s">
        <v>59</v>
      </c>
      <c r="V160" s="1">
        <v>0</v>
      </c>
      <c r="W160" s="1">
        <v>0</v>
      </c>
      <c r="X160" s="1">
        <v>0</v>
      </c>
      <c r="Y160" s="1" t="s">
        <v>59</v>
      </c>
      <c r="Z160" s="1" t="s">
        <v>59</v>
      </c>
      <c r="AA160" s="1" t="s">
        <v>59</v>
      </c>
      <c r="AB160" s="1" t="s">
        <v>59</v>
      </c>
      <c r="AC160" s="1" t="s">
        <v>59</v>
      </c>
      <c r="AD160" s="1" t="s">
        <v>59</v>
      </c>
      <c r="AE160" s="1" t="s">
        <v>59</v>
      </c>
      <c r="AF160" s="1" t="s">
        <v>59</v>
      </c>
      <c r="AG160" s="1" t="s">
        <v>59</v>
      </c>
      <c r="AH160" s="1" t="s">
        <v>59</v>
      </c>
      <c r="AI160" s="1" t="s">
        <v>59</v>
      </c>
      <c r="AJ160" s="1" t="s">
        <v>59</v>
      </c>
      <c r="AV160" s="1">
        <v>11.4</v>
      </c>
      <c r="AW160" s="1" t="s">
        <v>59</v>
      </c>
      <c r="AX160" s="1">
        <v>2</v>
      </c>
    </row>
    <row r="161" spans="1:50">
      <c r="A161" s="1" t="s">
        <v>445</v>
      </c>
      <c r="B161" s="1" t="s">
        <v>446</v>
      </c>
      <c r="C161" s="1" t="s">
        <v>185</v>
      </c>
      <c r="D161" s="1">
        <v>1600</v>
      </c>
      <c r="E161" s="1" t="s">
        <v>63</v>
      </c>
      <c r="F161" s="1">
        <v>52</v>
      </c>
      <c r="G161" s="1" t="s">
        <v>64</v>
      </c>
      <c r="H161" s="1">
        <v>390.13</v>
      </c>
      <c r="I161" s="1" t="s">
        <v>55</v>
      </c>
      <c r="J161" s="1" t="s">
        <v>71</v>
      </c>
      <c r="K161" s="1" t="s">
        <v>128</v>
      </c>
      <c r="L161" s="1" t="s">
        <v>58</v>
      </c>
      <c r="M161" s="1">
        <v>0</v>
      </c>
      <c r="N161" s="1">
        <v>2</v>
      </c>
      <c r="O161" s="1">
        <v>2</v>
      </c>
      <c r="P161" s="1">
        <v>0</v>
      </c>
      <c r="Q161" s="1" t="s">
        <v>59</v>
      </c>
      <c r="R161" s="1" t="s">
        <v>59</v>
      </c>
      <c r="S161" s="1" t="s">
        <v>59</v>
      </c>
      <c r="T161" s="1" t="s">
        <v>59</v>
      </c>
      <c r="U161" s="1" t="s">
        <v>59</v>
      </c>
      <c r="W161" s="1">
        <v>0</v>
      </c>
      <c r="X161" s="1">
        <v>0</v>
      </c>
      <c r="Y161" s="1" t="s">
        <v>66</v>
      </c>
      <c r="Z161" s="1" t="s">
        <v>66</v>
      </c>
      <c r="AA161" s="1" t="s">
        <v>58</v>
      </c>
      <c r="AB161" s="1" t="s">
        <v>66</v>
      </c>
      <c r="AC161" s="1" t="s">
        <v>58</v>
      </c>
      <c r="AD161" s="1" t="s">
        <v>58</v>
      </c>
      <c r="AE161" s="1" t="s">
        <v>58</v>
      </c>
      <c r="AF161" s="1" t="s">
        <v>58</v>
      </c>
      <c r="AG161" s="1" t="s">
        <v>58</v>
      </c>
      <c r="AH161" s="1" t="s">
        <v>58</v>
      </c>
      <c r="AI161" s="1" t="s">
        <v>58</v>
      </c>
      <c r="AJ161" s="1" t="s">
        <v>58</v>
      </c>
      <c r="AK161" s="1">
        <v>0</v>
      </c>
      <c r="AL161" s="1">
        <v>0</v>
      </c>
      <c r="AM161" s="1">
        <v>1</v>
      </c>
      <c r="AN161" s="1">
        <v>0</v>
      </c>
      <c r="AO161" s="1">
        <v>0</v>
      </c>
      <c r="AP161" s="1">
        <v>0</v>
      </c>
      <c r="AQ161" s="1">
        <v>0</v>
      </c>
      <c r="AR161" s="1">
        <v>0</v>
      </c>
      <c r="AS161" s="1">
        <v>0</v>
      </c>
      <c r="AV161" s="1">
        <v>13.6</v>
      </c>
      <c r="AW161" s="1" t="s">
        <v>59</v>
      </c>
      <c r="AX161" s="1">
        <v>1</v>
      </c>
    </row>
    <row r="162" spans="1:50">
      <c r="A162" s="1" t="s">
        <v>447</v>
      </c>
      <c r="B162" s="1" t="s">
        <v>448</v>
      </c>
      <c r="C162" s="1" t="s">
        <v>134</v>
      </c>
      <c r="D162" s="1">
        <v>1840</v>
      </c>
      <c r="E162" s="1" t="s">
        <v>53</v>
      </c>
      <c r="F162" s="1">
        <v>0</v>
      </c>
      <c r="G162" s="1" t="s">
        <v>54</v>
      </c>
      <c r="H162" s="1">
        <v>131.25</v>
      </c>
      <c r="I162" s="1" t="s">
        <v>55</v>
      </c>
      <c r="J162" s="1" t="s">
        <v>55</v>
      </c>
      <c r="K162" s="1" t="s">
        <v>72</v>
      </c>
      <c r="L162" s="1" t="s">
        <v>58</v>
      </c>
      <c r="M162" s="1">
        <v>0</v>
      </c>
      <c r="N162" s="1">
        <v>0</v>
      </c>
      <c r="O162" s="1">
        <v>0</v>
      </c>
      <c r="P162" s="1">
        <v>0</v>
      </c>
      <c r="Q162" s="1" t="s">
        <v>59</v>
      </c>
      <c r="R162" s="1" t="s">
        <v>59</v>
      </c>
      <c r="S162" s="1" t="s">
        <v>59</v>
      </c>
      <c r="T162" s="1" t="s">
        <v>59</v>
      </c>
      <c r="U162" s="1" t="s">
        <v>59</v>
      </c>
      <c r="V162" s="1">
        <v>0</v>
      </c>
      <c r="W162" s="1">
        <v>0</v>
      </c>
      <c r="X162" s="1">
        <v>0</v>
      </c>
      <c r="Y162" s="1" t="s">
        <v>59</v>
      </c>
      <c r="Z162" s="1" t="s">
        <v>59</v>
      </c>
      <c r="AA162" s="1" t="s">
        <v>59</v>
      </c>
      <c r="AB162" s="1" t="s">
        <v>59</v>
      </c>
      <c r="AC162" s="1" t="s">
        <v>59</v>
      </c>
      <c r="AD162" s="1" t="s">
        <v>59</v>
      </c>
      <c r="AE162" s="1" t="s">
        <v>59</v>
      </c>
      <c r="AF162" s="1" t="s">
        <v>59</v>
      </c>
      <c r="AG162" s="1" t="s">
        <v>59</v>
      </c>
      <c r="AH162" s="1" t="s">
        <v>59</v>
      </c>
      <c r="AI162" s="1" t="s">
        <v>59</v>
      </c>
      <c r="AJ162" s="1" t="s">
        <v>59</v>
      </c>
      <c r="AV162" s="1">
        <v>11.7</v>
      </c>
      <c r="AW162" s="1" t="s">
        <v>59</v>
      </c>
      <c r="AX162" s="1">
        <v>1</v>
      </c>
    </row>
    <row r="163" spans="1:50">
      <c r="A163" s="1" t="s">
        <v>449</v>
      </c>
      <c r="B163" s="1" t="s">
        <v>446</v>
      </c>
      <c r="C163" s="1" t="s">
        <v>185</v>
      </c>
      <c r="D163" s="1">
        <v>1600</v>
      </c>
      <c r="E163" s="1" t="s">
        <v>63</v>
      </c>
      <c r="F163" s="1">
        <v>34</v>
      </c>
      <c r="G163" s="1" t="s">
        <v>104</v>
      </c>
      <c r="H163" s="1">
        <v>281.91000000000003</v>
      </c>
      <c r="I163" s="1" t="s">
        <v>261</v>
      </c>
      <c r="J163" s="1" t="s">
        <v>71</v>
      </c>
      <c r="K163" s="1" t="s">
        <v>215</v>
      </c>
      <c r="L163" s="1" t="s">
        <v>66</v>
      </c>
      <c r="M163" s="1">
        <v>1</v>
      </c>
      <c r="N163" s="1">
        <v>2</v>
      </c>
      <c r="O163" s="1">
        <v>2</v>
      </c>
      <c r="P163" s="1">
        <v>0</v>
      </c>
      <c r="Q163" s="1" t="s">
        <v>59</v>
      </c>
      <c r="R163" s="1" t="s">
        <v>66</v>
      </c>
      <c r="S163" s="1" t="s">
        <v>59</v>
      </c>
      <c r="T163" s="1" t="s">
        <v>66</v>
      </c>
      <c r="U163" s="1" t="s">
        <v>59</v>
      </c>
      <c r="W163" s="1">
        <v>0</v>
      </c>
      <c r="X163" s="1">
        <v>0</v>
      </c>
      <c r="Y163" s="1" t="s">
        <v>58</v>
      </c>
      <c r="Z163" s="1" t="s">
        <v>66</v>
      </c>
      <c r="AA163" s="1" t="s">
        <v>58</v>
      </c>
      <c r="AB163" s="1" t="s">
        <v>58</v>
      </c>
      <c r="AC163" s="1" t="s">
        <v>58</v>
      </c>
      <c r="AD163" s="1" t="s">
        <v>58</v>
      </c>
      <c r="AE163" s="1" t="s">
        <v>66</v>
      </c>
      <c r="AF163" s="1" t="s">
        <v>58</v>
      </c>
      <c r="AG163" s="1" t="s">
        <v>58</v>
      </c>
      <c r="AH163" s="1" t="s">
        <v>58</v>
      </c>
      <c r="AI163" s="1" t="s">
        <v>58</v>
      </c>
      <c r="AJ163" s="1" t="s">
        <v>58</v>
      </c>
      <c r="AK163" s="1">
        <v>0</v>
      </c>
      <c r="AL163" s="1">
        <v>0</v>
      </c>
      <c r="AM163" s="1">
        <v>0</v>
      </c>
      <c r="AN163" s="1">
        <v>0</v>
      </c>
      <c r="AO163" s="1">
        <v>0</v>
      </c>
      <c r="AP163" s="1">
        <v>0</v>
      </c>
      <c r="AQ163" s="1">
        <v>0</v>
      </c>
      <c r="AR163" s="1">
        <v>0</v>
      </c>
      <c r="AS163" s="1">
        <v>0</v>
      </c>
      <c r="AV163" s="1">
        <v>12.2</v>
      </c>
      <c r="AW163" s="1" t="s">
        <v>59</v>
      </c>
      <c r="AX163" s="1">
        <v>1</v>
      </c>
    </row>
    <row r="164" spans="1:50">
      <c r="A164" s="1" t="s">
        <v>450</v>
      </c>
      <c r="B164" s="1" t="s">
        <v>411</v>
      </c>
      <c r="C164" s="1" t="s">
        <v>185</v>
      </c>
      <c r="D164" s="1">
        <v>7040</v>
      </c>
      <c r="E164" s="1" t="s">
        <v>53</v>
      </c>
      <c r="F164" s="1">
        <v>34</v>
      </c>
      <c r="G164" s="1" t="s">
        <v>363</v>
      </c>
      <c r="H164" s="1">
        <v>346.05</v>
      </c>
      <c r="I164" s="1" t="s">
        <v>55</v>
      </c>
      <c r="J164" s="1" t="s">
        <v>71</v>
      </c>
      <c r="K164" s="1" t="s">
        <v>153</v>
      </c>
      <c r="L164" s="1" t="s">
        <v>58</v>
      </c>
      <c r="M164" s="1">
        <v>0</v>
      </c>
      <c r="N164" s="1">
        <v>2</v>
      </c>
      <c r="O164" s="1">
        <v>2</v>
      </c>
      <c r="P164" s="1">
        <v>1</v>
      </c>
      <c r="Q164" s="1" t="s">
        <v>59</v>
      </c>
      <c r="R164" s="1" t="s">
        <v>59</v>
      </c>
      <c r="S164" s="1" t="s">
        <v>59</v>
      </c>
      <c r="T164" s="1" t="s">
        <v>59</v>
      </c>
      <c r="U164" s="1" t="s">
        <v>59</v>
      </c>
      <c r="W164" s="1">
        <v>0</v>
      </c>
      <c r="X164" s="1">
        <v>0</v>
      </c>
      <c r="Y164" s="1" t="s">
        <v>58</v>
      </c>
      <c r="Z164" s="1" t="s">
        <v>66</v>
      </c>
      <c r="AA164" s="1" t="s">
        <v>58</v>
      </c>
      <c r="AB164" s="1" t="s">
        <v>66</v>
      </c>
      <c r="AC164" s="1" t="s">
        <v>58</v>
      </c>
      <c r="AD164" s="1" t="s">
        <v>58</v>
      </c>
      <c r="AE164" s="1" t="s">
        <v>58</v>
      </c>
      <c r="AF164" s="1" t="s">
        <v>58</v>
      </c>
      <c r="AG164" s="1" t="s">
        <v>58</v>
      </c>
      <c r="AH164" s="1" t="s">
        <v>58</v>
      </c>
      <c r="AI164" s="1" t="s">
        <v>58</v>
      </c>
      <c r="AJ164" s="1" t="s">
        <v>58</v>
      </c>
      <c r="AK164" s="1">
        <v>0</v>
      </c>
      <c r="AL164" s="1">
        <v>0</v>
      </c>
      <c r="AM164" s="1">
        <v>1</v>
      </c>
      <c r="AN164" s="1">
        <v>1</v>
      </c>
      <c r="AO164" s="1">
        <v>1</v>
      </c>
      <c r="AP164" s="1">
        <v>0</v>
      </c>
      <c r="AQ164" s="1">
        <v>0</v>
      </c>
      <c r="AR164" s="1">
        <v>0</v>
      </c>
      <c r="AS164" s="1">
        <v>0</v>
      </c>
      <c r="AV164" s="1">
        <v>13.3</v>
      </c>
      <c r="AW164" s="1" t="s">
        <v>59</v>
      </c>
      <c r="AX164" s="1">
        <v>1</v>
      </c>
    </row>
    <row r="165" spans="1:50">
      <c r="A165" s="1" t="s">
        <v>451</v>
      </c>
      <c r="B165" s="1" t="s">
        <v>452</v>
      </c>
      <c r="C165" s="1" t="s">
        <v>103</v>
      </c>
      <c r="D165" s="1">
        <v>4480</v>
      </c>
      <c r="E165" s="1" t="s">
        <v>63</v>
      </c>
      <c r="F165" s="1">
        <v>62</v>
      </c>
      <c r="G165" s="1" t="s">
        <v>363</v>
      </c>
      <c r="H165" s="1">
        <v>464.47</v>
      </c>
      <c r="I165" s="1" t="s">
        <v>100</v>
      </c>
      <c r="J165" s="1" t="s">
        <v>71</v>
      </c>
      <c r="K165" s="1" t="s">
        <v>215</v>
      </c>
      <c r="L165" s="1" t="s">
        <v>58</v>
      </c>
      <c r="M165" s="1">
        <v>0</v>
      </c>
      <c r="N165" s="1">
        <v>2</v>
      </c>
      <c r="O165" s="1">
        <v>2</v>
      </c>
      <c r="P165" s="1">
        <v>0</v>
      </c>
      <c r="Q165" s="1" t="s">
        <v>59</v>
      </c>
      <c r="R165" s="1" t="s">
        <v>59</v>
      </c>
      <c r="S165" s="1" t="s">
        <v>59</v>
      </c>
      <c r="T165" s="1" t="s">
        <v>59</v>
      </c>
      <c r="U165" s="1" t="s">
        <v>59</v>
      </c>
      <c r="W165" s="1">
        <v>0</v>
      </c>
      <c r="X165" s="1">
        <v>0</v>
      </c>
      <c r="Y165" s="1" t="s">
        <v>59</v>
      </c>
      <c r="Z165" s="1" t="s">
        <v>59</v>
      </c>
      <c r="AA165" s="1" t="s">
        <v>59</v>
      </c>
      <c r="AB165" s="1" t="s">
        <v>59</v>
      </c>
      <c r="AC165" s="1" t="s">
        <v>59</v>
      </c>
      <c r="AD165" s="1" t="s">
        <v>59</v>
      </c>
      <c r="AE165" s="1" t="s">
        <v>59</v>
      </c>
      <c r="AF165" s="1" t="s">
        <v>59</v>
      </c>
      <c r="AG165" s="1" t="s">
        <v>59</v>
      </c>
      <c r="AH165" s="1" t="s">
        <v>59</v>
      </c>
      <c r="AI165" s="1" t="s">
        <v>59</v>
      </c>
      <c r="AJ165" s="1" t="s">
        <v>59</v>
      </c>
      <c r="AV165" s="1">
        <v>15.4</v>
      </c>
      <c r="AW165" s="1" t="s">
        <v>59</v>
      </c>
      <c r="AX165" s="1">
        <v>6</v>
      </c>
    </row>
    <row r="166" spans="1:50">
      <c r="A166" s="1" t="s">
        <v>453</v>
      </c>
      <c r="B166" s="1" t="s">
        <v>454</v>
      </c>
      <c r="C166" s="1" t="s">
        <v>75</v>
      </c>
      <c r="D166" s="1">
        <v>3720</v>
      </c>
      <c r="E166" s="1" t="s">
        <v>53</v>
      </c>
      <c r="F166" s="1">
        <v>88</v>
      </c>
      <c r="G166" s="1" t="s">
        <v>104</v>
      </c>
      <c r="H166" s="1">
        <v>159.54</v>
      </c>
      <c r="I166" s="1" t="s">
        <v>55</v>
      </c>
      <c r="J166" s="1" t="s">
        <v>71</v>
      </c>
      <c r="K166" s="1" t="s">
        <v>123</v>
      </c>
      <c r="L166" s="1" t="s">
        <v>58</v>
      </c>
      <c r="M166" s="1">
        <v>0</v>
      </c>
      <c r="N166" s="1">
        <v>0</v>
      </c>
      <c r="O166" s="1">
        <v>0</v>
      </c>
      <c r="P166" s="1">
        <v>0</v>
      </c>
      <c r="Q166" s="1" t="s">
        <v>59</v>
      </c>
      <c r="R166" s="1" t="s">
        <v>59</v>
      </c>
      <c r="S166" s="1" t="s">
        <v>59</v>
      </c>
      <c r="T166" s="1" t="s">
        <v>59</v>
      </c>
      <c r="U166" s="1" t="s">
        <v>59</v>
      </c>
      <c r="V166" s="1">
        <v>1</v>
      </c>
      <c r="W166" s="1">
        <v>0</v>
      </c>
      <c r="X166" s="1">
        <v>0</v>
      </c>
      <c r="Y166" s="1" t="s">
        <v>58</v>
      </c>
      <c r="Z166" s="1" t="s">
        <v>58</v>
      </c>
      <c r="AA166" s="1" t="s">
        <v>58</v>
      </c>
      <c r="AB166" s="1" t="s">
        <v>58</v>
      </c>
      <c r="AC166" s="1" t="s">
        <v>58</v>
      </c>
      <c r="AD166" s="1" t="s">
        <v>58</v>
      </c>
      <c r="AE166" s="1" t="s">
        <v>58</v>
      </c>
      <c r="AF166" s="1" t="s">
        <v>58</v>
      </c>
      <c r="AG166" s="1" t="s">
        <v>58</v>
      </c>
      <c r="AH166" s="1" t="s">
        <v>58</v>
      </c>
      <c r="AI166" s="1" t="s">
        <v>58</v>
      </c>
      <c r="AJ166" s="1" t="s">
        <v>58</v>
      </c>
      <c r="AK166" s="1">
        <v>0</v>
      </c>
      <c r="AL166" s="1">
        <v>0</v>
      </c>
      <c r="AM166" s="1">
        <v>0</v>
      </c>
      <c r="AN166" s="1">
        <v>0</v>
      </c>
      <c r="AO166" s="1">
        <v>0</v>
      </c>
      <c r="AP166" s="1">
        <v>0</v>
      </c>
      <c r="AQ166" s="1">
        <v>0</v>
      </c>
      <c r="AR166" s="1">
        <v>0</v>
      </c>
      <c r="AS166" s="1">
        <v>0</v>
      </c>
      <c r="AV166" s="1">
        <v>12</v>
      </c>
      <c r="AW166" s="1" t="s">
        <v>59</v>
      </c>
      <c r="AX166" s="1">
        <v>1</v>
      </c>
    </row>
    <row r="167" spans="1:50">
      <c r="A167" s="1" t="s">
        <v>455</v>
      </c>
      <c r="B167" s="1" t="s">
        <v>456</v>
      </c>
      <c r="C167" s="1" t="s">
        <v>88</v>
      </c>
      <c r="D167" s="1">
        <v>5120</v>
      </c>
      <c r="E167" s="1" t="s">
        <v>63</v>
      </c>
      <c r="F167" s="1">
        <v>48</v>
      </c>
      <c r="G167" s="1" t="s">
        <v>226</v>
      </c>
      <c r="H167" s="1">
        <v>366.45</v>
      </c>
      <c r="I167" s="1" t="s">
        <v>100</v>
      </c>
      <c r="J167" s="1" t="s">
        <v>71</v>
      </c>
      <c r="K167" s="1" t="s">
        <v>85</v>
      </c>
      <c r="L167" s="1" t="s">
        <v>66</v>
      </c>
      <c r="M167" s="1">
        <v>2</v>
      </c>
      <c r="N167" s="1">
        <v>0</v>
      </c>
      <c r="O167" s="1">
        <v>0</v>
      </c>
      <c r="P167" s="1">
        <v>0</v>
      </c>
      <c r="Q167" s="1" t="s">
        <v>59</v>
      </c>
      <c r="R167" s="1" t="s">
        <v>59</v>
      </c>
      <c r="S167" s="1" t="s">
        <v>66</v>
      </c>
      <c r="T167" s="1" t="s">
        <v>59</v>
      </c>
      <c r="U167" s="1" t="s">
        <v>59</v>
      </c>
      <c r="W167" s="1">
        <v>0</v>
      </c>
      <c r="X167" s="1">
        <v>0</v>
      </c>
      <c r="Y167" s="1" t="s">
        <v>66</v>
      </c>
      <c r="Z167" s="1" t="s">
        <v>66</v>
      </c>
      <c r="AA167" s="1" t="s">
        <v>58</v>
      </c>
      <c r="AB167" s="1" t="s">
        <v>66</v>
      </c>
      <c r="AC167" s="1" t="s">
        <v>58</v>
      </c>
      <c r="AD167" s="1" t="s">
        <v>58</v>
      </c>
      <c r="AE167" s="1" t="s">
        <v>66</v>
      </c>
      <c r="AF167" s="1" t="s">
        <v>58</v>
      </c>
      <c r="AG167" s="1" t="s">
        <v>58</v>
      </c>
      <c r="AH167" s="1" t="s">
        <v>58</v>
      </c>
      <c r="AI167" s="1" t="s">
        <v>58</v>
      </c>
      <c r="AJ167" s="1" t="s">
        <v>66</v>
      </c>
      <c r="AK167" s="1">
        <v>0</v>
      </c>
      <c r="AL167" s="1">
        <v>0</v>
      </c>
      <c r="AM167" s="1">
        <v>1</v>
      </c>
      <c r="AN167" s="1">
        <v>0</v>
      </c>
      <c r="AO167" s="1">
        <v>0</v>
      </c>
      <c r="AP167" s="1">
        <v>0</v>
      </c>
      <c r="AQ167" s="1">
        <v>1</v>
      </c>
      <c r="AR167" s="1">
        <v>0</v>
      </c>
      <c r="AS167" s="1">
        <v>0</v>
      </c>
      <c r="AV167" s="1">
        <v>13.1</v>
      </c>
      <c r="AW167" s="1" t="s">
        <v>59</v>
      </c>
      <c r="AX167" s="1">
        <v>8</v>
      </c>
    </row>
    <row r="168" spans="1:50">
      <c r="A168" s="1" t="s">
        <v>457</v>
      </c>
      <c r="B168" s="1" t="s">
        <v>458</v>
      </c>
      <c r="C168" s="1" t="s">
        <v>171</v>
      </c>
      <c r="D168" s="1">
        <v>6840</v>
      </c>
      <c r="E168" s="1" t="s">
        <v>53</v>
      </c>
      <c r="F168" s="1">
        <v>48</v>
      </c>
      <c r="G168" s="1" t="s">
        <v>70</v>
      </c>
      <c r="H168" s="1">
        <v>268.08999999999997</v>
      </c>
      <c r="I168" s="1" t="s">
        <v>55</v>
      </c>
      <c r="J168" s="1" t="s">
        <v>71</v>
      </c>
      <c r="K168" s="1" t="s">
        <v>57</v>
      </c>
      <c r="L168" s="1" t="s">
        <v>66</v>
      </c>
      <c r="M168" s="1">
        <v>1</v>
      </c>
      <c r="N168" s="1">
        <v>0</v>
      </c>
      <c r="O168" s="1">
        <v>0</v>
      </c>
      <c r="P168" s="1">
        <v>0</v>
      </c>
      <c r="Q168" s="1" t="s">
        <v>59</v>
      </c>
      <c r="R168" s="1" t="s">
        <v>59</v>
      </c>
      <c r="S168" s="1" t="s">
        <v>59</v>
      </c>
      <c r="T168" s="1" t="s">
        <v>59</v>
      </c>
      <c r="U168" s="1" t="s">
        <v>59</v>
      </c>
      <c r="V168" s="1">
        <v>0</v>
      </c>
      <c r="W168" s="1">
        <v>1</v>
      </c>
      <c r="X168" s="1">
        <v>0</v>
      </c>
      <c r="Y168" s="1" t="s">
        <v>59</v>
      </c>
      <c r="Z168" s="1" t="s">
        <v>59</v>
      </c>
      <c r="AA168" s="1" t="s">
        <v>59</v>
      </c>
      <c r="AB168" s="1" t="s">
        <v>59</v>
      </c>
      <c r="AC168" s="1" t="s">
        <v>59</v>
      </c>
      <c r="AD168" s="1" t="s">
        <v>59</v>
      </c>
      <c r="AE168" s="1" t="s">
        <v>59</v>
      </c>
      <c r="AF168" s="1" t="s">
        <v>59</v>
      </c>
      <c r="AG168" s="1" t="s">
        <v>59</v>
      </c>
      <c r="AH168" s="1" t="s">
        <v>59</v>
      </c>
      <c r="AI168" s="1" t="s">
        <v>59</v>
      </c>
      <c r="AJ168" s="1" t="s">
        <v>59</v>
      </c>
      <c r="AV168" s="1">
        <v>12.6</v>
      </c>
      <c r="AW168" s="1" t="s">
        <v>59</v>
      </c>
      <c r="AX168" s="1">
        <v>3</v>
      </c>
    </row>
    <row r="169" spans="1:50">
      <c r="A169" s="1" t="s">
        <v>459</v>
      </c>
      <c r="B169" s="1" t="s">
        <v>460</v>
      </c>
      <c r="C169" s="1" t="s">
        <v>52</v>
      </c>
      <c r="D169" s="1">
        <v>8880</v>
      </c>
      <c r="E169" s="1" t="s">
        <v>63</v>
      </c>
      <c r="F169" s="1">
        <v>64</v>
      </c>
      <c r="G169" s="1" t="s">
        <v>70</v>
      </c>
      <c r="H169" s="1">
        <v>362.5</v>
      </c>
      <c r="I169" s="1" t="s">
        <v>55</v>
      </c>
      <c r="J169" s="1" t="s">
        <v>71</v>
      </c>
      <c r="K169" s="1" t="s">
        <v>111</v>
      </c>
      <c r="L169" s="1" t="s">
        <v>58</v>
      </c>
      <c r="M169" s="1">
        <v>0</v>
      </c>
      <c r="N169" s="1">
        <v>2</v>
      </c>
      <c r="O169" s="1">
        <v>2</v>
      </c>
      <c r="P169" s="1">
        <v>1</v>
      </c>
      <c r="Q169" s="1" t="s">
        <v>59</v>
      </c>
      <c r="R169" s="1" t="s">
        <v>59</v>
      </c>
      <c r="S169" s="1" t="s">
        <v>59</v>
      </c>
      <c r="T169" s="1" t="s">
        <v>59</v>
      </c>
      <c r="U169" s="1" t="s">
        <v>59</v>
      </c>
      <c r="Y169" s="1" t="s">
        <v>58</v>
      </c>
      <c r="Z169" s="1" t="s">
        <v>66</v>
      </c>
      <c r="AA169" s="1" t="s">
        <v>58</v>
      </c>
      <c r="AB169" s="1" t="s">
        <v>58</v>
      </c>
      <c r="AC169" s="1" t="s">
        <v>58</v>
      </c>
      <c r="AD169" s="1" t="s">
        <v>58</v>
      </c>
      <c r="AE169" s="1" t="s">
        <v>58</v>
      </c>
      <c r="AF169" s="1" t="s">
        <v>58</v>
      </c>
      <c r="AG169" s="1" t="s">
        <v>58</v>
      </c>
      <c r="AH169" s="1" t="s">
        <v>58</v>
      </c>
      <c r="AI169" s="1" t="s">
        <v>58</v>
      </c>
      <c r="AJ169" s="1" t="s">
        <v>58</v>
      </c>
      <c r="AK169" s="1">
        <v>1</v>
      </c>
      <c r="AL169" s="1">
        <v>1</v>
      </c>
      <c r="AM169" s="1">
        <v>1</v>
      </c>
      <c r="AN169" s="1">
        <v>0</v>
      </c>
      <c r="AO169" s="1">
        <v>0</v>
      </c>
      <c r="AP169" s="1">
        <v>0</v>
      </c>
      <c r="AQ169" s="1">
        <v>0</v>
      </c>
      <c r="AR169" s="1">
        <v>0</v>
      </c>
      <c r="AS169" s="1">
        <v>0</v>
      </c>
      <c r="AW169" s="1" t="s">
        <v>66</v>
      </c>
      <c r="AX169" s="1">
        <v>5</v>
      </c>
    </row>
    <row r="170" spans="1:50">
      <c r="A170" s="1" t="s">
        <v>461</v>
      </c>
      <c r="B170" s="1" t="s">
        <v>462</v>
      </c>
      <c r="C170" s="1" t="s">
        <v>185</v>
      </c>
      <c r="D170" s="1">
        <v>1600</v>
      </c>
      <c r="E170" s="1" t="s">
        <v>63</v>
      </c>
      <c r="F170" s="1">
        <v>78</v>
      </c>
      <c r="G170" s="1" t="s">
        <v>84</v>
      </c>
      <c r="H170" s="1">
        <v>374.34</v>
      </c>
      <c r="I170" s="1" t="s">
        <v>105</v>
      </c>
      <c r="J170" s="1" t="s">
        <v>71</v>
      </c>
      <c r="K170" s="1" t="s">
        <v>72</v>
      </c>
      <c r="L170" s="1" t="s">
        <v>58</v>
      </c>
      <c r="M170" s="1">
        <v>0</v>
      </c>
      <c r="N170" s="1">
        <v>2</v>
      </c>
      <c r="O170" s="1">
        <v>2</v>
      </c>
      <c r="P170" s="1">
        <v>0</v>
      </c>
      <c r="Q170" s="1" t="s">
        <v>59</v>
      </c>
      <c r="R170" s="1" t="s">
        <v>66</v>
      </c>
      <c r="S170" s="1" t="s">
        <v>66</v>
      </c>
      <c r="T170" s="1" t="s">
        <v>66</v>
      </c>
      <c r="U170" s="1" t="s">
        <v>59</v>
      </c>
      <c r="W170" s="1">
        <v>0</v>
      </c>
      <c r="X170" s="1">
        <v>0</v>
      </c>
      <c r="Y170" s="1" t="s">
        <v>66</v>
      </c>
      <c r="Z170" s="1" t="s">
        <v>66</v>
      </c>
      <c r="AA170" s="1" t="s">
        <v>58</v>
      </c>
      <c r="AB170" s="1" t="s">
        <v>66</v>
      </c>
      <c r="AC170" s="1" t="s">
        <v>58</v>
      </c>
      <c r="AD170" s="1" t="s">
        <v>58</v>
      </c>
      <c r="AE170" s="1" t="s">
        <v>66</v>
      </c>
      <c r="AF170" s="1" t="s">
        <v>58</v>
      </c>
      <c r="AG170" s="1" t="s">
        <v>58</v>
      </c>
      <c r="AH170" s="1" t="s">
        <v>58</v>
      </c>
      <c r="AI170" s="1" t="s">
        <v>58</v>
      </c>
      <c r="AJ170" s="1" t="s">
        <v>58</v>
      </c>
      <c r="AK170" s="1">
        <v>0</v>
      </c>
      <c r="AL170" s="1">
        <v>1</v>
      </c>
      <c r="AM170" s="1">
        <v>1</v>
      </c>
      <c r="AN170" s="1">
        <v>0</v>
      </c>
      <c r="AO170" s="1">
        <v>1</v>
      </c>
      <c r="AP170" s="1">
        <v>0</v>
      </c>
      <c r="AQ170" s="1">
        <v>0</v>
      </c>
      <c r="AR170" s="1">
        <v>0</v>
      </c>
      <c r="AS170" s="1">
        <v>0</v>
      </c>
      <c r="AV170" s="1">
        <v>13.3</v>
      </c>
      <c r="AW170" s="1" t="s">
        <v>59</v>
      </c>
      <c r="AX170" s="1">
        <v>1</v>
      </c>
    </row>
    <row r="171" spans="1:50">
      <c r="A171" s="1" t="s">
        <v>463</v>
      </c>
      <c r="B171" s="1" t="s">
        <v>464</v>
      </c>
      <c r="C171" s="1" t="s">
        <v>148</v>
      </c>
      <c r="D171" s="1">
        <v>6160</v>
      </c>
      <c r="E171" s="1" t="s">
        <v>53</v>
      </c>
      <c r="F171" s="1">
        <v>0</v>
      </c>
      <c r="G171" s="1" t="s">
        <v>89</v>
      </c>
      <c r="H171" s="1">
        <v>421.71</v>
      </c>
      <c r="I171" s="1" t="s">
        <v>105</v>
      </c>
      <c r="J171" s="1" t="s">
        <v>55</v>
      </c>
      <c r="K171" s="1" t="s">
        <v>215</v>
      </c>
      <c r="L171" s="1" t="s">
        <v>66</v>
      </c>
      <c r="M171" s="1">
        <v>2</v>
      </c>
      <c r="N171" s="1">
        <v>2</v>
      </c>
      <c r="O171" s="1">
        <v>2</v>
      </c>
      <c r="P171" s="1">
        <v>1</v>
      </c>
      <c r="Q171" s="1" t="s">
        <v>59</v>
      </c>
      <c r="R171" s="1" t="s">
        <v>66</v>
      </c>
      <c r="S171" s="1" t="s">
        <v>59</v>
      </c>
      <c r="T171" s="1" t="s">
        <v>59</v>
      </c>
      <c r="U171" s="1" t="s">
        <v>66</v>
      </c>
      <c r="W171" s="1">
        <v>0</v>
      </c>
      <c r="X171" s="1">
        <v>0</v>
      </c>
      <c r="Y171" s="1" t="s">
        <v>58</v>
      </c>
      <c r="Z171" s="1" t="s">
        <v>58</v>
      </c>
      <c r="AA171" s="1" t="s">
        <v>66</v>
      </c>
      <c r="AB171" s="1" t="s">
        <v>58</v>
      </c>
      <c r="AC171" s="1" t="s">
        <v>58</v>
      </c>
      <c r="AD171" s="1" t="s">
        <v>58</v>
      </c>
      <c r="AE171" s="1" t="s">
        <v>58</v>
      </c>
      <c r="AF171" s="1" t="s">
        <v>58</v>
      </c>
      <c r="AG171" s="1" t="s">
        <v>58</v>
      </c>
      <c r="AH171" s="1" t="s">
        <v>58</v>
      </c>
      <c r="AI171" s="1" t="s">
        <v>58</v>
      </c>
      <c r="AJ171" s="1" t="s">
        <v>58</v>
      </c>
      <c r="AK171" s="1">
        <v>0</v>
      </c>
      <c r="AL171" s="1">
        <v>0</v>
      </c>
      <c r="AM171" s="1">
        <v>1</v>
      </c>
      <c r="AN171" s="1">
        <v>0</v>
      </c>
      <c r="AO171" s="1">
        <v>0</v>
      </c>
      <c r="AP171" s="1">
        <v>0</v>
      </c>
      <c r="AQ171" s="1">
        <v>1</v>
      </c>
      <c r="AR171" s="1">
        <v>1</v>
      </c>
      <c r="AS171" s="1">
        <v>0</v>
      </c>
      <c r="AV171" s="1">
        <v>15.2</v>
      </c>
      <c r="AW171" s="1" t="s">
        <v>59</v>
      </c>
      <c r="AX171" s="1">
        <v>3</v>
      </c>
    </row>
    <row r="172" spans="1:50">
      <c r="A172" s="1" t="s">
        <v>465</v>
      </c>
      <c r="B172" s="1" t="s">
        <v>466</v>
      </c>
      <c r="C172" s="1" t="s">
        <v>137</v>
      </c>
      <c r="D172" s="1">
        <v>6480</v>
      </c>
      <c r="E172" s="1" t="s">
        <v>53</v>
      </c>
      <c r="F172" s="1">
        <v>40</v>
      </c>
      <c r="G172" s="1" t="s">
        <v>246</v>
      </c>
      <c r="H172" s="1">
        <v>468.42</v>
      </c>
      <c r="I172" s="1" t="s">
        <v>55</v>
      </c>
      <c r="J172" s="1" t="s">
        <v>71</v>
      </c>
      <c r="K172" s="1" t="s">
        <v>90</v>
      </c>
      <c r="L172" s="1" t="s">
        <v>66</v>
      </c>
      <c r="M172" s="1">
        <v>2</v>
      </c>
      <c r="N172" s="1">
        <v>2</v>
      </c>
      <c r="O172" s="1">
        <v>1</v>
      </c>
      <c r="P172" s="1">
        <v>0</v>
      </c>
      <c r="Q172" s="1" t="s">
        <v>59</v>
      </c>
      <c r="R172" s="1" t="s">
        <v>59</v>
      </c>
      <c r="S172" s="1" t="s">
        <v>59</v>
      </c>
      <c r="T172" s="1" t="s">
        <v>59</v>
      </c>
      <c r="U172" s="1" t="s">
        <v>59</v>
      </c>
      <c r="W172" s="1">
        <v>0</v>
      </c>
      <c r="X172" s="1">
        <v>0</v>
      </c>
      <c r="Y172" s="1" t="s">
        <v>66</v>
      </c>
      <c r="Z172" s="1" t="s">
        <v>58</v>
      </c>
      <c r="AA172" s="1" t="s">
        <v>58</v>
      </c>
      <c r="AB172" s="1" t="s">
        <v>66</v>
      </c>
      <c r="AC172" s="1" t="s">
        <v>58</v>
      </c>
      <c r="AD172" s="1" t="s">
        <v>58</v>
      </c>
      <c r="AE172" s="1" t="s">
        <v>58</v>
      </c>
      <c r="AF172" s="1" t="s">
        <v>58</v>
      </c>
      <c r="AG172" s="1" t="s">
        <v>58</v>
      </c>
      <c r="AH172" s="1" t="s">
        <v>58</v>
      </c>
      <c r="AI172" s="1" t="s">
        <v>58</v>
      </c>
      <c r="AJ172" s="1" t="s">
        <v>58</v>
      </c>
      <c r="AK172" s="1">
        <v>0</v>
      </c>
      <c r="AL172" s="1">
        <v>0</v>
      </c>
      <c r="AM172" s="1">
        <v>1</v>
      </c>
      <c r="AN172" s="1">
        <v>0</v>
      </c>
      <c r="AO172" s="1">
        <v>1</v>
      </c>
      <c r="AP172" s="1">
        <v>0</v>
      </c>
      <c r="AQ172" s="1">
        <v>0</v>
      </c>
      <c r="AR172" s="1">
        <v>0</v>
      </c>
      <c r="AS172" s="1">
        <v>1</v>
      </c>
      <c r="AV172" s="1">
        <v>16.100000000000001</v>
      </c>
      <c r="AW172" s="1" t="s">
        <v>59</v>
      </c>
      <c r="AX172" s="1">
        <v>5</v>
      </c>
    </row>
    <row r="173" spans="1:50">
      <c r="A173" s="1" t="s">
        <v>467</v>
      </c>
      <c r="B173" s="1" t="s">
        <v>468</v>
      </c>
      <c r="C173" s="1" t="s">
        <v>93</v>
      </c>
      <c r="D173" s="1">
        <v>8000</v>
      </c>
      <c r="E173" s="1" t="s">
        <v>53</v>
      </c>
      <c r="F173" s="1">
        <v>62</v>
      </c>
      <c r="G173" s="1" t="s">
        <v>64</v>
      </c>
      <c r="H173" s="1">
        <v>296.05</v>
      </c>
      <c r="I173" s="1" t="s">
        <v>55</v>
      </c>
      <c r="J173" s="1" t="s">
        <v>71</v>
      </c>
      <c r="K173" s="1" t="s">
        <v>145</v>
      </c>
      <c r="L173" s="1" t="s">
        <v>58</v>
      </c>
      <c r="M173" s="1">
        <v>0</v>
      </c>
      <c r="N173" s="1">
        <v>1</v>
      </c>
      <c r="O173" s="1">
        <v>1</v>
      </c>
      <c r="P173" s="1">
        <v>0</v>
      </c>
      <c r="Q173" s="1" t="s">
        <v>59</v>
      </c>
      <c r="R173" s="1" t="s">
        <v>59</v>
      </c>
      <c r="S173" s="1" t="s">
        <v>59</v>
      </c>
      <c r="T173" s="1" t="s">
        <v>59</v>
      </c>
      <c r="U173" s="1" t="s">
        <v>59</v>
      </c>
      <c r="W173" s="1">
        <v>0</v>
      </c>
      <c r="X173" s="1">
        <v>0</v>
      </c>
      <c r="Y173" s="1" t="s">
        <v>66</v>
      </c>
      <c r="Z173" s="1" t="s">
        <v>66</v>
      </c>
      <c r="AA173" s="1" t="s">
        <v>58</v>
      </c>
      <c r="AB173" s="1" t="s">
        <v>66</v>
      </c>
      <c r="AC173" s="1" t="s">
        <v>58</v>
      </c>
      <c r="AD173" s="1" t="s">
        <v>58</v>
      </c>
      <c r="AE173" s="1" t="s">
        <v>58</v>
      </c>
      <c r="AF173" s="1" t="s">
        <v>58</v>
      </c>
      <c r="AG173" s="1" t="s">
        <v>58</v>
      </c>
      <c r="AH173" s="1" t="s">
        <v>66</v>
      </c>
      <c r="AI173" s="1" t="s">
        <v>58</v>
      </c>
      <c r="AJ173" s="1" t="s">
        <v>58</v>
      </c>
      <c r="AK173" s="1">
        <v>0</v>
      </c>
      <c r="AL173" s="1">
        <v>1</v>
      </c>
      <c r="AM173" s="1">
        <v>1</v>
      </c>
      <c r="AN173" s="1">
        <v>1</v>
      </c>
      <c r="AO173" s="1">
        <v>1</v>
      </c>
      <c r="AP173" s="1">
        <v>0</v>
      </c>
      <c r="AQ173" s="1">
        <v>0</v>
      </c>
      <c r="AR173" s="1">
        <v>0</v>
      </c>
      <c r="AS173" s="1">
        <v>1</v>
      </c>
      <c r="AV173" s="1">
        <v>12.7</v>
      </c>
      <c r="AW173" s="1" t="s">
        <v>59</v>
      </c>
      <c r="AX173" s="1">
        <v>5</v>
      </c>
    </row>
    <row r="174" spans="1:50">
      <c r="A174" s="1" t="s">
        <v>469</v>
      </c>
      <c r="B174" s="1" t="s">
        <v>470</v>
      </c>
      <c r="C174" s="1" t="s">
        <v>236</v>
      </c>
      <c r="D174" s="1">
        <v>6200</v>
      </c>
      <c r="E174" s="1" t="s">
        <v>53</v>
      </c>
      <c r="F174" s="1">
        <v>0</v>
      </c>
      <c r="G174" s="1" t="s">
        <v>84</v>
      </c>
      <c r="H174" s="1">
        <v>216.78</v>
      </c>
      <c r="I174" s="1" t="s">
        <v>55</v>
      </c>
      <c r="J174" s="1" t="s">
        <v>55</v>
      </c>
      <c r="K174" s="1" t="s">
        <v>131</v>
      </c>
      <c r="L174" s="1" t="s">
        <v>58</v>
      </c>
      <c r="M174" s="1">
        <v>0</v>
      </c>
      <c r="N174" s="1">
        <v>0</v>
      </c>
      <c r="O174" s="1">
        <v>0</v>
      </c>
      <c r="P174" s="1">
        <v>0</v>
      </c>
      <c r="Q174" s="1" t="s">
        <v>59</v>
      </c>
      <c r="R174" s="1" t="s">
        <v>59</v>
      </c>
      <c r="S174" s="1" t="s">
        <v>59</v>
      </c>
      <c r="T174" s="1" t="s">
        <v>59</v>
      </c>
      <c r="U174" s="1" t="s">
        <v>59</v>
      </c>
      <c r="V174" s="1">
        <v>0</v>
      </c>
      <c r="W174" s="1">
        <v>0</v>
      </c>
      <c r="X174" s="1">
        <v>0</v>
      </c>
      <c r="Y174" s="1" t="s">
        <v>59</v>
      </c>
      <c r="Z174" s="1" t="s">
        <v>59</v>
      </c>
      <c r="AA174" s="1" t="s">
        <v>59</v>
      </c>
      <c r="AB174" s="1" t="s">
        <v>59</v>
      </c>
      <c r="AC174" s="1" t="s">
        <v>59</v>
      </c>
      <c r="AD174" s="1" t="s">
        <v>59</v>
      </c>
      <c r="AE174" s="1" t="s">
        <v>59</v>
      </c>
      <c r="AF174" s="1" t="s">
        <v>59</v>
      </c>
      <c r="AG174" s="1" t="s">
        <v>59</v>
      </c>
      <c r="AH174" s="1" t="s">
        <v>59</v>
      </c>
      <c r="AI174" s="1" t="s">
        <v>59</v>
      </c>
      <c r="AJ174" s="1" t="s">
        <v>59</v>
      </c>
      <c r="AV174" s="1">
        <v>14.2</v>
      </c>
      <c r="AW174" s="1" t="s">
        <v>59</v>
      </c>
      <c r="AX174" s="1">
        <v>4</v>
      </c>
    </row>
    <row r="175" spans="1:50">
      <c r="A175" s="1" t="s">
        <v>471</v>
      </c>
      <c r="B175" s="1" t="s">
        <v>472</v>
      </c>
      <c r="C175" s="1" t="s">
        <v>122</v>
      </c>
      <c r="E175" s="1" t="s">
        <v>63</v>
      </c>
      <c r="F175" s="1">
        <v>66</v>
      </c>
      <c r="G175" s="1" t="s">
        <v>54</v>
      </c>
      <c r="H175" s="1">
        <v>141.12</v>
      </c>
      <c r="I175" s="1" t="s">
        <v>55</v>
      </c>
      <c r="J175" s="1" t="s">
        <v>71</v>
      </c>
      <c r="K175" s="1" t="s">
        <v>85</v>
      </c>
      <c r="L175" s="1" t="s">
        <v>58</v>
      </c>
      <c r="M175" s="1">
        <v>0</v>
      </c>
      <c r="N175" s="1">
        <v>2</v>
      </c>
      <c r="O175" s="1">
        <v>2</v>
      </c>
      <c r="P175" s="1">
        <v>0</v>
      </c>
      <c r="Q175" s="1" t="s">
        <v>59</v>
      </c>
      <c r="R175" s="1" t="s">
        <v>59</v>
      </c>
      <c r="S175" s="1" t="s">
        <v>66</v>
      </c>
      <c r="T175" s="1" t="s">
        <v>66</v>
      </c>
      <c r="U175" s="1" t="s">
        <v>66</v>
      </c>
      <c r="V175" s="1">
        <v>0</v>
      </c>
      <c r="W175" s="1">
        <v>1</v>
      </c>
      <c r="X175" s="1">
        <v>1</v>
      </c>
      <c r="Y175" s="1" t="s">
        <v>66</v>
      </c>
      <c r="Z175" s="1" t="s">
        <v>66</v>
      </c>
      <c r="AA175" s="1" t="s">
        <v>58</v>
      </c>
      <c r="AB175" s="1" t="s">
        <v>66</v>
      </c>
      <c r="AC175" s="1" t="s">
        <v>58</v>
      </c>
      <c r="AD175" s="1" t="s">
        <v>58</v>
      </c>
      <c r="AE175" s="1" t="s">
        <v>58</v>
      </c>
      <c r="AF175" s="1" t="s">
        <v>58</v>
      </c>
      <c r="AG175" s="1" t="s">
        <v>58</v>
      </c>
      <c r="AH175" s="1" t="s">
        <v>66</v>
      </c>
      <c r="AI175" s="1" t="s">
        <v>58</v>
      </c>
      <c r="AJ175" s="1" t="s">
        <v>58</v>
      </c>
      <c r="AK175" s="1">
        <v>0</v>
      </c>
      <c r="AL175" s="1">
        <v>0</v>
      </c>
      <c r="AM175" s="1">
        <v>1</v>
      </c>
      <c r="AN175" s="1">
        <v>0</v>
      </c>
      <c r="AO175" s="1">
        <v>0</v>
      </c>
      <c r="AP175" s="1">
        <v>0</v>
      </c>
      <c r="AQ175" s="1">
        <v>0</v>
      </c>
      <c r="AR175" s="1">
        <v>0</v>
      </c>
      <c r="AS175" s="1">
        <v>0</v>
      </c>
      <c r="AV175" s="1">
        <v>11.5</v>
      </c>
      <c r="AW175" s="1" t="s">
        <v>59</v>
      </c>
      <c r="AX175" s="1">
        <v>7</v>
      </c>
    </row>
    <row r="176" spans="1:50">
      <c r="A176" s="1" t="s">
        <v>473</v>
      </c>
      <c r="B176" s="1" t="s">
        <v>474</v>
      </c>
      <c r="C176" s="1" t="s">
        <v>205</v>
      </c>
      <c r="D176" s="1">
        <v>3480</v>
      </c>
      <c r="E176" s="1" t="s">
        <v>63</v>
      </c>
      <c r="F176" s="1">
        <v>30</v>
      </c>
      <c r="G176" s="1" t="s">
        <v>104</v>
      </c>
      <c r="H176" s="1">
        <v>168.09</v>
      </c>
      <c r="I176" s="1" t="s">
        <v>55</v>
      </c>
      <c r="J176" s="1" t="s">
        <v>55</v>
      </c>
      <c r="K176" s="1" t="s">
        <v>85</v>
      </c>
      <c r="L176" s="1" t="s">
        <v>58</v>
      </c>
      <c r="M176" s="1">
        <v>0</v>
      </c>
      <c r="N176" s="1">
        <v>0</v>
      </c>
      <c r="O176" s="1">
        <v>0</v>
      </c>
      <c r="P176" s="1">
        <v>0</v>
      </c>
      <c r="Q176" s="1" t="s">
        <v>59</v>
      </c>
      <c r="R176" s="1" t="s">
        <v>59</v>
      </c>
      <c r="S176" s="1" t="s">
        <v>59</v>
      </c>
      <c r="T176" s="1" t="s">
        <v>59</v>
      </c>
      <c r="U176" s="1" t="s">
        <v>59</v>
      </c>
      <c r="W176" s="1">
        <v>0</v>
      </c>
      <c r="X176" s="1">
        <v>0</v>
      </c>
      <c r="Y176" s="1" t="s">
        <v>59</v>
      </c>
      <c r="Z176" s="1" t="s">
        <v>59</v>
      </c>
      <c r="AA176" s="1" t="s">
        <v>59</v>
      </c>
      <c r="AB176" s="1" t="s">
        <v>59</v>
      </c>
      <c r="AC176" s="1" t="s">
        <v>59</v>
      </c>
      <c r="AD176" s="1" t="s">
        <v>59</v>
      </c>
      <c r="AE176" s="1" t="s">
        <v>59</v>
      </c>
      <c r="AF176" s="1" t="s">
        <v>59</v>
      </c>
      <c r="AG176" s="1" t="s">
        <v>59</v>
      </c>
      <c r="AH176" s="1" t="s">
        <v>59</v>
      </c>
      <c r="AI176" s="1" t="s">
        <v>59</v>
      </c>
      <c r="AJ176" s="1" t="s">
        <v>59</v>
      </c>
      <c r="AV176" s="1">
        <v>12.3</v>
      </c>
      <c r="AW176" s="1" t="s">
        <v>59</v>
      </c>
      <c r="AX176" s="1">
        <v>1</v>
      </c>
    </row>
    <row r="177" spans="1:50">
      <c r="A177" s="1" t="s">
        <v>475</v>
      </c>
      <c r="B177" s="1" t="s">
        <v>476</v>
      </c>
      <c r="C177" s="1" t="s">
        <v>366</v>
      </c>
      <c r="D177" s="1">
        <v>6520</v>
      </c>
      <c r="E177" s="1" t="s">
        <v>63</v>
      </c>
      <c r="F177" s="1">
        <v>38</v>
      </c>
      <c r="G177" s="1" t="s">
        <v>226</v>
      </c>
      <c r="H177" s="1">
        <v>287.17</v>
      </c>
      <c r="I177" s="1" t="s">
        <v>55</v>
      </c>
      <c r="J177" s="1" t="s">
        <v>55</v>
      </c>
      <c r="K177" s="1" t="s">
        <v>256</v>
      </c>
      <c r="L177" s="1" t="s">
        <v>58</v>
      </c>
      <c r="M177" s="1">
        <v>0</v>
      </c>
      <c r="N177" s="1">
        <v>0</v>
      </c>
      <c r="O177" s="1">
        <v>0</v>
      </c>
      <c r="P177" s="1">
        <v>0</v>
      </c>
      <c r="Q177" s="1" t="s">
        <v>59</v>
      </c>
      <c r="R177" s="1" t="s">
        <v>59</v>
      </c>
      <c r="S177" s="1" t="s">
        <v>59</v>
      </c>
      <c r="T177" s="1" t="s">
        <v>59</v>
      </c>
      <c r="U177" s="1" t="s">
        <v>59</v>
      </c>
      <c r="V177" s="1">
        <v>0</v>
      </c>
      <c r="W177" s="1">
        <v>1</v>
      </c>
      <c r="X177" s="1">
        <v>1</v>
      </c>
      <c r="Y177" s="1" t="s">
        <v>59</v>
      </c>
      <c r="Z177" s="1" t="s">
        <v>59</v>
      </c>
      <c r="AA177" s="1" t="s">
        <v>59</v>
      </c>
      <c r="AB177" s="1" t="s">
        <v>59</v>
      </c>
      <c r="AC177" s="1" t="s">
        <v>59</v>
      </c>
      <c r="AD177" s="1" t="s">
        <v>59</v>
      </c>
      <c r="AE177" s="1" t="s">
        <v>59</v>
      </c>
      <c r="AF177" s="1" t="s">
        <v>59</v>
      </c>
      <c r="AG177" s="1" t="s">
        <v>59</v>
      </c>
      <c r="AH177" s="1" t="s">
        <v>59</v>
      </c>
      <c r="AI177" s="1" t="s">
        <v>59</v>
      </c>
      <c r="AJ177" s="1" t="s">
        <v>59</v>
      </c>
      <c r="AV177" s="1">
        <v>14.1</v>
      </c>
      <c r="AW177" s="1" t="s">
        <v>59</v>
      </c>
      <c r="AX177" s="1">
        <v>4</v>
      </c>
    </row>
    <row r="178" spans="1:50">
      <c r="A178" s="1" t="s">
        <v>477</v>
      </c>
      <c r="B178" s="1" t="s">
        <v>478</v>
      </c>
      <c r="C178" s="1" t="s">
        <v>75</v>
      </c>
      <c r="D178" s="1">
        <v>3720</v>
      </c>
      <c r="E178" s="1" t="s">
        <v>63</v>
      </c>
      <c r="F178" s="1">
        <v>48</v>
      </c>
      <c r="G178" s="1" t="s">
        <v>163</v>
      </c>
      <c r="H178" s="1">
        <v>328.62</v>
      </c>
      <c r="I178" s="1" t="s">
        <v>105</v>
      </c>
      <c r="J178" s="1" t="s">
        <v>55</v>
      </c>
      <c r="K178" s="1" t="s">
        <v>128</v>
      </c>
      <c r="L178" s="1" t="s">
        <v>66</v>
      </c>
      <c r="M178" s="1">
        <v>2</v>
      </c>
      <c r="N178" s="1">
        <v>2</v>
      </c>
      <c r="O178" s="1">
        <v>2</v>
      </c>
      <c r="P178" s="1">
        <v>0</v>
      </c>
      <c r="Q178" s="1" t="s">
        <v>59</v>
      </c>
      <c r="R178" s="1" t="s">
        <v>59</v>
      </c>
      <c r="S178" s="1" t="s">
        <v>59</v>
      </c>
      <c r="T178" s="1" t="s">
        <v>59</v>
      </c>
      <c r="U178" s="1" t="s">
        <v>59</v>
      </c>
      <c r="V178" s="1">
        <v>0</v>
      </c>
      <c r="W178" s="1">
        <v>1</v>
      </c>
      <c r="X178" s="1">
        <v>1</v>
      </c>
      <c r="Y178" s="1" t="s">
        <v>66</v>
      </c>
      <c r="Z178" s="1" t="s">
        <v>58</v>
      </c>
      <c r="AA178" s="1" t="s">
        <v>58</v>
      </c>
      <c r="AB178" s="1" t="s">
        <v>66</v>
      </c>
      <c r="AC178" s="1" t="s">
        <v>58</v>
      </c>
      <c r="AD178" s="1" t="s">
        <v>66</v>
      </c>
      <c r="AE178" s="1" t="s">
        <v>58</v>
      </c>
      <c r="AF178" s="1" t="s">
        <v>58</v>
      </c>
      <c r="AG178" s="1" t="s">
        <v>58</v>
      </c>
      <c r="AH178" s="1" t="s">
        <v>66</v>
      </c>
      <c r="AI178" s="1" t="s">
        <v>58</v>
      </c>
      <c r="AJ178" s="1" t="s">
        <v>58</v>
      </c>
      <c r="AK178" s="1">
        <v>0</v>
      </c>
      <c r="AL178" s="1">
        <v>0</v>
      </c>
      <c r="AM178" s="1">
        <v>1</v>
      </c>
      <c r="AN178" s="1">
        <v>1</v>
      </c>
      <c r="AO178" s="1">
        <v>1</v>
      </c>
      <c r="AP178" s="1">
        <v>0</v>
      </c>
      <c r="AQ178" s="1">
        <v>0</v>
      </c>
      <c r="AR178" s="1">
        <v>0</v>
      </c>
      <c r="AS178" s="1">
        <v>0</v>
      </c>
      <c r="AV178" s="1">
        <v>12.6</v>
      </c>
      <c r="AW178" s="1" t="s">
        <v>59</v>
      </c>
      <c r="AX178" s="1">
        <v>1</v>
      </c>
    </row>
    <row r="179" spans="1:50">
      <c r="A179" s="1" t="s">
        <v>479</v>
      </c>
      <c r="B179" s="1" t="s">
        <v>165</v>
      </c>
      <c r="C179" s="1" t="s">
        <v>52</v>
      </c>
      <c r="D179" s="1">
        <v>3280</v>
      </c>
      <c r="E179" s="1" t="s">
        <v>53</v>
      </c>
      <c r="F179" s="1">
        <v>62</v>
      </c>
      <c r="G179" s="1" t="s">
        <v>226</v>
      </c>
      <c r="H179" s="1">
        <v>344.74</v>
      </c>
      <c r="I179" s="1" t="s">
        <v>105</v>
      </c>
      <c r="J179" s="1" t="s">
        <v>71</v>
      </c>
      <c r="K179" s="1" t="s">
        <v>72</v>
      </c>
      <c r="L179" s="1" t="s">
        <v>58</v>
      </c>
      <c r="M179" s="1">
        <v>0</v>
      </c>
      <c r="N179" s="1">
        <v>2</v>
      </c>
      <c r="O179" s="1">
        <v>2</v>
      </c>
      <c r="P179" s="1">
        <v>0</v>
      </c>
      <c r="Q179" s="1" t="s">
        <v>59</v>
      </c>
      <c r="R179" s="1" t="s">
        <v>59</v>
      </c>
      <c r="S179" s="1" t="s">
        <v>59</v>
      </c>
      <c r="T179" s="1" t="s">
        <v>66</v>
      </c>
      <c r="U179" s="1" t="s">
        <v>66</v>
      </c>
      <c r="W179" s="1">
        <v>0</v>
      </c>
      <c r="X179" s="1">
        <v>0</v>
      </c>
      <c r="Y179" s="1" t="s">
        <v>59</v>
      </c>
      <c r="Z179" s="1" t="s">
        <v>59</v>
      </c>
      <c r="AA179" s="1" t="s">
        <v>59</v>
      </c>
      <c r="AB179" s="1" t="s">
        <v>59</v>
      </c>
      <c r="AC179" s="1" t="s">
        <v>59</v>
      </c>
      <c r="AD179" s="1" t="s">
        <v>59</v>
      </c>
      <c r="AE179" s="1" t="s">
        <v>59</v>
      </c>
      <c r="AF179" s="1" t="s">
        <v>59</v>
      </c>
      <c r="AG179" s="1" t="s">
        <v>59</v>
      </c>
      <c r="AH179" s="1" t="s">
        <v>59</v>
      </c>
      <c r="AI179" s="1" t="s">
        <v>59</v>
      </c>
      <c r="AJ179" s="1" t="s">
        <v>59</v>
      </c>
      <c r="AV179" s="1">
        <v>14</v>
      </c>
      <c r="AW179" s="1" t="s">
        <v>59</v>
      </c>
      <c r="AX179" s="1">
        <v>5</v>
      </c>
    </row>
    <row r="180" spans="1:50">
      <c r="A180" s="1" t="s">
        <v>480</v>
      </c>
      <c r="B180" s="1" t="s">
        <v>481</v>
      </c>
      <c r="C180" s="1" t="s">
        <v>171</v>
      </c>
      <c r="D180" s="1">
        <v>5380</v>
      </c>
      <c r="E180" s="1" t="s">
        <v>53</v>
      </c>
      <c r="F180" s="1">
        <v>0</v>
      </c>
      <c r="G180" s="1" t="s">
        <v>84</v>
      </c>
      <c r="H180" s="1">
        <v>196.38</v>
      </c>
      <c r="I180" s="1" t="s">
        <v>55</v>
      </c>
      <c r="J180" s="1" t="s">
        <v>55</v>
      </c>
      <c r="K180" s="1" t="s">
        <v>57</v>
      </c>
      <c r="L180" s="1" t="s">
        <v>58</v>
      </c>
      <c r="M180" s="1">
        <v>0</v>
      </c>
      <c r="N180" s="1">
        <v>0</v>
      </c>
      <c r="O180" s="1">
        <v>0</v>
      </c>
      <c r="P180" s="1">
        <v>0</v>
      </c>
      <c r="Q180" s="1" t="s">
        <v>59</v>
      </c>
      <c r="R180" s="1" t="s">
        <v>59</v>
      </c>
      <c r="S180" s="1" t="s">
        <v>59</v>
      </c>
      <c r="T180" s="1" t="s">
        <v>59</v>
      </c>
      <c r="U180" s="1" t="s">
        <v>59</v>
      </c>
      <c r="W180" s="1">
        <v>0</v>
      </c>
      <c r="X180" s="1">
        <v>0</v>
      </c>
      <c r="Y180" s="1" t="s">
        <v>59</v>
      </c>
      <c r="Z180" s="1" t="s">
        <v>59</v>
      </c>
      <c r="AA180" s="1" t="s">
        <v>59</v>
      </c>
      <c r="AB180" s="1" t="s">
        <v>59</v>
      </c>
      <c r="AC180" s="1" t="s">
        <v>59</v>
      </c>
      <c r="AD180" s="1" t="s">
        <v>59</v>
      </c>
      <c r="AE180" s="1" t="s">
        <v>59</v>
      </c>
      <c r="AF180" s="1" t="s">
        <v>59</v>
      </c>
      <c r="AG180" s="1" t="s">
        <v>59</v>
      </c>
      <c r="AH180" s="1" t="s">
        <v>59</v>
      </c>
      <c r="AI180" s="1" t="s">
        <v>59</v>
      </c>
      <c r="AJ180" s="1" t="s">
        <v>59</v>
      </c>
      <c r="AV180" s="1">
        <v>11.4</v>
      </c>
      <c r="AW180" s="1" t="s">
        <v>59</v>
      </c>
      <c r="AX180" s="1">
        <v>3</v>
      </c>
    </row>
    <row r="181" spans="1:50">
      <c r="A181" s="1" t="s">
        <v>482</v>
      </c>
      <c r="B181" s="1" t="s">
        <v>483</v>
      </c>
      <c r="C181" s="1" t="s">
        <v>185</v>
      </c>
      <c r="D181" s="1">
        <v>1600</v>
      </c>
      <c r="E181" s="1" t="s">
        <v>53</v>
      </c>
      <c r="F181" s="1">
        <v>44</v>
      </c>
      <c r="G181" s="1" t="s">
        <v>64</v>
      </c>
      <c r="H181" s="1">
        <v>213.82</v>
      </c>
      <c r="I181" s="1" t="s">
        <v>55</v>
      </c>
      <c r="J181" s="1" t="s">
        <v>55</v>
      </c>
      <c r="K181" s="1" t="s">
        <v>153</v>
      </c>
      <c r="L181" s="1" t="s">
        <v>58</v>
      </c>
      <c r="M181" s="1">
        <v>0</v>
      </c>
      <c r="N181" s="1">
        <v>0</v>
      </c>
      <c r="O181" s="1">
        <v>0</v>
      </c>
      <c r="P181" s="1">
        <v>0</v>
      </c>
      <c r="Q181" s="1" t="s">
        <v>59</v>
      </c>
      <c r="R181" s="1" t="s">
        <v>59</v>
      </c>
      <c r="S181" s="1" t="s">
        <v>59</v>
      </c>
      <c r="T181" s="1" t="s">
        <v>59</v>
      </c>
      <c r="U181" s="1" t="s">
        <v>59</v>
      </c>
      <c r="W181" s="1">
        <v>0</v>
      </c>
      <c r="X181" s="1">
        <v>0</v>
      </c>
      <c r="Y181" s="1" t="s">
        <v>66</v>
      </c>
      <c r="Z181" s="1" t="s">
        <v>66</v>
      </c>
      <c r="AA181" s="1" t="s">
        <v>58</v>
      </c>
      <c r="AB181" s="1" t="s">
        <v>58</v>
      </c>
      <c r="AC181" s="1" t="s">
        <v>58</v>
      </c>
      <c r="AD181" s="1" t="s">
        <v>58</v>
      </c>
      <c r="AE181" s="1" t="s">
        <v>58</v>
      </c>
      <c r="AF181" s="1" t="s">
        <v>58</v>
      </c>
      <c r="AG181" s="1" t="s">
        <v>58</v>
      </c>
      <c r="AH181" s="1" t="s">
        <v>58</v>
      </c>
      <c r="AI181" s="1" t="s">
        <v>58</v>
      </c>
      <c r="AJ181" s="1" t="s">
        <v>58</v>
      </c>
      <c r="AK181" s="1">
        <v>1</v>
      </c>
      <c r="AL181" s="1">
        <v>0</v>
      </c>
      <c r="AM181" s="1">
        <v>1</v>
      </c>
      <c r="AN181" s="1">
        <v>0</v>
      </c>
      <c r="AO181" s="1">
        <v>0</v>
      </c>
      <c r="AP181" s="1">
        <v>0</v>
      </c>
      <c r="AQ181" s="1">
        <v>0</v>
      </c>
      <c r="AR181" s="1">
        <v>0</v>
      </c>
      <c r="AS181" s="1">
        <v>1</v>
      </c>
      <c r="AV181" s="1">
        <v>11.7</v>
      </c>
      <c r="AW181" s="1" t="s">
        <v>59</v>
      </c>
      <c r="AX181" s="1">
        <v>1</v>
      </c>
    </row>
    <row r="182" spans="1:50">
      <c r="A182" s="1" t="s">
        <v>484</v>
      </c>
      <c r="B182" s="1" t="s">
        <v>485</v>
      </c>
      <c r="C182" s="1" t="s">
        <v>134</v>
      </c>
      <c r="D182" s="1">
        <v>2000</v>
      </c>
      <c r="E182" s="1" t="s">
        <v>53</v>
      </c>
      <c r="F182" s="1">
        <v>34</v>
      </c>
      <c r="G182" s="1" t="s">
        <v>64</v>
      </c>
      <c r="H182" s="1">
        <v>188.16</v>
      </c>
      <c r="I182" s="1" t="s">
        <v>55</v>
      </c>
      <c r="J182" s="1" t="s">
        <v>71</v>
      </c>
      <c r="K182" s="1" t="s">
        <v>57</v>
      </c>
      <c r="L182" s="1" t="s">
        <v>58</v>
      </c>
      <c r="M182" s="1">
        <v>0</v>
      </c>
      <c r="N182" s="1">
        <v>1</v>
      </c>
      <c r="O182" s="1">
        <v>1</v>
      </c>
      <c r="P182" s="1">
        <v>0</v>
      </c>
      <c r="Q182" s="1" t="s">
        <v>59</v>
      </c>
      <c r="R182" s="1" t="s">
        <v>59</v>
      </c>
      <c r="S182" s="1" t="s">
        <v>59</v>
      </c>
      <c r="T182" s="1" t="s">
        <v>59</v>
      </c>
      <c r="U182" s="1" t="s">
        <v>59</v>
      </c>
      <c r="V182" s="1">
        <v>0</v>
      </c>
      <c r="W182" s="1">
        <v>1</v>
      </c>
      <c r="X182" s="1">
        <v>0</v>
      </c>
      <c r="Y182" s="1" t="s">
        <v>66</v>
      </c>
      <c r="Z182" s="1" t="s">
        <v>58</v>
      </c>
      <c r="AA182" s="1" t="s">
        <v>58</v>
      </c>
      <c r="AB182" s="1" t="s">
        <v>58</v>
      </c>
      <c r="AC182" s="1" t="s">
        <v>58</v>
      </c>
      <c r="AD182" s="1" t="s">
        <v>58</v>
      </c>
      <c r="AE182" s="1" t="s">
        <v>58</v>
      </c>
      <c r="AF182" s="1" t="s">
        <v>58</v>
      </c>
      <c r="AG182" s="1" t="s">
        <v>58</v>
      </c>
      <c r="AH182" s="1" t="s">
        <v>66</v>
      </c>
      <c r="AI182" s="1" t="s">
        <v>58</v>
      </c>
      <c r="AJ182" s="1" t="s">
        <v>58</v>
      </c>
      <c r="AK182" s="1">
        <v>1</v>
      </c>
      <c r="AL182" s="1">
        <v>0</v>
      </c>
      <c r="AM182" s="1">
        <v>1</v>
      </c>
      <c r="AN182" s="1">
        <v>1</v>
      </c>
      <c r="AO182" s="1">
        <v>1</v>
      </c>
      <c r="AP182" s="1">
        <v>1</v>
      </c>
      <c r="AQ182" s="1">
        <v>0</v>
      </c>
      <c r="AR182" s="1">
        <v>0</v>
      </c>
      <c r="AS182" s="1">
        <v>1</v>
      </c>
      <c r="AV182" s="1">
        <v>11.8</v>
      </c>
      <c r="AW182" s="1" t="s">
        <v>59</v>
      </c>
      <c r="AX182" s="1">
        <v>1</v>
      </c>
    </row>
    <row r="183" spans="1:50">
      <c r="A183" s="1" t="s">
        <v>486</v>
      </c>
      <c r="B183" s="1" t="s">
        <v>487</v>
      </c>
      <c r="C183" s="1" t="s">
        <v>52</v>
      </c>
      <c r="D183" s="1">
        <v>3280</v>
      </c>
      <c r="E183" s="1" t="s">
        <v>53</v>
      </c>
      <c r="F183" s="1">
        <v>62</v>
      </c>
      <c r="G183" s="1" t="s">
        <v>64</v>
      </c>
      <c r="H183" s="1">
        <v>244.74</v>
      </c>
      <c r="I183" s="1" t="s">
        <v>196</v>
      </c>
      <c r="J183" s="1" t="s">
        <v>55</v>
      </c>
      <c r="K183" s="1" t="s">
        <v>131</v>
      </c>
      <c r="L183" s="1" t="s">
        <v>58</v>
      </c>
      <c r="M183" s="1">
        <v>0</v>
      </c>
      <c r="N183" s="1">
        <v>1</v>
      </c>
      <c r="O183" s="1">
        <v>1</v>
      </c>
      <c r="P183" s="1">
        <v>0</v>
      </c>
      <c r="Q183" s="1" t="s">
        <v>59</v>
      </c>
      <c r="R183" s="1" t="s">
        <v>59</v>
      </c>
      <c r="S183" s="1" t="s">
        <v>59</v>
      </c>
      <c r="T183" s="1" t="s">
        <v>59</v>
      </c>
      <c r="U183" s="1" t="s">
        <v>59</v>
      </c>
      <c r="W183" s="1">
        <v>0</v>
      </c>
      <c r="X183" s="1">
        <v>0</v>
      </c>
      <c r="Y183" s="1" t="s">
        <v>59</v>
      </c>
      <c r="Z183" s="1" t="s">
        <v>59</v>
      </c>
      <c r="AA183" s="1" t="s">
        <v>59</v>
      </c>
      <c r="AB183" s="1" t="s">
        <v>59</v>
      </c>
      <c r="AC183" s="1" t="s">
        <v>59</v>
      </c>
      <c r="AD183" s="1" t="s">
        <v>59</v>
      </c>
      <c r="AE183" s="1" t="s">
        <v>59</v>
      </c>
      <c r="AF183" s="1" t="s">
        <v>59</v>
      </c>
      <c r="AG183" s="1" t="s">
        <v>59</v>
      </c>
      <c r="AH183" s="1" t="s">
        <v>59</v>
      </c>
      <c r="AI183" s="1" t="s">
        <v>59</v>
      </c>
      <c r="AJ183" s="1" t="s">
        <v>59</v>
      </c>
      <c r="AV183" s="1">
        <v>14.6</v>
      </c>
      <c r="AW183" s="1" t="s">
        <v>59</v>
      </c>
      <c r="AX183" s="1">
        <v>5</v>
      </c>
    </row>
    <row r="184" spans="1:50">
      <c r="A184" s="1" t="s">
        <v>488</v>
      </c>
      <c r="B184" s="1" t="s">
        <v>489</v>
      </c>
      <c r="C184" s="1" t="s">
        <v>205</v>
      </c>
      <c r="E184" s="1" t="s">
        <v>53</v>
      </c>
      <c r="F184" s="1">
        <v>46</v>
      </c>
      <c r="G184" s="1" t="s">
        <v>226</v>
      </c>
      <c r="H184" s="1">
        <v>300.33</v>
      </c>
      <c r="I184" s="1" t="s">
        <v>55</v>
      </c>
      <c r="J184" s="1" t="s">
        <v>71</v>
      </c>
      <c r="K184" s="1" t="s">
        <v>57</v>
      </c>
      <c r="L184" s="1" t="s">
        <v>66</v>
      </c>
      <c r="M184" s="1">
        <v>1</v>
      </c>
      <c r="N184" s="1">
        <v>2</v>
      </c>
      <c r="O184" s="1">
        <v>2</v>
      </c>
      <c r="P184" s="1">
        <v>0</v>
      </c>
      <c r="Q184" s="1" t="s">
        <v>66</v>
      </c>
      <c r="R184" s="1" t="s">
        <v>59</v>
      </c>
      <c r="S184" s="1" t="s">
        <v>59</v>
      </c>
      <c r="T184" s="1" t="s">
        <v>66</v>
      </c>
      <c r="U184" s="1" t="s">
        <v>66</v>
      </c>
      <c r="W184" s="1">
        <v>0</v>
      </c>
      <c r="X184" s="1">
        <v>0</v>
      </c>
      <c r="Y184" s="1" t="s">
        <v>66</v>
      </c>
      <c r="Z184" s="1" t="s">
        <v>58</v>
      </c>
      <c r="AA184" s="1" t="s">
        <v>58</v>
      </c>
      <c r="AB184" s="1" t="s">
        <v>58</v>
      </c>
      <c r="AC184" s="1" t="s">
        <v>58</v>
      </c>
      <c r="AD184" s="1" t="s">
        <v>58</v>
      </c>
      <c r="AE184" s="1" t="s">
        <v>66</v>
      </c>
      <c r="AF184" s="1" t="s">
        <v>58</v>
      </c>
      <c r="AG184" s="1" t="s">
        <v>58</v>
      </c>
      <c r="AH184" s="1" t="s">
        <v>58</v>
      </c>
      <c r="AI184" s="1" t="s">
        <v>58</v>
      </c>
      <c r="AJ184" s="1" t="s">
        <v>58</v>
      </c>
      <c r="AK184" s="1">
        <v>1</v>
      </c>
      <c r="AL184" s="1">
        <v>0</v>
      </c>
      <c r="AM184" s="1">
        <v>1</v>
      </c>
      <c r="AN184" s="1">
        <v>1</v>
      </c>
      <c r="AO184" s="1">
        <v>1</v>
      </c>
      <c r="AP184" s="1">
        <v>0</v>
      </c>
      <c r="AQ184" s="1">
        <v>0</v>
      </c>
      <c r="AR184" s="1">
        <v>1</v>
      </c>
      <c r="AS184" s="1">
        <v>1</v>
      </c>
      <c r="AV184" s="1">
        <v>11.1</v>
      </c>
      <c r="AW184" s="1" t="s">
        <v>66</v>
      </c>
      <c r="AX184" s="1">
        <v>1</v>
      </c>
    </row>
    <row r="185" spans="1:50">
      <c r="A185" s="1" t="s">
        <v>490</v>
      </c>
      <c r="B185" s="1" t="s">
        <v>491</v>
      </c>
      <c r="C185" s="1" t="s">
        <v>108</v>
      </c>
      <c r="E185" s="1" t="s">
        <v>63</v>
      </c>
      <c r="F185" s="1">
        <v>42</v>
      </c>
      <c r="G185" s="1" t="s">
        <v>226</v>
      </c>
      <c r="H185" s="1">
        <v>266.12</v>
      </c>
      <c r="I185" s="1" t="s">
        <v>105</v>
      </c>
      <c r="J185" s="1" t="s">
        <v>71</v>
      </c>
      <c r="K185" s="1" t="s">
        <v>72</v>
      </c>
      <c r="L185" s="1" t="s">
        <v>58</v>
      </c>
      <c r="M185" s="1">
        <v>0</v>
      </c>
      <c r="N185" s="1">
        <v>2</v>
      </c>
      <c r="O185" s="1">
        <v>2</v>
      </c>
      <c r="P185" s="1">
        <v>0</v>
      </c>
      <c r="Q185" s="1" t="s">
        <v>59</v>
      </c>
      <c r="R185" s="1" t="s">
        <v>59</v>
      </c>
      <c r="S185" s="1" t="s">
        <v>59</v>
      </c>
      <c r="T185" s="1" t="s">
        <v>59</v>
      </c>
      <c r="U185" s="1" t="s">
        <v>59</v>
      </c>
      <c r="V185" s="1">
        <v>0</v>
      </c>
      <c r="W185" s="1">
        <v>1</v>
      </c>
      <c r="X185" s="1">
        <v>1</v>
      </c>
      <c r="Y185" s="1" t="s">
        <v>66</v>
      </c>
      <c r="Z185" s="1" t="s">
        <v>58</v>
      </c>
      <c r="AA185" s="1" t="s">
        <v>58</v>
      </c>
      <c r="AB185" s="1" t="s">
        <v>58</v>
      </c>
      <c r="AC185" s="1" t="s">
        <v>58</v>
      </c>
      <c r="AD185" s="1" t="s">
        <v>58</v>
      </c>
      <c r="AE185" s="1" t="s">
        <v>58</v>
      </c>
      <c r="AF185" s="1" t="s">
        <v>58</v>
      </c>
      <c r="AG185" s="1" t="s">
        <v>58</v>
      </c>
      <c r="AH185" s="1" t="s">
        <v>66</v>
      </c>
      <c r="AI185" s="1" t="s">
        <v>58</v>
      </c>
      <c r="AJ185" s="1" t="s">
        <v>58</v>
      </c>
      <c r="AK185" s="1">
        <v>1</v>
      </c>
      <c r="AL185" s="1">
        <v>1</v>
      </c>
      <c r="AM185" s="1">
        <v>0</v>
      </c>
      <c r="AN185" s="1">
        <v>0</v>
      </c>
      <c r="AO185" s="1">
        <v>1</v>
      </c>
      <c r="AP185" s="1">
        <v>0</v>
      </c>
      <c r="AQ185" s="1">
        <v>0</v>
      </c>
      <c r="AR185" s="1">
        <v>0</v>
      </c>
      <c r="AS185" s="1">
        <v>0</v>
      </c>
      <c r="AV185" s="1">
        <v>12.3</v>
      </c>
      <c r="AW185" s="1" t="s">
        <v>59</v>
      </c>
      <c r="AX185" s="1">
        <v>9</v>
      </c>
    </row>
    <row r="186" spans="1:50">
      <c r="A186" s="1" t="s">
        <v>492</v>
      </c>
      <c r="B186" s="1" t="s">
        <v>493</v>
      </c>
      <c r="C186" s="1" t="s">
        <v>148</v>
      </c>
      <c r="D186" s="1">
        <v>5640</v>
      </c>
      <c r="E186" s="1" t="s">
        <v>53</v>
      </c>
      <c r="F186" s="1">
        <v>60</v>
      </c>
      <c r="G186" s="1" t="s">
        <v>70</v>
      </c>
      <c r="H186" s="1">
        <v>334.21</v>
      </c>
      <c r="I186" s="1" t="s">
        <v>55</v>
      </c>
      <c r="J186" s="1" t="s">
        <v>55</v>
      </c>
      <c r="K186" s="1" t="s">
        <v>72</v>
      </c>
      <c r="L186" s="1" t="s">
        <v>58</v>
      </c>
      <c r="M186" s="1">
        <v>0</v>
      </c>
      <c r="N186" s="1">
        <v>2</v>
      </c>
      <c r="O186" s="1">
        <v>2</v>
      </c>
      <c r="P186" s="1">
        <v>0</v>
      </c>
      <c r="Q186" s="1" t="s">
        <v>59</v>
      </c>
      <c r="R186" s="1" t="s">
        <v>59</v>
      </c>
      <c r="S186" s="1" t="s">
        <v>59</v>
      </c>
      <c r="T186" s="1" t="s">
        <v>59</v>
      </c>
      <c r="U186" s="1" t="s">
        <v>59</v>
      </c>
      <c r="W186" s="1">
        <v>0</v>
      </c>
      <c r="X186" s="1">
        <v>0</v>
      </c>
      <c r="Y186" s="1" t="s">
        <v>66</v>
      </c>
      <c r="Z186" s="1" t="s">
        <v>58</v>
      </c>
      <c r="AA186" s="1" t="s">
        <v>58</v>
      </c>
      <c r="AB186" s="1" t="s">
        <v>58</v>
      </c>
      <c r="AC186" s="1" t="s">
        <v>58</v>
      </c>
      <c r="AD186" s="1" t="s">
        <v>58</v>
      </c>
      <c r="AE186" s="1" t="s">
        <v>58</v>
      </c>
      <c r="AF186" s="1" t="s">
        <v>58</v>
      </c>
      <c r="AG186" s="1" t="s">
        <v>58</v>
      </c>
      <c r="AH186" s="1" t="s">
        <v>58</v>
      </c>
      <c r="AI186" s="1" t="s">
        <v>66</v>
      </c>
      <c r="AJ186" s="1" t="s">
        <v>58</v>
      </c>
      <c r="AK186" s="1">
        <v>0</v>
      </c>
      <c r="AL186" s="1">
        <v>1</v>
      </c>
      <c r="AM186" s="1">
        <v>1</v>
      </c>
      <c r="AN186" s="1">
        <v>0</v>
      </c>
      <c r="AO186" s="1">
        <v>1</v>
      </c>
      <c r="AP186" s="1">
        <v>0</v>
      </c>
      <c r="AQ186" s="1">
        <v>0</v>
      </c>
      <c r="AR186" s="1">
        <v>0</v>
      </c>
      <c r="AS186" s="1">
        <v>1</v>
      </c>
      <c r="AV186" s="1">
        <v>11.6</v>
      </c>
      <c r="AW186" s="1" t="s">
        <v>59</v>
      </c>
      <c r="AX186" s="1">
        <v>3</v>
      </c>
    </row>
    <row r="187" spans="1:50">
      <c r="A187" s="1" t="s">
        <v>494</v>
      </c>
      <c r="B187" s="1" t="s">
        <v>495</v>
      </c>
      <c r="C187" s="1" t="s">
        <v>271</v>
      </c>
      <c r="E187" s="1" t="s">
        <v>63</v>
      </c>
      <c r="F187" s="1">
        <v>78</v>
      </c>
      <c r="G187" s="1" t="s">
        <v>104</v>
      </c>
      <c r="H187" s="1">
        <v>217.11</v>
      </c>
      <c r="I187" s="1" t="s">
        <v>55</v>
      </c>
      <c r="J187" s="1" t="s">
        <v>71</v>
      </c>
      <c r="K187" s="1" t="s">
        <v>72</v>
      </c>
      <c r="L187" s="1" t="s">
        <v>58</v>
      </c>
      <c r="M187" s="1">
        <v>0</v>
      </c>
      <c r="N187" s="1">
        <v>2</v>
      </c>
      <c r="O187" s="1">
        <v>2</v>
      </c>
      <c r="P187" s="1">
        <v>0</v>
      </c>
      <c r="Q187" s="1" t="s">
        <v>59</v>
      </c>
      <c r="R187" s="1" t="s">
        <v>59</v>
      </c>
      <c r="S187" s="1" t="s">
        <v>59</v>
      </c>
      <c r="T187" s="1" t="s">
        <v>59</v>
      </c>
      <c r="U187" s="1" t="s">
        <v>59</v>
      </c>
      <c r="V187" s="1">
        <v>0</v>
      </c>
      <c r="W187" s="1">
        <v>1</v>
      </c>
      <c r="X187" s="1">
        <v>1</v>
      </c>
      <c r="Y187" s="1" t="s">
        <v>66</v>
      </c>
      <c r="Z187" s="1" t="s">
        <v>58</v>
      </c>
      <c r="AA187" s="1" t="s">
        <v>58</v>
      </c>
      <c r="AB187" s="1" t="s">
        <v>58</v>
      </c>
      <c r="AC187" s="1" t="s">
        <v>58</v>
      </c>
      <c r="AD187" s="1" t="s">
        <v>58</v>
      </c>
      <c r="AE187" s="1" t="s">
        <v>58</v>
      </c>
      <c r="AF187" s="1" t="s">
        <v>58</v>
      </c>
      <c r="AG187" s="1" t="s">
        <v>58</v>
      </c>
      <c r="AH187" s="1" t="s">
        <v>58</v>
      </c>
      <c r="AI187" s="1" t="s">
        <v>58</v>
      </c>
      <c r="AJ187" s="1" t="s">
        <v>58</v>
      </c>
      <c r="AK187" s="1">
        <v>1</v>
      </c>
      <c r="AL187" s="1">
        <v>0</v>
      </c>
      <c r="AM187" s="1">
        <v>1</v>
      </c>
      <c r="AN187" s="1">
        <v>0</v>
      </c>
      <c r="AO187" s="1">
        <v>0</v>
      </c>
      <c r="AP187" s="1">
        <v>0</v>
      </c>
      <c r="AQ187" s="1">
        <v>0</v>
      </c>
      <c r="AR187" s="1">
        <v>0</v>
      </c>
      <c r="AS187" s="1">
        <v>1</v>
      </c>
      <c r="AV187" s="1">
        <v>11.8</v>
      </c>
      <c r="AW187" s="1" t="s">
        <v>59</v>
      </c>
      <c r="AX187" s="1">
        <v>1</v>
      </c>
    </row>
    <row r="188" spans="1:50">
      <c r="A188" s="1" t="s">
        <v>496</v>
      </c>
      <c r="B188" s="1" t="s">
        <v>497</v>
      </c>
      <c r="C188" s="1" t="s">
        <v>218</v>
      </c>
      <c r="E188" s="1" t="s">
        <v>53</v>
      </c>
      <c r="F188" s="1">
        <v>58</v>
      </c>
      <c r="G188" s="1" t="s">
        <v>70</v>
      </c>
      <c r="H188" s="1">
        <v>169.41</v>
      </c>
      <c r="I188" s="1" t="s">
        <v>55</v>
      </c>
      <c r="J188" s="1" t="s">
        <v>56</v>
      </c>
      <c r="K188" s="1" t="s">
        <v>131</v>
      </c>
      <c r="L188" s="1" t="s">
        <v>58</v>
      </c>
      <c r="M188" s="1">
        <v>0</v>
      </c>
      <c r="N188" s="1">
        <v>1</v>
      </c>
      <c r="O188" s="1">
        <v>1</v>
      </c>
      <c r="P188" s="1">
        <v>0</v>
      </c>
      <c r="Q188" s="1" t="s">
        <v>59</v>
      </c>
      <c r="R188" s="1" t="s">
        <v>59</v>
      </c>
      <c r="S188" s="1" t="s">
        <v>59</v>
      </c>
      <c r="T188" s="1" t="s">
        <v>59</v>
      </c>
      <c r="U188" s="1" t="s">
        <v>59</v>
      </c>
      <c r="W188" s="1">
        <v>0</v>
      </c>
      <c r="X188" s="1">
        <v>0</v>
      </c>
      <c r="Y188" s="1" t="s">
        <v>66</v>
      </c>
      <c r="Z188" s="1" t="s">
        <v>58</v>
      </c>
      <c r="AA188" s="1" t="s">
        <v>58</v>
      </c>
      <c r="AB188" s="1" t="s">
        <v>58</v>
      </c>
      <c r="AC188" s="1" t="s">
        <v>58</v>
      </c>
      <c r="AD188" s="1" t="s">
        <v>58</v>
      </c>
      <c r="AE188" s="1" t="s">
        <v>58</v>
      </c>
      <c r="AF188" s="1" t="s">
        <v>58</v>
      </c>
      <c r="AG188" s="1" t="s">
        <v>58</v>
      </c>
      <c r="AH188" s="1" t="s">
        <v>58</v>
      </c>
      <c r="AI188" s="1" t="s">
        <v>58</v>
      </c>
      <c r="AJ188" s="1" t="s">
        <v>58</v>
      </c>
      <c r="AK188" s="1">
        <v>1</v>
      </c>
      <c r="AL188" s="1">
        <v>0</v>
      </c>
      <c r="AM188" s="1">
        <v>1</v>
      </c>
      <c r="AN188" s="1">
        <v>0</v>
      </c>
      <c r="AO188" s="1">
        <v>1</v>
      </c>
      <c r="AP188" s="1">
        <v>0</v>
      </c>
      <c r="AQ188" s="1">
        <v>0</v>
      </c>
      <c r="AR188" s="1">
        <v>0</v>
      </c>
      <c r="AS188" s="1">
        <v>0</v>
      </c>
      <c r="AV188" s="1">
        <v>11.2</v>
      </c>
      <c r="AW188" s="1" t="s">
        <v>59</v>
      </c>
      <c r="AX188" s="1">
        <v>9</v>
      </c>
    </row>
    <row r="189" spans="1:50">
      <c r="A189" s="1" t="s">
        <v>498</v>
      </c>
      <c r="B189" s="1" t="s">
        <v>499</v>
      </c>
      <c r="C189" s="1" t="s">
        <v>420</v>
      </c>
      <c r="E189" s="1" t="s">
        <v>63</v>
      </c>
      <c r="F189" s="1">
        <v>42</v>
      </c>
      <c r="G189" s="1" t="s">
        <v>84</v>
      </c>
      <c r="H189" s="1">
        <v>185.2</v>
      </c>
      <c r="I189" s="1" t="s">
        <v>100</v>
      </c>
      <c r="J189" s="1" t="s">
        <v>56</v>
      </c>
      <c r="K189" s="1" t="s">
        <v>90</v>
      </c>
      <c r="L189" s="1" t="s">
        <v>58</v>
      </c>
      <c r="M189" s="1">
        <v>0</v>
      </c>
      <c r="N189" s="1">
        <v>2</v>
      </c>
      <c r="O189" s="1">
        <v>2</v>
      </c>
      <c r="P189" s="1">
        <v>0</v>
      </c>
      <c r="Q189" s="1" t="s">
        <v>59</v>
      </c>
      <c r="R189" s="1" t="s">
        <v>59</v>
      </c>
      <c r="S189" s="1" t="s">
        <v>59</v>
      </c>
      <c r="T189" s="1" t="s">
        <v>59</v>
      </c>
      <c r="U189" s="1" t="s">
        <v>59</v>
      </c>
      <c r="V189" s="1">
        <v>0</v>
      </c>
      <c r="W189" s="1">
        <v>0</v>
      </c>
      <c r="X189" s="1">
        <v>0</v>
      </c>
      <c r="Y189" s="1" t="s">
        <v>66</v>
      </c>
      <c r="Z189" s="1" t="s">
        <v>58</v>
      </c>
      <c r="AA189" s="1" t="s">
        <v>58</v>
      </c>
      <c r="AB189" s="1" t="s">
        <v>58</v>
      </c>
      <c r="AC189" s="1" t="s">
        <v>58</v>
      </c>
      <c r="AD189" s="1" t="s">
        <v>58</v>
      </c>
      <c r="AE189" s="1" t="s">
        <v>58</v>
      </c>
      <c r="AF189" s="1" t="s">
        <v>58</v>
      </c>
      <c r="AG189" s="1" t="s">
        <v>58</v>
      </c>
      <c r="AH189" s="1" t="s">
        <v>58</v>
      </c>
      <c r="AI189" s="1" t="s">
        <v>58</v>
      </c>
      <c r="AJ189" s="1" t="s">
        <v>58</v>
      </c>
      <c r="AK189" s="1">
        <v>0</v>
      </c>
      <c r="AL189" s="1">
        <v>1</v>
      </c>
      <c r="AM189" s="1">
        <v>1</v>
      </c>
      <c r="AN189" s="1">
        <v>0</v>
      </c>
      <c r="AO189" s="1">
        <v>1</v>
      </c>
      <c r="AP189" s="1">
        <v>0</v>
      </c>
      <c r="AQ189" s="1">
        <v>0</v>
      </c>
      <c r="AR189" s="1">
        <v>1</v>
      </c>
      <c r="AS189" s="1">
        <v>1</v>
      </c>
      <c r="AV189" s="1">
        <v>11.2</v>
      </c>
      <c r="AW189" s="1" t="s">
        <v>59</v>
      </c>
      <c r="AX189" s="1">
        <v>2</v>
      </c>
    </row>
    <row r="190" spans="1:50">
      <c r="A190" s="1" t="s">
        <v>500</v>
      </c>
      <c r="B190" s="1" t="s">
        <v>501</v>
      </c>
      <c r="C190" s="1" t="s">
        <v>119</v>
      </c>
      <c r="E190" s="1" t="s">
        <v>53</v>
      </c>
      <c r="F190" s="1">
        <v>0</v>
      </c>
      <c r="G190" s="1" t="s">
        <v>84</v>
      </c>
      <c r="H190" s="1">
        <v>163.82</v>
      </c>
      <c r="I190" s="1" t="s">
        <v>55</v>
      </c>
      <c r="J190" s="1" t="s">
        <v>55</v>
      </c>
      <c r="K190" s="1" t="s">
        <v>80</v>
      </c>
      <c r="L190" s="1" t="s">
        <v>58</v>
      </c>
      <c r="M190" s="1">
        <v>0</v>
      </c>
      <c r="N190" s="1">
        <v>1</v>
      </c>
      <c r="O190" s="1">
        <v>1</v>
      </c>
      <c r="P190" s="1">
        <v>0</v>
      </c>
      <c r="Q190" s="1" t="s">
        <v>59</v>
      </c>
      <c r="R190" s="1" t="s">
        <v>59</v>
      </c>
      <c r="S190" s="1" t="s">
        <v>59</v>
      </c>
      <c r="T190" s="1" t="s">
        <v>59</v>
      </c>
      <c r="U190" s="1" t="s">
        <v>59</v>
      </c>
      <c r="W190" s="1">
        <v>0</v>
      </c>
      <c r="X190" s="1">
        <v>0</v>
      </c>
      <c r="Y190" s="1" t="s">
        <v>59</v>
      </c>
      <c r="Z190" s="1" t="s">
        <v>59</v>
      </c>
      <c r="AA190" s="1" t="s">
        <v>59</v>
      </c>
      <c r="AB190" s="1" t="s">
        <v>59</v>
      </c>
      <c r="AC190" s="1" t="s">
        <v>59</v>
      </c>
      <c r="AD190" s="1" t="s">
        <v>59</v>
      </c>
      <c r="AE190" s="1" t="s">
        <v>59</v>
      </c>
      <c r="AF190" s="1" t="s">
        <v>59</v>
      </c>
      <c r="AG190" s="1" t="s">
        <v>59</v>
      </c>
      <c r="AH190" s="1" t="s">
        <v>59</v>
      </c>
      <c r="AI190" s="1" t="s">
        <v>59</v>
      </c>
      <c r="AJ190" s="1" t="s">
        <v>59</v>
      </c>
      <c r="AV190" s="1">
        <v>12.3</v>
      </c>
      <c r="AW190" s="1" t="s">
        <v>59</v>
      </c>
      <c r="AX190" s="1">
        <v>7</v>
      </c>
    </row>
    <row r="191" spans="1:50">
      <c r="A191" s="1" t="s">
        <v>502</v>
      </c>
      <c r="B191" s="1" t="s">
        <v>446</v>
      </c>
      <c r="C191" s="1" t="s">
        <v>185</v>
      </c>
      <c r="D191" s="1">
        <v>1600</v>
      </c>
      <c r="E191" s="1" t="s">
        <v>63</v>
      </c>
      <c r="F191" s="1">
        <v>64</v>
      </c>
      <c r="G191" s="1" t="s">
        <v>64</v>
      </c>
      <c r="H191" s="1">
        <v>304.61</v>
      </c>
      <c r="I191" s="1" t="s">
        <v>55</v>
      </c>
      <c r="J191" s="1" t="s">
        <v>71</v>
      </c>
      <c r="K191" s="1" t="s">
        <v>72</v>
      </c>
      <c r="L191" s="1" t="s">
        <v>58</v>
      </c>
      <c r="M191" s="1">
        <v>0</v>
      </c>
      <c r="N191" s="1">
        <v>2</v>
      </c>
      <c r="O191" s="1">
        <v>2</v>
      </c>
      <c r="P191" s="1">
        <v>2</v>
      </c>
      <c r="Q191" s="1" t="s">
        <v>59</v>
      </c>
      <c r="R191" s="1" t="s">
        <v>59</v>
      </c>
      <c r="S191" s="1" t="s">
        <v>59</v>
      </c>
      <c r="T191" s="1" t="s">
        <v>59</v>
      </c>
      <c r="U191" s="1" t="s">
        <v>59</v>
      </c>
      <c r="W191" s="1">
        <v>0</v>
      </c>
      <c r="X191" s="1">
        <v>0</v>
      </c>
      <c r="Y191" s="1" t="s">
        <v>58</v>
      </c>
      <c r="Z191" s="1" t="s">
        <v>66</v>
      </c>
      <c r="AA191" s="1" t="s">
        <v>58</v>
      </c>
      <c r="AB191" s="1" t="s">
        <v>58</v>
      </c>
      <c r="AC191" s="1" t="s">
        <v>58</v>
      </c>
      <c r="AD191" s="1" t="s">
        <v>58</v>
      </c>
      <c r="AE191" s="1" t="s">
        <v>58</v>
      </c>
      <c r="AF191" s="1" t="s">
        <v>58</v>
      </c>
      <c r="AG191" s="1" t="s">
        <v>58</v>
      </c>
      <c r="AH191" s="1" t="s">
        <v>58</v>
      </c>
      <c r="AI191" s="1" t="s">
        <v>58</v>
      </c>
      <c r="AJ191" s="1" t="s">
        <v>58</v>
      </c>
      <c r="AK191" s="1">
        <v>0</v>
      </c>
      <c r="AL191" s="1">
        <v>0</v>
      </c>
      <c r="AM191" s="1">
        <v>1</v>
      </c>
      <c r="AN191" s="1">
        <v>1</v>
      </c>
      <c r="AO191" s="1">
        <v>1</v>
      </c>
      <c r="AP191" s="1">
        <v>0</v>
      </c>
      <c r="AQ191" s="1">
        <v>0</v>
      </c>
      <c r="AR191" s="1">
        <v>0</v>
      </c>
      <c r="AS191" s="1">
        <v>1</v>
      </c>
      <c r="AV191" s="1">
        <v>13.6</v>
      </c>
      <c r="AW191" s="1" t="s">
        <v>59</v>
      </c>
      <c r="AX191" s="1">
        <v>1</v>
      </c>
    </row>
    <row r="192" spans="1:50">
      <c r="A192" s="1" t="s">
        <v>503</v>
      </c>
      <c r="B192" s="1" t="s">
        <v>504</v>
      </c>
      <c r="C192" s="1" t="s">
        <v>122</v>
      </c>
      <c r="D192" s="1">
        <v>2700</v>
      </c>
      <c r="E192" s="1" t="s">
        <v>63</v>
      </c>
      <c r="F192" s="1">
        <v>46</v>
      </c>
      <c r="G192" s="1" t="s">
        <v>64</v>
      </c>
      <c r="H192" s="1">
        <v>262.83</v>
      </c>
      <c r="I192" s="1" t="s">
        <v>105</v>
      </c>
      <c r="J192" s="1" t="s">
        <v>71</v>
      </c>
      <c r="K192" s="1" t="s">
        <v>72</v>
      </c>
      <c r="L192" s="1" t="s">
        <v>58</v>
      </c>
      <c r="M192" s="1">
        <v>0</v>
      </c>
      <c r="N192" s="1">
        <v>1</v>
      </c>
      <c r="O192" s="1">
        <v>1</v>
      </c>
      <c r="P192" s="1">
        <v>0</v>
      </c>
      <c r="Q192" s="1" t="s">
        <v>59</v>
      </c>
      <c r="R192" s="1" t="s">
        <v>59</v>
      </c>
      <c r="S192" s="1" t="s">
        <v>59</v>
      </c>
      <c r="T192" s="1" t="s">
        <v>59</v>
      </c>
      <c r="U192" s="1" t="s">
        <v>59</v>
      </c>
      <c r="V192" s="1">
        <v>0</v>
      </c>
      <c r="W192" s="1">
        <v>1</v>
      </c>
      <c r="X192" s="1">
        <v>1</v>
      </c>
      <c r="Y192" s="1" t="s">
        <v>66</v>
      </c>
      <c r="Z192" s="1" t="s">
        <v>66</v>
      </c>
      <c r="AA192" s="1" t="s">
        <v>58</v>
      </c>
      <c r="AB192" s="1" t="s">
        <v>66</v>
      </c>
      <c r="AC192" s="1" t="s">
        <v>58</v>
      </c>
      <c r="AD192" s="1" t="s">
        <v>58</v>
      </c>
      <c r="AE192" s="1" t="s">
        <v>66</v>
      </c>
      <c r="AF192" s="1" t="s">
        <v>58</v>
      </c>
      <c r="AG192" s="1" t="s">
        <v>58</v>
      </c>
      <c r="AH192" s="1" t="s">
        <v>58</v>
      </c>
      <c r="AI192" s="1" t="s">
        <v>58</v>
      </c>
      <c r="AJ192" s="1" t="s">
        <v>58</v>
      </c>
      <c r="AK192" s="1">
        <v>0</v>
      </c>
      <c r="AL192" s="1">
        <v>1</v>
      </c>
      <c r="AM192" s="1">
        <v>1</v>
      </c>
      <c r="AN192" s="1">
        <v>0</v>
      </c>
      <c r="AO192" s="1">
        <v>0</v>
      </c>
      <c r="AP192" s="1">
        <v>0</v>
      </c>
      <c r="AQ192" s="1">
        <v>0</v>
      </c>
      <c r="AR192" s="1">
        <v>0</v>
      </c>
      <c r="AS192" s="1">
        <v>0</v>
      </c>
      <c r="AV192" s="1">
        <v>12.1</v>
      </c>
      <c r="AW192" s="1" t="s">
        <v>59</v>
      </c>
      <c r="AX192" s="1">
        <v>7</v>
      </c>
    </row>
    <row r="193" spans="1:50">
      <c r="A193" s="1" t="s">
        <v>505</v>
      </c>
      <c r="B193" s="1" t="s">
        <v>506</v>
      </c>
      <c r="C193" s="1" t="s">
        <v>126</v>
      </c>
      <c r="D193" s="1">
        <v>5330</v>
      </c>
      <c r="E193" s="1" t="s">
        <v>63</v>
      </c>
      <c r="F193" s="1">
        <v>78</v>
      </c>
      <c r="G193" s="1" t="s">
        <v>64</v>
      </c>
      <c r="H193" s="1">
        <v>269.74</v>
      </c>
      <c r="I193" s="1" t="s">
        <v>94</v>
      </c>
      <c r="J193" s="1" t="s">
        <v>71</v>
      </c>
      <c r="K193" s="1" t="s">
        <v>80</v>
      </c>
      <c r="L193" s="1" t="s">
        <v>66</v>
      </c>
      <c r="M193" s="1">
        <v>1</v>
      </c>
      <c r="N193" s="1">
        <v>1</v>
      </c>
      <c r="O193" s="1">
        <v>1</v>
      </c>
      <c r="P193" s="1">
        <v>0</v>
      </c>
      <c r="Q193" s="1" t="s">
        <v>59</v>
      </c>
      <c r="R193" s="1" t="s">
        <v>59</v>
      </c>
      <c r="S193" s="1" t="s">
        <v>59</v>
      </c>
      <c r="T193" s="1" t="s">
        <v>66</v>
      </c>
      <c r="U193" s="1" t="s">
        <v>59</v>
      </c>
      <c r="W193" s="1">
        <v>0</v>
      </c>
      <c r="X193" s="1">
        <v>0</v>
      </c>
      <c r="Y193" s="1" t="s">
        <v>66</v>
      </c>
      <c r="Z193" s="1" t="s">
        <v>58</v>
      </c>
      <c r="AA193" s="1" t="s">
        <v>58</v>
      </c>
      <c r="AB193" s="1" t="s">
        <v>66</v>
      </c>
      <c r="AC193" s="1" t="s">
        <v>58</v>
      </c>
      <c r="AD193" s="1" t="s">
        <v>66</v>
      </c>
      <c r="AE193" s="1" t="s">
        <v>66</v>
      </c>
      <c r="AF193" s="1" t="s">
        <v>58</v>
      </c>
      <c r="AG193" s="1" t="s">
        <v>58</v>
      </c>
      <c r="AH193" s="1" t="s">
        <v>58</v>
      </c>
      <c r="AI193" s="1" t="s">
        <v>58</v>
      </c>
      <c r="AJ193" s="1" t="s">
        <v>58</v>
      </c>
      <c r="AK193" s="1">
        <v>0</v>
      </c>
      <c r="AL193" s="1">
        <v>1</v>
      </c>
      <c r="AM193" s="1">
        <v>1</v>
      </c>
      <c r="AN193" s="1">
        <v>0</v>
      </c>
      <c r="AO193" s="1">
        <v>0</v>
      </c>
      <c r="AP193" s="1">
        <v>1</v>
      </c>
      <c r="AQ193" s="1">
        <v>0</v>
      </c>
      <c r="AR193" s="1">
        <v>0</v>
      </c>
      <c r="AS193" s="1">
        <v>0</v>
      </c>
      <c r="AV193" s="1">
        <v>11.8</v>
      </c>
      <c r="AW193" s="1" t="s">
        <v>59</v>
      </c>
      <c r="AX193" s="1">
        <v>7</v>
      </c>
    </row>
    <row r="194" spans="1:50">
      <c r="A194" s="1" t="s">
        <v>507</v>
      </c>
      <c r="B194" s="1" t="s">
        <v>508</v>
      </c>
      <c r="C194" s="1" t="s">
        <v>212</v>
      </c>
      <c r="E194" s="1" t="s">
        <v>53</v>
      </c>
      <c r="F194" s="1">
        <v>52</v>
      </c>
      <c r="G194" s="1" t="s">
        <v>54</v>
      </c>
      <c r="H194" s="1">
        <v>179.61</v>
      </c>
      <c r="I194" s="1" t="s">
        <v>55</v>
      </c>
      <c r="J194" s="1" t="s">
        <v>55</v>
      </c>
      <c r="K194" s="1" t="s">
        <v>128</v>
      </c>
      <c r="L194" s="1" t="s">
        <v>58</v>
      </c>
      <c r="M194" s="1">
        <v>0</v>
      </c>
      <c r="N194" s="1">
        <v>1</v>
      </c>
      <c r="O194" s="1">
        <v>1</v>
      </c>
      <c r="P194" s="1">
        <v>0</v>
      </c>
      <c r="Q194" s="1" t="s">
        <v>59</v>
      </c>
      <c r="R194" s="1" t="s">
        <v>59</v>
      </c>
      <c r="S194" s="1" t="s">
        <v>59</v>
      </c>
      <c r="T194" s="1" t="s">
        <v>59</v>
      </c>
      <c r="U194" s="1" t="s">
        <v>59</v>
      </c>
      <c r="W194" s="1">
        <v>0</v>
      </c>
      <c r="X194" s="1">
        <v>0</v>
      </c>
      <c r="Y194" s="1" t="s">
        <v>58</v>
      </c>
      <c r="Z194" s="1" t="s">
        <v>58</v>
      </c>
      <c r="AA194" s="1" t="s">
        <v>58</v>
      </c>
      <c r="AB194" s="1" t="s">
        <v>58</v>
      </c>
      <c r="AC194" s="1" t="s">
        <v>58</v>
      </c>
      <c r="AD194" s="1" t="s">
        <v>58</v>
      </c>
      <c r="AE194" s="1" t="s">
        <v>58</v>
      </c>
      <c r="AF194" s="1" t="s">
        <v>58</v>
      </c>
      <c r="AG194" s="1" t="s">
        <v>58</v>
      </c>
      <c r="AH194" s="1" t="s">
        <v>58</v>
      </c>
      <c r="AI194" s="1" t="s">
        <v>58</v>
      </c>
      <c r="AJ194" s="1" t="s">
        <v>58</v>
      </c>
      <c r="AK194" s="1">
        <v>0</v>
      </c>
      <c r="AL194" s="1">
        <v>0</v>
      </c>
      <c r="AM194" s="1">
        <v>0</v>
      </c>
      <c r="AN194" s="1">
        <v>0</v>
      </c>
      <c r="AO194" s="1">
        <v>0</v>
      </c>
      <c r="AP194" s="1">
        <v>0</v>
      </c>
      <c r="AQ194" s="1">
        <v>0</v>
      </c>
      <c r="AR194" s="1">
        <v>0</v>
      </c>
      <c r="AS194" s="1">
        <v>1</v>
      </c>
      <c r="AV194" s="1">
        <v>12.2</v>
      </c>
      <c r="AW194" s="1" t="s">
        <v>59</v>
      </c>
      <c r="AX194" s="1">
        <v>7</v>
      </c>
    </row>
    <row r="195" spans="1:50">
      <c r="A195" s="1" t="s">
        <v>509</v>
      </c>
      <c r="B195" s="1" t="s">
        <v>510</v>
      </c>
      <c r="C195" s="1" t="s">
        <v>79</v>
      </c>
      <c r="D195" s="1">
        <v>7920</v>
      </c>
      <c r="E195" s="1" t="s">
        <v>53</v>
      </c>
      <c r="F195" s="1">
        <v>28</v>
      </c>
      <c r="G195" s="1" t="s">
        <v>64</v>
      </c>
      <c r="H195" s="1">
        <v>250</v>
      </c>
      <c r="I195" s="1" t="s">
        <v>55</v>
      </c>
      <c r="J195" s="1" t="s">
        <v>55</v>
      </c>
      <c r="K195" s="1" t="s">
        <v>128</v>
      </c>
      <c r="L195" s="1" t="s">
        <v>66</v>
      </c>
      <c r="M195" s="1">
        <v>2</v>
      </c>
      <c r="N195" s="1">
        <v>2</v>
      </c>
      <c r="O195" s="1">
        <v>2</v>
      </c>
      <c r="P195" s="1">
        <v>0</v>
      </c>
      <c r="Q195" s="1" t="s">
        <v>59</v>
      </c>
      <c r="R195" s="1" t="s">
        <v>59</v>
      </c>
      <c r="S195" s="1" t="s">
        <v>59</v>
      </c>
      <c r="T195" s="1" t="s">
        <v>59</v>
      </c>
      <c r="U195" s="1" t="s">
        <v>59</v>
      </c>
      <c r="V195" s="1">
        <v>3</v>
      </c>
      <c r="W195" s="1">
        <v>0</v>
      </c>
      <c r="X195" s="1">
        <v>1</v>
      </c>
      <c r="Y195" s="1" t="s">
        <v>59</v>
      </c>
      <c r="Z195" s="1" t="s">
        <v>59</v>
      </c>
      <c r="AA195" s="1" t="s">
        <v>59</v>
      </c>
      <c r="AB195" s="1" t="s">
        <v>59</v>
      </c>
      <c r="AC195" s="1" t="s">
        <v>59</v>
      </c>
      <c r="AD195" s="1" t="s">
        <v>59</v>
      </c>
      <c r="AE195" s="1" t="s">
        <v>59</v>
      </c>
      <c r="AF195" s="1" t="s">
        <v>59</v>
      </c>
      <c r="AG195" s="1" t="s">
        <v>59</v>
      </c>
      <c r="AH195" s="1" t="s">
        <v>59</v>
      </c>
      <c r="AI195" s="1" t="s">
        <v>59</v>
      </c>
      <c r="AJ195" s="1" t="s">
        <v>59</v>
      </c>
      <c r="AV195" s="1">
        <v>13.1</v>
      </c>
      <c r="AW195" s="1" t="s">
        <v>59</v>
      </c>
      <c r="AX195" s="1">
        <v>8</v>
      </c>
    </row>
    <row r="196" spans="1:50">
      <c r="A196" s="1" t="s">
        <v>511</v>
      </c>
      <c r="B196" s="1" t="s">
        <v>512</v>
      </c>
      <c r="C196" s="1" t="s">
        <v>103</v>
      </c>
      <c r="D196" s="1">
        <v>5945</v>
      </c>
      <c r="E196" s="1" t="s">
        <v>53</v>
      </c>
      <c r="F196" s="1">
        <v>0</v>
      </c>
      <c r="G196" s="1" t="s">
        <v>54</v>
      </c>
      <c r="H196" s="1">
        <v>160.53</v>
      </c>
      <c r="I196" s="1" t="s">
        <v>55</v>
      </c>
      <c r="J196" s="1" t="s">
        <v>55</v>
      </c>
      <c r="K196" s="1" t="s">
        <v>123</v>
      </c>
      <c r="L196" s="1" t="s">
        <v>58</v>
      </c>
      <c r="M196" s="1">
        <v>0</v>
      </c>
      <c r="N196" s="1">
        <v>1</v>
      </c>
      <c r="O196" s="1">
        <v>1</v>
      </c>
      <c r="P196" s="1">
        <v>0</v>
      </c>
      <c r="Q196" s="1" t="s">
        <v>59</v>
      </c>
      <c r="R196" s="1" t="s">
        <v>59</v>
      </c>
      <c r="S196" s="1" t="s">
        <v>59</v>
      </c>
      <c r="T196" s="1" t="s">
        <v>59</v>
      </c>
      <c r="U196" s="1" t="s">
        <v>59</v>
      </c>
      <c r="W196" s="1">
        <v>0</v>
      </c>
      <c r="X196" s="1">
        <v>0</v>
      </c>
      <c r="Y196" s="1" t="s">
        <v>59</v>
      </c>
      <c r="Z196" s="1" t="s">
        <v>59</v>
      </c>
      <c r="AA196" s="1" t="s">
        <v>59</v>
      </c>
      <c r="AB196" s="1" t="s">
        <v>59</v>
      </c>
      <c r="AC196" s="1" t="s">
        <v>59</v>
      </c>
      <c r="AD196" s="1" t="s">
        <v>59</v>
      </c>
      <c r="AE196" s="1" t="s">
        <v>59</v>
      </c>
      <c r="AF196" s="1" t="s">
        <v>59</v>
      </c>
      <c r="AG196" s="1" t="s">
        <v>59</v>
      </c>
      <c r="AH196" s="1" t="s">
        <v>59</v>
      </c>
      <c r="AI196" s="1" t="s">
        <v>59</v>
      </c>
      <c r="AJ196" s="1" t="s">
        <v>59</v>
      </c>
      <c r="AV196" s="1">
        <v>11.8</v>
      </c>
      <c r="AW196" s="1" t="s">
        <v>59</v>
      </c>
      <c r="AX196" s="1">
        <v>6</v>
      </c>
    </row>
    <row r="197" spans="1:50">
      <c r="A197" s="1" t="s">
        <v>513</v>
      </c>
      <c r="B197" s="1" t="s">
        <v>514</v>
      </c>
      <c r="C197" s="1" t="s">
        <v>52</v>
      </c>
      <c r="D197" s="1">
        <v>1160</v>
      </c>
      <c r="E197" s="1" t="s">
        <v>63</v>
      </c>
      <c r="F197" s="1">
        <v>68</v>
      </c>
      <c r="G197" s="1" t="s">
        <v>64</v>
      </c>
      <c r="H197" s="1">
        <v>418.09</v>
      </c>
      <c r="I197" s="1" t="s">
        <v>105</v>
      </c>
      <c r="J197" s="1" t="s">
        <v>71</v>
      </c>
      <c r="K197" s="1" t="s">
        <v>72</v>
      </c>
      <c r="L197" s="1" t="s">
        <v>58</v>
      </c>
      <c r="M197" s="1">
        <v>0</v>
      </c>
      <c r="N197" s="1">
        <v>2</v>
      </c>
      <c r="O197" s="1">
        <v>2</v>
      </c>
      <c r="P197" s="1">
        <v>0</v>
      </c>
      <c r="Q197" s="1" t="s">
        <v>59</v>
      </c>
      <c r="R197" s="1" t="s">
        <v>59</v>
      </c>
      <c r="S197" s="1" t="s">
        <v>66</v>
      </c>
      <c r="T197" s="1" t="s">
        <v>59</v>
      </c>
      <c r="U197" s="1" t="s">
        <v>59</v>
      </c>
      <c r="W197" s="1">
        <v>0</v>
      </c>
      <c r="X197" s="1">
        <v>0</v>
      </c>
      <c r="Y197" s="1" t="s">
        <v>66</v>
      </c>
      <c r="Z197" s="1" t="s">
        <v>66</v>
      </c>
      <c r="AA197" s="1" t="s">
        <v>58</v>
      </c>
      <c r="AB197" s="1" t="s">
        <v>66</v>
      </c>
      <c r="AC197" s="1" t="s">
        <v>58</v>
      </c>
      <c r="AD197" s="1" t="s">
        <v>66</v>
      </c>
      <c r="AE197" s="1" t="s">
        <v>58</v>
      </c>
      <c r="AF197" s="1" t="s">
        <v>58</v>
      </c>
      <c r="AG197" s="1" t="s">
        <v>58</v>
      </c>
      <c r="AH197" s="1" t="s">
        <v>58</v>
      </c>
      <c r="AI197" s="1" t="s">
        <v>58</v>
      </c>
      <c r="AJ197" s="1" t="s">
        <v>58</v>
      </c>
      <c r="AK197" s="1">
        <v>0</v>
      </c>
      <c r="AL197" s="1">
        <v>0</v>
      </c>
      <c r="AM197" s="1">
        <v>1</v>
      </c>
      <c r="AN197" s="1">
        <v>1</v>
      </c>
      <c r="AO197" s="1">
        <v>1</v>
      </c>
      <c r="AP197" s="1">
        <v>0</v>
      </c>
      <c r="AQ197" s="1">
        <v>0</v>
      </c>
      <c r="AR197" s="1">
        <v>0</v>
      </c>
      <c r="AS197" s="1">
        <v>1</v>
      </c>
      <c r="AV197" s="1">
        <v>15.1</v>
      </c>
      <c r="AW197" s="1" t="s">
        <v>59</v>
      </c>
      <c r="AX197" s="1">
        <v>5</v>
      </c>
    </row>
    <row r="198" spans="1:50">
      <c r="A198" s="1" t="s">
        <v>515</v>
      </c>
      <c r="B198" s="1" t="s">
        <v>516</v>
      </c>
      <c r="C198" s="1" t="s">
        <v>75</v>
      </c>
      <c r="E198" s="1" t="s">
        <v>63</v>
      </c>
      <c r="F198" s="1">
        <v>62</v>
      </c>
      <c r="G198" s="1" t="s">
        <v>64</v>
      </c>
      <c r="H198" s="1">
        <v>277.95999999999998</v>
      </c>
      <c r="I198" s="1" t="s">
        <v>105</v>
      </c>
      <c r="J198" s="1" t="s">
        <v>71</v>
      </c>
      <c r="K198" s="1" t="s">
        <v>72</v>
      </c>
      <c r="L198" s="1" t="s">
        <v>58</v>
      </c>
      <c r="M198" s="1">
        <v>0</v>
      </c>
      <c r="N198" s="1">
        <v>2</v>
      </c>
      <c r="O198" s="1">
        <v>2</v>
      </c>
      <c r="P198" s="1">
        <v>2</v>
      </c>
      <c r="Q198" s="1" t="s">
        <v>59</v>
      </c>
      <c r="R198" s="1" t="s">
        <v>59</v>
      </c>
      <c r="S198" s="1" t="s">
        <v>59</v>
      </c>
      <c r="T198" s="1" t="s">
        <v>59</v>
      </c>
      <c r="U198" s="1" t="s">
        <v>59</v>
      </c>
      <c r="V198" s="1">
        <v>1</v>
      </c>
      <c r="W198" s="1">
        <v>1</v>
      </c>
      <c r="X198" s="1">
        <v>1</v>
      </c>
      <c r="Y198" s="1" t="s">
        <v>66</v>
      </c>
      <c r="Z198" s="1" t="s">
        <v>66</v>
      </c>
      <c r="AA198" s="1" t="s">
        <v>66</v>
      </c>
      <c r="AB198" s="1" t="s">
        <v>66</v>
      </c>
      <c r="AC198" s="1" t="s">
        <v>58</v>
      </c>
      <c r="AD198" s="1" t="s">
        <v>58</v>
      </c>
      <c r="AE198" s="1" t="s">
        <v>66</v>
      </c>
      <c r="AF198" s="1" t="s">
        <v>58</v>
      </c>
      <c r="AG198" s="1" t="s">
        <v>58</v>
      </c>
      <c r="AH198" s="1" t="s">
        <v>58</v>
      </c>
      <c r="AI198" s="1" t="s">
        <v>58</v>
      </c>
      <c r="AJ198" s="1" t="s">
        <v>58</v>
      </c>
      <c r="AK198" s="1">
        <v>0</v>
      </c>
      <c r="AL198" s="1">
        <v>1</v>
      </c>
      <c r="AM198" s="1">
        <v>1</v>
      </c>
      <c r="AN198" s="1">
        <v>0</v>
      </c>
      <c r="AO198" s="1">
        <v>1</v>
      </c>
      <c r="AP198" s="1">
        <v>0</v>
      </c>
      <c r="AQ198" s="1">
        <v>0</v>
      </c>
      <c r="AR198" s="1">
        <v>0</v>
      </c>
      <c r="AS198" s="1">
        <v>1</v>
      </c>
      <c r="AV198" s="1">
        <v>13.8</v>
      </c>
      <c r="AW198" s="1" t="s">
        <v>59</v>
      </c>
      <c r="AX198" s="1">
        <v>1</v>
      </c>
    </row>
    <row r="199" spans="1:50">
      <c r="A199" s="1" t="s">
        <v>517</v>
      </c>
      <c r="B199" s="1" t="s">
        <v>518</v>
      </c>
      <c r="C199" s="1" t="s">
        <v>148</v>
      </c>
      <c r="D199" s="1">
        <v>5015</v>
      </c>
      <c r="E199" s="1" t="s">
        <v>63</v>
      </c>
      <c r="F199" s="1">
        <v>66</v>
      </c>
      <c r="G199" s="1" t="s">
        <v>163</v>
      </c>
      <c r="H199" s="1">
        <v>490.46</v>
      </c>
      <c r="I199" s="1" t="s">
        <v>105</v>
      </c>
      <c r="J199" s="1" t="s">
        <v>71</v>
      </c>
      <c r="K199" s="1" t="s">
        <v>72</v>
      </c>
      <c r="L199" s="1" t="s">
        <v>58</v>
      </c>
      <c r="M199" s="1">
        <v>0</v>
      </c>
      <c r="N199" s="1">
        <v>0</v>
      </c>
      <c r="O199" s="1">
        <v>0</v>
      </c>
      <c r="P199" s="1">
        <v>0</v>
      </c>
      <c r="Q199" s="1" t="s">
        <v>59</v>
      </c>
      <c r="R199" s="1" t="s">
        <v>59</v>
      </c>
      <c r="S199" s="1" t="s">
        <v>66</v>
      </c>
      <c r="T199" s="1" t="s">
        <v>59</v>
      </c>
      <c r="U199" s="1" t="s">
        <v>66</v>
      </c>
      <c r="W199" s="1">
        <v>0</v>
      </c>
      <c r="X199" s="1">
        <v>0</v>
      </c>
      <c r="Y199" s="1" t="s">
        <v>66</v>
      </c>
      <c r="Z199" s="1" t="s">
        <v>66</v>
      </c>
      <c r="AA199" s="1" t="s">
        <v>58</v>
      </c>
      <c r="AB199" s="1" t="s">
        <v>66</v>
      </c>
      <c r="AC199" s="1" t="s">
        <v>58</v>
      </c>
      <c r="AD199" s="1" t="s">
        <v>58</v>
      </c>
      <c r="AE199" s="1" t="s">
        <v>58</v>
      </c>
      <c r="AF199" s="1" t="s">
        <v>58</v>
      </c>
      <c r="AG199" s="1" t="s">
        <v>66</v>
      </c>
      <c r="AH199" s="1" t="s">
        <v>58</v>
      </c>
      <c r="AI199" s="1" t="s">
        <v>58</v>
      </c>
      <c r="AJ199" s="1" t="s">
        <v>58</v>
      </c>
      <c r="AK199" s="1">
        <v>0</v>
      </c>
      <c r="AL199" s="1">
        <v>0</v>
      </c>
      <c r="AM199" s="1">
        <v>1</v>
      </c>
      <c r="AN199" s="1">
        <v>0</v>
      </c>
      <c r="AO199" s="1">
        <v>0</v>
      </c>
      <c r="AP199" s="1">
        <v>0</v>
      </c>
      <c r="AQ199" s="1">
        <v>0</v>
      </c>
      <c r="AR199" s="1">
        <v>0</v>
      </c>
      <c r="AS199" s="1">
        <v>0</v>
      </c>
      <c r="AV199" s="1">
        <v>15.7</v>
      </c>
      <c r="AW199" s="1" t="s">
        <v>66</v>
      </c>
      <c r="AX199" s="1">
        <v>3</v>
      </c>
    </row>
    <row r="200" spans="1:50">
      <c r="A200" s="1" t="s">
        <v>519</v>
      </c>
      <c r="B200" s="1" t="s">
        <v>520</v>
      </c>
      <c r="C200" s="1" t="s">
        <v>75</v>
      </c>
      <c r="E200" s="1" t="s">
        <v>53</v>
      </c>
      <c r="F200" s="1">
        <v>44</v>
      </c>
      <c r="G200" s="1" t="s">
        <v>163</v>
      </c>
      <c r="H200" s="1">
        <v>308.22000000000003</v>
      </c>
      <c r="I200" s="1" t="s">
        <v>55</v>
      </c>
      <c r="J200" s="1" t="s">
        <v>55</v>
      </c>
      <c r="K200" s="1" t="s">
        <v>215</v>
      </c>
      <c r="L200" s="1" t="s">
        <v>58</v>
      </c>
      <c r="M200" s="1">
        <v>0</v>
      </c>
      <c r="N200" s="1">
        <v>0</v>
      </c>
      <c r="O200" s="1">
        <v>0</v>
      </c>
      <c r="P200" s="1">
        <v>0</v>
      </c>
      <c r="Q200" s="1" t="s">
        <v>59</v>
      </c>
      <c r="R200" s="1" t="s">
        <v>59</v>
      </c>
      <c r="S200" s="1" t="s">
        <v>59</v>
      </c>
      <c r="T200" s="1" t="s">
        <v>59</v>
      </c>
      <c r="U200" s="1" t="s">
        <v>59</v>
      </c>
      <c r="V200" s="1">
        <v>1</v>
      </c>
      <c r="W200" s="1">
        <v>0</v>
      </c>
      <c r="X200" s="1">
        <v>0</v>
      </c>
      <c r="Y200" s="1" t="s">
        <v>59</v>
      </c>
      <c r="Z200" s="1" t="s">
        <v>59</v>
      </c>
      <c r="AA200" s="1" t="s">
        <v>59</v>
      </c>
      <c r="AB200" s="1" t="s">
        <v>59</v>
      </c>
      <c r="AC200" s="1" t="s">
        <v>59</v>
      </c>
      <c r="AD200" s="1" t="s">
        <v>59</v>
      </c>
      <c r="AE200" s="1" t="s">
        <v>59</v>
      </c>
      <c r="AF200" s="1" t="s">
        <v>59</v>
      </c>
      <c r="AG200" s="1" t="s">
        <v>59</v>
      </c>
      <c r="AH200" s="1" t="s">
        <v>59</v>
      </c>
      <c r="AI200" s="1" t="s">
        <v>59</v>
      </c>
      <c r="AJ200" s="1" t="s">
        <v>59</v>
      </c>
      <c r="AV200" s="1">
        <v>13.6</v>
      </c>
      <c r="AW200" s="1" t="s">
        <v>59</v>
      </c>
      <c r="AX200" s="1">
        <v>1</v>
      </c>
    </row>
    <row r="201" spans="1:50">
      <c r="A201" s="1" t="s">
        <v>521</v>
      </c>
      <c r="B201" s="1" t="s">
        <v>522</v>
      </c>
      <c r="C201" s="1" t="s">
        <v>236</v>
      </c>
      <c r="D201" s="1">
        <v>6200</v>
      </c>
      <c r="E201" s="1" t="s">
        <v>63</v>
      </c>
      <c r="F201" s="1">
        <v>80</v>
      </c>
      <c r="G201" s="1" t="s">
        <v>70</v>
      </c>
      <c r="H201" s="1">
        <v>287.83</v>
      </c>
      <c r="I201" s="1" t="s">
        <v>105</v>
      </c>
      <c r="J201" s="1" t="s">
        <v>71</v>
      </c>
      <c r="K201" s="1" t="s">
        <v>215</v>
      </c>
      <c r="L201" s="1" t="s">
        <v>58</v>
      </c>
      <c r="M201" s="1">
        <v>0</v>
      </c>
      <c r="N201" s="1">
        <v>2</v>
      </c>
      <c r="O201" s="1">
        <v>2</v>
      </c>
      <c r="P201" s="1">
        <v>1</v>
      </c>
      <c r="Q201" s="1" t="s">
        <v>59</v>
      </c>
      <c r="R201" s="1" t="s">
        <v>66</v>
      </c>
      <c r="S201" s="1" t="s">
        <v>66</v>
      </c>
      <c r="T201" s="1" t="s">
        <v>66</v>
      </c>
      <c r="U201" s="1" t="s">
        <v>66</v>
      </c>
      <c r="V201" s="1">
        <v>1</v>
      </c>
      <c r="W201" s="1">
        <v>0</v>
      </c>
      <c r="X201" s="1">
        <v>0</v>
      </c>
      <c r="Y201" s="1" t="s">
        <v>66</v>
      </c>
      <c r="Z201" s="1" t="s">
        <v>66</v>
      </c>
      <c r="AA201" s="1" t="s">
        <v>66</v>
      </c>
      <c r="AB201" s="1" t="s">
        <v>66</v>
      </c>
      <c r="AC201" s="1" t="s">
        <v>58</v>
      </c>
      <c r="AD201" s="1" t="s">
        <v>58</v>
      </c>
      <c r="AE201" s="1" t="s">
        <v>58</v>
      </c>
      <c r="AF201" s="1" t="s">
        <v>58</v>
      </c>
      <c r="AG201" s="1" t="s">
        <v>58</v>
      </c>
      <c r="AH201" s="1" t="s">
        <v>58</v>
      </c>
      <c r="AI201" s="1" t="s">
        <v>58</v>
      </c>
      <c r="AJ201" s="1" t="s">
        <v>58</v>
      </c>
      <c r="AK201" s="1">
        <v>0</v>
      </c>
      <c r="AL201" s="1">
        <v>0</v>
      </c>
      <c r="AM201" s="1">
        <v>1</v>
      </c>
      <c r="AN201" s="1">
        <v>1</v>
      </c>
      <c r="AO201" s="1">
        <v>1</v>
      </c>
      <c r="AP201" s="1">
        <v>0</v>
      </c>
      <c r="AQ201" s="1">
        <v>0</v>
      </c>
      <c r="AR201" s="1">
        <v>0</v>
      </c>
      <c r="AS201" s="1">
        <v>0</v>
      </c>
      <c r="AV201" s="1">
        <v>13.3</v>
      </c>
      <c r="AW201" s="1" t="s">
        <v>66</v>
      </c>
      <c r="AX201" s="1">
        <v>4</v>
      </c>
    </row>
    <row r="202" spans="1:50">
      <c r="A202" s="1" t="s">
        <v>523</v>
      </c>
      <c r="B202" s="1" t="s">
        <v>524</v>
      </c>
      <c r="C202" s="1" t="s">
        <v>171</v>
      </c>
      <c r="D202" s="1">
        <v>5380</v>
      </c>
      <c r="E202" s="1" t="s">
        <v>63</v>
      </c>
      <c r="F202" s="1">
        <v>64</v>
      </c>
      <c r="G202" s="1" t="s">
        <v>70</v>
      </c>
      <c r="H202" s="1">
        <v>382.89</v>
      </c>
      <c r="I202" s="1" t="s">
        <v>105</v>
      </c>
      <c r="J202" s="1" t="s">
        <v>71</v>
      </c>
      <c r="K202" s="1" t="s">
        <v>72</v>
      </c>
      <c r="L202" s="1" t="s">
        <v>58</v>
      </c>
      <c r="M202" s="1">
        <v>0</v>
      </c>
      <c r="N202" s="1">
        <v>2</v>
      </c>
      <c r="O202" s="1">
        <v>2</v>
      </c>
      <c r="P202" s="1">
        <v>0</v>
      </c>
      <c r="Q202" s="1" t="s">
        <v>66</v>
      </c>
      <c r="R202" s="1" t="s">
        <v>66</v>
      </c>
      <c r="S202" s="1" t="s">
        <v>66</v>
      </c>
      <c r="T202" s="1" t="s">
        <v>66</v>
      </c>
      <c r="U202" s="1" t="s">
        <v>59</v>
      </c>
      <c r="V202" s="1">
        <v>2</v>
      </c>
      <c r="W202" s="1">
        <v>1</v>
      </c>
      <c r="X202" s="1">
        <v>1</v>
      </c>
      <c r="Y202" s="1" t="s">
        <v>66</v>
      </c>
      <c r="Z202" s="1" t="s">
        <v>58</v>
      </c>
      <c r="AA202" s="1" t="s">
        <v>66</v>
      </c>
      <c r="AB202" s="1" t="s">
        <v>66</v>
      </c>
      <c r="AC202" s="1" t="s">
        <v>58</v>
      </c>
      <c r="AD202" s="1" t="s">
        <v>58</v>
      </c>
      <c r="AE202" s="1" t="s">
        <v>58</v>
      </c>
      <c r="AF202" s="1" t="s">
        <v>58</v>
      </c>
      <c r="AG202" s="1" t="s">
        <v>58</v>
      </c>
      <c r="AH202" s="1" t="s">
        <v>58</v>
      </c>
      <c r="AI202" s="1" t="s">
        <v>58</v>
      </c>
      <c r="AJ202" s="1" t="s">
        <v>66</v>
      </c>
      <c r="AK202" s="1">
        <v>0</v>
      </c>
      <c r="AL202" s="1">
        <v>0</v>
      </c>
      <c r="AM202" s="1">
        <v>1</v>
      </c>
      <c r="AN202" s="1">
        <v>1</v>
      </c>
      <c r="AO202" s="1">
        <v>0</v>
      </c>
      <c r="AP202" s="1">
        <v>0</v>
      </c>
      <c r="AQ202" s="1">
        <v>0</v>
      </c>
      <c r="AR202" s="1">
        <v>0</v>
      </c>
      <c r="AS202" s="1">
        <v>0</v>
      </c>
      <c r="AV202" s="1">
        <v>12</v>
      </c>
      <c r="AW202" s="1" t="s">
        <v>66</v>
      </c>
      <c r="AX202" s="1">
        <v>3</v>
      </c>
    </row>
    <row r="203" spans="1:50">
      <c r="A203" s="1" t="s">
        <v>525</v>
      </c>
      <c r="B203" s="1" t="s">
        <v>526</v>
      </c>
      <c r="C203" s="1" t="s">
        <v>103</v>
      </c>
      <c r="D203" s="1">
        <v>8120</v>
      </c>
      <c r="E203" s="1" t="s">
        <v>53</v>
      </c>
      <c r="F203" s="1">
        <v>56</v>
      </c>
      <c r="G203" s="1" t="s">
        <v>70</v>
      </c>
      <c r="H203" s="1">
        <v>229.93</v>
      </c>
      <c r="I203" s="1" t="s">
        <v>105</v>
      </c>
      <c r="J203" s="1" t="s">
        <v>71</v>
      </c>
      <c r="K203" s="1" t="s">
        <v>57</v>
      </c>
      <c r="L203" s="1" t="s">
        <v>58</v>
      </c>
      <c r="M203" s="1">
        <v>0</v>
      </c>
      <c r="N203" s="1">
        <v>0</v>
      </c>
      <c r="O203" s="1">
        <v>0</v>
      </c>
      <c r="P203" s="1">
        <v>0</v>
      </c>
      <c r="Q203" s="1" t="s">
        <v>59</v>
      </c>
      <c r="R203" s="1" t="s">
        <v>59</v>
      </c>
      <c r="S203" s="1" t="s">
        <v>59</v>
      </c>
      <c r="T203" s="1" t="s">
        <v>66</v>
      </c>
      <c r="U203" s="1" t="s">
        <v>59</v>
      </c>
      <c r="W203" s="1">
        <v>0</v>
      </c>
      <c r="X203" s="1">
        <v>0</v>
      </c>
      <c r="Y203" s="1" t="s">
        <v>58</v>
      </c>
      <c r="Z203" s="1" t="s">
        <v>58</v>
      </c>
      <c r="AA203" s="1" t="s">
        <v>58</v>
      </c>
      <c r="AB203" s="1" t="s">
        <v>58</v>
      </c>
      <c r="AC203" s="1" t="s">
        <v>58</v>
      </c>
      <c r="AD203" s="1" t="s">
        <v>58</v>
      </c>
      <c r="AE203" s="1" t="s">
        <v>58</v>
      </c>
      <c r="AF203" s="1" t="s">
        <v>58</v>
      </c>
      <c r="AG203" s="1" t="s">
        <v>58</v>
      </c>
      <c r="AH203" s="1" t="s">
        <v>58</v>
      </c>
      <c r="AI203" s="1" t="s">
        <v>58</v>
      </c>
      <c r="AJ203" s="1" t="s">
        <v>58</v>
      </c>
      <c r="AK203" s="1">
        <v>0</v>
      </c>
      <c r="AL203" s="1">
        <v>1</v>
      </c>
      <c r="AM203" s="1">
        <v>1</v>
      </c>
      <c r="AN203" s="1">
        <v>0</v>
      </c>
      <c r="AO203" s="1">
        <v>0</v>
      </c>
      <c r="AP203" s="1">
        <v>0</v>
      </c>
      <c r="AQ203" s="1">
        <v>1</v>
      </c>
      <c r="AR203" s="1">
        <v>0</v>
      </c>
      <c r="AS203" s="1">
        <v>1</v>
      </c>
      <c r="AV203" s="1">
        <v>12.1</v>
      </c>
      <c r="AW203" s="1" t="s">
        <v>66</v>
      </c>
      <c r="AX203" s="1">
        <v>6</v>
      </c>
    </row>
    <row r="204" spans="1:50">
      <c r="A204" s="1" t="s">
        <v>527</v>
      </c>
      <c r="B204" s="1" t="s">
        <v>528</v>
      </c>
      <c r="C204" s="1" t="s">
        <v>529</v>
      </c>
      <c r="D204" s="1">
        <v>5920</v>
      </c>
      <c r="E204" s="1" t="s">
        <v>53</v>
      </c>
      <c r="F204" s="1">
        <v>26</v>
      </c>
      <c r="G204" s="1" t="s">
        <v>104</v>
      </c>
      <c r="H204" s="1">
        <v>185.2</v>
      </c>
      <c r="I204" s="1" t="s">
        <v>261</v>
      </c>
      <c r="J204" s="1" t="s">
        <v>56</v>
      </c>
      <c r="K204" s="1" t="s">
        <v>128</v>
      </c>
      <c r="L204" s="1" t="s">
        <v>58</v>
      </c>
      <c r="M204" s="1">
        <v>0</v>
      </c>
      <c r="N204" s="1">
        <v>0</v>
      </c>
      <c r="O204" s="1">
        <v>0</v>
      </c>
      <c r="P204" s="1">
        <v>0</v>
      </c>
      <c r="Q204" s="1" t="s">
        <v>66</v>
      </c>
      <c r="R204" s="1" t="s">
        <v>66</v>
      </c>
      <c r="S204" s="1" t="s">
        <v>66</v>
      </c>
      <c r="T204" s="1" t="s">
        <v>66</v>
      </c>
      <c r="U204" s="1" t="s">
        <v>66</v>
      </c>
      <c r="W204" s="1">
        <v>0</v>
      </c>
      <c r="X204" s="1">
        <v>0</v>
      </c>
      <c r="Y204" s="1" t="s">
        <v>59</v>
      </c>
      <c r="Z204" s="1" t="s">
        <v>59</v>
      </c>
      <c r="AA204" s="1" t="s">
        <v>59</v>
      </c>
      <c r="AB204" s="1" t="s">
        <v>59</v>
      </c>
      <c r="AC204" s="1" t="s">
        <v>59</v>
      </c>
      <c r="AD204" s="1" t="s">
        <v>59</v>
      </c>
      <c r="AE204" s="1" t="s">
        <v>59</v>
      </c>
      <c r="AF204" s="1" t="s">
        <v>59</v>
      </c>
      <c r="AG204" s="1" t="s">
        <v>59</v>
      </c>
      <c r="AH204" s="1" t="s">
        <v>59</v>
      </c>
      <c r="AI204" s="1" t="s">
        <v>59</v>
      </c>
      <c r="AJ204" s="1" t="s">
        <v>59</v>
      </c>
      <c r="AV204" s="1">
        <v>13.3</v>
      </c>
      <c r="AW204" s="1" t="s">
        <v>66</v>
      </c>
      <c r="AX204" s="1">
        <v>8</v>
      </c>
    </row>
    <row r="205" spans="1:50">
      <c r="A205" s="1" t="s">
        <v>530</v>
      </c>
      <c r="B205" s="1" t="s">
        <v>531</v>
      </c>
      <c r="C205" s="1" t="s">
        <v>532</v>
      </c>
      <c r="D205" s="1">
        <v>6660</v>
      </c>
      <c r="E205" s="1" t="s">
        <v>63</v>
      </c>
      <c r="F205" s="1">
        <v>72</v>
      </c>
      <c r="G205" s="1" t="s">
        <v>84</v>
      </c>
      <c r="H205" s="1">
        <v>253.29</v>
      </c>
      <c r="I205" s="1" t="s">
        <v>261</v>
      </c>
      <c r="J205" s="1" t="s">
        <v>71</v>
      </c>
      <c r="K205" s="1" t="s">
        <v>215</v>
      </c>
      <c r="L205" s="1" t="s">
        <v>58</v>
      </c>
      <c r="M205" s="1">
        <v>0</v>
      </c>
      <c r="N205" s="1">
        <v>1</v>
      </c>
      <c r="O205" s="1">
        <v>1</v>
      </c>
      <c r="P205" s="1">
        <v>0</v>
      </c>
      <c r="Q205" s="1" t="s">
        <v>59</v>
      </c>
      <c r="R205" s="1" t="s">
        <v>59</v>
      </c>
      <c r="S205" s="1" t="s">
        <v>59</v>
      </c>
      <c r="T205" s="1" t="s">
        <v>59</v>
      </c>
      <c r="U205" s="1" t="s">
        <v>59</v>
      </c>
      <c r="V205" s="1">
        <v>1</v>
      </c>
      <c r="W205" s="1">
        <v>1</v>
      </c>
      <c r="X205" s="1">
        <v>1</v>
      </c>
      <c r="Y205" s="1" t="s">
        <v>58</v>
      </c>
      <c r="Z205" s="1" t="s">
        <v>66</v>
      </c>
      <c r="AA205" s="1" t="s">
        <v>58</v>
      </c>
      <c r="AB205" s="1" t="s">
        <v>58</v>
      </c>
      <c r="AC205" s="1" t="s">
        <v>58</v>
      </c>
      <c r="AD205" s="1" t="s">
        <v>58</v>
      </c>
      <c r="AE205" s="1" t="s">
        <v>58</v>
      </c>
      <c r="AF205" s="1" t="s">
        <v>58</v>
      </c>
      <c r="AG205" s="1" t="s">
        <v>58</v>
      </c>
      <c r="AH205" s="1" t="s">
        <v>58</v>
      </c>
      <c r="AI205" s="1" t="s">
        <v>58</v>
      </c>
      <c r="AJ205" s="1" t="s">
        <v>58</v>
      </c>
      <c r="AK205" s="1">
        <v>1</v>
      </c>
      <c r="AL205" s="1">
        <v>0</v>
      </c>
      <c r="AM205" s="1">
        <v>1</v>
      </c>
      <c r="AN205" s="1">
        <v>0</v>
      </c>
      <c r="AO205" s="1">
        <v>0</v>
      </c>
      <c r="AP205" s="1">
        <v>0</v>
      </c>
      <c r="AQ205" s="1">
        <v>0</v>
      </c>
      <c r="AR205" s="1">
        <v>1</v>
      </c>
      <c r="AS205" s="1">
        <v>0</v>
      </c>
      <c r="AV205" s="1">
        <v>13.5</v>
      </c>
      <c r="AW205" s="1" t="s">
        <v>59</v>
      </c>
      <c r="AX205" s="1">
        <v>8</v>
      </c>
    </row>
    <row r="206" spans="1:50">
      <c r="A206" s="1" t="s">
        <v>533</v>
      </c>
      <c r="B206" s="1" t="s">
        <v>534</v>
      </c>
      <c r="C206" s="1" t="s">
        <v>420</v>
      </c>
      <c r="D206" s="1">
        <v>4280</v>
      </c>
      <c r="E206" s="1" t="s">
        <v>53</v>
      </c>
      <c r="F206" s="1">
        <v>58</v>
      </c>
      <c r="G206" s="1" t="s">
        <v>70</v>
      </c>
      <c r="H206" s="1">
        <v>324.33999999999997</v>
      </c>
      <c r="I206" s="1" t="s">
        <v>105</v>
      </c>
      <c r="J206" s="1" t="s">
        <v>56</v>
      </c>
      <c r="K206" s="1" t="s">
        <v>215</v>
      </c>
      <c r="L206" s="1" t="s">
        <v>58</v>
      </c>
      <c r="M206" s="1">
        <v>0</v>
      </c>
      <c r="N206" s="1">
        <v>1</v>
      </c>
      <c r="O206" s="1">
        <v>1</v>
      </c>
      <c r="P206" s="1">
        <v>0</v>
      </c>
      <c r="Q206" s="1" t="s">
        <v>59</v>
      </c>
      <c r="R206" s="1" t="s">
        <v>59</v>
      </c>
      <c r="S206" s="1" t="s">
        <v>59</v>
      </c>
      <c r="T206" s="1" t="s">
        <v>59</v>
      </c>
      <c r="U206" s="1" t="s">
        <v>59</v>
      </c>
      <c r="V206" s="1">
        <v>1</v>
      </c>
      <c r="W206" s="1">
        <v>1</v>
      </c>
      <c r="X206" s="1">
        <v>1</v>
      </c>
      <c r="Y206" s="1" t="s">
        <v>66</v>
      </c>
      <c r="Z206" s="1" t="s">
        <v>58</v>
      </c>
      <c r="AA206" s="1" t="s">
        <v>58</v>
      </c>
      <c r="AB206" s="1" t="s">
        <v>66</v>
      </c>
      <c r="AC206" s="1" t="s">
        <v>58</v>
      </c>
      <c r="AD206" s="1" t="s">
        <v>58</v>
      </c>
      <c r="AE206" s="1" t="s">
        <v>58</v>
      </c>
      <c r="AF206" s="1" t="s">
        <v>58</v>
      </c>
      <c r="AG206" s="1" t="s">
        <v>58</v>
      </c>
      <c r="AH206" s="1" t="s">
        <v>58</v>
      </c>
      <c r="AI206" s="1" t="s">
        <v>58</v>
      </c>
      <c r="AJ206" s="1" t="s">
        <v>58</v>
      </c>
      <c r="AK206" s="1">
        <v>0</v>
      </c>
      <c r="AL206" s="1">
        <v>0</v>
      </c>
      <c r="AM206" s="1">
        <v>1</v>
      </c>
      <c r="AN206" s="1">
        <v>0</v>
      </c>
      <c r="AO206" s="1">
        <v>0</v>
      </c>
      <c r="AP206" s="1">
        <v>0</v>
      </c>
      <c r="AQ206" s="1">
        <v>0</v>
      </c>
      <c r="AR206" s="1">
        <v>0</v>
      </c>
      <c r="AS206" s="1">
        <v>0</v>
      </c>
      <c r="AV206" s="1">
        <v>12.4</v>
      </c>
      <c r="AW206" s="1" t="s">
        <v>59</v>
      </c>
      <c r="AX206" s="1">
        <v>2</v>
      </c>
    </row>
    <row r="207" spans="1:50">
      <c r="A207" s="1" t="s">
        <v>535</v>
      </c>
      <c r="B207" s="1" t="s">
        <v>374</v>
      </c>
      <c r="C207" s="1" t="s">
        <v>366</v>
      </c>
      <c r="E207" s="1" t="s">
        <v>53</v>
      </c>
      <c r="F207" s="1">
        <v>50</v>
      </c>
      <c r="G207" s="1" t="s">
        <v>64</v>
      </c>
      <c r="H207" s="1">
        <v>285.2</v>
      </c>
      <c r="I207" s="1" t="s">
        <v>55</v>
      </c>
      <c r="J207" s="1" t="s">
        <v>55</v>
      </c>
      <c r="K207" s="1" t="s">
        <v>153</v>
      </c>
      <c r="L207" s="1" t="s">
        <v>66</v>
      </c>
      <c r="M207" s="1">
        <v>4</v>
      </c>
      <c r="N207" s="1">
        <v>2</v>
      </c>
      <c r="O207" s="1">
        <v>2</v>
      </c>
      <c r="P207" s="1">
        <v>0</v>
      </c>
      <c r="Q207" s="1" t="s">
        <v>66</v>
      </c>
      <c r="R207" s="1" t="s">
        <v>59</v>
      </c>
      <c r="S207" s="1" t="s">
        <v>66</v>
      </c>
      <c r="T207" s="1" t="s">
        <v>66</v>
      </c>
      <c r="U207" s="1" t="s">
        <v>66</v>
      </c>
      <c r="V207" s="1">
        <v>2</v>
      </c>
      <c r="W207" s="1">
        <v>1</v>
      </c>
      <c r="X207" s="1">
        <v>0</v>
      </c>
      <c r="Y207" s="1" t="s">
        <v>58</v>
      </c>
      <c r="Z207" s="1" t="s">
        <v>58</v>
      </c>
      <c r="AA207" s="1" t="s">
        <v>58</v>
      </c>
      <c r="AB207" s="1" t="s">
        <v>58</v>
      </c>
      <c r="AC207" s="1" t="s">
        <v>58</v>
      </c>
      <c r="AD207" s="1" t="s">
        <v>58</v>
      </c>
      <c r="AE207" s="1" t="s">
        <v>58</v>
      </c>
      <c r="AF207" s="1" t="s">
        <v>58</v>
      </c>
      <c r="AG207" s="1" t="s">
        <v>58</v>
      </c>
      <c r="AH207" s="1" t="s">
        <v>58</v>
      </c>
      <c r="AI207" s="1" t="s">
        <v>58</v>
      </c>
      <c r="AJ207" s="1" t="s">
        <v>58</v>
      </c>
      <c r="AK207" s="1">
        <v>0</v>
      </c>
      <c r="AL207" s="1">
        <v>0</v>
      </c>
      <c r="AM207" s="1">
        <v>1</v>
      </c>
      <c r="AN207" s="1">
        <v>0</v>
      </c>
      <c r="AO207" s="1">
        <v>0</v>
      </c>
      <c r="AP207" s="1">
        <v>0</v>
      </c>
      <c r="AQ207" s="1">
        <v>0</v>
      </c>
      <c r="AR207" s="1">
        <v>0</v>
      </c>
      <c r="AS207" s="1">
        <v>0</v>
      </c>
      <c r="AV207" s="1">
        <v>15.3</v>
      </c>
      <c r="AW207" s="1" t="s">
        <v>66</v>
      </c>
      <c r="AX207" s="1">
        <v>4</v>
      </c>
    </row>
    <row r="208" spans="1:50">
      <c r="A208" s="1" t="s">
        <v>536</v>
      </c>
      <c r="B208" s="1" t="s">
        <v>399</v>
      </c>
      <c r="C208" s="1" t="s">
        <v>199</v>
      </c>
      <c r="D208" s="1">
        <v>4000</v>
      </c>
      <c r="E208" s="1" t="s">
        <v>63</v>
      </c>
      <c r="F208" s="1">
        <v>30</v>
      </c>
      <c r="G208" s="1" t="s">
        <v>84</v>
      </c>
      <c r="H208" s="1">
        <v>189.14</v>
      </c>
      <c r="I208" s="1" t="s">
        <v>55</v>
      </c>
      <c r="J208" s="1" t="s">
        <v>55</v>
      </c>
      <c r="K208" s="1" t="s">
        <v>131</v>
      </c>
      <c r="L208" s="1" t="s">
        <v>66</v>
      </c>
      <c r="M208" s="1">
        <v>0</v>
      </c>
      <c r="N208" s="1">
        <v>0</v>
      </c>
      <c r="O208" s="1">
        <v>0</v>
      </c>
      <c r="P208" s="1">
        <v>0</v>
      </c>
      <c r="Q208" s="1" t="s">
        <v>59</v>
      </c>
      <c r="R208" s="1" t="s">
        <v>59</v>
      </c>
      <c r="S208" s="1" t="s">
        <v>59</v>
      </c>
      <c r="T208" s="1" t="s">
        <v>59</v>
      </c>
      <c r="U208" s="1" t="s">
        <v>59</v>
      </c>
      <c r="Y208" s="1" t="s">
        <v>58</v>
      </c>
      <c r="Z208" s="1" t="s">
        <v>58</v>
      </c>
      <c r="AA208" s="1" t="s">
        <v>58</v>
      </c>
      <c r="AB208" s="1" t="s">
        <v>58</v>
      </c>
      <c r="AC208" s="1" t="s">
        <v>58</v>
      </c>
      <c r="AD208" s="1" t="s">
        <v>58</v>
      </c>
      <c r="AE208" s="1" t="s">
        <v>58</v>
      </c>
      <c r="AF208" s="1" t="s">
        <v>58</v>
      </c>
      <c r="AG208" s="1" t="s">
        <v>58</v>
      </c>
      <c r="AH208" s="1" t="s">
        <v>58</v>
      </c>
      <c r="AI208" s="1" t="s">
        <v>58</v>
      </c>
      <c r="AJ208" s="1" t="s">
        <v>58</v>
      </c>
      <c r="AK208" s="1">
        <v>0</v>
      </c>
      <c r="AL208" s="1">
        <v>1</v>
      </c>
      <c r="AM208" s="1">
        <v>1</v>
      </c>
      <c r="AN208" s="1">
        <v>0</v>
      </c>
      <c r="AO208" s="1">
        <v>0</v>
      </c>
      <c r="AP208" s="1">
        <v>0</v>
      </c>
      <c r="AQ208" s="1">
        <v>0</v>
      </c>
      <c r="AR208" s="1">
        <v>0</v>
      </c>
      <c r="AS208" s="1">
        <v>0</v>
      </c>
      <c r="AW208" s="1" t="s">
        <v>66</v>
      </c>
      <c r="AX208" s="1">
        <v>3</v>
      </c>
    </row>
    <row r="209" spans="1:50">
      <c r="A209" s="1" t="s">
        <v>537</v>
      </c>
      <c r="B209" s="1" t="s">
        <v>538</v>
      </c>
      <c r="C209" s="1" t="s">
        <v>205</v>
      </c>
      <c r="D209" s="1">
        <v>3480</v>
      </c>
      <c r="E209" s="1" t="s">
        <v>53</v>
      </c>
      <c r="F209" s="1">
        <v>50</v>
      </c>
      <c r="G209" s="1" t="s">
        <v>246</v>
      </c>
      <c r="H209" s="1">
        <v>350.33</v>
      </c>
      <c r="I209" s="1" t="s">
        <v>55</v>
      </c>
      <c r="J209" s="1" t="s">
        <v>71</v>
      </c>
      <c r="K209" s="1" t="s">
        <v>80</v>
      </c>
      <c r="L209" s="1" t="s">
        <v>58</v>
      </c>
      <c r="M209" s="1">
        <v>0</v>
      </c>
      <c r="N209" s="1">
        <v>2</v>
      </c>
      <c r="O209" s="1">
        <v>2</v>
      </c>
      <c r="P209" s="1">
        <v>0</v>
      </c>
      <c r="Q209" s="1" t="s">
        <v>59</v>
      </c>
      <c r="R209" s="1" t="s">
        <v>59</v>
      </c>
      <c r="S209" s="1" t="s">
        <v>59</v>
      </c>
      <c r="T209" s="1" t="s">
        <v>59</v>
      </c>
      <c r="U209" s="1" t="s">
        <v>59</v>
      </c>
      <c r="W209" s="1">
        <v>0</v>
      </c>
      <c r="X209" s="1">
        <v>0</v>
      </c>
      <c r="Y209" s="1" t="s">
        <v>59</v>
      </c>
      <c r="Z209" s="1" t="s">
        <v>59</v>
      </c>
      <c r="AA209" s="1" t="s">
        <v>59</v>
      </c>
      <c r="AB209" s="1" t="s">
        <v>59</v>
      </c>
      <c r="AC209" s="1" t="s">
        <v>59</v>
      </c>
      <c r="AD209" s="1" t="s">
        <v>59</v>
      </c>
      <c r="AE209" s="1" t="s">
        <v>59</v>
      </c>
      <c r="AF209" s="1" t="s">
        <v>59</v>
      </c>
      <c r="AG209" s="1" t="s">
        <v>59</v>
      </c>
      <c r="AH209" s="1" t="s">
        <v>59</v>
      </c>
      <c r="AI209" s="1" t="s">
        <v>59</v>
      </c>
      <c r="AJ209" s="1" t="s">
        <v>59</v>
      </c>
      <c r="AV209" s="1">
        <v>13.8</v>
      </c>
      <c r="AW209" s="1" t="s">
        <v>59</v>
      </c>
      <c r="AX209" s="1">
        <v>1</v>
      </c>
    </row>
    <row r="210" spans="1:50">
      <c r="A210" s="1" t="s">
        <v>539</v>
      </c>
      <c r="B210" s="1" t="s">
        <v>540</v>
      </c>
      <c r="C210" s="1" t="s">
        <v>171</v>
      </c>
      <c r="D210" s="1">
        <v>2281</v>
      </c>
      <c r="E210" s="1" t="s">
        <v>63</v>
      </c>
      <c r="F210" s="1">
        <v>60</v>
      </c>
      <c r="G210" s="1" t="s">
        <v>226</v>
      </c>
      <c r="H210" s="1">
        <v>352.3</v>
      </c>
      <c r="I210" s="1" t="s">
        <v>105</v>
      </c>
      <c r="J210" s="1" t="s">
        <v>71</v>
      </c>
      <c r="K210" s="1" t="s">
        <v>72</v>
      </c>
      <c r="L210" s="1" t="s">
        <v>58</v>
      </c>
      <c r="M210" s="1">
        <v>0</v>
      </c>
      <c r="N210" s="1">
        <v>2</v>
      </c>
      <c r="O210" s="1">
        <v>2</v>
      </c>
      <c r="P210" s="1">
        <v>0</v>
      </c>
      <c r="Q210" s="1" t="s">
        <v>59</v>
      </c>
      <c r="R210" s="1" t="s">
        <v>59</v>
      </c>
      <c r="S210" s="1" t="s">
        <v>59</v>
      </c>
      <c r="T210" s="1" t="s">
        <v>59</v>
      </c>
      <c r="U210" s="1" t="s">
        <v>59</v>
      </c>
      <c r="V210" s="1">
        <v>2</v>
      </c>
      <c r="W210" s="1">
        <v>0</v>
      </c>
      <c r="X210" s="1">
        <v>0</v>
      </c>
      <c r="Y210" s="1" t="s">
        <v>66</v>
      </c>
      <c r="Z210" s="1" t="s">
        <v>58</v>
      </c>
      <c r="AA210" s="1" t="s">
        <v>58</v>
      </c>
      <c r="AB210" s="1" t="s">
        <v>66</v>
      </c>
      <c r="AC210" s="1" t="s">
        <v>58</v>
      </c>
      <c r="AD210" s="1" t="s">
        <v>58</v>
      </c>
      <c r="AE210" s="1" t="s">
        <v>58</v>
      </c>
      <c r="AF210" s="1" t="s">
        <v>58</v>
      </c>
      <c r="AG210" s="1" t="s">
        <v>58</v>
      </c>
      <c r="AH210" s="1" t="s">
        <v>58</v>
      </c>
      <c r="AI210" s="1" t="s">
        <v>58</v>
      </c>
      <c r="AJ210" s="1" t="s">
        <v>66</v>
      </c>
      <c r="AK210" s="1">
        <v>0</v>
      </c>
      <c r="AL210" s="1">
        <v>0</v>
      </c>
      <c r="AM210" s="1">
        <v>1</v>
      </c>
      <c r="AN210" s="1">
        <v>1</v>
      </c>
      <c r="AO210" s="1">
        <v>1</v>
      </c>
      <c r="AP210" s="1">
        <v>0</v>
      </c>
      <c r="AQ210" s="1">
        <v>0</v>
      </c>
      <c r="AR210" s="1">
        <v>0</v>
      </c>
      <c r="AS210" s="1">
        <v>1</v>
      </c>
      <c r="AV210" s="1">
        <v>13.9</v>
      </c>
      <c r="AW210" s="1" t="s">
        <v>59</v>
      </c>
      <c r="AX210" s="1">
        <v>3</v>
      </c>
    </row>
    <row r="211" spans="1:50">
      <c r="A211" s="1" t="s">
        <v>541</v>
      </c>
      <c r="B211" s="1" t="s">
        <v>338</v>
      </c>
      <c r="C211" s="1" t="s">
        <v>83</v>
      </c>
      <c r="D211" s="1">
        <v>5360</v>
      </c>
      <c r="E211" s="1" t="s">
        <v>63</v>
      </c>
      <c r="F211" s="1">
        <v>48</v>
      </c>
      <c r="G211" s="1" t="s">
        <v>127</v>
      </c>
      <c r="H211" s="1">
        <v>454.93</v>
      </c>
      <c r="I211" s="1" t="s">
        <v>55</v>
      </c>
      <c r="J211" s="1" t="s">
        <v>55</v>
      </c>
      <c r="K211" s="1" t="s">
        <v>90</v>
      </c>
      <c r="L211" s="1" t="s">
        <v>66</v>
      </c>
      <c r="M211" s="1">
        <v>1</v>
      </c>
      <c r="N211" s="1">
        <v>2</v>
      </c>
      <c r="O211" s="1">
        <v>2</v>
      </c>
      <c r="P211" s="1">
        <v>0</v>
      </c>
      <c r="Q211" s="1" t="s">
        <v>59</v>
      </c>
      <c r="R211" s="1" t="s">
        <v>59</v>
      </c>
      <c r="S211" s="1" t="s">
        <v>59</v>
      </c>
      <c r="T211" s="1" t="s">
        <v>59</v>
      </c>
      <c r="U211" s="1" t="s">
        <v>59</v>
      </c>
      <c r="V211" s="1">
        <v>0</v>
      </c>
      <c r="W211" s="1">
        <v>1</v>
      </c>
      <c r="X211" s="1">
        <v>0</v>
      </c>
      <c r="Y211" s="1" t="s">
        <v>58</v>
      </c>
      <c r="Z211" s="1" t="s">
        <v>58</v>
      </c>
      <c r="AA211" s="1" t="s">
        <v>58</v>
      </c>
      <c r="AB211" s="1" t="s">
        <v>66</v>
      </c>
      <c r="AC211" s="1" t="s">
        <v>58</v>
      </c>
      <c r="AD211" s="1" t="s">
        <v>58</v>
      </c>
      <c r="AE211" s="1" t="s">
        <v>58</v>
      </c>
      <c r="AF211" s="1" t="s">
        <v>58</v>
      </c>
      <c r="AG211" s="1" t="s">
        <v>58</v>
      </c>
      <c r="AH211" s="1" t="s">
        <v>58</v>
      </c>
      <c r="AI211" s="1" t="s">
        <v>58</v>
      </c>
      <c r="AJ211" s="1" t="s">
        <v>58</v>
      </c>
      <c r="AK211" s="1">
        <v>0</v>
      </c>
      <c r="AL211" s="1">
        <v>1</v>
      </c>
      <c r="AM211" s="1">
        <v>0</v>
      </c>
      <c r="AN211" s="1">
        <v>0</v>
      </c>
      <c r="AO211" s="1">
        <v>0</v>
      </c>
      <c r="AP211" s="1">
        <v>0</v>
      </c>
      <c r="AQ211" s="1">
        <v>0</v>
      </c>
      <c r="AR211" s="1">
        <v>0</v>
      </c>
      <c r="AS211" s="1">
        <v>0</v>
      </c>
      <c r="AV211" s="1">
        <v>15.5</v>
      </c>
      <c r="AW211" s="1" t="s">
        <v>59</v>
      </c>
      <c r="AX211" s="1">
        <v>2</v>
      </c>
    </row>
    <row r="212" spans="1:50">
      <c r="A212" s="1" t="s">
        <v>542</v>
      </c>
      <c r="B212" s="1" t="s">
        <v>543</v>
      </c>
      <c r="C212" s="1" t="s">
        <v>212</v>
      </c>
      <c r="E212" s="1" t="s">
        <v>63</v>
      </c>
      <c r="F212" s="1">
        <v>0</v>
      </c>
      <c r="G212" s="1" t="s">
        <v>115</v>
      </c>
      <c r="H212" s="1">
        <v>124.67</v>
      </c>
      <c r="I212" s="1" t="s">
        <v>55</v>
      </c>
      <c r="J212" s="1" t="s">
        <v>55</v>
      </c>
      <c r="K212" s="1" t="s">
        <v>256</v>
      </c>
      <c r="L212" s="1" t="s">
        <v>58</v>
      </c>
      <c r="M212" s="1">
        <v>0</v>
      </c>
      <c r="N212" s="1">
        <v>0</v>
      </c>
      <c r="O212" s="1">
        <v>0</v>
      </c>
      <c r="P212" s="1">
        <v>0</v>
      </c>
      <c r="Q212" s="1" t="s">
        <v>59</v>
      </c>
      <c r="R212" s="1" t="s">
        <v>59</v>
      </c>
      <c r="S212" s="1" t="s">
        <v>59</v>
      </c>
      <c r="T212" s="1" t="s">
        <v>59</v>
      </c>
      <c r="U212" s="1" t="s">
        <v>59</v>
      </c>
      <c r="W212" s="1">
        <v>0</v>
      </c>
      <c r="X212" s="1">
        <v>0</v>
      </c>
      <c r="Y212" s="1" t="s">
        <v>59</v>
      </c>
      <c r="Z212" s="1" t="s">
        <v>59</v>
      </c>
      <c r="AA212" s="1" t="s">
        <v>59</v>
      </c>
      <c r="AB212" s="1" t="s">
        <v>59</v>
      </c>
      <c r="AC212" s="1" t="s">
        <v>59</v>
      </c>
      <c r="AD212" s="1" t="s">
        <v>59</v>
      </c>
      <c r="AE212" s="1" t="s">
        <v>59</v>
      </c>
      <c r="AF212" s="1" t="s">
        <v>59</v>
      </c>
      <c r="AG212" s="1" t="s">
        <v>59</v>
      </c>
      <c r="AH212" s="1" t="s">
        <v>59</v>
      </c>
      <c r="AI212" s="1" t="s">
        <v>59</v>
      </c>
      <c r="AJ212" s="1" t="s">
        <v>59</v>
      </c>
      <c r="AV212" s="1">
        <v>10.7</v>
      </c>
      <c r="AW212" s="1" t="s">
        <v>59</v>
      </c>
      <c r="AX212" s="1">
        <v>7</v>
      </c>
    </row>
    <row r="213" spans="1:50">
      <c r="A213" s="1" t="s">
        <v>544</v>
      </c>
      <c r="B213" s="1" t="s">
        <v>545</v>
      </c>
      <c r="C213" s="1" t="s">
        <v>108</v>
      </c>
      <c r="D213" s="1">
        <v>3360</v>
      </c>
      <c r="E213" s="1" t="s">
        <v>53</v>
      </c>
      <c r="F213" s="1">
        <v>64</v>
      </c>
      <c r="G213" s="1" t="s">
        <v>104</v>
      </c>
      <c r="H213" s="1">
        <v>212.83</v>
      </c>
      <c r="I213" s="1" t="s">
        <v>55</v>
      </c>
      <c r="J213" s="1" t="s">
        <v>71</v>
      </c>
      <c r="K213" s="1" t="s">
        <v>116</v>
      </c>
      <c r="L213" s="1" t="s">
        <v>58</v>
      </c>
      <c r="M213" s="1">
        <v>0</v>
      </c>
      <c r="N213" s="1">
        <v>0</v>
      </c>
      <c r="O213" s="1">
        <v>0</v>
      </c>
      <c r="P213" s="1">
        <v>0</v>
      </c>
      <c r="Q213" s="1" t="s">
        <v>59</v>
      </c>
      <c r="R213" s="1" t="s">
        <v>59</v>
      </c>
      <c r="S213" s="1" t="s">
        <v>59</v>
      </c>
      <c r="T213" s="1" t="s">
        <v>59</v>
      </c>
      <c r="U213" s="1" t="s">
        <v>59</v>
      </c>
      <c r="V213" s="1">
        <v>3</v>
      </c>
      <c r="W213" s="1">
        <v>0</v>
      </c>
      <c r="X213" s="1">
        <v>0</v>
      </c>
      <c r="Y213" s="1" t="s">
        <v>58</v>
      </c>
      <c r="Z213" s="1" t="s">
        <v>66</v>
      </c>
      <c r="AA213" s="1" t="s">
        <v>58</v>
      </c>
      <c r="AB213" s="1" t="s">
        <v>58</v>
      </c>
      <c r="AC213" s="1" t="s">
        <v>58</v>
      </c>
      <c r="AD213" s="1" t="s">
        <v>58</v>
      </c>
      <c r="AE213" s="1" t="s">
        <v>58</v>
      </c>
      <c r="AF213" s="1" t="s">
        <v>58</v>
      </c>
      <c r="AG213" s="1" t="s">
        <v>58</v>
      </c>
      <c r="AH213" s="1" t="s">
        <v>58</v>
      </c>
      <c r="AI213" s="1" t="s">
        <v>58</v>
      </c>
      <c r="AJ213" s="1" t="s">
        <v>58</v>
      </c>
      <c r="AK213" s="1">
        <v>1</v>
      </c>
      <c r="AL213" s="1">
        <v>1</v>
      </c>
      <c r="AM213" s="1">
        <v>1</v>
      </c>
      <c r="AN213" s="1">
        <v>0</v>
      </c>
      <c r="AO213" s="1">
        <v>1</v>
      </c>
      <c r="AP213" s="1">
        <v>0</v>
      </c>
      <c r="AQ213" s="1">
        <v>1</v>
      </c>
      <c r="AR213" s="1">
        <v>0</v>
      </c>
      <c r="AS213" s="1">
        <v>1</v>
      </c>
      <c r="AV213" s="1">
        <v>11.5</v>
      </c>
      <c r="AW213" s="1" t="s">
        <v>59</v>
      </c>
      <c r="AX213" s="1">
        <v>9</v>
      </c>
    </row>
    <row r="214" spans="1:50">
      <c r="A214" s="1" t="s">
        <v>546</v>
      </c>
      <c r="B214" s="1" t="s">
        <v>547</v>
      </c>
      <c r="C214" s="1" t="s">
        <v>103</v>
      </c>
      <c r="D214" s="1">
        <v>6780</v>
      </c>
      <c r="E214" s="1" t="s">
        <v>53</v>
      </c>
      <c r="F214" s="1">
        <v>38</v>
      </c>
      <c r="G214" s="1" t="s">
        <v>64</v>
      </c>
      <c r="H214" s="1">
        <v>300.99</v>
      </c>
      <c r="I214" s="1" t="s">
        <v>55</v>
      </c>
      <c r="J214" s="1" t="s">
        <v>71</v>
      </c>
      <c r="K214" s="1" t="s">
        <v>256</v>
      </c>
      <c r="L214" s="1" t="s">
        <v>66</v>
      </c>
      <c r="M214" s="1">
        <v>0</v>
      </c>
      <c r="N214" s="1">
        <v>0</v>
      </c>
      <c r="O214" s="1">
        <v>0</v>
      </c>
      <c r="P214" s="1">
        <v>0</v>
      </c>
      <c r="Q214" s="1" t="s">
        <v>59</v>
      </c>
      <c r="R214" s="1" t="s">
        <v>59</v>
      </c>
      <c r="S214" s="1" t="s">
        <v>59</v>
      </c>
      <c r="T214" s="1" t="s">
        <v>59</v>
      </c>
      <c r="U214" s="1" t="s">
        <v>59</v>
      </c>
      <c r="Y214" s="1" t="s">
        <v>58</v>
      </c>
      <c r="Z214" s="1" t="s">
        <v>66</v>
      </c>
      <c r="AA214" s="1" t="s">
        <v>58</v>
      </c>
      <c r="AB214" s="1" t="s">
        <v>66</v>
      </c>
      <c r="AC214" s="1" t="s">
        <v>58</v>
      </c>
      <c r="AD214" s="1" t="s">
        <v>58</v>
      </c>
      <c r="AE214" s="1" t="s">
        <v>58</v>
      </c>
      <c r="AF214" s="1" t="s">
        <v>58</v>
      </c>
      <c r="AG214" s="1" t="s">
        <v>58</v>
      </c>
      <c r="AH214" s="1" t="s">
        <v>58</v>
      </c>
      <c r="AI214" s="1" t="s">
        <v>58</v>
      </c>
      <c r="AJ214" s="1" t="s">
        <v>58</v>
      </c>
      <c r="AK214" s="1">
        <v>0</v>
      </c>
      <c r="AL214" s="1">
        <v>0</v>
      </c>
      <c r="AM214" s="1">
        <v>1</v>
      </c>
      <c r="AN214" s="1">
        <v>0</v>
      </c>
      <c r="AO214" s="1">
        <v>0</v>
      </c>
      <c r="AP214" s="1">
        <v>0</v>
      </c>
      <c r="AQ214" s="1">
        <v>0</v>
      </c>
      <c r="AR214" s="1">
        <v>1</v>
      </c>
      <c r="AS214" s="1">
        <v>1</v>
      </c>
      <c r="AW214" s="1" t="s">
        <v>66</v>
      </c>
      <c r="AX214" s="1">
        <v>6</v>
      </c>
    </row>
    <row r="215" spans="1:50">
      <c r="A215" s="1" t="s">
        <v>548</v>
      </c>
      <c r="B215" s="1" t="s">
        <v>549</v>
      </c>
      <c r="C215" s="1" t="s">
        <v>122</v>
      </c>
      <c r="D215" s="1">
        <v>6080</v>
      </c>
      <c r="E215" s="1" t="s">
        <v>53</v>
      </c>
      <c r="F215" s="1">
        <v>0</v>
      </c>
      <c r="G215" s="1" t="s">
        <v>64</v>
      </c>
      <c r="H215" s="1">
        <v>242.11</v>
      </c>
      <c r="I215" s="1" t="s">
        <v>55</v>
      </c>
      <c r="J215" s="1" t="s">
        <v>55</v>
      </c>
      <c r="K215" s="1" t="s">
        <v>57</v>
      </c>
      <c r="L215" s="1" t="s">
        <v>58</v>
      </c>
      <c r="M215" s="1">
        <v>0</v>
      </c>
      <c r="N215" s="1">
        <v>0</v>
      </c>
      <c r="O215" s="1">
        <v>0</v>
      </c>
      <c r="P215" s="1">
        <v>0</v>
      </c>
      <c r="Q215" s="1" t="s">
        <v>59</v>
      </c>
      <c r="R215" s="1" t="s">
        <v>59</v>
      </c>
      <c r="S215" s="1" t="s">
        <v>59</v>
      </c>
      <c r="T215" s="1" t="s">
        <v>59</v>
      </c>
      <c r="U215" s="1" t="s">
        <v>59</v>
      </c>
      <c r="W215" s="1">
        <v>0</v>
      </c>
      <c r="X215" s="1">
        <v>0</v>
      </c>
      <c r="Y215" s="1" t="s">
        <v>58</v>
      </c>
      <c r="Z215" s="1" t="s">
        <v>58</v>
      </c>
      <c r="AA215" s="1" t="s">
        <v>58</v>
      </c>
      <c r="AB215" s="1" t="s">
        <v>58</v>
      </c>
      <c r="AC215" s="1" t="s">
        <v>58</v>
      </c>
      <c r="AD215" s="1" t="s">
        <v>58</v>
      </c>
      <c r="AE215" s="1" t="s">
        <v>58</v>
      </c>
      <c r="AF215" s="1" t="s">
        <v>58</v>
      </c>
      <c r="AG215" s="1" t="s">
        <v>58</v>
      </c>
      <c r="AH215" s="1" t="s">
        <v>58</v>
      </c>
      <c r="AI215" s="1" t="s">
        <v>58</v>
      </c>
      <c r="AJ215" s="1" t="s">
        <v>58</v>
      </c>
      <c r="AK215" s="1">
        <v>0</v>
      </c>
      <c r="AL215" s="1">
        <v>0</v>
      </c>
      <c r="AM215" s="1">
        <v>1</v>
      </c>
      <c r="AN215" s="1">
        <v>0</v>
      </c>
      <c r="AO215" s="1">
        <v>0</v>
      </c>
      <c r="AP215" s="1">
        <v>0</v>
      </c>
      <c r="AQ215" s="1">
        <v>0</v>
      </c>
      <c r="AR215" s="1">
        <v>1</v>
      </c>
      <c r="AS215" s="1">
        <v>0</v>
      </c>
      <c r="AV215" s="1">
        <v>14.2</v>
      </c>
      <c r="AW215" s="1" t="s">
        <v>59</v>
      </c>
      <c r="AX215" s="1">
        <v>7</v>
      </c>
    </row>
    <row r="216" spans="1:50">
      <c r="A216" s="1" t="s">
        <v>550</v>
      </c>
      <c r="B216" s="1" t="s">
        <v>446</v>
      </c>
      <c r="C216" s="1" t="s">
        <v>185</v>
      </c>
      <c r="D216" s="1">
        <v>1600</v>
      </c>
      <c r="E216" s="1" t="s">
        <v>63</v>
      </c>
      <c r="F216" s="1">
        <v>86</v>
      </c>
      <c r="G216" s="1" t="s">
        <v>64</v>
      </c>
      <c r="H216" s="1">
        <v>308.88</v>
      </c>
      <c r="I216" s="1" t="s">
        <v>94</v>
      </c>
      <c r="J216" s="1" t="s">
        <v>71</v>
      </c>
      <c r="K216" s="1" t="s">
        <v>156</v>
      </c>
      <c r="L216" s="1" t="s">
        <v>58</v>
      </c>
      <c r="M216" s="1">
        <v>0</v>
      </c>
      <c r="N216" s="1">
        <v>2</v>
      </c>
      <c r="O216" s="1">
        <v>2</v>
      </c>
      <c r="P216" s="1">
        <v>1</v>
      </c>
      <c r="Q216" s="1" t="s">
        <v>59</v>
      </c>
      <c r="R216" s="1" t="s">
        <v>59</v>
      </c>
      <c r="S216" s="1" t="s">
        <v>59</v>
      </c>
      <c r="T216" s="1" t="s">
        <v>59</v>
      </c>
      <c r="U216" s="1" t="s">
        <v>59</v>
      </c>
      <c r="W216" s="1">
        <v>0</v>
      </c>
      <c r="X216" s="1">
        <v>0</v>
      </c>
      <c r="Y216" s="1" t="s">
        <v>66</v>
      </c>
      <c r="Z216" s="1" t="s">
        <v>66</v>
      </c>
      <c r="AA216" s="1" t="s">
        <v>66</v>
      </c>
      <c r="AB216" s="1" t="s">
        <v>66</v>
      </c>
      <c r="AC216" s="1" t="s">
        <v>58</v>
      </c>
      <c r="AD216" s="1" t="s">
        <v>58</v>
      </c>
      <c r="AE216" s="1" t="s">
        <v>58</v>
      </c>
      <c r="AF216" s="1" t="s">
        <v>58</v>
      </c>
      <c r="AG216" s="1" t="s">
        <v>58</v>
      </c>
      <c r="AH216" s="1" t="s">
        <v>58</v>
      </c>
      <c r="AI216" s="1" t="s">
        <v>58</v>
      </c>
      <c r="AJ216" s="1" t="s">
        <v>58</v>
      </c>
      <c r="AK216" s="1">
        <v>0</v>
      </c>
      <c r="AL216" s="1">
        <v>0</v>
      </c>
      <c r="AM216" s="1">
        <v>1</v>
      </c>
      <c r="AN216" s="1">
        <v>1</v>
      </c>
      <c r="AO216" s="1">
        <v>0</v>
      </c>
      <c r="AP216" s="1">
        <v>0</v>
      </c>
      <c r="AQ216" s="1">
        <v>0</v>
      </c>
      <c r="AR216" s="1">
        <v>0</v>
      </c>
      <c r="AS216" s="1">
        <v>0</v>
      </c>
      <c r="AV216" s="1">
        <v>11.5</v>
      </c>
      <c r="AW216" s="1" t="s">
        <v>59</v>
      </c>
      <c r="AX216" s="1">
        <v>1</v>
      </c>
    </row>
    <row r="217" spans="1:50">
      <c r="A217" s="1" t="s">
        <v>551</v>
      </c>
      <c r="B217" s="1" t="s">
        <v>552</v>
      </c>
      <c r="C217" s="1" t="s">
        <v>185</v>
      </c>
      <c r="E217" s="1" t="s">
        <v>63</v>
      </c>
      <c r="F217" s="1">
        <v>44</v>
      </c>
      <c r="G217" s="1" t="s">
        <v>89</v>
      </c>
      <c r="H217" s="1">
        <v>324.01</v>
      </c>
      <c r="I217" s="1" t="s">
        <v>313</v>
      </c>
      <c r="J217" s="1" t="s">
        <v>71</v>
      </c>
      <c r="K217" s="1" t="s">
        <v>116</v>
      </c>
      <c r="L217" s="1" t="s">
        <v>58</v>
      </c>
      <c r="M217" s="1">
        <v>0</v>
      </c>
      <c r="N217" s="1">
        <v>2</v>
      </c>
      <c r="O217" s="1">
        <v>2</v>
      </c>
      <c r="P217" s="1">
        <v>0</v>
      </c>
      <c r="Q217" s="1" t="s">
        <v>66</v>
      </c>
      <c r="R217" s="1" t="s">
        <v>66</v>
      </c>
      <c r="S217" s="1" t="s">
        <v>66</v>
      </c>
      <c r="T217" s="1" t="s">
        <v>66</v>
      </c>
      <c r="U217" s="1" t="s">
        <v>66</v>
      </c>
      <c r="W217" s="1">
        <v>0</v>
      </c>
      <c r="X217" s="1">
        <v>0</v>
      </c>
      <c r="Y217" s="1" t="s">
        <v>59</v>
      </c>
      <c r="Z217" s="1" t="s">
        <v>59</v>
      </c>
      <c r="AA217" s="1" t="s">
        <v>59</v>
      </c>
      <c r="AB217" s="1" t="s">
        <v>59</v>
      </c>
      <c r="AC217" s="1" t="s">
        <v>59</v>
      </c>
      <c r="AD217" s="1" t="s">
        <v>59</v>
      </c>
      <c r="AE217" s="1" t="s">
        <v>59</v>
      </c>
      <c r="AF217" s="1" t="s">
        <v>59</v>
      </c>
      <c r="AG217" s="1" t="s">
        <v>59</v>
      </c>
      <c r="AH217" s="1" t="s">
        <v>59</v>
      </c>
      <c r="AI217" s="1" t="s">
        <v>59</v>
      </c>
      <c r="AJ217" s="1" t="s">
        <v>59</v>
      </c>
      <c r="AV217" s="1">
        <v>12.2</v>
      </c>
      <c r="AW217" s="1" t="s">
        <v>59</v>
      </c>
      <c r="AX217" s="1">
        <v>1</v>
      </c>
    </row>
    <row r="218" spans="1:50">
      <c r="A218" s="1" t="s">
        <v>553</v>
      </c>
      <c r="B218" s="1" t="s">
        <v>554</v>
      </c>
      <c r="C218" s="1" t="s">
        <v>103</v>
      </c>
      <c r="D218" s="1">
        <v>7360</v>
      </c>
      <c r="E218" s="1" t="s">
        <v>63</v>
      </c>
      <c r="F218" s="1">
        <v>40</v>
      </c>
      <c r="G218" s="1" t="s">
        <v>64</v>
      </c>
      <c r="H218" s="1">
        <v>437.5</v>
      </c>
      <c r="I218" s="1" t="s">
        <v>65</v>
      </c>
      <c r="J218" s="1" t="s">
        <v>71</v>
      </c>
      <c r="K218" s="1" t="s">
        <v>128</v>
      </c>
      <c r="L218" s="1" t="s">
        <v>66</v>
      </c>
      <c r="M218" s="1">
        <v>2</v>
      </c>
      <c r="N218" s="1">
        <v>0</v>
      </c>
      <c r="O218" s="1">
        <v>0</v>
      </c>
      <c r="P218" s="1">
        <v>0</v>
      </c>
      <c r="Q218" s="1" t="s">
        <v>59</v>
      </c>
      <c r="R218" s="1" t="s">
        <v>59</v>
      </c>
      <c r="S218" s="1" t="s">
        <v>59</v>
      </c>
      <c r="T218" s="1" t="s">
        <v>59</v>
      </c>
      <c r="U218" s="1" t="s">
        <v>59</v>
      </c>
      <c r="W218" s="1">
        <v>0</v>
      </c>
      <c r="X218" s="1">
        <v>0</v>
      </c>
      <c r="Y218" s="1" t="s">
        <v>58</v>
      </c>
      <c r="Z218" s="1" t="s">
        <v>66</v>
      </c>
      <c r="AA218" s="1" t="s">
        <v>58</v>
      </c>
      <c r="AB218" s="1" t="s">
        <v>66</v>
      </c>
      <c r="AC218" s="1" t="s">
        <v>58</v>
      </c>
      <c r="AD218" s="1" t="s">
        <v>58</v>
      </c>
      <c r="AE218" s="1" t="s">
        <v>58</v>
      </c>
      <c r="AF218" s="1" t="s">
        <v>58</v>
      </c>
      <c r="AG218" s="1" t="s">
        <v>58</v>
      </c>
      <c r="AH218" s="1" t="s">
        <v>58</v>
      </c>
      <c r="AI218" s="1" t="s">
        <v>58</v>
      </c>
      <c r="AJ218" s="1" t="s">
        <v>58</v>
      </c>
      <c r="AK218" s="1">
        <v>0</v>
      </c>
      <c r="AL218" s="1">
        <v>1</v>
      </c>
      <c r="AM218" s="1">
        <v>1</v>
      </c>
      <c r="AN218" s="1">
        <v>0</v>
      </c>
      <c r="AO218" s="1">
        <v>1</v>
      </c>
      <c r="AP218" s="1">
        <v>0</v>
      </c>
      <c r="AQ218" s="1">
        <v>0</v>
      </c>
      <c r="AR218" s="1">
        <v>0</v>
      </c>
      <c r="AS218" s="1">
        <v>1</v>
      </c>
      <c r="AV218" s="1">
        <v>15.6</v>
      </c>
      <c r="AW218" s="1" t="s">
        <v>59</v>
      </c>
      <c r="AX218" s="1">
        <v>6</v>
      </c>
    </row>
    <row r="219" spans="1:50">
      <c r="A219" s="1" t="s">
        <v>555</v>
      </c>
      <c r="B219" s="1" t="s">
        <v>556</v>
      </c>
      <c r="C219" s="1" t="s">
        <v>75</v>
      </c>
      <c r="D219" s="1">
        <v>2160</v>
      </c>
      <c r="E219" s="1" t="s">
        <v>53</v>
      </c>
      <c r="F219" s="1">
        <v>38</v>
      </c>
      <c r="G219" s="1" t="s">
        <v>64</v>
      </c>
      <c r="H219" s="1">
        <v>343.42</v>
      </c>
      <c r="I219" s="1" t="s">
        <v>55</v>
      </c>
      <c r="J219" s="1" t="s">
        <v>71</v>
      </c>
      <c r="K219" s="1" t="s">
        <v>256</v>
      </c>
      <c r="L219" s="1" t="s">
        <v>58</v>
      </c>
      <c r="M219" s="1">
        <v>0</v>
      </c>
      <c r="N219" s="1">
        <v>2</v>
      </c>
      <c r="O219" s="1">
        <v>2</v>
      </c>
      <c r="P219" s="1">
        <v>0</v>
      </c>
      <c r="Q219" s="1" t="s">
        <v>59</v>
      </c>
      <c r="R219" s="1" t="s">
        <v>59</v>
      </c>
      <c r="S219" s="1" t="s">
        <v>59</v>
      </c>
      <c r="T219" s="1" t="s">
        <v>59</v>
      </c>
      <c r="U219" s="1" t="s">
        <v>59</v>
      </c>
      <c r="V219" s="1">
        <v>0</v>
      </c>
      <c r="W219" s="1">
        <v>1</v>
      </c>
      <c r="X219" s="1">
        <v>1</v>
      </c>
      <c r="Y219" s="1" t="s">
        <v>58</v>
      </c>
      <c r="Z219" s="1" t="s">
        <v>58</v>
      </c>
      <c r="AA219" s="1" t="s">
        <v>58</v>
      </c>
      <c r="AB219" s="1" t="s">
        <v>58</v>
      </c>
      <c r="AC219" s="1" t="s">
        <v>58</v>
      </c>
      <c r="AD219" s="1" t="s">
        <v>58</v>
      </c>
      <c r="AE219" s="1" t="s">
        <v>58</v>
      </c>
      <c r="AF219" s="1" t="s">
        <v>58</v>
      </c>
      <c r="AG219" s="1" t="s">
        <v>58</v>
      </c>
      <c r="AH219" s="1" t="s">
        <v>58</v>
      </c>
      <c r="AI219" s="1" t="s">
        <v>58</v>
      </c>
      <c r="AJ219" s="1" t="s">
        <v>58</v>
      </c>
      <c r="AK219" s="1">
        <v>0</v>
      </c>
      <c r="AL219" s="1">
        <v>0</v>
      </c>
      <c r="AM219" s="1">
        <v>1</v>
      </c>
      <c r="AN219" s="1">
        <v>0</v>
      </c>
      <c r="AO219" s="1">
        <v>0</v>
      </c>
      <c r="AP219" s="1">
        <v>0</v>
      </c>
      <c r="AQ219" s="1">
        <v>0</v>
      </c>
      <c r="AR219" s="1">
        <v>0</v>
      </c>
      <c r="AS219" s="1">
        <v>0</v>
      </c>
      <c r="AV219" s="1">
        <v>13.5</v>
      </c>
      <c r="AW219" s="1" t="s">
        <v>59</v>
      </c>
      <c r="AX219" s="1">
        <v>1</v>
      </c>
    </row>
    <row r="220" spans="1:50">
      <c r="A220" s="1" t="s">
        <v>557</v>
      </c>
      <c r="B220" s="1" t="s">
        <v>558</v>
      </c>
      <c r="C220" s="1" t="s">
        <v>171</v>
      </c>
      <c r="D220" s="1">
        <v>1280</v>
      </c>
      <c r="E220" s="1" t="s">
        <v>63</v>
      </c>
      <c r="F220" s="1">
        <v>52</v>
      </c>
      <c r="G220" s="1" t="s">
        <v>64</v>
      </c>
      <c r="H220" s="1">
        <v>231.25</v>
      </c>
      <c r="I220" s="1" t="s">
        <v>65</v>
      </c>
      <c r="J220" s="1" t="s">
        <v>71</v>
      </c>
      <c r="K220" s="1" t="s">
        <v>72</v>
      </c>
      <c r="L220" s="1" t="s">
        <v>66</v>
      </c>
      <c r="M220" s="1">
        <v>1</v>
      </c>
      <c r="N220" s="1">
        <v>2</v>
      </c>
      <c r="O220" s="1">
        <v>2</v>
      </c>
      <c r="P220" s="1">
        <v>0</v>
      </c>
      <c r="Q220" s="1" t="s">
        <v>66</v>
      </c>
      <c r="R220" s="1" t="s">
        <v>59</v>
      </c>
      <c r="S220" s="1" t="s">
        <v>59</v>
      </c>
      <c r="T220" s="1" t="s">
        <v>59</v>
      </c>
      <c r="U220" s="1" t="s">
        <v>59</v>
      </c>
      <c r="V220" s="1">
        <v>1</v>
      </c>
      <c r="W220" s="1">
        <v>1</v>
      </c>
      <c r="X220" s="1">
        <v>0</v>
      </c>
      <c r="Y220" s="1" t="s">
        <v>58</v>
      </c>
      <c r="Z220" s="1" t="s">
        <v>66</v>
      </c>
      <c r="AA220" s="1" t="s">
        <v>58</v>
      </c>
      <c r="AB220" s="1" t="s">
        <v>58</v>
      </c>
      <c r="AC220" s="1" t="s">
        <v>58</v>
      </c>
      <c r="AD220" s="1" t="s">
        <v>58</v>
      </c>
      <c r="AE220" s="1" t="s">
        <v>66</v>
      </c>
      <c r="AF220" s="1" t="s">
        <v>58</v>
      </c>
      <c r="AG220" s="1" t="s">
        <v>58</v>
      </c>
      <c r="AH220" s="1" t="s">
        <v>58</v>
      </c>
      <c r="AI220" s="1" t="s">
        <v>58</v>
      </c>
      <c r="AJ220" s="1" t="s">
        <v>58</v>
      </c>
      <c r="AK220" s="1">
        <v>0</v>
      </c>
      <c r="AL220" s="1">
        <v>0</v>
      </c>
      <c r="AM220" s="1">
        <v>0</v>
      </c>
      <c r="AN220" s="1">
        <v>0</v>
      </c>
      <c r="AO220" s="1">
        <v>0</v>
      </c>
      <c r="AP220" s="1">
        <v>0</v>
      </c>
      <c r="AQ220" s="1">
        <v>0</v>
      </c>
      <c r="AR220" s="1">
        <v>0</v>
      </c>
      <c r="AS220" s="1">
        <v>0</v>
      </c>
      <c r="AV220" s="1">
        <v>11.1</v>
      </c>
      <c r="AW220" s="1" t="s">
        <v>66</v>
      </c>
      <c r="AX220" s="1">
        <v>3</v>
      </c>
    </row>
    <row r="221" spans="1:50">
      <c r="A221" s="1" t="s">
        <v>559</v>
      </c>
      <c r="B221" s="1" t="s">
        <v>560</v>
      </c>
      <c r="C221" s="1" t="s">
        <v>93</v>
      </c>
      <c r="D221" s="1">
        <v>740</v>
      </c>
      <c r="E221" s="1" t="s">
        <v>53</v>
      </c>
      <c r="F221" s="1">
        <v>92</v>
      </c>
      <c r="G221" s="1" t="s">
        <v>104</v>
      </c>
      <c r="H221" s="1">
        <v>359.54</v>
      </c>
      <c r="I221" s="1" t="s">
        <v>55</v>
      </c>
      <c r="J221" s="1" t="s">
        <v>56</v>
      </c>
      <c r="K221" s="1" t="s">
        <v>72</v>
      </c>
      <c r="L221" s="1" t="s">
        <v>58</v>
      </c>
      <c r="M221" s="1">
        <v>0</v>
      </c>
      <c r="N221" s="1">
        <v>2</v>
      </c>
      <c r="O221" s="1">
        <v>1</v>
      </c>
      <c r="P221" s="1">
        <v>1</v>
      </c>
      <c r="Q221" s="1" t="s">
        <v>59</v>
      </c>
      <c r="R221" s="1" t="s">
        <v>59</v>
      </c>
      <c r="S221" s="1" t="s">
        <v>59</v>
      </c>
      <c r="T221" s="1" t="s">
        <v>59</v>
      </c>
      <c r="U221" s="1" t="s">
        <v>59</v>
      </c>
      <c r="W221" s="1">
        <v>0</v>
      </c>
      <c r="X221" s="1">
        <v>0</v>
      </c>
      <c r="Y221" s="1" t="s">
        <v>58</v>
      </c>
      <c r="Z221" s="1" t="s">
        <v>58</v>
      </c>
      <c r="AA221" s="1" t="s">
        <v>58</v>
      </c>
      <c r="AB221" s="1" t="s">
        <v>66</v>
      </c>
      <c r="AC221" s="1" t="s">
        <v>58</v>
      </c>
      <c r="AD221" s="1" t="s">
        <v>58</v>
      </c>
      <c r="AE221" s="1" t="s">
        <v>58</v>
      </c>
      <c r="AF221" s="1" t="s">
        <v>58</v>
      </c>
      <c r="AG221" s="1" t="s">
        <v>58</v>
      </c>
      <c r="AH221" s="1" t="s">
        <v>58</v>
      </c>
      <c r="AI221" s="1" t="s">
        <v>58</v>
      </c>
      <c r="AJ221" s="1" t="s">
        <v>58</v>
      </c>
      <c r="AK221" s="1">
        <v>0</v>
      </c>
      <c r="AL221" s="1">
        <v>0</v>
      </c>
      <c r="AM221" s="1">
        <v>1</v>
      </c>
      <c r="AN221" s="1">
        <v>0</v>
      </c>
      <c r="AO221" s="1">
        <v>1</v>
      </c>
      <c r="AP221" s="1">
        <v>0</v>
      </c>
      <c r="AQ221" s="1">
        <v>0</v>
      </c>
      <c r="AR221" s="1">
        <v>0</v>
      </c>
      <c r="AS221" s="1">
        <v>0</v>
      </c>
      <c r="AV221" s="1">
        <v>13.2</v>
      </c>
      <c r="AW221" s="1" t="s">
        <v>59</v>
      </c>
      <c r="AX221" s="1">
        <v>5</v>
      </c>
    </row>
    <row r="222" spans="1:50">
      <c r="A222" s="1" t="s">
        <v>561</v>
      </c>
      <c r="B222" s="1" t="s">
        <v>562</v>
      </c>
      <c r="C222" s="1" t="s">
        <v>271</v>
      </c>
      <c r="D222" s="1">
        <v>5080</v>
      </c>
      <c r="E222" s="1" t="s">
        <v>63</v>
      </c>
      <c r="F222" s="1">
        <v>52</v>
      </c>
      <c r="G222" s="1" t="s">
        <v>104</v>
      </c>
      <c r="H222" s="1">
        <v>178.29</v>
      </c>
      <c r="I222" s="1" t="s">
        <v>105</v>
      </c>
      <c r="J222" s="1" t="s">
        <v>71</v>
      </c>
      <c r="K222" s="1" t="s">
        <v>128</v>
      </c>
      <c r="L222" s="1" t="s">
        <v>58</v>
      </c>
      <c r="M222" s="1">
        <v>0</v>
      </c>
      <c r="N222" s="1">
        <v>0</v>
      </c>
      <c r="O222" s="1">
        <v>0</v>
      </c>
      <c r="P222" s="1">
        <v>0</v>
      </c>
      <c r="Q222" s="1" t="s">
        <v>59</v>
      </c>
      <c r="R222" s="1" t="s">
        <v>66</v>
      </c>
      <c r="S222" s="1" t="s">
        <v>66</v>
      </c>
      <c r="T222" s="1" t="s">
        <v>66</v>
      </c>
      <c r="U222" s="1" t="s">
        <v>59</v>
      </c>
      <c r="W222" s="1">
        <v>0</v>
      </c>
      <c r="X222" s="1">
        <v>0</v>
      </c>
      <c r="Y222" s="1" t="s">
        <v>59</v>
      </c>
      <c r="Z222" s="1" t="s">
        <v>59</v>
      </c>
      <c r="AA222" s="1" t="s">
        <v>59</v>
      </c>
      <c r="AB222" s="1" t="s">
        <v>59</v>
      </c>
      <c r="AC222" s="1" t="s">
        <v>59</v>
      </c>
      <c r="AD222" s="1" t="s">
        <v>59</v>
      </c>
      <c r="AE222" s="1" t="s">
        <v>59</v>
      </c>
      <c r="AF222" s="1" t="s">
        <v>59</v>
      </c>
      <c r="AG222" s="1" t="s">
        <v>59</v>
      </c>
      <c r="AH222" s="1" t="s">
        <v>59</v>
      </c>
      <c r="AI222" s="1" t="s">
        <v>59</v>
      </c>
      <c r="AJ222" s="1" t="s">
        <v>59</v>
      </c>
      <c r="AV222" s="1">
        <v>11.9</v>
      </c>
      <c r="AW222" s="1" t="s">
        <v>59</v>
      </c>
      <c r="AX222" s="1">
        <v>1</v>
      </c>
    </row>
    <row r="223" spans="1:50">
      <c r="A223" s="1" t="s">
        <v>563</v>
      </c>
      <c r="B223" s="1" t="s">
        <v>564</v>
      </c>
      <c r="C223" s="1" t="s">
        <v>108</v>
      </c>
      <c r="E223" s="1" t="s">
        <v>63</v>
      </c>
      <c r="F223" s="1">
        <v>38</v>
      </c>
      <c r="G223" s="1" t="s">
        <v>115</v>
      </c>
      <c r="H223" s="1">
        <v>170.72</v>
      </c>
      <c r="I223" s="1" t="s">
        <v>55</v>
      </c>
      <c r="J223" s="1" t="s">
        <v>55</v>
      </c>
      <c r="K223" s="1" t="s">
        <v>256</v>
      </c>
      <c r="L223" s="1" t="s">
        <v>66</v>
      </c>
      <c r="M223" s="1">
        <v>3</v>
      </c>
      <c r="N223" s="1">
        <v>1</v>
      </c>
      <c r="O223" s="1">
        <v>1</v>
      </c>
      <c r="P223" s="1">
        <v>0</v>
      </c>
      <c r="Q223" s="1" t="s">
        <v>59</v>
      </c>
      <c r="R223" s="1" t="s">
        <v>59</v>
      </c>
      <c r="S223" s="1" t="s">
        <v>59</v>
      </c>
      <c r="T223" s="1" t="s">
        <v>59</v>
      </c>
      <c r="U223" s="1" t="s">
        <v>59</v>
      </c>
      <c r="V223" s="1">
        <v>0</v>
      </c>
      <c r="W223" s="1">
        <v>1</v>
      </c>
      <c r="X223" s="1">
        <v>0</v>
      </c>
      <c r="Y223" s="1" t="s">
        <v>66</v>
      </c>
      <c r="Z223" s="1" t="s">
        <v>66</v>
      </c>
      <c r="AA223" s="1" t="s">
        <v>58</v>
      </c>
      <c r="AB223" s="1" t="s">
        <v>66</v>
      </c>
      <c r="AC223" s="1" t="s">
        <v>58</v>
      </c>
      <c r="AD223" s="1" t="s">
        <v>58</v>
      </c>
      <c r="AE223" s="1" t="s">
        <v>58</v>
      </c>
      <c r="AF223" s="1" t="s">
        <v>58</v>
      </c>
      <c r="AG223" s="1" t="s">
        <v>58</v>
      </c>
      <c r="AH223" s="1" t="s">
        <v>58</v>
      </c>
      <c r="AI223" s="1" t="s">
        <v>58</v>
      </c>
      <c r="AJ223" s="1" t="s">
        <v>58</v>
      </c>
      <c r="AK223" s="1">
        <v>0</v>
      </c>
      <c r="AL223" s="1">
        <v>1</v>
      </c>
      <c r="AM223" s="1">
        <v>1</v>
      </c>
      <c r="AN223" s="1">
        <v>0</v>
      </c>
      <c r="AO223" s="1">
        <v>1</v>
      </c>
      <c r="AP223" s="1">
        <v>0</v>
      </c>
      <c r="AQ223" s="1">
        <v>0</v>
      </c>
      <c r="AR223" s="1">
        <v>0</v>
      </c>
      <c r="AS223" s="1">
        <v>1</v>
      </c>
      <c r="AV223" s="1">
        <v>10.7</v>
      </c>
      <c r="AW223" s="1" t="s">
        <v>59</v>
      </c>
      <c r="AX223" s="1">
        <v>9</v>
      </c>
    </row>
    <row r="224" spans="1:50">
      <c r="A224" s="1" t="s">
        <v>565</v>
      </c>
      <c r="B224" s="1" t="s">
        <v>566</v>
      </c>
      <c r="C224" s="1" t="s">
        <v>75</v>
      </c>
      <c r="E224" s="1" t="s">
        <v>63</v>
      </c>
      <c r="F224" s="1">
        <v>44</v>
      </c>
      <c r="G224" s="1" t="s">
        <v>163</v>
      </c>
      <c r="H224" s="1">
        <v>320.39</v>
      </c>
      <c r="I224" s="1" t="s">
        <v>100</v>
      </c>
      <c r="J224" s="1" t="s">
        <v>55</v>
      </c>
      <c r="K224" s="1" t="s">
        <v>111</v>
      </c>
      <c r="L224" s="1" t="s">
        <v>66</v>
      </c>
      <c r="M224" s="1">
        <v>2</v>
      </c>
      <c r="N224" s="1">
        <v>2</v>
      </c>
      <c r="O224" s="1">
        <v>2</v>
      </c>
      <c r="P224" s="1">
        <v>0</v>
      </c>
      <c r="Q224" s="1" t="s">
        <v>59</v>
      </c>
      <c r="R224" s="1" t="s">
        <v>59</v>
      </c>
      <c r="S224" s="1" t="s">
        <v>59</v>
      </c>
      <c r="T224" s="1" t="s">
        <v>59</v>
      </c>
      <c r="U224" s="1" t="s">
        <v>59</v>
      </c>
      <c r="V224" s="1">
        <v>1</v>
      </c>
      <c r="W224" s="1">
        <v>1</v>
      </c>
      <c r="X224" s="1">
        <v>1</v>
      </c>
      <c r="Y224" s="1" t="s">
        <v>58</v>
      </c>
      <c r="Z224" s="1" t="s">
        <v>66</v>
      </c>
      <c r="AA224" s="1" t="s">
        <v>58</v>
      </c>
      <c r="AB224" s="1" t="s">
        <v>58</v>
      </c>
      <c r="AC224" s="1" t="s">
        <v>58</v>
      </c>
      <c r="AD224" s="1" t="s">
        <v>58</v>
      </c>
      <c r="AE224" s="1" t="s">
        <v>58</v>
      </c>
      <c r="AF224" s="1" t="s">
        <v>58</v>
      </c>
      <c r="AG224" s="1" t="s">
        <v>58</v>
      </c>
      <c r="AH224" s="1" t="s">
        <v>58</v>
      </c>
      <c r="AI224" s="1" t="s">
        <v>58</v>
      </c>
      <c r="AJ224" s="1" t="s">
        <v>58</v>
      </c>
      <c r="AK224" s="1">
        <v>0</v>
      </c>
      <c r="AL224" s="1">
        <v>1</v>
      </c>
      <c r="AM224" s="1">
        <v>1</v>
      </c>
      <c r="AN224" s="1">
        <v>0</v>
      </c>
      <c r="AO224" s="1">
        <v>1</v>
      </c>
      <c r="AP224" s="1">
        <v>0</v>
      </c>
      <c r="AQ224" s="1">
        <v>1</v>
      </c>
      <c r="AR224" s="1">
        <v>0</v>
      </c>
      <c r="AS224" s="1">
        <v>1</v>
      </c>
      <c r="AV224" s="1">
        <v>13.3</v>
      </c>
      <c r="AW224" s="1" t="s">
        <v>59</v>
      </c>
      <c r="AX224" s="1">
        <v>1</v>
      </c>
    </row>
    <row r="225" spans="1:50">
      <c r="A225" s="1" t="s">
        <v>567</v>
      </c>
      <c r="B225" s="1" t="s">
        <v>568</v>
      </c>
      <c r="C225" s="1" t="s">
        <v>171</v>
      </c>
      <c r="D225" s="1">
        <v>5380</v>
      </c>
      <c r="E225" s="1" t="s">
        <v>63</v>
      </c>
      <c r="F225" s="1">
        <v>80</v>
      </c>
      <c r="G225" s="1" t="s">
        <v>70</v>
      </c>
      <c r="H225" s="1">
        <v>416.12</v>
      </c>
      <c r="I225" s="1" t="s">
        <v>105</v>
      </c>
      <c r="J225" s="1" t="s">
        <v>71</v>
      </c>
      <c r="K225" s="1" t="s">
        <v>72</v>
      </c>
      <c r="L225" s="1" t="s">
        <v>66</v>
      </c>
      <c r="M225" s="1">
        <v>1</v>
      </c>
      <c r="N225" s="1">
        <v>2</v>
      </c>
      <c r="O225" s="1">
        <v>2</v>
      </c>
      <c r="P225" s="1">
        <v>1</v>
      </c>
      <c r="Q225" s="1" t="s">
        <v>59</v>
      </c>
      <c r="R225" s="1" t="s">
        <v>66</v>
      </c>
      <c r="S225" s="1" t="s">
        <v>66</v>
      </c>
      <c r="T225" s="1" t="s">
        <v>59</v>
      </c>
      <c r="U225" s="1" t="s">
        <v>59</v>
      </c>
      <c r="V225" s="1">
        <v>1</v>
      </c>
      <c r="W225" s="1">
        <v>1</v>
      </c>
      <c r="X225" s="1">
        <v>0</v>
      </c>
      <c r="Y225" s="1" t="s">
        <v>66</v>
      </c>
      <c r="Z225" s="1" t="s">
        <v>66</v>
      </c>
      <c r="AA225" s="1" t="s">
        <v>58</v>
      </c>
      <c r="AB225" s="1" t="s">
        <v>58</v>
      </c>
      <c r="AC225" s="1" t="s">
        <v>58</v>
      </c>
      <c r="AD225" s="1" t="s">
        <v>58</v>
      </c>
      <c r="AE225" s="1" t="s">
        <v>58</v>
      </c>
      <c r="AF225" s="1" t="s">
        <v>58</v>
      </c>
      <c r="AG225" s="1" t="s">
        <v>58</v>
      </c>
      <c r="AH225" s="1" t="s">
        <v>58</v>
      </c>
      <c r="AI225" s="1" t="s">
        <v>58</v>
      </c>
      <c r="AJ225" s="1" t="s">
        <v>58</v>
      </c>
      <c r="AK225" s="1">
        <v>0</v>
      </c>
      <c r="AL225" s="1">
        <v>0</v>
      </c>
      <c r="AM225" s="1">
        <v>1</v>
      </c>
      <c r="AN225" s="1">
        <v>1</v>
      </c>
      <c r="AO225" s="1">
        <v>0</v>
      </c>
      <c r="AP225" s="1">
        <v>0</v>
      </c>
      <c r="AQ225" s="1">
        <v>0</v>
      </c>
      <c r="AR225" s="1">
        <v>1</v>
      </c>
      <c r="AS225" s="1">
        <v>1</v>
      </c>
      <c r="AV225" s="1">
        <v>12.4</v>
      </c>
      <c r="AW225" s="1" t="s">
        <v>59</v>
      </c>
      <c r="AX225" s="1">
        <v>3</v>
      </c>
    </row>
    <row r="226" spans="1:50">
      <c r="A226" s="1" t="s">
        <v>569</v>
      </c>
      <c r="B226" s="1" t="s">
        <v>570</v>
      </c>
      <c r="C226" s="1" t="s">
        <v>420</v>
      </c>
      <c r="D226" s="1">
        <v>2440</v>
      </c>
      <c r="E226" s="1" t="s">
        <v>63</v>
      </c>
      <c r="F226" s="1">
        <v>52</v>
      </c>
      <c r="G226" s="1" t="s">
        <v>226</v>
      </c>
      <c r="H226" s="1">
        <v>265.45999999999998</v>
      </c>
      <c r="I226" s="1" t="s">
        <v>55</v>
      </c>
      <c r="J226" s="1" t="s">
        <v>71</v>
      </c>
      <c r="K226" s="1" t="s">
        <v>168</v>
      </c>
      <c r="L226" s="1" t="s">
        <v>58</v>
      </c>
      <c r="M226" s="1">
        <v>0</v>
      </c>
      <c r="N226" s="1">
        <v>0</v>
      </c>
      <c r="O226" s="1">
        <v>0</v>
      </c>
      <c r="P226" s="1">
        <v>0</v>
      </c>
      <c r="Q226" s="1" t="s">
        <v>59</v>
      </c>
      <c r="R226" s="1" t="s">
        <v>59</v>
      </c>
      <c r="S226" s="1" t="s">
        <v>59</v>
      </c>
      <c r="T226" s="1" t="s">
        <v>59</v>
      </c>
      <c r="U226" s="1" t="s">
        <v>59</v>
      </c>
      <c r="V226" s="1">
        <v>3</v>
      </c>
      <c r="W226" s="1">
        <v>1</v>
      </c>
      <c r="X226" s="1">
        <v>0</v>
      </c>
      <c r="Y226" s="1" t="s">
        <v>66</v>
      </c>
      <c r="Z226" s="1" t="s">
        <v>66</v>
      </c>
      <c r="AA226" s="1" t="s">
        <v>58</v>
      </c>
      <c r="AB226" s="1" t="s">
        <v>58</v>
      </c>
      <c r="AC226" s="1" t="s">
        <v>58</v>
      </c>
      <c r="AD226" s="1" t="s">
        <v>58</v>
      </c>
      <c r="AE226" s="1" t="s">
        <v>58</v>
      </c>
      <c r="AF226" s="1" t="s">
        <v>58</v>
      </c>
      <c r="AG226" s="1" t="s">
        <v>58</v>
      </c>
      <c r="AH226" s="1" t="s">
        <v>58</v>
      </c>
      <c r="AI226" s="1" t="s">
        <v>58</v>
      </c>
      <c r="AJ226" s="1" t="s">
        <v>58</v>
      </c>
      <c r="AK226" s="1">
        <v>0</v>
      </c>
      <c r="AL226" s="1">
        <v>1</v>
      </c>
      <c r="AM226" s="1">
        <v>1</v>
      </c>
      <c r="AN226" s="1">
        <v>0</v>
      </c>
      <c r="AO226" s="1">
        <v>1</v>
      </c>
      <c r="AP226" s="1">
        <v>0</v>
      </c>
      <c r="AQ226" s="1">
        <v>0</v>
      </c>
      <c r="AR226" s="1">
        <v>1</v>
      </c>
      <c r="AS226" s="1">
        <v>1</v>
      </c>
      <c r="AV226" s="1">
        <v>12.3</v>
      </c>
      <c r="AW226" s="1" t="s">
        <v>59</v>
      </c>
      <c r="AX226" s="1">
        <v>2</v>
      </c>
    </row>
    <row r="227" spans="1:50">
      <c r="A227" s="1" t="s">
        <v>571</v>
      </c>
      <c r="B227" s="1" t="s">
        <v>572</v>
      </c>
      <c r="C227" s="1" t="s">
        <v>223</v>
      </c>
      <c r="E227" s="1" t="s">
        <v>53</v>
      </c>
      <c r="F227" s="1">
        <v>42</v>
      </c>
      <c r="G227" s="1" t="s">
        <v>64</v>
      </c>
      <c r="H227" s="1">
        <v>347.37</v>
      </c>
      <c r="I227" s="1" t="s">
        <v>105</v>
      </c>
      <c r="J227" s="1" t="s">
        <v>71</v>
      </c>
      <c r="K227" s="1" t="s">
        <v>90</v>
      </c>
      <c r="L227" s="1" t="s">
        <v>66</v>
      </c>
      <c r="M227" s="1">
        <v>3</v>
      </c>
      <c r="N227" s="1">
        <v>1</v>
      </c>
      <c r="O227" s="1">
        <v>1</v>
      </c>
      <c r="P227" s="1">
        <v>0</v>
      </c>
      <c r="Q227" s="1" t="s">
        <v>59</v>
      </c>
      <c r="R227" s="1" t="s">
        <v>59</v>
      </c>
      <c r="S227" s="1" t="s">
        <v>59</v>
      </c>
      <c r="T227" s="1" t="s">
        <v>59</v>
      </c>
      <c r="U227" s="1" t="s">
        <v>59</v>
      </c>
      <c r="V227" s="1">
        <v>2</v>
      </c>
      <c r="W227" s="1">
        <v>1</v>
      </c>
      <c r="X227" s="1">
        <v>1</v>
      </c>
      <c r="Y227" s="1" t="s">
        <v>66</v>
      </c>
      <c r="Z227" s="1" t="s">
        <v>66</v>
      </c>
      <c r="AA227" s="1" t="s">
        <v>58</v>
      </c>
      <c r="AB227" s="1" t="s">
        <v>58</v>
      </c>
      <c r="AC227" s="1" t="s">
        <v>58</v>
      </c>
      <c r="AD227" s="1" t="s">
        <v>58</v>
      </c>
      <c r="AE227" s="1" t="s">
        <v>66</v>
      </c>
      <c r="AF227" s="1" t="s">
        <v>58</v>
      </c>
      <c r="AG227" s="1" t="s">
        <v>58</v>
      </c>
      <c r="AH227" s="1" t="s">
        <v>58</v>
      </c>
      <c r="AI227" s="1" t="s">
        <v>58</v>
      </c>
      <c r="AJ227" s="1" t="s">
        <v>58</v>
      </c>
      <c r="AK227" s="1">
        <v>0</v>
      </c>
      <c r="AL227" s="1">
        <v>0</v>
      </c>
      <c r="AM227" s="1">
        <v>1</v>
      </c>
      <c r="AN227" s="1">
        <v>0</v>
      </c>
      <c r="AO227" s="1">
        <v>0</v>
      </c>
      <c r="AP227" s="1">
        <v>0</v>
      </c>
      <c r="AQ227" s="1">
        <v>0</v>
      </c>
      <c r="AR227" s="1">
        <v>0</v>
      </c>
      <c r="AS227" s="1">
        <v>0</v>
      </c>
      <c r="AV227" s="1">
        <v>12.6</v>
      </c>
      <c r="AW227" s="1" t="s">
        <v>59</v>
      </c>
      <c r="AX227" s="1">
        <v>7</v>
      </c>
    </row>
    <row r="228" spans="1:50">
      <c r="A228" s="1" t="s">
        <v>573</v>
      </c>
      <c r="B228" s="1" t="s">
        <v>574</v>
      </c>
      <c r="C228" s="1" t="s">
        <v>202</v>
      </c>
      <c r="D228" s="1">
        <v>5160</v>
      </c>
      <c r="E228" s="1" t="s">
        <v>63</v>
      </c>
      <c r="F228" s="1">
        <v>44</v>
      </c>
      <c r="G228" s="1" t="s">
        <v>84</v>
      </c>
      <c r="H228" s="1">
        <v>285.2</v>
      </c>
      <c r="I228" s="1" t="s">
        <v>55</v>
      </c>
      <c r="J228" s="1" t="s">
        <v>71</v>
      </c>
      <c r="K228" s="1" t="s">
        <v>256</v>
      </c>
      <c r="L228" s="1" t="s">
        <v>58</v>
      </c>
      <c r="M228" s="1">
        <v>0</v>
      </c>
      <c r="N228" s="1">
        <v>0</v>
      </c>
      <c r="O228" s="1">
        <v>0</v>
      </c>
      <c r="P228" s="1">
        <v>0</v>
      </c>
      <c r="Q228" s="1" t="s">
        <v>66</v>
      </c>
      <c r="R228" s="1" t="s">
        <v>59</v>
      </c>
      <c r="S228" s="1" t="s">
        <v>59</v>
      </c>
      <c r="T228" s="1" t="s">
        <v>66</v>
      </c>
      <c r="U228" s="1" t="s">
        <v>59</v>
      </c>
      <c r="V228" s="1">
        <v>3</v>
      </c>
      <c r="W228" s="1">
        <v>1</v>
      </c>
      <c r="X228" s="1">
        <v>1</v>
      </c>
      <c r="Y228" s="1" t="s">
        <v>58</v>
      </c>
      <c r="Z228" s="1" t="s">
        <v>58</v>
      </c>
      <c r="AA228" s="1" t="s">
        <v>58</v>
      </c>
      <c r="AB228" s="1" t="s">
        <v>58</v>
      </c>
      <c r="AC228" s="1" t="s">
        <v>58</v>
      </c>
      <c r="AD228" s="1" t="s">
        <v>58</v>
      </c>
      <c r="AE228" s="1" t="s">
        <v>58</v>
      </c>
      <c r="AF228" s="1" t="s">
        <v>58</v>
      </c>
      <c r="AG228" s="1" t="s">
        <v>58</v>
      </c>
      <c r="AH228" s="1" t="s">
        <v>58</v>
      </c>
      <c r="AI228" s="1" t="s">
        <v>58</v>
      </c>
      <c r="AJ228" s="1" t="s">
        <v>58</v>
      </c>
      <c r="AK228" s="1">
        <v>0</v>
      </c>
      <c r="AL228" s="1">
        <v>0</v>
      </c>
      <c r="AM228" s="1">
        <v>1</v>
      </c>
      <c r="AN228" s="1">
        <v>1</v>
      </c>
      <c r="AO228" s="1">
        <v>0</v>
      </c>
      <c r="AP228" s="1">
        <v>0</v>
      </c>
      <c r="AQ228" s="1">
        <v>0</v>
      </c>
      <c r="AR228" s="1">
        <v>0</v>
      </c>
      <c r="AS228" s="1">
        <v>0</v>
      </c>
      <c r="AV228" s="1">
        <v>13</v>
      </c>
      <c r="AW228" s="1" t="s">
        <v>59</v>
      </c>
      <c r="AX228" s="1">
        <v>2</v>
      </c>
    </row>
    <row r="229" spans="1:50">
      <c r="A229" s="1" t="s">
        <v>575</v>
      </c>
      <c r="B229" s="1" t="s">
        <v>576</v>
      </c>
      <c r="C229" s="1" t="s">
        <v>148</v>
      </c>
      <c r="D229" s="1">
        <v>6160</v>
      </c>
      <c r="E229" s="1" t="s">
        <v>63</v>
      </c>
      <c r="F229" s="1">
        <v>40</v>
      </c>
      <c r="G229" s="1" t="s">
        <v>70</v>
      </c>
      <c r="H229" s="1">
        <v>463.82</v>
      </c>
      <c r="I229" s="1" t="s">
        <v>105</v>
      </c>
      <c r="J229" s="1" t="s">
        <v>71</v>
      </c>
      <c r="K229" s="1" t="s">
        <v>168</v>
      </c>
      <c r="L229" s="1" t="s">
        <v>66</v>
      </c>
      <c r="M229" s="1">
        <v>1</v>
      </c>
      <c r="N229" s="1">
        <v>2</v>
      </c>
      <c r="O229" s="1">
        <v>2</v>
      </c>
      <c r="P229" s="1">
        <v>0</v>
      </c>
      <c r="Q229" s="1" t="s">
        <v>59</v>
      </c>
      <c r="R229" s="1" t="s">
        <v>59</v>
      </c>
      <c r="S229" s="1" t="s">
        <v>59</v>
      </c>
      <c r="T229" s="1" t="s">
        <v>59</v>
      </c>
      <c r="U229" s="1" t="s">
        <v>59</v>
      </c>
      <c r="W229" s="1">
        <v>0</v>
      </c>
      <c r="X229" s="1">
        <v>0</v>
      </c>
      <c r="Y229" s="1" t="s">
        <v>66</v>
      </c>
      <c r="Z229" s="1" t="s">
        <v>58</v>
      </c>
      <c r="AA229" s="1" t="s">
        <v>58</v>
      </c>
      <c r="AB229" s="1" t="s">
        <v>66</v>
      </c>
      <c r="AC229" s="1" t="s">
        <v>58</v>
      </c>
      <c r="AD229" s="1" t="s">
        <v>58</v>
      </c>
      <c r="AE229" s="1" t="s">
        <v>66</v>
      </c>
      <c r="AF229" s="1" t="s">
        <v>58</v>
      </c>
      <c r="AG229" s="1" t="s">
        <v>66</v>
      </c>
      <c r="AH229" s="1" t="s">
        <v>58</v>
      </c>
      <c r="AI229" s="1" t="s">
        <v>58</v>
      </c>
      <c r="AJ229" s="1" t="s">
        <v>58</v>
      </c>
      <c r="AK229" s="1">
        <v>0</v>
      </c>
      <c r="AL229" s="1">
        <v>1</v>
      </c>
      <c r="AM229" s="1">
        <v>1</v>
      </c>
      <c r="AN229" s="1">
        <v>0</v>
      </c>
      <c r="AO229" s="1">
        <v>1</v>
      </c>
      <c r="AP229" s="1">
        <v>0</v>
      </c>
      <c r="AQ229" s="1">
        <v>0</v>
      </c>
      <c r="AR229" s="1">
        <v>0</v>
      </c>
      <c r="AS229" s="1">
        <v>0</v>
      </c>
      <c r="AV229" s="1">
        <v>14.8</v>
      </c>
      <c r="AW229" s="1" t="s">
        <v>59</v>
      </c>
      <c r="AX229" s="1">
        <v>3</v>
      </c>
    </row>
    <row r="230" spans="1:50">
      <c r="A230" s="1" t="s">
        <v>577</v>
      </c>
      <c r="B230" s="1" t="s">
        <v>380</v>
      </c>
      <c r="C230" s="1" t="s">
        <v>108</v>
      </c>
      <c r="D230" s="1">
        <v>640</v>
      </c>
      <c r="E230" s="1" t="s">
        <v>63</v>
      </c>
      <c r="F230" s="1">
        <v>0</v>
      </c>
      <c r="G230" s="1" t="s">
        <v>163</v>
      </c>
      <c r="H230" s="1">
        <v>363.49</v>
      </c>
      <c r="I230" s="1" t="s">
        <v>55</v>
      </c>
      <c r="J230" s="1" t="s">
        <v>55</v>
      </c>
      <c r="K230" s="1" t="s">
        <v>128</v>
      </c>
      <c r="L230" s="1" t="s">
        <v>58</v>
      </c>
      <c r="M230" s="1">
        <v>0</v>
      </c>
      <c r="N230" s="1">
        <v>0</v>
      </c>
      <c r="O230" s="1">
        <v>0</v>
      </c>
      <c r="P230" s="1">
        <v>0</v>
      </c>
      <c r="Q230" s="1" t="s">
        <v>59</v>
      </c>
      <c r="R230" s="1" t="s">
        <v>59</v>
      </c>
      <c r="S230" s="1" t="s">
        <v>59</v>
      </c>
      <c r="T230" s="1" t="s">
        <v>59</v>
      </c>
      <c r="U230" s="1" t="s">
        <v>59</v>
      </c>
      <c r="V230" s="1">
        <v>0</v>
      </c>
      <c r="W230" s="1">
        <v>1</v>
      </c>
      <c r="X230" s="1">
        <v>0</v>
      </c>
      <c r="Y230" s="1" t="s">
        <v>59</v>
      </c>
      <c r="Z230" s="1" t="s">
        <v>59</v>
      </c>
      <c r="AA230" s="1" t="s">
        <v>59</v>
      </c>
      <c r="AB230" s="1" t="s">
        <v>59</v>
      </c>
      <c r="AC230" s="1" t="s">
        <v>59</v>
      </c>
      <c r="AD230" s="1" t="s">
        <v>59</v>
      </c>
      <c r="AE230" s="1" t="s">
        <v>59</v>
      </c>
      <c r="AF230" s="1" t="s">
        <v>59</v>
      </c>
      <c r="AG230" s="1" t="s">
        <v>59</v>
      </c>
      <c r="AH230" s="1" t="s">
        <v>59</v>
      </c>
      <c r="AI230" s="1" t="s">
        <v>59</v>
      </c>
      <c r="AJ230" s="1" t="s">
        <v>59</v>
      </c>
      <c r="AV230" s="1">
        <v>16.3</v>
      </c>
      <c r="AW230" s="1" t="s">
        <v>59</v>
      </c>
      <c r="AX230" s="1">
        <v>9</v>
      </c>
    </row>
    <row r="231" spans="1:50">
      <c r="A231" s="1" t="s">
        <v>578</v>
      </c>
      <c r="B231" s="1" t="s">
        <v>579</v>
      </c>
      <c r="C231" s="1" t="s">
        <v>122</v>
      </c>
      <c r="D231" s="1">
        <v>2680</v>
      </c>
      <c r="E231" s="1" t="s">
        <v>53</v>
      </c>
      <c r="F231" s="1">
        <v>40</v>
      </c>
      <c r="G231" s="1" t="s">
        <v>64</v>
      </c>
      <c r="H231" s="1">
        <v>210.53</v>
      </c>
      <c r="I231" s="1" t="s">
        <v>55</v>
      </c>
      <c r="J231" s="1" t="s">
        <v>55</v>
      </c>
      <c r="K231" s="1" t="s">
        <v>90</v>
      </c>
      <c r="L231" s="1" t="s">
        <v>58</v>
      </c>
      <c r="M231" s="1">
        <v>0</v>
      </c>
      <c r="N231" s="1">
        <v>0</v>
      </c>
      <c r="O231" s="1">
        <v>0</v>
      </c>
      <c r="P231" s="1">
        <v>0</v>
      </c>
      <c r="Q231" s="1" t="s">
        <v>59</v>
      </c>
      <c r="R231" s="1" t="s">
        <v>59</v>
      </c>
      <c r="S231" s="1" t="s">
        <v>59</v>
      </c>
      <c r="T231" s="1" t="s">
        <v>66</v>
      </c>
      <c r="U231" s="1" t="s">
        <v>66</v>
      </c>
      <c r="V231" s="1">
        <v>1</v>
      </c>
      <c r="W231" s="1">
        <v>1</v>
      </c>
      <c r="X231" s="1">
        <v>1</v>
      </c>
      <c r="Y231" s="1" t="s">
        <v>59</v>
      </c>
      <c r="Z231" s="1" t="s">
        <v>59</v>
      </c>
      <c r="AA231" s="1" t="s">
        <v>59</v>
      </c>
      <c r="AB231" s="1" t="s">
        <v>59</v>
      </c>
      <c r="AC231" s="1" t="s">
        <v>59</v>
      </c>
      <c r="AD231" s="1" t="s">
        <v>59</v>
      </c>
      <c r="AE231" s="1" t="s">
        <v>59</v>
      </c>
      <c r="AF231" s="1" t="s">
        <v>59</v>
      </c>
      <c r="AG231" s="1" t="s">
        <v>59</v>
      </c>
      <c r="AH231" s="1" t="s">
        <v>59</v>
      </c>
      <c r="AI231" s="1" t="s">
        <v>59</v>
      </c>
      <c r="AJ231" s="1" t="s">
        <v>59</v>
      </c>
      <c r="AV231" s="1">
        <v>12</v>
      </c>
      <c r="AW231" s="1" t="s">
        <v>66</v>
      </c>
      <c r="AX231" s="1">
        <v>7</v>
      </c>
    </row>
    <row r="232" spans="1:50">
      <c r="A232" s="1" t="s">
        <v>580</v>
      </c>
      <c r="B232" s="1" t="s">
        <v>581</v>
      </c>
      <c r="C232" s="1" t="s">
        <v>236</v>
      </c>
      <c r="E232" s="1" t="s">
        <v>63</v>
      </c>
      <c r="F232" s="1">
        <v>28</v>
      </c>
      <c r="G232" s="1" t="s">
        <v>115</v>
      </c>
      <c r="H232" s="1">
        <v>157.57</v>
      </c>
      <c r="I232" s="1" t="s">
        <v>100</v>
      </c>
      <c r="J232" s="1" t="s">
        <v>56</v>
      </c>
      <c r="K232" s="1" t="s">
        <v>57</v>
      </c>
      <c r="L232" s="1" t="s">
        <v>66</v>
      </c>
      <c r="M232" s="1">
        <v>2</v>
      </c>
      <c r="N232" s="1">
        <v>0</v>
      </c>
      <c r="O232" s="1">
        <v>0</v>
      </c>
      <c r="P232" s="1">
        <v>0</v>
      </c>
      <c r="Q232" s="1" t="s">
        <v>66</v>
      </c>
      <c r="R232" s="1" t="s">
        <v>59</v>
      </c>
      <c r="S232" s="1" t="s">
        <v>59</v>
      </c>
      <c r="T232" s="1" t="s">
        <v>66</v>
      </c>
      <c r="U232" s="1" t="s">
        <v>59</v>
      </c>
      <c r="W232" s="1">
        <v>0</v>
      </c>
      <c r="X232" s="1">
        <v>0</v>
      </c>
      <c r="Y232" s="1" t="s">
        <v>59</v>
      </c>
      <c r="Z232" s="1" t="s">
        <v>59</v>
      </c>
      <c r="AA232" s="1" t="s">
        <v>59</v>
      </c>
      <c r="AB232" s="1" t="s">
        <v>59</v>
      </c>
      <c r="AC232" s="1" t="s">
        <v>59</v>
      </c>
      <c r="AD232" s="1" t="s">
        <v>59</v>
      </c>
      <c r="AE232" s="1" t="s">
        <v>59</v>
      </c>
      <c r="AF232" s="1" t="s">
        <v>59</v>
      </c>
      <c r="AG232" s="1" t="s">
        <v>59</v>
      </c>
      <c r="AH232" s="1" t="s">
        <v>59</v>
      </c>
      <c r="AI232" s="1" t="s">
        <v>59</v>
      </c>
      <c r="AJ232" s="1" t="s">
        <v>59</v>
      </c>
      <c r="AV232" s="1">
        <v>12.8</v>
      </c>
      <c r="AW232" s="1" t="s">
        <v>59</v>
      </c>
      <c r="AX232" s="1">
        <v>4</v>
      </c>
    </row>
    <row r="233" spans="1:50">
      <c r="A233" s="1" t="s">
        <v>582</v>
      </c>
      <c r="B233" s="1" t="s">
        <v>113</v>
      </c>
      <c r="C233" s="1" t="s">
        <v>114</v>
      </c>
      <c r="D233" s="1">
        <v>4120</v>
      </c>
      <c r="E233" s="1" t="s">
        <v>63</v>
      </c>
      <c r="F233" s="1">
        <v>58</v>
      </c>
      <c r="G233" s="1" t="s">
        <v>64</v>
      </c>
      <c r="H233" s="1">
        <v>350.66</v>
      </c>
      <c r="I233" s="1" t="s">
        <v>105</v>
      </c>
      <c r="J233" s="1" t="s">
        <v>56</v>
      </c>
      <c r="K233" s="1" t="s">
        <v>72</v>
      </c>
      <c r="L233" s="1" t="s">
        <v>58</v>
      </c>
      <c r="M233" s="1">
        <v>0</v>
      </c>
      <c r="N233" s="1">
        <v>2</v>
      </c>
      <c r="O233" s="1">
        <v>2</v>
      </c>
      <c r="P233" s="1">
        <v>0</v>
      </c>
      <c r="Q233" s="1" t="s">
        <v>59</v>
      </c>
      <c r="R233" s="1" t="s">
        <v>59</v>
      </c>
      <c r="S233" s="1" t="s">
        <v>59</v>
      </c>
      <c r="T233" s="1" t="s">
        <v>59</v>
      </c>
      <c r="U233" s="1" t="s">
        <v>59</v>
      </c>
      <c r="W233" s="1">
        <v>0</v>
      </c>
      <c r="X233" s="1">
        <v>0</v>
      </c>
      <c r="Y233" s="1" t="s">
        <v>58</v>
      </c>
      <c r="Z233" s="1" t="s">
        <v>58</v>
      </c>
      <c r="AA233" s="1" t="s">
        <v>58</v>
      </c>
      <c r="AB233" s="1" t="s">
        <v>58</v>
      </c>
      <c r="AC233" s="1" t="s">
        <v>58</v>
      </c>
      <c r="AD233" s="1" t="s">
        <v>58</v>
      </c>
      <c r="AE233" s="1" t="s">
        <v>58</v>
      </c>
      <c r="AF233" s="1" t="s">
        <v>58</v>
      </c>
      <c r="AG233" s="1" t="s">
        <v>58</v>
      </c>
      <c r="AH233" s="1" t="s">
        <v>58</v>
      </c>
      <c r="AI233" s="1" t="s">
        <v>58</v>
      </c>
      <c r="AJ233" s="1" t="s">
        <v>58</v>
      </c>
      <c r="AK233" s="1">
        <v>0</v>
      </c>
      <c r="AL233" s="1">
        <v>0</v>
      </c>
      <c r="AM233" s="1">
        <v>1</v>
      </c>
      <c r="AN233" s="1">
        <v>0</v>
      </c>
      <c r="AO233" s="1">
        <v>0</v>
      </c>
      <c r="AP233" s="1">
        <v>0</v>
      </c>
      <c r="AQ233" s="1">
        <v>0</v>
      </c>
      <c r="AR233" s="1">
        <v>0</v>
      </c>
      <c r="AS233" s="1">
        <v>0</v>
      </c>
      <c r="AV233" s="1">
        <v>13.2</v>
      </c>
      <c r="AW233" s="1" t="s">
        <v>59</v>
      </c>
      <c r="AX233" s="1">
        <v>4</v>
      </c>
    </row>
    <row r="234" spans="1:50">
      <c r="A234" s="1" t="s">
        <v>583</v>
      </c>
      <c r="B234" s="1" t="s">
        <v>456</v>
      </c>
      <c r="C234" s="1" t="s">
        <v>88</v>
      </c>
      <c r="D234" s="1">
        <v>5120</v>
      </c>
      <c r="E234" s="1" t="s">
        <v>53</v>
      </c>
      <c r="F234" s="1">
        <v>28</v>
      </c>
      <c r="G234" s="1" t="s">
        <v>64</v>
      </c>
      <c r="H234" s="1">
        <v>223.68</v>
      </c>
      <c r="I234" s="1" t="s">
        <v>105</v>
      </c>
      <c r="J234" s="1" t="s">
        <v>71</v>
      </c>
      <c r="K234" s="1" t="s">
        <v>85</v>
      </c>
      <c r="L234" s="1" t="s">
        <v>58</v>
      </c>
      <c r="M234" s="1">
        <v>0</v>
      </c>
      <c r="N234" s="1">
        <v>1</v>
      </c>
      <c r="O234" s="1">
        <v>1</v>
      </c>
      <c r="P234" s="1">
        <v>0</v>
      </c>
      <c r="Q234" s="1" t="s">
        <v>59</v>
      </c>
      <c r="R234" s="1" t="s">
        <v>59</v>
      </c>
      <c r="S234" s="1" t="s">
        <v>66</v>
      </c>
      <c r="T234" s="1" t="s">
        <v>66</v>
      </c>
      <c r="U234" s="1" t="s">
        <v>59</v>
      </c>
      <c r="V234" s="1">
        <v>3</v>
      </c>
      <c r="W234" s="1">
        <v>0</v>
      </c>
      <c r="X234" s="1">
        <v>0</v>
      </c>
      <c r="Y234" s="1" t="s">
        <v>66</v>
      </c>
      <c r="Z234" s="1" t="s">
        <v>58</v>
      </c>
      <c r="AA234" s="1" t="s">
        <v>58</v>
      </c>
      <c r="AB234" s="1" t="s">
        <v>58</v>
      </c>
      <c r="AC234" s="1" t="s">
        <v>58</v>
      </c>
      <c r="AD234" s="1" t="s">
        <v>58</v>
      </c>
      <c r="AE234" s="1" t="s">
        <v>58</v>
      </c>
      <c r="AF234" s="1" t="s">
        <v>58</v>
      </c>
      <c r="AG234" s="1" t="s">
        <v>58</v>
      </c>
      <c r="AH234" s="1" t="s">
        <v>58</v>
      </c>
      <c r="AI234" s="1" t="s">
        <v>58</v>
      </c>
      <c r="AJ234" s="1" t="s">
        <v>58</v>
      </c>
      <c r="AK234" s="1">
        <v>0</v>
      </c>
      <c r="AL234" s="1">
        <v>0</v>
      </c>
      <c r="AM234" s="1">
        <v>0</v>
      </c>
      <c r="AN234" s="1">
        <v>0</v>
      </c>
      <c r="AO234" s="1">
        <v>0</v>
      </c>
      <c r="AP234" s="1">
        <v>0</v>
      </c>
      <c r="AQ234" s="1">
        <v>0</v>
      </c>
      <c r="AR234" s="1">
        <v>0</v>
      </c>
      <c r="AS234" s="1">
        <v>1</v>
      </c>
      <c r="AV234" s="1">
        <v>13.1</v>
      </c>
      <c r="AW234" s="1" t="s">
        <v>59</v>
      </c>
      <c r="AX234" s="1">
        <v>8</v>
      </c>
    </row>
    <row r="235" spans="1:50">
      <c r="A235" s="1" t="s">
        <v>584</v>
      </c>
      <c r="B235" s="1" t="s">
        <v>585</v>
      </c>
      <c r="C235" s="1" t="s">
        <v>185</v>
      </c>
      <c r="D235" s="1">
        <v>6880</v>
      </c>
      <c r="E235" s="1" t="s">
        <v>63</v>
      </c>
      <c r="F235" s="1">
        <v>0</v>
      </c>
      <c r="G235" s="1" t="s">
        <v>70</v>
      </c>
      <c r="H235" s="1">
        <v>298.68</v>
      </c>
      <c r="I235" s="1" t="s">
        <v>55</v>
      </c>
      <c r="J235" s="1" t="s">
        <v>55</v>
      </c>
      <c r="K235" s="1" t="s">
        <v>131</v>
      </c>
      <c r="L235" s="1" t="s">
        <v>58</v>
      </c>
      <c r="M235" s="1">
        <v>0</v>
      </c>
      <c r="N235" s="1">
        <v>0</v>
      </c>
      <c r="O235" s="1">
        <v>0</v>
      </c>
      <c r="P235" s="1">
        <v>0</v>
      </c>
      <c r="Q235" s="1" t="s">
        <v>59</v>
      </c>
      <c r="R235" s="1" t="s">
        <v>59</v>
      </c>
      <c r="S235" s="1" t="s">
        <v>59</v>
      </c>
      <c r="T235" s="1" t="s">
        <v>59</v>
      </c>
      <c r="U235" s="1" t="s">
        <v>59</v>
      </c>
      <c r="W235" s="1">
        <v>0</v>
      </c>
      <c r="X235" s="1">
        <v>0</v>
      </c>
      <c r="Y235" s="1" t="s">
        <v>58</v>
      </c>
      <c r="Z235" s="1" t="s">
        <v>66</v>
      </c>
      <c r="AA235" s="1" t="s">
        <v>58</v>
      </c>
      <c r="AB235" s="1" t="s">
        <v>58</v>
      </c>
      <c r="AC235" s="1" t="s">
        <v>58</v>
      </c>
      <c r="AD235" s="1" t="s">
        <v>58</v>
      </c>
      <c r="AE235" s="1" t="s">
        <v>58</v>
      </c>
      <c r="AF235" s="1" t="s">
        <v>58</v>
      </c>
      <c r="AG235" s="1" t="s">
        <v>58</v>
      </c>
      <c r="AH235" s="1" t="s">
        <v>58</v>
      </c>
      <c r="AI235" s="1" t="s">
        <v>58</v>
      </c>
      <c r="AJ235" s="1" t="s">
        <v>58</v>
      </c>
      <c r="AK235" s="1">
        <v>0</v>
      </c>
      <c r="AL235" s="1">
        <v>1</v>
      </c>
      <c r="AM235" s="1">
        <v>1</v>
      </c>
      <c r="AN235" s="1">
        <v>0</v>
      </c>
      <c r="AO235" s="1">
        <v>1</v>
      </c>
      <c r="AP235" s="1">
        <v>0</v>
      </c>
      <c r="AQ235" s="1">
        <v>1</v>
      </c>
      <c r="AR235" s="1">
        <v>0</v>
      </c>
      <c r="AS235" s="1">
        <v>0</v>
      </c>
      <c r="AV235" s="1">
        <v>13.5</v>
      </c>
      <c r="AW235" s="1" t="s">
        <v>59</v>
      </c>
      <c r="AX235" s="1">
        <v>1</v>
      </c>
    </row>
    <row r="236" spans="1:50">
      <c r="A236" s="1" t="s">
        <v>586</v>
      </c>
      <c r="B236" s="1" t="s">
        <v>587</v>
      </c>
      <c r="C236" s="1" t="s">
        <v>417</v>
      </c>
      <c r="D236" s="1">
        <v>2670</v>
      </c>
      <c r="E236" s="1" t="s">
        <v>53</v>
      </c>
      <c r="F236" s="1">
        <v>0</v>
      </c>
      <c r="G236" s="1" t="s">
        <v>89</v>
      </c>
      <c r="H236" s="1">
        <v>369.08</v>
      </c>
      <c r="I236" s="1" t="s">
        <v>55</v>
      </c>
      <c r="J236" s="1" t="s">
        <v>55</v>
      </c>
      <c r="K236" s="1" t="s">
        <v>80</v>
      </c>
      <c r="L236" s="1" t="s">
        <v>58</v>
      </c>
      <c r="M236" s="1">
        <v>0</v>
      </c>
      <c r="N236" s="1">
        <v>0</v>
      </c>
      <c r="O236" s="1">
        <v>0</v>
      </c>
      <c r="P236" s="1">
        <v>0</v>
      </c>
      <c r="Q236" s="1" t="s">
        <v>59</v>
      </c>
      <c r="R236" s="1" t="s">
        <v>59</v>
      </c>
      <c r="S236" s="1" t="s">
        <v>59</v>
      </c>
      <c r="T236" s="1" t="s">
        <v>59</v>
      </c>
      <c r="U236" s="1" t="s">
        <v>59</v>
      </c>
      <c r="V236" s="1">
        <v>1</v>
      </c>
      <c r="W236" s="1">
        <v>0</v>
      </c>
      <c r="X236" s="1">
        <v>0</v>
      </c>
      <c r="Y236" s="1" t="s">
        <v>59</v>
      </c>
      <c r="Z236" s="1" t="s">
        <v>59</v>
      </c>
      <c r="AA236" s="1" t="s">
        <v>59</v>
      </c>
      <c r="AB236" s="1" t="s">
        <v>59</v>
      </c>
      <c r="AC236" s="1" t="s">
        <v>59</v>
      </c>
      <c r="AD236" s="1" t="s">
        <v>59</v>
      </c>
      <c r="AE236" s="1" t="s">
        <v>59</v>
      </c>
      <c r="AF236" s="1" t="s">
        <v>59</v>
      </c>
      <c r="AG236" s="1" t="s">
        <v>59</v>
      </c>
      <c r="AH236" s="1" t="s">
        <v>59</v>
      </c>
      <c r="AI236" s="1" t="s">
        <v>59</v>
      </c>
      <c r="AJ236" s="1" t="s">
        <v>59</v>
      </c>
      <c r="AV236" s="1">
        <v>15.4</v>
      </c>
      <c r="AW236" s="1" t="s">
        <v>59</v>
      </c>
      <c r="AX236" s="1">
        <v>4</v>
      </c>
    </row>
    <row r="237" spans="1:50">
      <c r="A237" s="1" t="s">
        <v>588</v>
      </c>
      <c r="B237" s="1" t="s">
        <v>589</v>
      </c>
      <c r="C237" s="1" t="s">
        <v>266</v>
      </c>
      <c r="D237" s="1">
        <v>5560</v>
      </c>
      <c r="E237" s="1" t="s">
        <v>63</v>
      </c>
      <c r="F237" s="1">
        <v>64</v>
      </c>
      <c r="G237" s="1" t="s">
        <v>64</v>
      </c>
      <c r="H237" s="1">
        <v>275.33</v>
      </c>
      <c r="I237" s="1" t="s">
        <v>76</v>
      </c>
      <c r="J237" s="1" t="s">
        <v>55</v>
      </c>
      <c r="K237" s="1" t="s">
        <v>72</v>
      </c>
      <c r="L237" s="1" t="s">
        <v>66</v>
      </c>
      <c r="M237" s="1">
        <v>3</v>
      </c>
      <c r="N237" s="1">
        <v>2</v>
      </c>
      <c r="O237" s="1">
        <v>2</v>
      </c>
      <c r="P237" s="1">
        <v>0</v>
      </c>
      <c r="Q237" s="1" t="s">
        <v>59</v>
      </c>
      <c r="R237" s="1" t="s">
        <v>59</v>
      </c>
      <c r="S237" s="1" t="s">
        <v>59</v>
      </c>
      <c r="T237" s="1" t="s">
        <v>66</v>
      </c>
      <c r="U237" s="1" t="s">
        <v>59</v>
      </c>
      <c r="V237" s="1">
        <v>0</v>
      </c>
      <c r="W237" s="1">
        <v>1</v>
      </c>
      <c r="X237" s="1">
        <v>1</v>
      </c>
      <c r="Y237" s="1" t="s">
        <v>66</v>
      </c>
      <c r="Z237" s="1" t="s">
        <v>66</v>
      </c>
      <c r="AA237" s="1" t="s">
        <v>66</v>
      </c>
      <c r="AB237" s="1" t="s">
        <v>66</v>
      </c>
      <c r="AC237" s="1" t="s">
        <v>58</v>
      </c>
      <c r="AD237" s="1" t="s">
        <v>58</v>
      </c>
      <c r="AE237" s="1" t="s">
        <v>58</v>
      </c>
      <c r="AF237" s="1" t="s">
        <v>58</v>
      </c>
      <c r="AG237" s="1" t="s">
        <v>58</v>
      </c>
      <c r="AH237" s="1" t="s">
        <v>58</v>
      </c>
      <c r="AI237" s="1" t="s">
        <v>58</v>
      </c>
      <c r="AJ237" s="1" t="s">
        <v>58</v>
      </c>
      <c r="AK237" s="1">
        <v>1</v>
      </c>
      <c r="AL237" s="1">
        <v>1</v>
      </c>
      <c r="AM237" s="1">
        <v>1</v>
      </c>
      <c r="AN237" s="1">
        <v>0</v>
      </c>
      <c r="AO237" s="1">
        <v>1</v>
      </c>
      <c r="AP237" s="1">
        <v>0</v>
      </c>
      <c r="AQ237" s="1">
        <v>0</v>
      </c>
      <c r="AR237" s="1">
        <v>0</v>
      </c>
      <c r="AS237" s="1">
        <v>1</v>
      </c>
      <c r="AV237" s="1">
        <v>11.6</v>
      </c>
      <c r="AW237" s="1" t="s">
        <v>59</v>
      </c>
      <c r="AX237" s="1">
        <v>9</v>
      </c>
    </row>
    <row r="238" spans="1:50">
      <c r="A238" s="1" t="s">
        <v>590</v>
      </c>
      <c r="B238" s="1" t="s">
        <v>591</v>
      </c>
      <c r="C238" s="1" t="s">
        <v>134</v>
      </c>
      <c r="D238" s="1">
        <v>1680</v>
      </c>
      <c r="E238" s="1" t="s">
        <v>58</v>
      </c>
      <c r="F238" s="1">
        <v>0</v>
      </c>
      <c r="G238" s="1" t="s">
        <v>64</v>
      </c>
      <c r="H238" s="1">
        <v>222.7</v>
      </c>
      <c r="I238" s="1" t="s">
        <v>55</v>
      </c>
      <c r="J238" s="1" t="s">
        <v>55</v>
      </c>
      <c r="K238" s="1" t="s">
        <v>128</v>
      </c>
      <c r="L238" s="1" t="s">
        <v>58</v>
      </c>
      <c r="M238" s="1">
        <v>0</v>
      </c>
      <c r="N238" s="1">
        <v>0</v>
      </c>
      <c r="O238" s="1">
        <v>0</v>
      </c>
      <c r="P238" s="1">
        <v>0</v>
      </c>
      <c r="Q238" s="1" t="s">
        <v>59</v>
      </c>
      <c r="R238" s="1" t="s">
        <v>59</v>
      </c>
      <c r="S238" s="1" t="s">
        <v>59</v>
      </c>
      <c r="T238" s="1" t="s">
        <v>59</v>
      </c>
      <c r="U238" s="1" t="s">
        <v>59</v>
      </c>
      <c r="V238" s="1">
        <v>0</v>
      </c>
      <c r="W238" s="1">
        <v>1</v>
      </c>
      <c r="X238" s="1">
        <v>1</v>
      </c>
      <c r="Y238" s="1" t="s">
        <v>59</v>
      </c>
      <c r="Z238" s="1" t="s">
        <v>59</v>
      </c>
      <c r="AA238" s="1" t="s">
        <v>59</v>
      </c>
      <c r="AB238" s="1" t="s">
        <v>59</v>
      </c>
      <c r="AC238" s="1" t="s">
        <v>59</v>
      </c>
      <c r="AD238" s="1" t="s">
        <v>59</v>
      </c>
      <c r="AE238" s="1" t="s">
        <v>59</v>
      </c>
      <c r="AF238" s="1" t="s">
        <v>59</v>
      </c>
      <c r="AG238" s="1" t="s">
        <v>59</v>
      </c>
      <c r="AH238" s="1" t="s">
        <v>59</v>
      </c>
      <c r="AI238" s="1" t="s">
        <v>59</v>
      </c>
      <c r="AJ238" s="1" t="s">
        <v>59</v>
      </c>
      <c r="AV238" s="1">
        <v>12.9</v>
      </c>
      <c r="AW238" s="1" t="s">
        <v>59</v>
      </c>
      <c r="AX238" s="1">
        <v>1</v>
      </c>
    </row>
    <row r="239" spans="1:50">
      <c r="A239" s="1" t="s">
        <v>592</v>
      </c>
      <c r="B239" s="1" t="s">
        <v>593</v>
      </c>
      <c r="C239" s="1" t="s">
        <v>266</v>
      </c>
      <c r="E239" s="1" t="s">
        <v>53</v>
      </c>
      <c r="F239" s="1">
        <v>52</v>
      </c>
      <c r="G239" s="1" t="s">
        <v>64</v>
      </c>
      <c r="H239" s="1">
        <v>258.88</v>
      </c>
      <c r="I239" s="1" t="s">
        <v>55</v>
      </c>
      <c r="J239" s="1" t="s">
        <v>55</v>
      </c>
      <c r="K239" s="1" t="s">
        <v>72</v>
      </c>
      <c r="L239" s="1" t="s">
        <v>66</v>
      </c>
      <c r="M239" s="1">
        <v>1</v>
      </c>
      <c r="N239" s="1">
        <v>1</v>
      </c>
      <c r="O239" s="1">
        <v>1</v>
      </c>
      <c r="P239" s="1">
        <v>0</v>
      </c>
      <c r="Q239" s="1" t="s">
        <v>59</v>
      </c>
      <c r="R239" s="1" t="s">
        <v>59</v>
      </c>
      <c r="S239" s="1" t="s">
        <v>59</v>
      </c>
      <c r="T239" s="1" t="s">
        <v>59</v>
      </c>
      <c r="U239" s="1" t="s">
        <v>59</v>
      </c>
      <c r="V239" s="1">
        <v>1</v>
      </c>
      <c r="W239" s="1">
        <v>0</v>
      </c>
      <c r="X239" s="1">
        <v>0</v>
      </c>
      <c r="Y239" s="1" t="s">
        <v>58</v>
      </c>
      <c r="Z239" s="1" t="s">
        <v>66</v>
      </c>
      <c r="AA239" s="1" t="s">
        <v>58</v>
      </c>
      <c r="AB239" s="1" t="s">
        <v>58</v>
      </c>
      <c r="AC239" s="1" t="s">
        <v>58</v>
      </c>
      <c r="AD239" s="1" t="s">
        <v>58</v>
      </c>
      <c r="AE239" s="1" t="s">
        <v>66</v>
      </c>
      <c r="AF239" s="1" t="s">
        <v>58</v>
      </c>
      <c r="AG239" s="1" t="s">
        <v>58</v>
      </c>
      <c r="AH239" s="1" t="s">
        <v>58</v>
      </c>
      <c r="AI239" s="1" t="s">
        <v>58</v>
      </c>
      <c r="AJ239" s="1" t="s">
        <v>58</v>
      </c>
      <c r="AK239" s="1">
        <v>1</v>
      </c>
      <c r="AL239" s="1">
        <v>0</v>
      </c>
      <c r="AM239" s="1">
        <v>1</v>
      </c>
      <c r="AN239" s="1">
        <v>1</v>
      </c>
      <c r="AO239" s="1">
        <v>1</v>
      </c>
      <c r="AP239" s="1">
        <v>0</v>
      </c>
      <c r="AQ239" s="1">
        <v>0</v>
      </c>
      <c r="AR239" s="1">
        <v>0</v>
      </c>
      <c r="AS239" s="1">
        <v>1</v>
      </c>
      <c r="AV239" s="1">
        <v>11.4</v>
      </c>
      <c r="AW239" s="1" t="s">
        <v>59</v>
      </c>
      <c r="AX239" s="1">
        <v>9</v>
      </c>
    </row>
    <row r="240" spans="1:50">
      <c r="A240" s="1" t="s">
        <v>594</v>
      </c>
      <c r="B240" s="1" t="s">
        <v>595</v>
      </c>
      <c r="C240" s="1" t="s">
        <v>182</v>
      </c>
      <c r="D240" s="1">
        <v>1900</v>
      </c>
      <c r="E240" s="1" t="s">
        <v>63</v>
      </c>
      <c r="F240" s="1">
        <v>46</v>
      </c>
      <c r="G240" s="1" t="s">
        <v>70</v>
      </c>
      <c r="H240" s="1">
        <v>250.99</v>
      </c>
      <c r="I240" s="1" t="s">
        <v>105</v>
      </c>
      <c r="J240" s="1" t="s">
        <v>71</v>
      </c>
      <c r="K240" s="1" t="s">
        <v>168</v>
      </c>
      <c r="L240" s="1" t="s">
        <v>66</v>
      </c>
      <c r="M240" s="1">
        <v>3</v>
      </c>
      <c r="N240" s="1">
        <v>2</v>
      </c>
      <c r="O240" s="1">
        <v>2</v>
      </c>
      <c r="P240" s="1">
        <v>0</v>
      </c>
      <c r="Q240" s="1" t="s">
        <v>59</v>
      </c>
      <c r="R240" s="1" t="s">
        <v>59</v>
      </c>
      <c r="S240" s="1" t="s">
        <v>59</v>
      </c>
      <c r="T240" s="1" t="s">
        <v>59</v>
      </c>
      <c r="U240" s="1" t="s">
        <v>59</v>
      </c>
      <c r="V240" s="1">
        <v>1</v>
      </c>
      <c r="W240" s="1">
        <v>1</v>
      </c>
      <c r="X240" s="1">
        <v>1</v>
      </c>
      <c r="Y240" s="1" t="s">
        <v>58</v>
      </c>
      <c r="Z240" s="1" t="s">
        <v>58</v>
      </c>
      <c r="AA240" s="1" t="s">
        <v>58</v>
      </c>
      <c r="AB240" s="1" t="s">
        <v>66</v>
      </c>
      <c r="AC240" s="1" t="s">
        <v>58</v>
      </c>
      <c r="AD240" s="1" t="s">
        <v>58</v>
      </c>
      <c r="AE240" s="1" t="s">
        <v>66</v>
      </c>
      <c r="AF240" s="1" t="s">
        <v>58</v>
      </c>
      <c r="AG240" s="1" t="s">
        <v>58</v>
      </c>
      <c r="AH240" s="1" t="s">
        <v>58</v>
      </c>
      <c r="AI240" s="1" t="s">
        <v>58</v>
      </c>
      <c r="AJ240" s="1" t="s">
        <v>58</v>
      </c>
      <c r="AK240" s="1">
        <v>0</v>
      </c>
      <c r="AL240" s="1">
        <v>1</v>
      </c>
      <c r="AM240" s="1">
        <v>1</v>
      </c>
      <c r="AN240" s="1">
        <v>0</v>
      </c>
      <c r="AO240" s="1">
        <v>0</v>
      </c>
      <c r="AP240" s="1">
        <v>0</v>
      </c>
      <c r="AQ240" s="1">
        <v>1</v>
      </c>
      <c r="AR240" s="1">
        <v>1</v>
      </c>
      <c r="AS240" s="1">
        <v>1</v>
      </c>
      <c r="AV240" s="1">
        <v>11.1</v>
      </c>
      <c r="AW240" s="1" t="s">
        <v>59</v>
      </c>
      <c r="AX240" s="1">
        <v>7</v>
      </c>
    </row>
    <row r="241" spans="1:50">
      <c r="A241" s="1" t="s">
        <v>596</v>
      </c>
      <c r="B241" s="1" t="s">
        <v>597</v>
      </c>
      <c r="C241" s="1" t="s">
        <v>122</v>
      </c>
      <c r="E241" s="1" t="s">
        <v>53</v>
      </c>
      <c r="F241" s="1">
        <v>90</v>
      </c>
      <c r="G241" s="1" t="s">
        <v>54</v>
      </c>
      <c r="H241" s="1">
        <v>148.68</v>
      </c>
      <c r="I241" s="1" t="s">
        <v>94</v>
      </c>
      <c r="J241" s="1" t="s">
        <v>56</v>
      </c>
      <c r="K241" s="1" t="s">
        <v>128</v>
      </c>
      <c r="L241" s="1" t="s">
        <v>58</v>
      </c>
      <c r="M241" s="1">
        <v>0</v>
      </c>
      <c r="N241" s="1">
        <v>1</v>
      </c>
      <c r="O241" s="1">
        <v>1</v>
      </c>
      <c r="P241" s="1">
        <v>0</v>
      </c>
      <c r="Q241" s="1" t="s">
        <v>59</v>
      </c>
      <c r="R241" s="1" t="s">
        <v>59</v>
      </c>
      <c r="S241" s="1" t="s">
        <v>59</v>
      </c>
      <c r="T241" s="1" t="s">
        <v>59</v>
      </c>
      <c r="U241" s="1" t="s">
        <v>59</v>
      </c>
      <c r="V241" s="1">
        <v>1</v>
      </c>
      <c r="W241" s="1">
        <v>0</v>
      </c>
      <c r="X241" s="1">
        <v>0</v>
      </c>
      <c r="Y241" s="1" t="s">
        <v>58</v>
      </c>
      <c r="Z241" s="1" t="s">
        <v>58</v>
      </c>
      <c r="AA241" s="1" t="s">
        <v>58</v>
      </c>
      <c r="AB241" s="1" t="s">
        <v>58</v>
      </c>
      <c r="AC241" s="1" t="s">
        <v>58</v>
      </c>
      <c r="AD241" s="1" t="s">
        <v>58</v>
      </c>
      <c r="AE241" s="1" t="s">
        <v>58</v>
      </c>
      <c r="AF241" s="1" t="s">
        <v>58</v>
      </c>
      <c r="AG241" s="1" t="s">
        <v>58</v>
      </c>
      <c r="AH241" s="1" t="s">
        <v>58</v>
      </c>
      <c r="AI241" s="1" t="s">
        <v>58</v>
      </c>
      <c r="AJ241" s="1" t="s">
        <v>58</v>
      </c>
      <c r="AK241" s="1">
        <v>1</v>
      </c>
      <c r="AL241" s="1">
        <v>0</v>
      </c>
      <c r="AM241" s="1">
        <v>1</v>
      </c>
      <c r="AN241" s="1">
        <v>1</v>
      </c>
      <c r="AO241" s="1">
        <v>0</v>
      </c>
      <c r="AP241" s="1">
        <v>0</v>
      </c>
      <c r="AQ241" s="1">
        <v>0</v>
      </c>
      <c r="AR241" s="1">
        <v>0</v>
      </c>
      <c r="AS241" s="1">
        <v>0</v>
      </c>
      <c r="AV241" s="1">
        <v>11.6</v>
      </c>
      <c r="AW241" s="1" t="s">
        <v>59</v>
      </c>
      <c r="AX241" s="1">
        <v>7</v>
      </c>
    </row>
    <row r="242" spans="1:50">
      <c r="A242" s="1" t="s">
        <v>598</v>
      </c>
      <c r="B242" s="1" t="s">
        <v>599</v>
      </c>
      <c r="C242" s="1" t="s">
        <v>271</v>
      </c>
      <c r="D242" s="1">
        <v>2290</v>
      </c>
      <c r="E242" s="1" t="s">
        <v>63</v>
      </c>
      <c r="F242" s="1">
        <v>68</v>
      </c>
      <c r="G242" s="1" t="s">
        <v>226</v>
      </c>
      <c r="H242" s="1">
        <v>290.79000000000002</v>
      </c>
      <c r="I242" s="1" t="s">
        <v>94</v>
      </c>
      <c r="J242" s="1" t="s">
        <v>71</v>
      </c>
      <c r="K242" s="1" t="s">
        <v>72</v>
      </c>
      <c r="L242" s="1" t="s">
        <v>58</v>
      </c>
      <c r="M242" s="1">
        <v>0</v>
      </c>
      <c r="N242" s="1">
        <v>1</v>
      </c>
      <c r="O242" s="1">
        <v>1</v>
      </c>
      <c r="P242" s="1">
        <v>0</v>
      </c>
      <c r="Q242" s="1" t="s">
        <v>59</v>
      </c>
      <c r="R242" s="1" t="s">
        <v>59</v>
      </c>
      <c r="S242" s="1" t="s">
        <v>59</v>
      </c>
      <c r="T242" s="1" t="s">
        <v>59</v>
      </c>
      <c r="U242" s="1" t="s">
        <v>59</v>
      </c>
      <c r="V242" s="1">
        <v>1</v>
      </c>
      <c r="W242" s="1">
        <v>1</v>
      </c>
      <c r="X242" s="1">
        <v>0</v>
      </c>
      <c r="Y242" s="1" t="s">
        <v>58</v>
      </c>
      <c r="Z242" s="1" t="s">
        <v>58</v>
      </c>
      <c r="AA242" s="1" t="s">
        <v>58</v>
      </c>
      <c r="AB242" s="1" t="s">
        <v>58</v>
      </c>
      <c r="AC242" s="1" t="s">
        <v>58</v>
      </c>
      <c r="AD242" s="1" t="s">
        <v>58</v>
      </c>
      <c r="AE242" s="1" t="s">
        <v>58</v>
      </c>
      <c r="AF242" s="1" t="s">
        <v>58</v>
      </c>
      <c r="AG242" s="1" t="s">
        <v>58</v>
      </c>
      <c r="AH242" s="1" t="s">
        <v>58</v>
      </c>
      <c r="AI242" s="1" t="s">
        <v>58</v>
      </c>
      <c r="AJ242" s="1" t="s">
        <v>58</v>
      </c>
      <c r="AK242" s="1">
        <v>1</v>
      </c>
      <c r="AL242" s="1">
        <v>0</v>
      </c>
      <c r="AM242" s="1">
        <v>1</v>
      </c>
      <c r="AN242" s="1">
        <v>0</v>
      </c>
      <c r="AO242" s="1">
        <v>1</v>
      </c>
      <c r="AP242" s="1">
        <v>1</v>
      </c>
      <c r="AQ242" s="1">
        <v>0</v>
      </c>
      <c r="AR242" s="1">
        <v>0</v>
      </c>
      <c r="AS242" s="1">
        <v>0</v>
      </c>
      <c r="AV242" s="1">
        <v>12.7</v>
      </c>
      <c r="AW242" s="1" t="s">
        <v>59</v>
      </c>
      <c r="AX242" s="1">
        <v>1</v>
      </c>
    </row>
    <row r="243" spans="1:50">
      <c r="A243" s="1" t="s">
        <v>600</v>
      </c>
      <c r="B243" s="1" t="s">
        <v>601</v>
      </c>
      <c r="C243" s="1" t="s">
        <v>187</v>
      </c>
      <c r="D243" s="1">
        <v>4640</v>
      </c>
      <c r="E243" s="1" t="s">
        <v>63</v>
      </c>
      <c r="F243" s="1">
        <v>38</v>
      </c>
      <c r="G243" s="1" t="s">
        <v>84</v>
      </c>
      <c r="H243" s="1">
        <v>243.42</v>
      </c>
      <c r="I243" s="1" t="s">
        <v>55</v>
      </c>
      <c r="J243" s="1" t="s">
        <v>55</v>
      </c>
      <c r="K243" s="1" t="s">
        <v>116</v>
      </c>
      <c r="L243" s="1" t="s">
        <v>58</v>
      </c>
      <c r="M243" s="1">
        <v>0</v>
      </c>
      <c r="N243" s="1">
        <v>2</v>
      </c>
      <c r="O243" s="1">
        <v>2</v>
      </c>
      <c r="P243" s="1">
        <v>0</v>
      </c>
      <c r="Q243" s="1" t="s">
        <v>59</v>
      </c>
      <c r="R243" s="1" t="s">
        <v>59</v>
      </c>
      <c r="S243" s="1" t="s">
        <v>59</v>
      </c>
      <c r="T243" s="1" t="s">
        <v>59</v>
      </c>
      <c r="U243" s="1" t="s">
        <v>59</v>
      </c>
      <c r="W243" s="1">
        <v>0</v>
      </c>
      <c r="X243" s="1">
        <v>0</v>
      </c>
      <c r="Y243" s="1" t="s">
        <v>58</v>
      </c>
      <c r="Z243" s="1" t="s">
        <v>66</v>
      </c>
      <c r="AA243" s="1" t="s">
        <v>58</v>
      </c>
      <c r="AB243" s="1" t="s">
        <v>58</v>
      </c>
      <c r="AC243" s="1" t="s">
        <v>58</v>
      </c>
      <c r="AD243" s="1" t="s">
        <v>58</v>
      </c>
      <c r="AE243" s="1" t="s">
        <v>58</v>
      </c>
      <c r="AF243" s="1" t="s">
        <v>58</v>
      </c>
      <c r="AG243" s="1" t="s">
        <v>58</v>
      </c>
      <c r="AH243" s="1" t="s">
        <v>58</v>
      </c>
      <c r="AI243" s="1" t="s">
        <v>58</v>
      </c>
      <c r="AJ243" s="1" t="s">
        <v>58</v>
      </c>
      <c r="AK243" s="1">
        <v>1</v>
      </c>
      <c r="AL243" s="1">
        <v>1</v>
      </c>
      <c r="AM243" s="1">
        <v>1</v>
      </c>
      <c r="AN243" s="1">
        <v>1</v>
      </c>
      <c r="AO243" s="1">
        <v>0</v>
      </c>
      <c r="AP243" s="1">
        <v>0</v>
      </c>
      <c r="AQ243" s="1">
        <v>1</v>
      </c>
      <c r="AR243" s="1">
        <v>0</v>
      </c>
      <c r="AS243" s="1">
        <v>1</v>
      </c>
      <c r="AV243" s="1">
        <v>11.3</v>
      </c>
      <c r="AW243" s="1" t="s">
        <v>59</v>
      </c>
      <c r="AX243" s="1">
        <v>7</v>
      </c>
    </row>
    <row r="244" spans="1:50">
      <c r="A244" s="1" t="s">
        <v>602</v>
      </c>
      <c r="B244" s="1" t="s">
        <v>603</v>
      </c>
      <c r="C244" s="1" t="s">
        <v>103</v>
      </c>
      <c r="D244" s="1">
        <v>5775</v>
      </c>
      <c r="E244" s="1" t="s">
        <v>53</v>
      </c>
      <c r="F244" s="1">
        <v>44</v>
      </c>
      <c r="G244" s="1" t="s">
        <v>70</v>
      </c>
      <c r="H244" s="1">
        <v>475.66</v>
      </c>
      <c r="I244" s="1" t="s">
        <v>261</v>
      </c>
      <c r="J244" s="1" t="s">
        <v>71</v>
      </c>
      <c r="K244" s="1" t="s">
        <v>215</v>
      </c>
      <c r="L244" s="1" t="s">
        <v>66</v>
      </c>
      <c r="M244" s="1">
        <v>2</v>
      </c>
      <c r="N244" s="1">
        <v>2</v>
      </c>
      <c r="O244" s="1">
        <v>2</v>
      </c>
      <c r="P244" s="1">
        <v>0</v>
      </c>
      <c r="Q244" s="1" t="s">
        <v>59</v>
      </c>
      <c r="R244" s="1" t="s">
        <v>59</v>
      </c>
      <c r="S244" s="1" t="s">
        <v>59</v>
      </c>
      <c r="T244" s="1" t="s">
        <v>59</v>
      </c>
      <c r="U244" s="1" t="s">
        <v>59</v>
      </c>
      <c r="W244" s="1">
        <v>0</v>
      </c>
      <c r="X244" s="1">
        <v>0</v>
      </c>
      <c r="Y244" s="1" t="s">
        <v>66</v>
      </c>
      <c r="Z244" s="1" t="s">
        <v>66</v>
      </c>
      <c r="AA244" s="1" t="s">
        <v>58</v>
      </c>
      <c r="AB244" s="1" t="s">
        <v>66</v>
      </c>
      <c r="AC244" s="1" t="s">
        <v>58</v>
      </c>
      <c r="AD244" s="1" t="s">
        <v>58</v>
      </c>
      <c r="AE244" s="1" t="s">
        <v>58</v>
      </c>
      <c r="AF244" s="1" t="s">
        <v>58</v>
      </c>
      <c r="AG244" s="1" t="s">
        <v>58</v>
      </c>
      <c r="AH244" s="1" t="s">
        <v>58</v>
      </c>
      <c r="AI244" s="1" t="s">
        <v>58</v>
      </c>
      <c r="AJ244" s="1" t="s">
        <v>58</v>
      </c>
      <c r="AK244" s="1">
        <v>0</v>
      </c>
      <c r="AL244" s="1">
        <v>0</v>
      </c>
      <c r="AM244" s="1">
        <v>1</v>
      </c>
      <c r="AN244" s="1">
        <v>0</v>
      </c>
      <c r="AO244" s="1">
        <v>1</v>
      </c>
      <c r="AP244" s="1">
        <v>0</v>
      </c>
      <c r="AQ244" s="1">
        <v>0</v>
      </c>
      <c r="AR244" s="1">
        <v>0</v>
      </c>
      <c r="AS244" s="1">
        <v>1</v>
      </c>
      <c r="AV244" s="1">
        <v>13.2</v>
      </c>
      <c r="AW244" s="1" t="s">
        <v>59</v>
      </c>
      <c r="AX244" s="1">
        <v>6</v>
      </c>
    </row>
    <row r="245" spans="1:50">
      <c r="A245" s="1" t="s">
        <v>604</v>
      </c>
      <c r="B245" s="1" t="s">
        <v>547</v>
      </c>
      <c r="C245" s="1" t="s">
        <v>103</v>
      </c>
      <c r="D245" s="1">
        <v>6780</v>
      </c>
      <c r="E245" s="1" t="s">
        <v>63</v>
      </c>
      <c r="F245" s="1">
        <v>40</v>
      </c>
      <c r="G245" s="1" t="s">
        <v>54</v>
      </c>
      <c r="H245" s="1">
        <v>109.54</v>
      </c>
      <c r="I245" s="1" t="s">
        <v>55</v>
      </c>
      <c r="J245" s="1" t="s">
        <v>55</v>
      </c>
      <c r="K245" s="1" t="s">
        <v>131</v>
      </c>
      <c r="L245" s="1" t="s">
        <v>58</v>
      </c>
      <c r="M245" s="1">
        <v>0</v>
      </c>
      <c r="N245" s="1">
        <v>1</v>
      </c>
      <c r="O245" s="1">
        <v>1</v>
      </c>
      <c r="P245" s="1">
        <v>0</v>
      </c>
      <c r="Q245" s="1" t="s">
        <v>59</v>
      </c>
      <c r="R245" s="1" t="s">
        <v>59</v>
      </c>
      <c r="S245" s="1" t="s">
        <v>59</v>
      </c>
      <c r="T245" s="1" t="s">
        <v>59</v>
      </c>
      <c r="U245" s="1" t="s">
        <v>59</v>
      </c>
      <c r="W245" s="1">
        <v>0</v>
      </c>
      <c r="X245" s="1">
        <v>0</v>
      </c>
      <c r="Y245" s="1" t="s">
        <v>59</v>
      </c>
      <c r="Z245" s="1" t="s">
        <v>59</v>
      </c>
      <c r="AA245" s="1" t="s">
        <v>59</v>
      </c>
      <c r="AB245" s="1" t="s">
        <v>59</v>
      </c>
      <c r="AC245" s="1" t="s">
        <v>59</v>
      </c>
      <c r="AD245" s="1" t="s">
        <v>59</v>
      </c>
      <c r="AE245" s="1" t="s">
        <v>59</v>
      </c>
      <c r="AF245" s="1" t="s">
        <v>59</v>
      </c>
      <c r="AG245" s="1" t="s">
        <v>59</v>
      </c>
      <c r="AH245" s="1" t="s">
        <v>59</v>
      </c>
      <c r="AI245" s="1" t="s">
        <v>59</v>
      </c>
      <c r="AJ245" s="1" t="s">
        <v>59</v>
      </c>
      <c r="AV245" s="1">
        <v>11.4</v>
      </c>
      <c r="AW245" s="1" t="s">
        <v>59</v>
      </c>
      <c r="AX245" s="1">
        <v>6</v>
      </c>
    </row>
    <row r="246" spans="1:50">
      <c r="A246" s="1" t="s">
        <v>605</v>
      </c>
      <c r="B246" s="1" t="s">
        <v>606</v>
      </c>
      <c r="C246" s="1" t="s">
        <v>83</v>
      </c>
      <c r="D246" s="1">
        <v>3660</v>
      </c>
      <c r="E246" s="1" t="s">
        <v>63</v>
      </c>
      <c r="F246" s="1">
        <v>68</v>
      </c>
      <c r="G246" s="1" t="s">
        <v>163</v>
      </c>
      <c r="H246" s="1">
        <v>396.05</v>
      </c>
      <c r="I246" s="1" t="s">
        <v>100</v>
      </c>
      <c r="J246" s="1" t="s">
        <v>71</v>
      </c>
      <c r="K246" s="1" t="s">
        <v>131</v>
      </c>
      <c r="L246" s="1" t="s">
        <v>58</v>
      </c>
      <c r="M246" s="1">
        <v>0</v>
      </c>
      <c r="N246" s="1">
        <v>0</v>
      </c>
      <c r="O246" s="1">
        <v>0</v>
      </c>
      <c r="P246" s="1">
        <v>0</v>
      </c>
      <c r="Q246" s="1" t="s">
        <v>59</v>
      </c>
      <c r="R246" s="1" t="s">
        <v>59</v>
      </c>
      <c r="S246" s="1" t="s">
        <v>59</v>
      </c>
      <c r="T246" s="1" t="s">
        <v>59</v>
      </c>
      <c r="U246" s="1" t="s">
        <v>59</v>
      </c>
      <c r="W246" s="1">
        <v>0</v>
      </c>
      <c r="X246" s="1">
        <v>0</v>
      </c>
      <c r="Y246" s="1" t="s">
        <v>58</v>
      </c>
      <c r="Z246" s="1" t="s">
        <v>66</v>
      </c>
      <c r="AA246" s="1" t="s">
        <v>58</v>
      </c>
      <c r="AB246" s="1" t="s">
        <v>58</v>
      </c>
      <c r="AC246" s="1" t="s">
        <v>58</v>
      </c>
      <c r="AD246" s="1" t="s">
        <v>58</v>
      </c>
      <c r="AE246" s="1" t="s">
        <v>58</v>
      </c>
      <c r="AF246" s="1" t="s">
        <v>58</v>
      </c>
      <c r="AG246" s="1" t="s">
        <v>58</v>
      </c>
      <c r="AH246" s="1" t="s">
        <v>58</v>
      </c>
      <c r="AI246" s="1" t="s">
        <v>58</v>
      </c>
      <c r="AJ246" s="1" t="s">
        <v>58</v>
      </c>
      <c r="AK246" s="1">
        <v>0</v>
      </c>
      <c r="AL246" s="1">
        <v>1</v>
      </c>
      <c r="AM246" s="1">
        <v>1</v>
      </c>
      <c r="AN246" s="1">
        <v>0</v>
      </c>
      <c r="AO246" s="1">
        <v>1</v>
      </c>
      <c r="AP246" s="1">
        <v>0</v>
      </c>
      <c r="AQ246" s="1">
        <v>0</v>
      </c>
      <c r="AR246" s="1">
        <v>0</v>
      </c>
      <c r="AS246" s="1">
        <v>1</v>
      </c>
      <c r="AV246" s="1">
        <v>15.1</v>
      </c>
      <c r="AW246" s="1" t="s">
        <v>59</v>
      </c>
      <c r="AX246" s="1">
        <v>2</v>
      </c>
    </row>
    <row r="247" spans="1:50">
      <c r="A247" s="1" t="s">
        <v>607</v>
      </c>
      <c r="B247" s="1" t="s">
        <v>608</v>
      </c>
      <c r="C247" s="1" t="s">
        <v>609</v>
      </c>
      <c r="D247" s="1">
        <v>5880</v>
      </c>
      <c r="E247" s="1" t="s">
        <v>53</v>
      </c>
      <c r="F247" s="1">
        <v>50</v>
      </c>
      <c r="G247" s="1" t="s">
        <v>104</v>
      </c>
      <c r="H247" s="1">
        <v>229.28</v>
      </c>
      <c r="I247" s="1" t="s">
        <v>55</v>
      </c>
      <c r="J247" s="1" t="s">
        <v>55</v>
      </c>
      <c r="K247" s="1" t="s">
        <v>131</v>
      </c>
      <c r="L247" s="1" t="s">
        <v>58</v>
      </c>
      <c r="M247" s="1">
        <v>0</v>
      </c>
      <c r="N247" s="1">
        <v>0</v>
      </c>
      <c r="O247" s="1">
        <v>0</v>
      </c>
      <c r="P247" s="1">
        <v>0</v>
      </c>
      <c r="Q247" s="1" t="s">
        <v>59</v>
      </c>
      <c r="R247" s="1" t="s">
        <v>59</v>
      </c>
      <c r="S247" s="1" t="s">
        <v>59</v>
      </c>
      <c r="T247" s="1" t="s">
        <v>59</v>
      </c>
      <c r="U247" s="1" t="s">
        <v>59</v>
      </c>
      <c r="W247" s="1">
        <v>0</v>
      </c>
      <c r="X247" s="1">
        <v>0</v>
      </c>
      <c r="Y247" s="1" t="s">
        <v>66</v>
      </c>
      <c r="Z247" s="1" t="s">
        <v>58</v>
      </c>
      <c r="AA247" s="1" t="s">
        <v>58</v>
      </c>
      <c r="AB247" s="1" t="s">
        <v>58</v>
      </c>
      <c r="AC247" s="1" t="s">
        <v>58</v>
      </c>
      <c r="AD247" s="1" t="s">
        <v>58</v>
      </c>
      <c r="AE247" s="1" t="s">
        <v>58</v>
      </c>
      <c r="AF247" s="1" t="s">
        <v>58</v>
      </c>
      <c r="AG247" s="1" t="s">
        <v>66</v>
      </c>
      <c r="AH247" s="1" t="s">
        <v>58</v>
      </c>
      <c r="AI247" s="1" t="s">
        <v>58</v>
      </c>
      <c r="AJ247" s="1" t="s">
        <v>58</v>
      </c>
      <c r="AK247" s="1">
        <v>0</v>
      </c>
      <c r="AL247" s="1">
        <v>1</v>
      </c>
      <c r="AM247" s="1">
        <v>0</v>
      </c>
      <c r="AN247" s="1">
        <v>1</v>
      </c>
      <c r="AO247" s="1">
        <v>0</v>
      </c>
      <c r="AP247" s="1">
        <v>0</v>
      </c>
      <c r="AQ247" s="1">
        <v>0</v>
      </c>
      <c r="AR247" s="1">
        <v>1</v>
      </c>
      <c r="AS247" s="1">
        <v>1</v>
      </c>
      <c r="AV247" s="1">
        <v>12.6</v>
      </c>
      <c r="AW247" s="1" t="s">
        <v>59</v>
      </c>
      <c r="AX247" s="1">
        <v>9</v>
      </c>
    </row>
    <row r="248" spans="1:50">
      <c r="A248" s="1" t="s">
        <v>610</v>
      </c>
      <c r="B248" s="1" t="s">
        <v>478</v>
      </c>
      <c r="C248" s="1" t="s">
        <v>75</v>
      </c>
      <c r="D248" s="1">
        <v>3720</v>
      </c>
      <c r="E248" s="1" t="s">
        <v>63</v>
      </c>
      <c r="F248" s="1">
        <v>72</v>
      </c>
      <c r="G248" s="1" t="s">
        <v>64</v>
      </c>
      <c r="H248" s="1">
        <v>293.08999999999997</v>
      </c>
      <c r="I248" s="1" t="s">
        <v>105</v>
      </c>
      <c r="J248" s="1" t="s">
        <v>71</v>
      </c>
      <c r="K248" s="1" t="s">
        <v>72</v>
      </c>
      <c r="L248" s="1" t="s">
        <v>58</v>
      </c>
      <c r="M248" s="1">
        <v>0</v>
      </c>
      <c r="N248" s="1">
        <v>2</v>
      </c>
      <c r="O248" s="1">
        <v>2</v>
      </c>
      <c r="P248" s="1">
        <v>0</v>
      </c>
      <c r="Q248" s="1" t="s">
        <v>59</v>
      </c>
      <c r="R248" s="1" t="s">
        <v>59</v>
      </c>
      <c r="S248" s="1" t="s">
        <v>66</v>
      </c>
      <c r="T248" s="1" t="s">
        <v>59</v>
      </c>
      <c r="U248" s="1" t="s">
        <v>59</v>
      </c>
      <c r="V248" s="1">
        <v>1</v>
      </c>
      <c r="W248" s="1">
        <v>1</v>
      </c>
      <c r="X248" s="1">
        <v>1</v>
      </c>
      <c r="Y248" s="1" t="s">
        <v>66</v>
      </c>
      <c r="Z248" s="1" t="s">
        <v>58</v>
      </c>
      <c r="AA248" s="1" t="s">
        <v>58</v>
      </c>
      <c r="AB248" s="1" t="s">
        <v>66</v>
      </c>
      <c r="AC248" s="1" t="s">
        <v>58</v>
      </c>
      <c r="AD248" s="1" t="s">
        <v>58</v>
      </c>
      <c r="AE248" s="1" t="s">
        <v>58</v>
      </c>
      <c r="AF248" s="1" t="s">
        <v>58</v>
      </c>
      <c r="AG248" s="1" t="s">
        <v>58</v>
      </c>
      <c r="AH248" s="1" t="s">
        <v>58</v>
      </c>
      <c r="AI248" s="1" t="s">
        <v>66</v>
      </c>
      <c r="AJ248" s="1" t="s">
        <v>58</v>
      </c>
      <c r="AK248" s="1">
        <v>0</v>
      </c>
      <c r="AL248" s="1">
        <v>0</v>
      </c>
      <c r="AM248" s="1">
        <v>1</v>
      </c>
      <c r="AN248" s="1">
        <v>0</v>
      </c>
      <c r="AO248" s="1">
        <v>1</v>
      </c>
      <c r="AP248" s="1">
        <v>0</v>
      </c>
      <c r="AQ248" s="1">
        <v>0</v>
      </c>
      <c r="AR248" s="1">
        <v>0</v>
      </c>
      <c r="AS248" s="1">
        <v>0</v>
      </c>
      <c r="AV248" s="1">
        <v>14.1</v>
      </c>
      <c r="AW248" s="1" t="s">
        <v>59</v>
      </c>
      <c r="AX248" s="1">
        <v>1</v>
      </c>
    </row>
    <row r="249" spans="1:50">
      <c r="A249" s="1" t="s">
        <v>611</v>
      </c>
      <c r="B249" s="1" t="s">
        <v>508</v>
      </c>
      <c r="C249" s="1" t="s">
        <v>612</v>
      </c>
      <c r="D249" s="1">
        <v>3560</v>
      </c>
      <c r="E249" s="1" t="s">
        <v>53</v>
      </c>
      <c r="F249" s="1">
        <v>60</v>
      </c>
      <c r="G249" s="1" t="s">
        <v>127</v>
      </c>
      <c r="H249" s="1">
        <v>392.11</v>
      </c>
      <c r="I249" s="1" t="s">
        <v>55</v>
      </c>
      <c r="J249" s="1" t="s">
        <v>55</v>
      </c>
      <c r="K249" s="1" t="s">
        <v>85</v>
      </c>
      <c r="L249" s="1" t="s">
        <v>58</v>
      </c>
      <c r="M249" s="1">
        <v>0</v>
      </c>
      <c r="N249" s="1">
        <v>2</v>
      </c>
      <c r="O249" s="1">
        <v>2</v>
      </c>
      <c r="P249" s="1">
        <v>1</v>
      </c>
      <c r="Q249" s="1" t="s">
        <v>59</v>
      </c>
      <c r="R249" s="1" t="s">
        <v>59</v>
      </c>
      <c r="S249" s="1" t="s">
        <v>59</v>
      </c>
      <c r="T249" s="1" t="s">
        <v>59</v>
      </c>
      <c r="U249" s="1" t="s">
        <v>59</v>
      </c>
      <c r="V249" s="1">
        <v>1</v>
      </c>
      <c r="W249" s="1">
        <v>0</v>
      </c>
      <c r="X249" s="1">
        <v>1</v>
      </c>
      <c r="Y249" s="1" t="s">
        <v>59</v>
      </c>
      <c r="Z249" s="1" t="s">
        <v>59</v>
      </c>
      <c r="AA249" s="1" t="s">
        <v>59</v>
      </c>
      <c r="AB249" s="1" t="s">
        <v>59</v>
      </c>
      <c r="AC249" s="1" t="s">
        <v>59</v>
      </c>
      <c r="AD249" s="1" t="s">
        <v>59</v>
      </c>
      <c r="AE249" s="1" t="s">
        <v>59</v>
      </c>
      <c r="AF249" s="1" t="s">
        <v>59</v>
      </c>
      <c r="AG249" s="1" t="s">
        <v>59</v>
      </c>
      <c r="AH249" s="1" t="s">
        <v>59</v>
      </c>
      <c r="AI249" s="1" t="s">
        <v>59</v>
      </c>
      <c r="AJ249" s="1" t="s">
        <v>59</v>
      </c>
      <c r="AV249" s="1">
        <v>15.1</v>
      </c>
      <c r="AW249" s="1" t="s">
        <v>59</v>
      </c>
      <c r="AX249" s="1">
        <v>2</v>
      </c>
    </row>
    <row r="250" spans="1:50">
      <c r="A250" s="1" t="s">
        <v>613</v>
      </c>
      <c r="B250" s="1" t="s">
        <v>284</v>
      </c>
      <c r="C250" s="1" t="s">
        <v>212</v>
      </c>
      <c r="D250" s="1">
        <v>3605</v>
      </c>
      <c r="E250" s="1" t="s">
        <v>63</v>
      </c>
      <c r="F250" s="1">
        <v>48</v>
      </c>
      <c r="G250" s="1" t="s">
        <v>70</v>
      </c>
      <c r="H250" s="1">
        <v>298.68</v>
      </c>
      <c r="I250" s="1" t="s">
        <v>261</v>
      </c>
      <c r="J250" s="1" t="s">
        <v>55</v>
      </c>
      <c r="K250" s="1" t="s">
        <v>72</v>
      </c>
      <c r="L250" s="1" t="s">
        <v>66</v>
      </c>
      <c r="M250" s="1">
        <v>2</v>
      </c>
      <c r="N250" s="1">
        <v>2</v>
      </c>
      <c r="O250" s="1">
        <v>2</v>
      </c>
      <c r="P250" s="1">
        <v>0</v>
      </c>
      <c r="Q250" s="1" t="s">
        <v>59</v>
      </c>
      <c r="R250" s="1" t="s">
        <v>66</v>
      </c>
      <c r="S250" s="1" t="s">
        <v>66</v>
      </c>
      <c r="T250" s="1" t="s">
        <v>59</v>
      </c>
      <c r="U250" s="1" t="s">
        <v>66</v>
      </c>
      <c r="W250" s="1">
        <v>0</v>
      </c>
      <c r="X250" s="1">
        <v>0</v>
      </c>
      <c r="Y250" s="1" t="s">
        <v>58</v>
      </c>
      <c r="Z250" s="1" t="s">
        <v>58</v>
      </c>
      <c r="AA250" s="1" t="s">
        <v>58</v>
      </c>
      <c r="AB250" s="1" t="s">
        <v>58</v>
      </c>
      <c r="AC250" s="1" t="s">
        <v>58</v>
      </c>
      <c r="AD250" s="1" t="s">
        <v>58</v>
      </c>
      <c r="AE250" s="1" t="s">
        <v>58</v>
      </c>
      <c r="AF250" s="1" t="s">
        <v>58</v>
      </c>
      <c r="AG250" s="1" t="s">
        <v>58</v>
      </c>
      <c r="AH250" s="1" t="s">
        <v>58</v>
      </c>
      <c r="AI250" s="1" t="s">
        <v>58</v>
      </c>
      <c r="AJ250" s="1" t="s">
        <v>58</v>
      </c>
      <c r="AK250" s="1">
        <v>0</v>
      </c>
      <c r="AL250" s="1">
        <v>0</v>
      </c>
      <c r="AM250" s="1">
        <v>0</v>
      </c>
      <c r="AN250" s="1">
        <v>0</v>
      </c>
      <c r="AO250" s="1">
        <v>0</v>
      </c>
      <c r="AP250" s="1">
        <v>0</v>
      </c>
      <c r="AQ250" s="1">
        <v>0</v>
      </c>
      <c r="AR250" s="1">
        <v>0</v>
      </c>
      <c r="AS250" s="1">
        <v>0</v>
      </c>
      <c r="AV250" s="1">
        <v>13.5</v>
      </c>
      <c r="AW250" s="1" t="s">
        <v>59</v>
      </c>
      <c r="AX250" s="1">
        <v>7</v>
      </c>
    </row>
    <row r="251" spans="1:50">
      <c r="A251" s="1" t="s">
        <v>614</v>
      </c>
      <c r="B251" s="1" t="s">
        <v>615</v>
      </c>
      <c r="C251" s="1" t="s">
        <v>108</v>
      </c>
      <c r="D251" s="1">
        <v>3810</v>
      </c>
      <c r="E251" s="1" t="s">
        <v>53</v>
      </c>
      <c r="F251" s="1">
        <v>28</v>
      </c>
      <c r="G251" s="1" t="s">
        <v>54</v>
      </c>
      <c r="H251" s="1">
        <v>212.83</v>
      </c>
      <c r="I251" s="1" t="s">
        <v>55</v>
      </c>
      <c r="J251" s="1" t="s">
        <v>55</v>
      </c>
      <c r="K251" s="1" t="s">
        <v>168</v>
      </c>
      <c r="L251" s="1" t="s">
        <v>66</v>
      </c>
      <c r="M251" s="1">
        <v>1</v>
      </c>
      <c r="N251" s="1">
        <v>2</v>
      </c>
      <c r="O251" s="1">
        <v>2</v>
      </c>
      <c r="P251" s="1">
        <v>0</v>
      </c>
      <c r="Q251" s="1" t="s">
        <v>59</v>
      </c>
      <c r="R251" s="1" t="s">
        <v>59</v>
      </c>
      <c r="S251" s="1" t="s">
        <v>59</v>
      </c>
      <c r="T251" s="1" t="s">
        <v>59</v>
      </c>
      <c r="U251" s="1" t="s">
        <v>59</v>
      </c>
      <c r="V251" s="1">
        <v>2</v>
      </c>
      <c r="W251" s="1">
        <v>1</v>
      </c>
      <c r="X251" s="1">
        <v>1</v>
      </c>
      <c r="Y251" s="1" t="s">
        <v>59</v>
      </c>
      <c r="Z251" s="1" t="s">
        <v>59</v>
      </c>
      <c r="AA251" s="1" t="s">
        <v>59</v>
      </c>
      <c r="AB251" s="1" t="s">
        <v>59</v>
      </c>
      <c r="AC251" s="1" t="s">
        <v>59</v>
      </c>
      <c r="AD251" s="1" t="s">
        <v>59</v>
      </c>
      <c r="AE251" s="1" t="s">
        <v>59</v>
      </c>
      <c r="AF251" s="1" t="s">
        <v>59</v>
      </c>
      <c r="AG251" s="1" t="s">
        <v>59</v>
      </c>
      <c r="AH251" s="1" t="s">
        <v>59</v>
      </c>
      <c r="AI251" s="1" t="s">
        <v>59</v>
      </c>
      <c r="AJ251" s="1" t="s">
        <v>59</v>
      </c>
      <c r="AV251" s="1">
        <v>14.2</v>
      </c>
      <c r="AW251" s="1" t="s">
        <v>59</v>
      </c>
      <c r="AX251" s="1">
        <v>9</v>
      </c>
    </row>
    <row r="252" spans="1:50">
      <c r="A252" s="1" t="s">
        <v>616</v>
      </c>
      <c r="B252" s="1" t="s">
        <v>334</v>
      </c>
      <c r="C252" s="1" t="s">
        <v>212</v>
      </c>
      <c r="D252" s="1">
        <v>2560</v>
      </c>
      <c r="E252" s="1" t="s">
        <v>63</v>
      </c>
      <c r="F252" s="1">
        <v>62</v>
      </c>
      <c r="G252" s="1" t="s">
        <v>84</v>
      </c>
      <c r="H252" s="1">
        <v>273.68</v>
      </c>
      <c r="I252" s="1" t="s">
        <v>94</v>
      </c>
      <c r="J252" s="1" t="s">
        <v>71</v>
      </c>
      <c r="K252" s="1" t="s">
        <v>72</v>
      </c>
      <c r="L252" s="1" t="s">
        <v>66</v>
      </c>
      <c r="M252" s="1">
        <v>1</v>
      </c>
      <c r="N252" s="1">
        <v>2</v>
      </c>
      <c r="O252" s="1">
        <v>2</v>
      </c>
      <c r="P252" s="1">
        <v>0</v>
      </c>
      <c r="Q252" s="1" t="s">
        <v>59</v>
      </c>
      <c r="R252" s="1" t="s">
        <v>59</v>
      </c>
      <c r="S252" s="1" t="s">
        <v>59</v>
      </c>
      <c r="T252" s="1" t="s">
        <v>66</v>
      </c>
      <c r="U252" s="1" t="s">
        <v>66</v>
      </c>
      <c r="W252" s="1">
        <v>0</v>
      </c>
      <c r="X252" s="1">
        <v>0</v>
      </c>
      <c r="Y252" s="1" t="s">
        <v>66</v>
      </c>
      <c r="Z252" s="1" t="s">
        <v>66</v>
      </c>
      <c r="AA252" s="1" t="s">
        <v>66</v>
      </c>
      <c r="AB252" s="1" t="s">
        <v>66</v>
      </c>
      <c r="AC252" s="1" t="s">
        <v>58</v>
      </c>
      <c r="AD252" s="1" t="s">
        <v>58</v>
      </c>
      <c r="AE252" s="1" t="s">
        <v>58</v>
      </c>
      <c r="AF252" s="1" t="s">
        <v>58</v>
      </c>
      <c r="AG252" s="1" t="s">
        <v>58</v>
      </c>
      <c r="AH252" s="1" t="s">
        <v>58</v>
      </c>
      <c r="AI252" s="1" t="s">
        <v>58</v>
      </c>
      <c r="AJ252" s="1" t="s">
        <v>58</v>
      </c>
      <c r="AK252" s="1">
        <v>1</v>
      </c>
      <c r="AL252" s="1">
        <v>1</v>
      </c>
      <c r="AM252" s="1">
        <v>1</v>
      </c>
      <c r="AN252" s="1">
        <v>0</v>
      </c>
      <c r="AO252" s="1">
        <v>0</v>
      </c>
      <c r="AP252" s="1">
        <v>0</v>
      </c>
      <c r="AQ252" s="1">
        <v>0</v>
      </c>
      <c r="AR252" s="1">
        <v>1</v>
      </c>
      <c r="AS252" s="1">
        <v>1</v>
      </c>
      <c r="AV252" s="1">
        <v>13.1</v>
      </c>
      <c r="AW252" s="1" t="s">
        <v>66</v>
      </c>
      <c r="AX252" s="1">
        <v>7</v>
      </c>
    </row>
    <row r="253" spans="1:50">
      <c r="A253" s="1" t="s">
        <v>617</v>
      </c>
      <c r="B253" s="1" t="s">
        <v>618</v>
      </c>
      <c r="C253" s="1" t="s">
        <v>205</v>
      </c>
      <c r="D253" s="1">
        <v>3850</v>
      </c>
      <c r="E253" s="1" t="s">
        <v>53</v>
      </c>
      <c r="F253" s="1">
        <v>58</v>
      </c>
      <c r="G253" s="1" t="s">
        <v>226</v>
      </c>
      <c r="H253" s="1">
        <v>285.52999999999997</v>
      </c>
      <c r="I253" s="1" t="s">
        <v>241</v>
      </c>
      <c r="J253" s="1" t="s">
        <v>71</v>
      </c>
      <c r="K253" s="1" t="s">
        <v>72</v>
      </c>
      <c r="L253" s="1" t="s">
        <v>58</v>
      </c>
      <c r="M253" s="1">
        <v>0</v>
      </c>
      <c r="N253" s="1">
        <v>2</v>
      </c>
      <c r="O253" s="1">
        <v>2</v>
      </c>
      <c r="P253" s="1">
        <v>0</v>
      </c>
      <c r="Q253" s="1" t="s">
        <v>59</v>
      </c>
      <c r="R253" s="1" t="s">
        <v>59</v>
      </c>
      <c r="S253" s="1" t="s">
        <v>59</v>
      </c>
      <c r="T253" s="1" t="s">
        <v>59</v>
      </c>
      <c r="U253" s="1" t="s">
        <v>59</v>
      </c>
      <c r="W253" s="1">
        <v>0</v>
      </c>
      <c r="X253" s="1">
        <v>0</v>
      </c>
      <c r="Y253" s="1" t="s">
        <v>58</v>
      </c>
      <c r="Z253" s="1" t="s">
        <v>66</v>
      </c>
      <c r="AA253" s="1" t="s">
        <v>58</v>
      </c>
      <c r="AB253" s="1" t="s">
        <v>58</v>
      </c>
      <c r="AC253" s="1" t="s">
        <v>58</v>
      </c>
      <c r="AD253" s="1" t="s">
        <v>58</v>
      </c>
      <c r="AE253" s="1" t="s">
        <v>58</v>
      </c>
      <c r="AF253" s="1" t="s">
        <v>58</v>
      </c>
      <c r="AG253" s="1" t="s">
        <v>58</v>
      </c>
      <c r="AH253" s="1" t="s">
        <v>58</v>
      </c>
      <c r="AI253" s="1" t="s">
        <v>58</v>
      </c>
      <c r="AJ253" s="1" t="s">
        <v>58</v>
      </c>
      <c r="AK253" s="1">
        <v>0</v>
      </c>
      <c r="AL253" s="1">
        <v>0</v>
      </c>
      <c r="AM253" s="1">
        <v>1</v>
      </c>
      <c r="AN253" s="1">
        <v>1</v>
      </c>
      <c r="AO253" s="1">
        <v>0</v>
      </c>
      <c r="AP253" s="1">
        <v>0</v>
      </c>
      <c r="AQ253" s="1">
        <v>0</v>
      </c>
      <c r="AR253" s="1">
        <v>1</v>
      </c>
      <c r="AS253" s="1">
        <v>1</v>
      </c>
      <c r="AV253" s="1">
        <v>13.1</v>
      </c>
      <c r="AW253" s="1" t="s">
        <v>59</v>
      </c>
      <c r="AX253" s="1">
        <v>1</v>
      </c>
    </row>
    <row r="254" spans="1:50">
      <c r="A254" s="1" t="s">
        <v>619</v>
      </c>
      <c r="B254" s="1" t="s">
        <v>620</v>
      </c>
      <c r="C254" s="1" t="s">
        <v>218</v>
      </c>
      <c r="E254" s="1" t="s">
        <v>63</v>
      </c>
      <c r="F254" s="1">
        <v>58</v>
      </c>
      <c r="G254" s="1" t="s">
        <v>84</v>
      </c>
      <c r="H254" s="1">
        <v>214.47</v>
      </c>
      <c r="I254" s="1" t="s">
        <v>55</v>
      </c>
      <c r="J254" s="1" t="s">
        <v>55</v>
      </c>
      <c r="K254" s="1" t="s">
        <v>57</v>
      </c>
      <c r="L254" s="1" t="s">
        <v>58</v>
      </c>
      <c r="M254" s="1">
        <v>0</v>
      </c>
      <c r="N254" s="1">
        <v>1</v>
      </c>
      <c r="O254" s="1">
        <v>1</v>
      </c>
      <c r="P254" s="1">
        <v>0</v>
      </c>
      <c r="Q254" s="1" t="s">
        <v>59</v>
      </c>
      <c r="R254" s="1" t="s">
        <v>59</v>
      </c>
      <c r="S254" s="1" t="s">
        <v>59</v>
      </c>
      <c r="T254" s="1" t="s">
        <v>59</v>
      </c>
      <c r="U254" s="1" t="s">
        <v>59</v>
      </c>
      <c r="W254" s="1">
        <v>0</v>
      </c>
      <c r="X254" s="1">
        <v>0</v>
      </c>
      <c r="Y254" s="1" t="s">
        <v>58</v>
      </c>
      <c r="Z254" s="1" t="s">
        <v>58</v>
      </c>
      <c r="AA254" s="1" t="s">
        <v>58</v>
      </c>
      <c r="AB254" s="1" t="s">
        <v>58</v>
      </c>
      <c r="AC254" s="1" t="s">
        <v>58</v>
      </c>
      <c r="AD254" s="1" t="s">
        <v>58</v>
      </c>
      <c r="AE254" s="1" t="s">
        <v>58</v>
      </c>
      <c r="AF254" s="1" t="s">
        <v>58</v>
      </c>
      <c r="AG254" s="1" t="s">
        <v>58</v>
      </c>
      <c r="AH254" s="1" t="s">
        <v>58</v>
      </c>
      <c r="AI254" s="1" t="s">
        <v>58</v>
      </c>
      <c r="AJ254" s="1" t="s">
        <v>58</v>
      </c>
      <c r="AK254" s="1">
        <v>0</v>
      </c>
      <c r="AL254" s="1">
        <v>1</v>
      </c>
      <c r="AM254" s="1">
        <v>0</v>
      </c>
      <c r="AN254" s="1">
        <v>0</v>
      </c>
      <c r="AO254" s="1">
        <v>1</v>
      </c>
      <c r="AP254" s="1">
        <v>1</v>
      </c>
      <c r="AQ254" s="1">
        <v>1</v>
      </c>
      <c r="AR254" s="1">
        <v>0</v>
      </c>
      <c r="AS254" s="1">
        <v>1</v>
      </c>
      <c r="AV254" s="1">
        <v>12.9</v>
      </c>
      <c r="AW254" s="1" t="s">
        <v>59</v>
      </c>
      <c r="AX254" s="1">
        <v>9</v>
      </c>
    </row>
    <row r="255" spans="1:50">
      <c r="A255" s="1" t="s">
        <v>621</v>
      </c>
      <c r="B255" s="1" t="s">
        <v>622</v>
      </c>
      <c r="C255" s="1" t="s">
        <v>114</v>
      </c>
      <c r="D255" s="1">
        <v>6720</v>
      </c>
      <c r="E255" s="1" t="s">
        <v>58</v>
      </c>
      <c r="F255" s="1">
        <v>0</v>
      </c>
      <c r="G255" s="1" t="s">
        <v>84</v>
      </c>
      <c r="H255" s="1">
        <v>229.93</v>
      </c>
      <c r="I255" s="1" t="s">
        <v>55</v>
      </c>
      <c r="J255" s="1" t="s">
        <v>55</v>
      </c>
      <c r="K255" s="1" t="s">
        <v>256</v>
      </c>
      <c r="L255" s="1" t="s">
        <v>58</v>
      </c>
      <c r="M255" s="1">
        <v>0</v>
      </c>
      <c r="N255" s="1">
        <v>2</v>
      </c>
      <c r="O255" s="1">
        <v>0</v>
      </c>
      <c r="P255" s="1">
        <v>0</v>
      </c>
      <c r="Q255" s="1" t="s">
        <v>59</v>
      </c>
      <c r="R255" s="1" t="s">
        <v>59</v>
      </c>
      <c r="S255" s="1" t="s">
        <v>59</v>
      </c>
      <c r="T255" s="1" t="s">
        <v>59</v>
      </c>
      <c r="U255" s="1" t="s">
        <v>59</v>
      </c>
      <c r="W255" s="1">
        <v>0</v>
      </c>
      <c r="X255" s="1">
        <v>0</v>
      </c>
      <c r="Y255" s="1" t="s">
        <v>59</v>
      </c>
      <c r="Z255" s="1" t="s">
        <v>59</v>
      </c>
      <c r="AA255" s="1" t="s">
        <v>59</v>
      </c>
      <c r="AB255" s="1" t="s">
        <v>59</v>
      </c>
      <c r="AC255" s="1" t="s">
        <v>59</v>
      </c>
      <c r="AD255" s="1" t="s">
        <v>59</v>
      </c>
      <c r="AE255" s="1" t="s">
        <v>59</v>
      </c>
      <c r="AF255" s="1" t="s">
        <v>59</v>
      </c>
      <c r="AG255" s="1" t="s">
        <v>59</v>
      </c>
      <c r="AH255" s="1" t="s">
        <v>59</v>
      </c>
      <c r="AI255" s="1" t="s">
        <v>59</v>
      </c>
      <c r="AJ255" s="1" t="s">
        <v>59</v>
      </c>
      <c r="AV255" s="1">
        <v>12.3</v>
      </c>
      <c r="AW255" s="1" t="s">
        <v>59</v>
      </c>
      <c r="AX255" s="1">
        <v>4</v>
      </c>
    </row>
    <row r="256" spans="1:50">
      <c r="A256" s="1" t="s">
        <v>623</v>
      </c>
      <c r="B256" s="1" t="s">
        <v>428</v>
      </c>
      <c r="C256" s="1" t="s">
        <v>83</v>
      </c>
      <c r="D256" s="1">
        <v>5360</v>
      </c>
      <c r="E256" s="1" t="s">
        <v>63</v>
      </c>
      <c r="F256" s="1">
        <v>44</v>
      </c>
      <c r="G256" s="1" t="s">
        <v>226</v>
      </c>
      <c r="H256" s="1">
        <v>344.74</v>
      </c>
      <c r="I256" s="1" t="s">
        <v>55</v>
      </c>
      <c r="J256" s="1" t="s">
        <v>71</v>
      </c>
      <c r="K256" s="1" t="s">
        <v>168</v>
      </c>
      <c r="L256" s="1" t="s">
        <v>58</v>
      </c>
      <c r="M256" s="1">
        <v>0</v>
      </c>
      <c r="N256" s="1">
        <v>2</v>
      </c>
      <c r="O256" s="1">
        <v>2</v>
      </c>
      <c r="P256" s="1">
        <v>0</v>
      </c>
      <c r="Q256" s="1" t="s">
        <v>59</v>
      </c>
      <c r="R256" s="1" t="s">
        <v>59</v>
      </c>
      <c r="S256" s="1" t="s">
        <v>59</v>
      </c>
      <c r="T256" s="1" t="s">
        <v>59</v>
      </c>
      <c r="U256" s="1" t="s">
        <v>59</v>
      </c>
      <c r="V256" s="1">
        <v>1</v>
      </c>
      <c r="W256" s="1">
        <v>0</v>
      </c>
      <c r="X256" s="1">
        <v>0</v>
      </c>
      <c r="Y256" s="1" t="s">
        <v>66</v>
      </c>
      <c r="Z256" s="1" t="s">
        <v>66</v>
      </c>
      <c r="AA256" s="1" t="s">
        <v>58</v>
      </c>
      <c r="AB256" s="1" t="s">
        <v>66</v>
      </c>
      <c r="AC256" s="1" t="s">
        <v>66</v>
      </c>
      <c r="AD256" s="1" t="s">
        <v>58</v>
      </c>
      <c r="AE256" s="1" t="s">
        <v>58</v>
      </c>
      <c r="AF256" s="1" t="s">
        <v>58</v>
      </c>
      <c r="AG256" s="1" t="s">
        <v>58</v>
      </c>
      <c r="AH256" s="1" t="s">
        <v>58</v>
      </c>
      <c r="AI256" s="1" t="s">
        <v>58</v>
      </c>
      <c r="AJ256" s="1" t="s">
        <v>58</v>
      </c>
      <c r="AK256" s="1">
        <v>0</v>
      </c>
      <c r="AL256" s="1">
        <v>1</v>
      </c>
      <c r="AM256" s="1">
        <v>1</v>
      </c>
      <c r="AN256" s="1">
        <v>0</v>
      </c>
      <c r="AO256" s="1">
        <v>1</v>
      </c>
      <c r="AP256" s="1">
        <v>0</v>
      </c>
      <c r="AQ256" s="1">
        <v>0</v>
      </c>
      <c r="AR256" s="1">
        <v>0</v>
      </c>
      <c r="AS256" s="1">
        <v>1</v>
      </c>
      <c r="AV256" s="1">
        <v>12.6</v>
      </c>
      <c r="AW256" s="1" t="s">
        <v>59</v>
      </c>
      <c r="AX256" s="1">
        <v>2</v>
      </c>
    </row>
    <row r="257" spans="1:50">
      <c r="A257" s="1" t="s">
        <v>624</v>
      </c>
      <c r="B257" s="1" t="s">
        <v>625</v>
      </c>
      <c r="C257" s="1" t="s">
        <v>187</v>
      </c>
      <c r="E257" s="1" t="s">
        <v>53</v>
      </c>
      <c r="F257" s="1">
        <v>42</v>
      </c>
      <c r="G257" s="1" t="s">
        <v>89</v>
      </c>
      <c r="H257" s="1">
        <v>313.16000000000003</v>
      </c>
      <c r="I257" s="1" t="s">
        <v>55</v>
      </c>
      <c r="J257" s="1" t="s">
        <v>55</v>
      </c>
      <c r="K257" s="1" t="s">
        <v>72</v>
      </c>
      <c r="L257" s="1" t="s">
        <v>66</v>
      </c>
      <c r="M257" s="1">
        <v>3</v>
      </c>
      <c r="N257" s="1">
        <v>1</v>
      </c>
      <c r="O257" s="1">
        <v>1</v>
      </c>
      <c r="P257" s="1">
        <v>0</v>
      </c>
      <c r="Q257" s="1" t="s">
        <v>59</v>
      </c>
      <c r="R257" s="1" t="s">
        <v>59</v>
      </c>
      <c r="S257" s="1" t="s">
        <v>59</v>
      </c>
      <c r="T257" s="1" t="s">
        <v>59</v>
      </c>
      <c r="U257" s="1" t="s">
        <v>59</v>
      </c>
      <c r="W257" s="1">
        <v>0</v>
      </c>
      <c r="X257" s="1">
        <v>0</v>
      </c>
      <c r="Y257" s="1" t="s">
        <v>66</v>
      </c>
      <c r="Z257" s="1" t="s">
        <v>58</v>
      </c>
      <c r="AA257" s="1" t="s">
        <v>58</v>
      </c>
      <c r="AB257" s="1" t="s">
        <v>58</v>
      </c>
      <c r="AC257" s="1" t="s">
        <v>58</v>
      </c>
      <c r="AD257" s="1" t="s">
        <v>58</v>
      </c>
      <c r="AE257" s="1" t="s">
        <v>58</v>
      </c>
      <c r="AF257" s="1" t="s">
        <v>58</v>
      </c>
      <c r="AG257" s="1" t="s">
        <v>58</v>
      </c>
      <c r="AH257" s="1" t="s">
        <v>58</v>
      </c>
      <c r="AI257" s="1" t="s">
        <v>58</v>
      </c>
      <c r="AJ257" s="1" t="s">
        <v>58</v>
      </c>
      <c r="AK257" s="1">
        <v>1</v>
      </c>
      <c r="AL257" s="1">
        <v>1</v>
      </c>
      <c r="AM257" s="1">
        <v>1</v>
      </c>
      <c r="AN257" s="1">
        <v>0</v>
      </c>
      <c r="AO257" s="1">
        <v>1</v>
      </c>
      <c r="AP257" s="1">
        <v>0</v>
      </c>
      <c r="AQ257" s="1">
        <v>0</v>
      </c>
      <c r="AR257" s="1">
        <v>0</v>
      </c>
      <c r="AS257" s="1">
        <v>1</v>
      </c>
      <c r="AV257" s="1">
        <v>11.7</v>
      </c>
      <c r="AW257" s="1" t="s">
        <v>59</v>
      </c>
      <c r="AX257" s="1">
        <v>7</v>
      </c>
    </row>
    <row r="258" spans="1:50">
      <c r="A258" s="1" t="s">
        <v>626</v>
      </c>
      <c r="B258" s="1" t="s">
        <v>627</v>
      </c>
      <c r="C258" s="1" t="s">
        <v>182</v>
      </c>
      <c r="D258" s="1">
        <v>8840</v>
      </c>
      <c r="E258" s="1" t="s">
        <v>63</v>
      </c>
      <c r="F258" s="1">
        <v>66</v>
      </c>
      <c r="G258" s="1" t="s">
        <v>115</v>
      </c>
      <c r="H258" s="1">
        <v>387.5</v>
      </c>
      <c r="I258" s="1" t="s">
        <v>105</v>
      </c>
      <c r="J258" s="1" t="s">
        <v>71</v>
      </c>
      <c r="K258" s="1" t="s">
        <v>156</v>
      </c>
      <c r="L258" s="1" t="s">
        <v>66</v>
      </c>
      <c r="M258" s="1">
        <v>1</v>
      </c>
      <c r="N258" s="1">
        <v>2</v>
      </c>
      <c r="O258" s="1">
        <v>2</v>
      </c>
      <c r="P258" s="1">
        <v>0</v>
      </c>
      <c r="Q258" s="1" t="s">
        <v>66</v>
      </c>
      <c r="R258" s="1" t="s">
        <v>66</v>
      </c>
      <c r="S258" s="1" t="s">
        <v>66</v>
      </c>
      <c r="T258" s="1" t="s">
        <v>66</v>
      </c>
      <c r="U258" s="1" t="s">
        <v>66</v>
      </c>
      <c r="V258" s="1">
        <v>2</v>
      </c>
      <c r="W258" s="1">
        <v>1</v>
      </c>
      <c r="X258" s="1">
        <v>1</v>
      </c>
      <c r="Y258" s="1" t="s">
        <v>66</v>
      </c>
      <c r="Z258" s="1" t="s">
        <v>66</v>
      </c>
      <c r="AA258" s="1" t="s">
        <v>58</v>
      </c>
      <c r="AB258" s="1" t="s">
        <v>66</v>
      </c>
      <c r="AC258" s="1" t="s">
        <v>58</v>
      </c>
      <c r="AD258" s="1" t="s">
        <v>58</v>
      </c>
      <c r="AE258" s="1" t="s">
        <v>66</v>
      </c>
      <c r="AF258" s="1" t="s">
        <v>58</v>
      </c>
      <c r="AG258" s="1" t="s">
        <v>58</v>
      </c>
      <c r="AH258" s="1" t="s">
        <v>58</v>
      </c>
      <c r="AI258" s="1" t="s">
        <v>58</v>
      </c>
      <c r="AJ258" s="1" t="s">
        <v>58</v>
      </c>
      <c r="AK258" s="1">
        <v>0</v>
      </c>
      <c r="AL258" s="1">
        <v>0</v>
      </c>
      <c r="AM258" s="1">
        <v>1</v>
      </c>
      <c r="AN258" s="1">
        <v>0</v>
      </c>
      <c r="AO258" s="1">
        <v>1</v>
      </c>
      <c r="AP258" s="1">
        <v>0</v>
      </c>
      <c r="AQ258" s="1">
        <v>0</v>
      </c>
      <c r="AR258" s="1">
        <v>0</v>
      </c>
      <c r="AS258" s="1">
        <v>0</v>
      </c>
      <c r="AV258" s="1">
        <v>16</v>
      </c>
      <c r="AW258" s="1" t="s">
        <v>59</v>
      </c>
      <c r="AX258" s="1">
        <v>7</v>
      </c>
    </row>
    <row r="259" spans="1:50">
      <c r="A259" s="1" t="s">
        <v>628</v>
      </c>
      <c r="B259" s="1" t="s">
        <v>629</v>
      </c>
      <c r="C259" s="1" t="s">
        <v>612</v>
      </c>
      <c r="E259" s="1" t="s">
        <v>53</v>
      </c>
      <c r="F259" s="1">
        <v>0</v>
      </c>
      <c r="G259" s="1" t="s">
        <v>54</v>
      </c>
      <c r="H259" s="1">
        <v>131.25</v>
      </c>
      <c r="I259" s="1" t="s">
        <v>55</v>
      </c>
      <c r="J259" s="1" t="s">
        <v>55</v>
      </c>
      <c r="K259" s="1" t="s">
        <v>72</v>
      </c>
      <c r="L259" s="1" t="s">
        <v>58</v>
      </c>
      <c r="M259" s="1">
        <v>0</v>
      </c>
      <c r="N259" s="1">
        <v>0</v>
      </c>
      <c r="O259" s="1">
        <v>0</v>
      </c>
      <c r="P259" s="1">
        <v>0</v>
      </c>
      <c r="Q259" s="1" t="s">
        <v>59</v>
      </c>
      <c r="R259" s="1" t="s">
        <v>59</v>
      </c>
      <c r="S259" s="1" t="s">
        <v>59</v>
      </c>
      <c r="T259" s="1" t="s">
        <v>59</v>
      </c>
      <c r="U259" s="1" t="s">
        <v>59</v>
      </c>
      <c r="V259" s="1">
        <v>1</v>
      </c>
      <c r="W259" s="1">
        <v>0</v>
      </c>
      <c r="X259" s="1">
        <v>0</v>
      </c>
      <c r="Y259" s="1" t="s">
        <v>59</v>
      </c>
      <c r="Z259" s="1" t="s">
        <v>59</v>
      </c>
      <c r="AA259" s="1" t="s">
        <v>59</v>
      </c>
      <c r="AB259" s="1" t="s">
        <v>59</v>
      </c>
      <c r="AC259" s="1" t="s">
        <v>59</v>
      </c>
      <c r="AD259" s="1" t="s">
        <v>59</v>
      </c>
      <c r="AE259" s="1" t="s">
        <v>59</v>
      </c>
      <c r="AF259" s="1" t="s">
        <v>59</v>
      </c>
      <c r="AG259" s="1" t="s">
        <v>59</v>
      </c>
      <c r="AH259" s="1" t="s">
        <v>59</v>
      </c>
      <c r="AI259" s="1" t="s">
        <v>59</v>
      </c>
      <c r="AJ259" s="1" t="s">
        <v>59</v>
      </c>
      <c r="AV259" s="1">
        <v>11.2</v>
      </c>
      <c r="AW259" s="1" t="s">
        <v>59</v>
      </c>
      <c r="AX259" s="1">
        <v>2</v>
      </c>
    </row>
    <row r="260" spans="1:50">
      <c r="A260" s="1" t="s">
        <v>630</v>
      </c>
      <c r="B260" s="1" t="s">
        <v>631</v>
      </c>
      <c r="C260" s="1" t="s">
        <v>199</v>
      </c>
      <c r="D260" s="1">
        <v>240</v>
      </c>
      <c r="E260" s="1" t="s">
        <v>63</v>
      </c>
      <c r="F260" s="1">
        <v>60</v>
      </c>
      <c r="G260" s="1" t="s">
        <v>64</v>
      </c>
      <c r="H260" s="1">
        <v>283.22000000000003</v>
      </c>
      <c r="I260" s="1" t="s">
        <v>55</v>
      </c>
      <c r="J260" s="1" t="s">
        <v>55</v>
      </c>
      <c r="K260" s="1" t="s">
        <v>85</v>
      </c>
      <c r="L260" s="1" t="s">
        <v>58</v>
      </c>
      <c r="M260" s="1">
        <v>0</v>
      </c>
      <c r="N260" s="1">
        <v>0</v>
      </c>
      <c r="O260" s="1">
        <v>0</v>
      </c>
      <c r="P260" s="1">
        <v>0</v>
      </c>
      <c r="Q260" s="1" t="s">
        <v>59</v>
      </c>
      <c r="R260" s="1" t="s">
        <v>59</v>
      </c>
      <c r="S260" s="1" t="s">
        <v>59</v>
      </c>
      <c r="T260" s="1" t="s">
        <v>59</v>
      </c>
      <c r="U260" s="1" t="s">
        <v>59</v>
      </c>
      <c r="W260" s="1">
        <v>0</v>
      </c>
      <c r="X260" s="1">
        <v>0</v>
      </c>
      <c r="Y260" s="1" t="s">
        <v>58</v>
      </c>
      <c r="Z260" s="1" t="s">
        <v>58</v>
      </c>
      <c r="AA260" s="1" t="s">
        <v>58</v>
      </c>
      <c r="AB260" s="1" t="s">
        <v>58</v>
      </c>
      <c r="AC260" s="1" t="s">
        <v>58</v>
      </c>
      <c r="AD260" s="1" t="s">
        <v>58</v>
      </c>
      <c r="AE260" s="1" t="s">
        <v>58</v>
      </c>
      <c r="AF260" s="1" t="s">
        <v>58</v>
      </c>
      <c r="AG260" s="1" t="s">
        <v>58</v>
      </c>
      <c r="AH260" s="1" t="s">
        <v>58</v>
      </c>
      <c r="AI260" s="1" t="s">
        <v>58</v>
      </c>
      <c r="AJ260" s="1" t="s">
        <v>58</v>
      </c>
      <c r="AK260" s="1">
        <v>1</v>
      </c>
      <c r="AL260" s="1">
        <v>1</v>
      </c>
      <c r="AM260" s="1">
        <v>1</v>
      </c>
      <c r="AN260" s="1">
        <v>0</v>
      </c>
      <c r="AO260" s="1">
        <v>1</v>
      </c>
      <c r="AP260" s="1">
        <v>0</v>
      </c>
      <c r="AQ260" s="1">
        <v>0</v>
      </c>
      <c r="AR260" s="1">
        <v>1</v>
      </c>
      <c r="AS260" s="1">
        <v>0</v>
      </c>
      <c r="AV260" s="1">
        <v>11.5</v>
      </c>
      <c r="AW260" s="1" t="s">
        <v>59</v>
      </c>
      <c r="AX260" s="1">
        <v>3</v>
      </c>
    </row>
    <row r="261" spans="1:50">
      <c r="A261" s="1" t="s">
        <v>632</v>
      </c>
      <c r="B261" s="1" t="s">
        <v>633</v>
      </c>
      <c r="C261" s="1" t="s">
        <v>266</v>
      </c>
      <c r="D261" s="1">
        <v>5560</v>
      </c>
      <c r="E261" s="1" t="s">
        <v>53</v>
      </c>
      <c r="F261" s="1">
        <v>62</v>
      </c>
      <c r="G261" s="1" t="s">
        <v>104</v>
      </c>
      <c r="H261" s="1">
        <v>237.5</v>
      </c>
      <c r="I261" s="1" t="s">
        <v>55</v>
      </c>
      <c r="J261" s="1" t="s">
        <v>55</v>
      </c>
      <c r="K261" s="1" t="s">
        <v>72</v>
      </c>
      <c r="L261" s="1" t="s">
        <v>58</v>
      </c>
      <c r="M261" s="1">
        <v>0</v>
      </c>
      <c r="N261" s="1">
        <v>1</v>
      </c>
      <c r="O261" s="1">
        <v>1</v>
      </c>
      <c r="P261" s="1">
        <v>0</v>
      </c>
      <c r="Q261" s="1" t="s">
        <v>59</v>
      </c>
      <c r="R261" s="1" t="s">
        <v>59</v>
      </c>
      <c r="S261" s="1" t="s">
        <v>59</v>
      </c>
      <c r="T261" s="1" t="s">
        <v>59</v>
      </c>
      <c r="U261" s="1" t="s">
        <v>59</v>
      </c>
      <c r="V261" s="1">
        <v>1</v>
      </c>
      <c r="W261" s="1">
        <v>1</v>
      </c>
      <c r="X261" s="1">
        <v>0</v>
      </c>
      <c r="Y261" s="1" t="s">
        <v>66</v>
      </c>
      <c r="Z261" s="1" t="s">
        <v>58</v>
      </c>
      <c r="AA261" s="1" t="s">
        <v>58</v>
      </c>
      <c r="AB261" s="1" t="s">
        <v>58</v>
      </c>
      <c r="AC261" s="1" t="s">
        <v>58</v>
      </c>
      <c r="AD261" s="1" t="s">
        <v>58</v>
      </c>
      <c r="AE261" s="1" t="s">
        <v>58</v>
      </c>
      <c r="AF261" s="1" t="s">
        <v>58</v>
      </c>
      <c r="AG261" s="1" t="s">
        <v>58</v>
      </c>
      <c r="AH261" s="1" t="s">
        <v>58</v>
      </c>
      <c r="AI261" s="1" t="s">
        <v>58</v>
      </c>
      <c r="AJ261" s="1" t="s">
        <v>58</v>
      </c>
      <c r="AK261" s="1">
        <v>0</v>
      </c>
      <c r="AL261" s="1">
        <v>0</v>
      </c>
      <c r="AM261" s="1">
        <v>1</v>
      </c>
      <c r="AN261" s="1">
        <v>0</v>
      </c>
      <c r="AO261" s="1">
        <v>1</v>
      </c>
      <c r="AP261" s="1">
        <v>0</v>
      </c>
      <c r="AQ261" s="1">
        <v>0</v>
      </c>
      <c r="AR261" s="1">
        <v>0</v>
      </c>
      <c r="AS261" s="1">
        <v>1</v>
      </c>
      <c r="AV261" s="1">
        <v>11</v>
      </c>
      <c r="AW261" s="1" t="s">
        <v>59</v>
      </c>
      <c r="AX261" s="1">
        <v>9</v>
      </c>
    </row>
    <row r="262" spans="1:50">
      <c r="A262" s="1" t="s">
        <v>634</v>
      </c>
      <c r="B262" s="1" t="s">
        <v>635</v>
      </c>
      <c r="C262" s="1" t="s">
        <v>223</v>
      </c>
      <c r="E262" s="1" t="s">
        <v>53</v>
      </c>
      <c r="F262" s="1">
        <v>52</v>
      </c>
      <c r="G262" s="1" t="s">
        <v>64</v>
      </c>
      <c r="H262" s="1">
        <v>257.24</v>
      </c>
      <c r="I262" s="1" t="s">
        <v>55</v>
      </c>
      <c r="J262" s="1" t="s">
        <v>56</v>
      </c>
      <c r="K262" s="1" t="s">
        <v>153</v>
      </c>
      <c r="L262" s="1" t="s">
        <v>58</v>
      </c>
      <c r="M262" s="1">
        <v>0</v>
      </c>
      <c r="N262" s="1">
        <v>1</v>
      </c>
      <c r="O262" s="1">
        <v>1</v>
      </c>
      <c r="P262" s="1">
        <v>0</v>
      </c>
      <c r="Q262" s="1" t="s">
        <v>59</v>
      </c>
      <c r="R262" s="1" t="s">
        <v>59</v>
      </c>
      <c r="S262" s="1" t="s">
        <v>59</v>
      </c>
      <c r="T262" s="1" t="s">
        <v>59</v>
      </c>
      <c r="U262" s="1" t="s">
        <v>59</v>
      </c>
      <c r="V262" s="1">
        <v>0</v>
      </c>
      <c r="W262" s="1">
        <v>0</v>
      </c>
      <c r="X262" s="1">
        <v>0</v>
      </c>
      <c r="Y262" s="1" t="s">
        <v>66</v>
      </c>
      <c r="Z262" s="1" t="s">
        <v>58</v>
      </c>
      <c r="AA262" s="1" t="s">
        <v>58</v>
      </c>
      <c r="AB262" s="1" t="s">
        <v>58</v>
      </c>
      <c r="AC262" s="1" t="s">
        <v>58</v>
      </c>
      <c r="AD262" s="1" t="s">
        <v>58</v>
      </c>
      <c r="AE262" s="1" t="s">
        <v>58</v>
      </c>
      <c r="AF262" s="1" t="s">
        <v>58</v>
      </c>
      <c r="AG262" s="1" t="s">
        <v>58</v>
      </c>
      <c r="AH262" s="1" t="s">
        <v>58</v>
      </c>
      <c r="AI262" s="1" t="s">
        <v>58</v>
      </c>
      <c r="AJ262" s="1" t="s">
        <v>58</v>
      </c>
      <c r="AK262" s="1">
        <v>0</v>
      </c>
      <c r="AL262" s="1">
        <v>1</v>
      </c>
      <c r="AM262" s="1">
        <v>0</v>
      </c>
      <c r="AN262" s="1">
        <v>1</v>
      </c>
      <c r="AO262" s="1">
        <v>1</v>
      </c>
      <c r="AP262" s="1">
        <v>0</v>
      </c>
      <c r="AQ262" s="1">
        <v>0</v>
      </c>
      <c r="AR262" s="1">
        <v>0</v>
      </c>
      <c r="AS262" s="1">
        <v>1</v>
      </c>
      <c r="AV262" s="1">
        <v>11.4</v>
      </c>
      <c r="AW262" s="1" t="s">
        <v>59</v>
      </c>
      <c r="AX262" s="1">
        <v>7</v>
      </c>
    </row>
    <row r="263" spans="1:50">
      <c r="A263" s="1" t="s">
        <v>636</v>
      </c>
      <c r="B263" s="1" t="s">
        <v>637</v>
      </c>
      <c r="C263" s="1" t="s">
        <v>103</v>
      </c>
      <c r="D263" s="1">
        <v>7320</v>
      </c>
      <c r="E263" s="1" t="s">
        <v>63</v>
      </c>
      <c r="F263" s="1">
        <v>64</v>
      </c>
      <c r="G263" s="1" t="s">
        <v>226</v>
      </c>
      <c r="H263" s="1">
        <v>454.93</v>
      </c>
      <c r="I263" s="1" t="s">
        <v>55</v>
      </c>
      <c r="J263" s="1" t="s">
        <v>71</v>
      </c>
      <c r="K263" s="1" t="s">
        <v>85</v>
      </c>
      <c r="L263" s="1" t="s">
        <v>58</v>
      </c>
      <c r="M263" s="1">
        <v>0</v>
      </c>
      <c r="N263" s="1">
        <v>1</v>
      </c>
      <c r="O263" s="1">
        <v>1</v>
      </c>
      <c r="P263" s="1">
        <v>0</v>
      </c>
      <c r="Q263" s="1" t="s">
        <v>59</v>
      </c>
      <c r="R263" s="1" t="s">
        <v>59</v>
      </c>
      <c r="S263" s="1" t="s">
        <v>59</v>
      </c>
      <c r="T263" s="1" t="s">
        <v>59</v>
      </c>
      <c r="U263" s="1" t="s">
        <v>59</v>
      </c>
      <c r="W263" s="1">
        <v>0</v>
      </c>
      <c r="X263" s="1">
        <v>0</v>
      </c>
      <c r="Y263" s="1" t="s">
        <v>66</v>
      </c>
      <c r="Z263" s="1" t="s">
        <v>58</v>
      </c>
      <c r="AA263" s="1" t="s">
        <v>58</v>
      </c>
      <c r="AB263" s="1" t="s">
        <v>58</v>
      </c>
      <c r="AC263" s="1" t="s">
        <v>58</v>
      </c>
      <c r="AD263" s="1" t="s">
        <v>58</v>
      </c>
      <c r="AE263" s="1" t="s">
        <v>58</v>
      </c>
      <c r="AF263" s="1" t="s">
        <v>58</v>
      </c>
      <c r="AG263" s="1" t="s">
        <v>58</v>
      </c>
      <c r="AH263" s="1" t="s">
        <v>58</v>
      </c>
      <c r="AI263" s="1" t="s">
        <v>58</v>
      </c>
      <c r="AJ263" s="1" t="s">
        <v>58</v>
      </c>
      <c r="AK263" s="1">
        <v>0</v>
      </c>
      <c r="AL263" s="1">
        <v>1</v>
      </c>
      <c r="AM263" s="1">
        <v>0</v>
      </c>
      <c r="AN263" s="1">
        <v>0</v>
      </c>
      <c r="AO263" s="1">
        <v>0</v>
      </c>
      <c r="AP263" s="1">
        <v>1</v>
      </c>
      <c r="AQ263" s="1">
        <v>0</v>
      </c>
      <c r="AR263" s="1">
        <v>0</v>
      </c>
      <c r="AS263" s="1">
        <v>1</v>
      </c>
      <c r="AV263" s="1">
        <v>13</v>
      </c>
      <c r="AW263" s="1" t="s">
        <v>59</v>
      </c>
      <c r="AX263" s="1">
        <v>6</v>
      </c>
    </row>
    <row r="264" spans="1:50">
      <c r="A264" s="1" t="s">
        <v>638</v>
      </c>
      <c r="B264" s="1" t="s">
        <v>639</v>
      </c>
      <c r="C264" s="1" t="s">
        <v>182</v>
      </c>
      <c r="D264" s="1">
        <v>720</v>
      </c>
      <c r="E264" s="1" t="s">
        <v>53</v>
      </c>
      <c r="F264" s="1">
        <v>22</v>
      </c>
      <c r="G264" s="1" t="s">
        <v>70</v>
      </c>
      <c r="H264" s="1">
        <v>219.08</v>
      </c>
      <c r="I264" s="1" t="s">
        <v>55</v>
      </c>
      <c r="J264" s="1" t="s">
        <v>55</v>
      </c>
      <c r="K264" s="1" t="s">
        <v>85</v>
      </c>
      <c r="L264" s="1" t="s">
        <v>58</v>
      </c>
      <c r="M264" s="1">
        <v>0</v>
      </c>
      <c r="N264" s="1">
        <v>0</v>
      </c>
      <c r="O264" s="1">
        <v>0</v>
      </c>
      <c r="P264" s="1">
        <v>0</v>
      </c>
      <c r="Q264" s="1" t="s">
        <v>59</v>
      </c>
      <c r="R264" s="1" t="s">
        <v>66</v>
      </c>
      <c r="S264" s="1" t="s">
        <v>66</v>
      </c>
      <c r="T264" s="1" t="s">
        <v>59</v>
      </c>
      <c r="U264" s="1" t="s">
        <v>66</v>
      </c>
      <c r="V264" s="1">
        <v>0</v>
      </c>
      <c r="W264" s="1">
        <v>0</v>
      </c>
      <c r="X264" s="1">
        <v>0</v>
      </c>
      <c r="Y264" s="1" t="s">
        <v>59</v>
      </c>
      <c r="Z264" s="1" t="s">
        <v>59</v>
      </c>
      <c r="AA264" s="1" t="s">
        <v>59</v>
      </c>
      <c r="AB264" s="1" t="s">
        <v>59</v>
      </c>
      <c r="AC264" s="1" t="s">
        <v>59</v>
      </c>
      <c r="AD264" s="1" t="s">
        <v>59</v>
      </c>
      <c r="AE264" s="1" t="s">
        <v>59</v>
      </c>
      <c r="AF264" s="1" t="s">
        <v>59</v>
      </c>
      <c r="AG264" s="1" t="s">
        <v>59</v>
      </c>
      <c r="AH264" s="1" t="s">
        <v>59</v>
      </c>
      <c r="AI264" s="1" t="s">
        <v>59</v>
      </c>
      <c r="AJ264" s="1" t="s">
        <v>59</v>
      </c>
      <c r="AV264" s="1">
        <v>11.1</v>
      </c>
      <c r="AW264" s="1" t="s">
        <v>66</v>
      </c>
      <c r="AX264" s="1">
        <v>7</v>
      </c>
    </row>
    <row r="265" spans="1:50">
      <c r="A265" s="1" t="s">
        <v>640</v>
      </c>
      <c r="B265" s="1" t="s">
        <v>286</v>
      </c>
      <c r="C265" s="1" t="s">
        <v>134</v>
      </c>
      <c r="D265" s="1">
        <v>1640</v>
      </c>
      <c r="E265" s="1" t="s">
        <v>53</v>
      </c>
      <c r="F265" s="1">
        <v>38</v>
      </c>
      <c r="G265" s="1" t="s">
        <v>70</v>
      </c>
      <c r="H265" s="1">
        <v>311.51</v>
      </c>
      <c r="I265" s="1" t="s">
        <v>641</v>
      </c>
      <c r="J265" s="1" t="s">
        <v>56</v>
      </c>
      <c r="K265" s="1" t="s">
        <v>90</v>
      </c>
      <c r="L265" s="1" t="s">
        <v>58</v>
      </c>
      <c r="M265" s="1">
        <v>0</v>
      </c>
      <c r="N265" s="1">
        <v>2</v>
      </c>
      <c r="O265" s="1">
        <v>2</v>
      </c>
      <c r="P265" s="1">
        <v>0</v>
      </c>
      <c r="Q265" s="1" t="s">
        <v>59</v>
      </c>
      <c r="R265" s="1" t="s">
        <v>59</v>
      </c>
      <c r="S265" s="1" t="s">
        <v>59</v>
      </c>
      <c r="T265" s="1" t="s">
        <v>59</v>
      </c>
      <c r="U265" s="1" t="s">
        <v>59</v>
      </c>
      <c r="V265" s="1">
        <v>1</v>
      </c>
      <c r="W265" s="1">
        <v>0</v>
      </c>
      <c r="X265" s="1">
        <v>0</v>
      </c>
      <c r="Y265" s="1" t="s">
        <v>66</v>
      </c>
      <c r="Z265" s="1" t="s">
        <v>66</v>
      </c>
      <c r="AA265" s="1" t="s">
        <v>58</v>
      </c>
      <c r="AB265" s="1" t="s">
        <v>58</v>
      </c>
      <c r="AC265" s="1" t="s">
        <v>58</v>
      </c>
      <c r="AD265" s="1" t="s">
        <v>58</v>
      </c>
      <c r="AE265" s="1" t="s">
        <v>58</v>
      </c>
      <c r="AF265" s="1" t="s">
        <v>58</v>
      </c>
      <c r="AG265" s="1" t="s">
        <v>58</v>
      </c>
      <c r="AH265" s="1" t="s">
        <v>58</v>
      </c>
      <c r="AI265" s="1" t="s">
        <v>58</v>
      </c>
      <c r="AJ265" s="1" t="s">
        <v>58</v>
      </c>
      <c r="AK265" s="1">
        <v>0</v>
      </c>
      <c r="AL265" s="1">
        <v>0</v>
      </c>
      <c r="AM265" s="1">
        <v>1</v>
      </c>
      <c r="AN265" s="1">
        <v>0</v>
      </c>
      <c r="AO265" s="1">
        <v>1</v>
      </c>
      <c r="AP265" s="1">
        <v>0</v>
      </c>
      <c r="AQ265" s="1">
        <v>0</v>
      </c>
      <c r="AR265" s="1">
        <v>0</v>
      </c>
      <c r="AS265" s="1">
        <v>1</v>
      </c>
      <c r="AV265" s="1">
        <v>15.3</v>
      </c>
      <c r="AW265" s="1" t="s">
        <v>59</v>
      </c>
      <c r="AX265" s="1">
        <v>1</v>
      </c>
    </row>
    <row r="266" spans="1:50">
      <c r="A266" s="1" t="s">
        <v>642</v>
      </c>
      <c r="B266" s="1" t="s">
        <v>643</v>
      </c>
      <c r="C266" s="1" t="s">
        <v>182</v>
      </c>
      <c r="D266" s="1">
        <v>720</v>
      </c>
      <c r="E266" s="1" t="s">
        <v>63</v>
      </c>
      <c r="F266" s="1">
        <v>60</v>
      </c>
      <c r="G266" s="1" t="s">
        <v>64</v>
      </c>
      <c r="H266" s="1">
        <v>320.72000000000003</v>
      </c>
      <c r="I266" s="1" t="s">
        <v>55</v>
      </c>
      <c r="J266" s="1" t="s">
        <v>71</v>
      </c>
      <c r="K266" s="1" t="s">
        <v>131</v>
      </c>
      <c r="L266" s="1" t="s">
        <v>58</v>
      </c>
      <c r="M266" s="1">
        <v>0</v>
      </c>
      <c r="N266" s="1">
        <v>2</v>
      </c>
      <c r="O266" s="1">
        <v>2</v>
      </c>
      <c r="P266" s="1">
        <v>0</v>
      </c>
      <c r="Q266" s="1" t="s">
        <v>59</v>
      </c>
      <c r="R266" s="1" t="s">
        <v>59</v>
      </c>
      <c r="S266" s="1" t="s">
        <v>59</v>
      </c>
      <c r="T266" s="1" t="s">
        <v>59</v>
      </c>
      <c r="U266" s="1" t="s">
        <v>59</v>
      </c>
      <c r="V266" s="1">
        <v>0</v>
      </c>
      <c r="W266" s="1">
        <v>1</v>
      </c>
      <c r="X266" s="1">
        <v>1</v>
      </c>
      <c r="Y266" s="1" t="s">
        <v>66</v>
      </c>
      <c r="Z266" s="1" t="s">
        <v>66</v>
      </c>
      <c r="AA266" s="1" t="s">
        <v>58</v>
      </c>
      <c r="AB266" s="1" t="s">
        <v>58</v>
      </c>
      <c r="AC266" s="1" t="s">
        <v>58</v>
      </c>
      <c r="AD266" s="1" t="s">
        <v>58</v>
      </c>
      <c r="AE266" s="1" t="s">
        <v>58</v>
      </c>
      <c r="AF266" s="1" t="s">
        <v>58</v>
      </c>
      <c r="AG266" s="1" t="s">
        <v>58</v>
      </c>
      <c r="AH266" s="1" t="s">
        <v>58</v>
      </c>
      <c r="AI266" s="1" t="s">
        <v>58</v>
      </c>
      <c r="AJ266" s="1" t="s">
        <v>58</v>
      </c>
      <c r="AK266" s="1">
        <v>1</v>
      </c>
      <c r="AL266" s="1">
        <v>0</v>
      </c>
      <c r="AM266" s="1">
        <v>1</v>
      </c>
      <c r="AN266" s="1">
        <v>1</v>
      </c>
      <c r="AO266" s="1">
        <v>1</v>
      </c>
      <c r="AP266" s="1">
        <v>0</v>
      </c>
      <c r="AQ266" s="1">
        <v>1</v>
      </c>
      <c r="AR266" s="1">
        <v>1</v>
      </c>
      <c r="AS266" s="1">
        <v>0</v>
      </c>
      <c r="AV266" s="1">
        <v>13.3</v>
      </c>
      <c r="AW266" s="1" t="s">
        <v>59</v>
      </c>
      <c r="AX266" s="1">
        <v>7</v>
      </c>
    </row>
    <row r="267" spans="1:50">
      <c r="A267" s="1" t="s">
        <v>644</v>
      </c>
      <c r="B267" s="1" t="s">
        <v>645</v>
      </c>
      <c r="C267" s="1" t="s">
        <v>119</v>
      </c>
      <c r="E267" s="1" t="s">
        <v>53</v>
      </c>
      <c r="F267" s="1">
        <v>0</v>
      </c>
      <c r="G267" s="1" t="s">
        <v>163</v>
      </c>
      <c r="H267" s="1">
        <v>274.33999999999997</v>
      </c>
      <c r="I267" s="1" t="s">
        <v>55</v>
      </c>
      <c r="J267" s="1" t="s">
        <v>55</v>
      </c>
      <c r="K267" s="1" t="s">
        <v>131</v>
      </c>
      <c r="L267" s="1" t="s">
        <v>58</v>
      </c>
      <c r="M267" s="1">
        <v>0</v>
      </c>
      <c r="N267" s="1">
        <v>2</v>
      </c>
      <c r="O267" s="1">
        <v>2</v>
      </c>
      <c r="P267" s="1">
        <v>0</v>
      </c>
      <c r="Q267" s="1" t="s">
        <v>59</v>
      </c>
      <c r="R267" s="1" t="s">
        <v>59</v>
      </c>
      <c r="S267" s="1" t="s">
        <v>59</v>
      </c>
      <c r="T267" s="1" t="s">
        <v>59</v>
      </c>
      <c r="U267" s="1" t="s">
        <v>59</v>
      </c>
      <c r="W267" s="1">
        <v>0</v>
      </c>
      <c r="X267" s="1">
        <v>0</v>
      </c>
      <c r="Y267" s="1" t="s">
        <v>59</v>
      </c>
      <c r="Z267" s="1" t="s">
        <v>59</v>
      </c>
      <c r="AA267" s="1" t="s">
        <v>59</v>
      </c>
      <c r="AB267" s="1" t="s">
        <v>59</v>
      </c>
      <c r="AC267" s="1" t="s">
        <v>59</v>
      </c>
      <c r="AD267" s="1" t="s">
        <v>59</v>
      </c>
      <c r="AE267" s="1" t="s">
        <v>59</v>
      </c>
      <c r="AF267" s="1" t="s">
        <v>59</v>
      </c>
      <c r="AG267" s="1" t="s">
        <v>59</v>
      </c>
      <c r="AH267" s="1" t="s">
        <v>59</v>
      </c>
      <c r="AI267" s="1" t="s">
        <v>59</v>
      </c>
      <c r="AJ267" s="1" t="s">
        <v>59</v>
      </c>
      <c r="AV267" s="1">
        <v>13.4</v>
      </c>
      <c r="AW267" s="1" t="s">
        <v>59</v>
      </c>
      <c r="AX267" s="1">
        <v>7</v>
      </c>
    </row>
    <row r="268" spans="1:50">
      <c r="A268" s="1" t="s">
        <v>646</v>
      </c>
      <c r="B268" s="1" t="s">
        <v>647</v>
      </c>
      <c r="C268" s="1" t="s">
        <v>148</v>
      </c>
      <c r="D268" s="1">
        <v>6160</v>
      </c>
      <c r="E268" s="1" t="s">
        <v>53</v>
      </c>
      <c r="F268" s="1">
        <v>62</v>
      </c>
      <c r="G268" s="1" t="s">
        <v>70</v>
      </c>
      <c r="H268" s="1">
        <v>331.91</v>
      </c>
      <c r="I268" s="1" t="s">
        <v>55</v>
      </c>
      <c r="J268" s="1" t="s">
        <v>55</v>
      </c>
      <c r="K268" s="1" t="s">
        <v>131</v>
      </c>
      <c r="L268" s="1" t="s">
        <v>58</v>
      </c>
      <c r="M268" s="1">
        <v>0</v>
      </c>
      <c r="N268" s="1">
        <v>0</v>
      </c>
      <c r="O268" s="1">
        <v>0</v>
      </c>
      <c r="P268" s="1">
        <v>1</v>
      </c>
      <c r="Q268" s="1" t="s">
        <v>59</v>
      </c>
      <c r="R268" s="1" t="s">
        <v>59</v>
      </c>
      <c r="S268" s="1" t="s">
        <v>59</v>
      </c>
      <c r="T268" s="1" t="s">
        <v>59</v>
      </c>
      <c r="U268" s="1" t="s">
        <v>59</v>
      </c>
      <c r="W268" s="1">
        <v>0</v>
      </c>
      <c r="X268" s="1">
        <v>0</v>
      </c>
      <c r="Y268" s="1" t="s">
        <v>58</v>
      </c>
      <c r="Z268" s="1" t="s">
        <v>66</v>
      </c>
      <c r="AA268" s="1" t="s">
        <v>58</v>
      </c>
      <c r="AB268" s="1" t="s">
        <v>58</v>
      </c>
      <c r="AC268" s="1" t="s">
        <v>58</v>
      </c>
      <c r="AD268" s="1" t="s">
        <v>58</v>
      </c>
      <c r="AE268" s="1" t="s">
        <v>58</v>
      </c>
      <c r="AF268" s="1" t="s">
        <v>58</v>
      </c>
      <c r="AG268" s="1" t="s">
        <v>58</v>
      </c>
      <c r="AH268" s="1" t="s">
        <v>58</v>
      </c>
      <c r="AI268" s="1" t="s">
        <v>58</v>
      </c>
      <c r="AJ268" s="1" t="s">
        <v>58</v>
      </c>
      <c r="AK268" s="1">
        <v>0</v>
      </c>
      <c r="AL268" s="1">
        <v>0</v>
      </c>
      <c r="AM268" s="1">
        <v>0</v>
      </c>
      <c r="AN268" s="1">
        <v>0</v>
      </c>
      <c r="AO268" s="1">
        <v>0</v>
      </c>
      <c r="AP268" s="1">
        <v>0</v>
      </c>
      <c r="AQ268" s="1">
        <v>0</v>
      </c>
      <c r="AR268" s="1">
        <v>0</v>
      </c>
      <c r="AS268" s="1">
        <v>0</v>
      </c>
      <c r="AV268" s="1">
        <v>12.8</v>
      </c>
      <c r="AW268" s="1" t="s">
        <v>66</v>
      </c>
      <c r="AX268" s="1">
        <v>3</v>
      </c>
    </row>
    <row r="269" spans="1:50">
      <c r="A269" s="1" t="s">
        <v>648</v>
      </c>
      <c r="B269" s="1" t="s">
        <v>649</v>
      </c>
      <c r="C269" s="1" t="s">
        <v>103</v>
      </c>
      <c r="D269" s="1">
        <v>9270</v>
      </c>
      <c r="E269" s="1" t="s">
        <v>63</v>
      </c>
      <c r="F269" s="1">
        <v>46</v>
      </c>
      <c r="G269" s="1" t="s">
        <v>163</v>
      </c>
      <c r="H269" s="1">
        <v>372.04</v>
      </c>
      <c r="I269" s="1" t="s">
        <v>105</v>
      </c>
      <c r="J269" s="1" t="s">
        <v>71</v>
      </c>
      <c r="K269" s="1" t="s">
        <v>80</v>
      </c>
      <c r="L269" s="1" t="s">
        <v>66</v>
      </c>
      <c r="M269" s="1">
        <v>3</v>
      </c>
      <c r="N269" s="1">
        <v>2</v>
      </c>
      <c r="O269" s="1">
        <v>2</v>
      </c>
      <c r="P269" s="1">
        <v>1</v>
      </c>
      <c r="Q269" s="1" t="s">
        <v>66</v>
      </c>
      <c r="R269" s="1" t="s">
        <v>66</v>
      </c>
      <c r="S269" s="1" t="s">
        <v>66</v>
      </c>
      <c r="T269" s="1" t="s">
        <v>66</v>
      </c>
      <c r="U269" s="1" t="s">
        <v>66</v>
      </c>
      <c r="W269" s="1">
        <v>0</v>
      </c>
      <c r="X269" s="1">
        <v>0</v>
      </c>
      <c r="Y269" s="1" t="s">
        <v>59</v>
      </c>
      <c r="Z269" s="1" t="s">
        <v>59</v>
      </c>
      <c r="AA269" s="1" t="s">
        <v>59</v>
      </c>
      <c r="AB269" s="1" t="s">
        <v>59</v>
      </c>
      <c r="AC269" s="1" t="s">
        <v>59</v>
      </c>
      <c r="AD269" s="1" t="s">
        <v>59</v>
      </c>
      <c r="AE269" s="1" t="s">
        <v>59</v>
      </c>
      <c r="AF269" s="1" t="s">
        <v>59</v>
      </c>
      <c r="AG269" s="1" t="s">
        <v>59</v>
      </c>
      <c r="AH269" s="1" t="s">
        <v>59</v>
      </c>
      <c r="AI269" s="1" t="s">
        <v>59</v>
      </c>
      <c r="AJ269" s="1" t="s">
        <v>59</v>
      </c>
      <c r="AV269" s="1">
        <v>13.2</v>
      </c>
      <c r="AW269" s="1" t="s">
        <v>66</v>
      </c>
      <c r="AX269" s="1">
        <v>6</v>
      </c>
    </row>
    <row r="270" spans="1:50">
      <c r="A270" s="1" t="s">
        <v>650</v>
      </c>
      <c r="B270" s="1" t="s">
        <v>651</v>
      </c>
      <c r="C270" s="1" t="s">
        <v>134</v>
      </c>
      <c r="D270" s="1">
        <v>1640</v>
      </c>
      <c r="E270" s="1" t="s">
        <v>63</v>
      </c>
      <c r="F270" s="1">
        <v>38</v>
      </c>
      <c r="G270" s="1" t="s">
        <v>104</v>
      </c>
      <c r="H270" s="1">
        <v>203.95</v>
      </c>
      <c r="I270" s="1" t="s">
        <v>55</v>
      </c>
      <c r="J270" s="1" t="s">
        <v>71</v>
      </c>
      <c r="K270" s="1" t="s">
        <v>131</v>
      </c>
      <c r="L270" s="1" t="s">
        <v>66</v>
      </c>
      <c r="M270" s="1">
        <v>2</v>
      </c>
      <c r="N270" s="1">
        <v>0</v>
      </c>
      <c r="O270" s="1">
        <v>0</v>
      </c>
      <c r="P270" s="1">
        <v>0</v>
      </c>
      <c r="Q270" s="1" t="s">
        <v>59</v>
      </c>
      <c r="R270" s="1" t="s">
        <v>59</v>
      </c>
      <c r="S270" s="1" t="s">
        <v>59</v>
      </c>
      <c r="T270" s="1" t="s">
        <v>59</v>
      </c>
      <c r="U270" s="1" t="s">
        <v>59</v>
      </c>
      <c r="V270" s="1">
        <v>2</v>
      </c>
      <c r="W270" s="1">
        <v>0</v>
      </c>
      <c r="X270" s="1">
        <v>1</v>
      </c>
      <c r="Y270" s="1" t="s">
        <v>58</v>
      </c>
      <c r="Z270" s="1" t="s">
        <v>58</v>
      </c>
      <c r="AA270" s="1" t="s">
        <v>58</v>
      </c>
      <c r="AB270" s="1" t="s">
        <v>58</v>
      </c>
      <c r="AC270" s="1" t="s">
        <v>58</v>
      </c>
      <c r="AD270" s="1" t="s">
        <v>58</v>
      </c>
      <c r="AE270" s="1" t="s">
        <v>58</v>
      </c>
      <c r="AF270" s="1" t="s">
        <v>58</v>
      </c>
      <c r="AG270" s="1" t="s">
        <v>58</v>
      </c>
      <c r="AH270" s="1" t="s">
        <v>58</v>
      </c>
      <c r="AI270" s="1" t="s">
        <v>58</v>
      </c>
      <c r="AJ270" s="1" t="s">
        <v>58</v>
      </c>
      <c r="AK270" s="1">
        <v>0</v>
      </c>
      <c r="AL270" s="1">
        <v>0</v>
      </c>
      <c r="AM270" s="1">
        <v>1</v>
      </c>
      <c r="AN270" s="1">
        <v>0</v>
      </c>
      <c r="AO270" s="1">
        <v>1</v>
      </c>
      <c r="AP270" s="1">
        <v>0</v>
      </c>
      <c r="AQ270" s="1">
        <v>0</v>
      </c>
      <c r="AR270" s="1">
        <v>0</v>
      </c>
      <c r="AS270" s="1">
        <v>0</v>
      </c>
      <c r="AV270" s="1">
        <v>11.7</v>
      </c>
      <c r="AW270" s="1" t="s">
        <v>59</v>
      </c>
      <c r="AX270" s="1">
        <v>1</v>
      </c>
    </row>
    <row r="271" spans="1:50">
      <c r="A271" s="1" t="s">
        <v>652</v>
      </c>
      <c r="B271" s="1" t="s">
        <v>653</v>
      </c>
      <c r="C271" s="1" t="s">
        <v>205</v>
      </c>
      <c r="D271" s="1">
        <v>2960</v>
      </c>
      <c r="E271" s="1" t="s">
        <v>53</v>
      </c>
      <c r="F271" s="1">
        <v>0</v>
      </c>
      <c r="G271" s="1" t="s">
        <v>84</v>
      </c>
      <c r="H271" s="1">
        <v>254.61</v>
      </c>
      <c r="I271" s="1" t="s">
        <v>105</v>
      </c>
      <c r="J271" s="1" t="s">
        <v>56</v>
      </c>
      <c r="K271" s="1" t="s">
        <v>145</v>
      </c>
      <c r="L271" s="1" t="s">
        <v>58</v>
      </c>
      <c r="M271" s="1">
        <v>0</v>
      </c>
      <c r="N271" s="1">
        <v>2</v>
      </c>
      <c r="O271" s="1">
        <v>2</v>
      </c>
      <c r="P271" s="1">
        <v>0</v>
      </c>
      <c r="Q271" s="1" t="s">
        <v>59</v>
      </c>
      <c r="R271" s="1" t="s">
        <v>59</v>
      </c>
      <c r="S271" s="1" t="s">
        <v>59</v>
      </c>
      <c r="T271" s="1" t="s">
        <v>59</v>
      </c>
      <c r="U271" s="1" t="s">
        <v>59</v>
      </c>
      <c r="W271" s="1">
        <v>0</v>
      </c>
      <c r="X271" s="1">
        <v>0</v>
      </c>
      <c r="Y271" s="1" t="s">
        <v>66</v>
      </c>
      <c r="Z271" s="1" t="s">
        <v>66</v>
      </c>
      <c r="AA271" s="1" t="s">
        <v>58</v>
      </c>
      <c r="AB271" s="1" t="s">
        <v>66</v>
      </c>
      <c r="AC271" s="1" t="s">
        <v>58</v>
      </c>
      <c r="AD271" s="1" t="s">
        <v>58</v>
      </c>
      <c r="AE271" s="1" t="s">
        <v>66</v>
      </c>
      <c r="AF271" s="1" t="s">
        <v>58</v>
      </c>
      <c r="AG271" s="1" t="s">
        <v>58</v>
      </c>
      <c r="AH271" s="1" t="s">
        <v>58</v>
      </c>
      <c r="AI271" s="1" t="s">
        <v>58</v>
      </c>
      <c r="AJ271" s="1" t="s">
        <v>58</v>
      </c>
      <c r="AK271" s="1">
        <v>1</v>
      </c>
      <c r="AL271" s="1">
        <v>0</v>
      </c>
      <c r="AM271" s="1">
        <v>0</v>
      </c>
      <c r="AN271" s="1">
        <v>0</v>
      </c>
      <c r="AO271" s="1">
        <v>1</v>
      </c>
      <c r="AP271" s="1">
        <v>0</v>
      </c>
      <c r="AQ271" s="1">
        <v>0</v>
      </c>
      <c r="AR271" s="1">
        <v>0</v>
      </c>
      <c r="AS271" s="1">
        <v>1</v>
      </c>
      <c r="AV271" s="1">
        <v>13.8</v>
      </c>
      <c r="AW271" s="1" t="s">
        <v>59</v>
      </c>
      <c r="AX271" s="1">
        <v>1</v>
      </c>
    </row>
    <row r="272" spans="1:50">
      <c r="A272" s="1" t="s">
        <v>654</v>
      </c>
      <c r="B272" s="1" t="s">
        <v>655</v>
      </c>
      <c r="C272" s="1" t="s">
        <v>187</v>
      </c>
      <c r="D272" s="1">
        <v>4640</v>
      </c>
      <c r="E272" s="1" t="s">
        <v>53</v>
      </c>
      <c r="F272" s="1">
        <v>60</v>
      </c>
      <c r="G272" s="1" t="s">
        <v>89</v>
      </c>
      <c r="H272" s="1">
        <v>282.24</v>
      </c>
      <c r="I272" s="1" t="s">
        <v>55</v>
      </c>
      <c r="J272" s="1" t="s">
        <v>71</v>
      </c>
      <c r="K272" s="1" t="s">
        <v>90</v>
      </c>
      <c r="L272" s="1" t="s">
        <v>58</v>
      </c>
      <c r="M272" s="1">
        <v>0</v>
      </c>
      <c r="N272" s="1">
        <v>2</v>
      </c>
      <c r="O272" s="1">
        <v>2</v>
      </c>
      <c r="P272" s="1">
        <v>0</v>
      </c>
      <c r="Q272" s="1" t="s">
        <v>59</v>
      </c>
      <c r="R272" s="1" t="s">
        <v>59</v>
      </c>
      <c r="S272" s="1" t="s">
        <v>59</v>
      </c>
      <c r="T272" s="1" t="s">
        <v>59</v>
      </c>
      <c r="U272" s="1" t="s">
        <v>59</v>
      </c>
      <c r="W272" s="1">
        <v>0</v>
      </c>
      <c r="X272" s="1">
        <v>0</v>
      </c>
      <c r="Y272" s="1" t="s">
        <v>58</v>
      </c>
      <c r="Z272" s="1" t="s">
        <v>66</v>
      </c>
      <c r="AA272" s="1" t="s">
        <v>58</v>
      </c>
      <c r="AB272" s="1" t="s">
        <v>58</v>
      </c>
      <c r="AC272" s="1" t="s">
        <v>58</v>
      </c>
      <c r="AD272" s="1" t="s">
        <v>58</v>
      </c>
      <c r="AE272" s="1" t="s">
        <v>66</v>
      </c>
      <c r="AF272" s="1" t="s">
        <v>58</v>
      </c>
      <c r="AG272" s="1" t="s">
        <v>58</v>
      </c>
      <c r="AH272" s="1" t="s">
        <v>58</v>
      </c>
      <c r="AI272" s="1" t="s">
        <v>58</v>
      </c>
      <c r="AJ272" s="1" t="s">
        <v>58</v>
      </c>
      <c r="AK272" s="1">
        <v>0</v>
      </c>
      <c r="AL272" s="1">
        <v>1</v>
      </c>
      <c r="AM272" s="1">
        <v>1</v>
      </c>
      <c r="AN272" s="1">
        <v>0</v>
      </c>
      <c r="AO272" s="1">
        <v>1</v>
      </c>
      <c r="AP272" s="1">
        <v>0</v>
      </c>
      <c r="AQ272" s="1">
        <v>0</v>
      </c>
      <c r="AR272" s="1">
        <v>0</v>
      </c>
      <c r="AS272" s="1">
        <v>0</v>
      </c>
      <c r="AV272" s="1">
        <v>11.8</v>
      </c>
      <c r="AW272" s="1" t="s">
        <v>59</v>
      </c>
      <c r="AX272" s="1">
        <v>7</v>
      </c>
    </row>
    <row r="273" spans="1:50">
      <c r="A273" s="1" t="s">
        <v>656</v>
      </c>
      <c r="B273" s="1" t="s">
        <v>657</v>
      </c>
      <c r="C273" s="1" t="s">
        <v>69</v>
      </c>
      <c r="E273" s="1" t="s">
        <v>63</v>
      </c>
      <c r="F273" s="1">
        <v>56</v>
      </c>
      <c r="G273" s="1" t="s">
        <v>246</v>
      </c>
      <c r="H273" s="1">
        <v>314.14</v>
      </c>
      <c r="I273" s="1" t="s">
        <v>55</v>
      </c>
      <c r="J273" s="1" t="s">
        <v>71</v>
      </c>
      <c r="K273" s="1" t="s">
        <v>131</v>
      </c>
      <c r="L273" s="1" t="s">
        <v>58</v>
      </c>
      <c r="M273" s="1">
        <v>0</v>
      </c>
      <c r="N273" s="1">
        <v>0</v>
      </c>
      <c r="O273" s="1">
        <v>0</v>
      </c>
      <c r="P273" s="1">
        <v>0</v>
      </c>
      <c r="Q273" s="1" t="s">
        <v>59</v>
      </c>
      <c r="R273" s="1" t="s">
        <v>59</v>
      </c>
      <c r="S273" s="1" t="s">
        <v>59</v>
      </c>
      <c r="T273" s="1" t="s">
        <v>59</v>
      </c>
      <c r="U273" s="1" t="s">
        <v>59</v>
      </c>
      <c r="W273" s="1">
        <v>0</v>
      </c>
      <c r="X273" s="1">
        <v>0</v>
      </c>
      <c r="Y273" s="1" t="s">
        <v>58</v>
      </c>
      <c r="Z273" s="1" t="s">
        <v>66</v>
      </c>
      <c r="AA273" s="1" t="s">
        <v>58</v>
      </c>
      <c r="AB273" s="1" t="s">
        <v>66</v>
      </c>
      <c r="AC273" s="1" t="s">
        <v>58</v>
      </c>
      <c r="AD273" s="1" t="s">
        <v>58</v>
      </c>
      <c r="AE273" s="1" t="s">
        <v>58</v>
      </c>
      <c r="AF273" s="1" t="s">
        <v>58</v>
      </c>
      <c r="AG273" s="1" t="s">
        <v>58</v>
      </c>
      <c r="AH273" s="1" t="s">
        <v>58</v>
      </c>
      <c r="AI273" s="1" t="s">
        <v>58</v>
      </c>
      <c r="AJ273" s="1" t="s">
        <v>58</v>
      </c>
      <c r="AK273" s="1">
        <v>1</v>
      </c>
      <c r="AL273" s="1">
        <v>1</v>
      </c>
      <c r="AM273" s="1">
        <v>1</v>
      </c>
      <c r="AN273" s="1">
        <v>0</v>
      </c>
      <c r="AO273" s="1">
        <v>1</v>
      </c>
      <c r="AP273" s="1">
        <v>0</v>
      </c>
      <c r="AQ273" s="1">
        <v>0</v>
      </c>
      <c r="AR273" s="1">
        <v>0</v>
      </c>
      <c r="AS273" s="1">
        <v>1</v>
      </c>
      <c r="AV273" s="1">
        <v>12.3</v>
      </c>
      <c r="AW273" s="1" t="s">
        <v>59</v>
      </c>
      <c r="AX273" s="1">
        <v>6</v>
      </c>
    </row>
    <row r="274" spans="1:50">
      <c r="A274" s="1" t="s">
        <v>658</v>
      </c>
      <c r="B274" s="1" t="s">
        <v>470</v>
      </c>
      <c r="C274" s="1" t="s">
        <v>236</v>
      </c>
      <c r="D274" s="1">
        <v>6200</v>
      </c>
      <c r="E274" s="1" t="s">
        <v>63</v>
      </c>
      <c r="F274" s="1">
        <v>76</v>
      </c>
      <c r="G274" s="1" t="s">
        <v>89</v>
      </c>
      <c r="H274" s="1">
        <v>387.5</v>
      </c>
      <c r="I274" s="1" t="s">
        <v>100</v>
      </c>
      <c r="J274" s="1" t="s">
        <v>71</v>
      </c>
      <c r="K274" s="1" t="s">
        <v>72</v>
      </c>
      <c r="L274" s="1" t="s">
        <v>58</v>
      </c>
      <c r="M274" s="1">
        <v>0</v>
      </c>
      <c r="N274" s="1">
        <v>2</v>
      </c>
      <c r="O274" s="1">
        <v>2</v>
      </c>
      <c r="P274" s="1">
        <v>0</v>
      </c>
      <c r="Q274" s="1" t="s">
        <v>59</v>
      </c>
      <c r="R274" s="1" t="s">
        <v>59</v>
      </c>
      <c r="S274" s="1" t="s">
        <v>59</v>
      </c>
      <c r="T274" s="1" t="s">
        <v>59</v>
      </c>
      <c r="U274" s="1" t="s">
        <v>66</v>
      </c>
      <c r="V274" s="1">
        <v>1</v>
      </c>
      <c r="W274" s="1">
        <v>0</v>
      </c>
      <c r="X274" s="1">
        <v>0</v>
      </c>
      <c r="Y274" s="1" t="s">
        <v>66</v>
      </c>
      <c r="Z274" s="1" t="s">
        <v>58</v>
      </c>
      <c r="AA274" s="1" t="s">
        <v>66</v>
      </c>
      <c r="AB274" s="1" t="s">
        <v>66</v>
      </c>
      <c r="AC274" s="1" t="s">
        <v>58</v>
      </c>
      <c r="AD274" s="1" t="s">
        <v>58</v>
      </c>
      <c r="AE274" s="1" t="s">
        <v>66</v>
      </c>
      <c r="AF274" s="1" t="s">
        <v>58</v>
      </c>
      <c r="AG274" s="1" t="s">
        <v>58</v>
      </c>
      <c r="AH274" s="1" t="s">
        <v>66</v>
      </c>
      <c r="AI274" s="1" t="s">
        <v>58</v>
      </c>
      <c r="AJ274" s="1" t="s">
        <v>58</v>
      </c>
      <c r="AK274" s="1">
        <v>0</v>
      </c>
      <c r="AL274" s="1">
        <v>0</v>
      </c>
      <c r="AM274" s="1">
        <v>0</v>
      </c>
      <c r="AN274" s="1">
        <v>0</v>
      </c>
      <c r="AO274" s="1">
        <v>0</v>
      </c>
      <c r="AP274" s="1">
        <v>0</v>
      </c>
      <c r="AQ274" s="1">
        <v>0</v>
      </c>
      <c r="AR274" s="1">
        <v>0</v>
      </c>
      <c r="AS274" s="1">
        <v>0</v>
      </c>
      <c r="AV274" s="1">
        <v>15.6</v>
      </c>
      <c r="AW274" s="1" t="s">
        <v>59</v>
      </c>
      <c r="AX274" s="1">
        <v>4</v>
      </c>
    </row>
    <row r="275" spans="1:50">
      <c r="A275" s="1" t="s">
        <v>659</v>
      </c>
      <c r="B275" s="1" t="s">
        <v>660</v>
      </c>
      <c r="C275" s="1" t="s">
        <v>119</v>
      </c>
      <c r="D275" s="1">
        <v>520</v>
      </c>
      <c r="E275" s="1" t="s">
        <v>63</v>
      </c>
      <c r="F275" s="1">
        <v>46</v>
      </c>
      <c r="G275" s="1" t="s">
        <v>84</v>
      </c>
      <c r="H275" s="1">
        <v>254.93</v>
      </c>
      <c r="I275" s="1" t="s">
        <v>55</v>
      </c>
      <c r="J275" s="1" t="s">
        <v>55</v>
      </c>
      <c r="K275" s="1" t="s">
        <v>128</v>
      </c>
      <c r="L275" s="1" t="s">
        <v>66</v>
      </c>
      <c r="M275" s="1">
        <v>1</v>
      </c>
      <c r="N275" s="1">
        <v>2</v>
      </c>
      <c r="O275" s="1">
        <v>2</v>
      </c>
      <c r="P275" s="1">
        <v>1</v>
      </c>
      <c r="Q275" s="1" t="s">
        <v>59</v>
      </c>
      <c r="R275" s="1" t="s">
        <v>59</v>
      </c>
      <c r="S275" s="1" t="s">
        <v>59</v>
      </c>
      <c r="T275" s="1" t="s">
        <v>59</v>
      </c>
      <c r="U275" s="1" t="s">
        <v>59</v>
      </c>
      <c r="Y275" s="1" t="s">
        <v>58</v>
      </c>
      <c r="Z275" s="1" t="s">
        <v>58</v>
      </c>
      <c r="AA275" s="1" t="s">
        <v>58</v>
      </c>
      <c r="AB275" s="1" t="s">
        <v>58</v>
      </c>
      <c r="AC275" s="1" t="s">
        <v>58</v>
      </c>
      <c r="AD275" s="1" t="s">
        <v>58</v>
      </c>
      <c r="AE275" s="1" t="s">
        <v>58</v>
      </c>
      <c r="AF275" s="1" t="s">
        <v>58</v>
      </c>
      <c r="AG275" s="1" t="s">
        <v>58</v>
      </c>
      <c r="AH275" s="1" t="s">
        <v>58</v>
      </c>
      <c r="AI275" s="1" t="s">
        <v>58</v>
      </c>
      <c r="AJ275" s="1" t="s">
        <v>58</v>
      </c>
      <c r="AK275" s="1">
        <v>0</v>
      </c>
      <c r="AL275" s="1">
        <v>0</v>
      </c>
      <c r="AM275" s="1">
        <v>1</v>
      </c>
      <c r="AN275" s="1">
        <v>0</v>
      </c>
      <c r="AO275" s="1">
        <v>1</v>
      </c>
      <c r="AP275" s="1">
        <v>0</v>
      </c>
      <c r="AQ275" s="1">
        <v>0</v>
      </c>
      <c r="AR275" s="1">
        <v>0</v>
      </c>
      <c r="AS275" s="1">
        <v>0</v>
      </c>
      <c r="AW275" s="1" t="s">
        <v>66</v>
      </c>
      <c r="AX275" s="1">
        <v>7</v>
      </c>
    </row>
    <row r="276" spans="1:50">
      <c r="A276" s="1" t="s">
        <v>661</v>
      </c>
      <c r="B276" s="1" t="s">
        <v>662</v>
      </c>
      <c r="C276" s="1" t="s">
        <v>529</v>
      </c>
      <c r="E276" s="1" t="s">
        <v>63</v>
      </c>
      <c r="F276" s="1">
        <v>54</v>
      </c>
      <c r="G276" s="1" t="s">
        <v>226</v>
      </c>
      <c r="H276" s="1">
        <v>261.51</v>
      </c>
      <c r="I276" s="1" t="s">
        <v>105</v>
      </c>
      <c r="J276" s="1" t="s">
        <v>71</v>
      </c>
      <c r="K276" s="1" t="s">
        <v>145</v>
      </c>
      <c r="L276" s="1" t="s">
        <v>58</v>
      </c>
      <c r="M276" s="1">
        <v>0</v>
      </c>
      <c r="N276" s="1">
        <v>2</v>
      </c>
      <c r="O276" s="1">
        <v>2</v>
      </c>
      <c r="P276" s="1">
        <v>0</v>
      </c>
      <c r="Q276" s="1" t="s">
        <v>59</v>
      </c>
      <c r="R276" s="1" t="s">
        <v>59</v>
      </c>
      <c r="S276" s="1" t="s">
        <v>59</v>
      </c>
      <c r="T276" s="1" t="s">
        <v>59</v>
      </c>
      <c r="U276" s="1" t="s">
        <v>59</v>
      </c>
      <c r="V276" s="1">
        <v>5</v>
      </c>
      <c r="W276" s="1">
        <v>1</v>
      </c>
      <c r="X276" s="1">
        <v>1</v>
      </c>
      <c r="Y276" s="1" t="s">
        <v>66</v>
      </c>
      <c r="Z276" s="1" t="s">
        <v>58</v>
      </c>
      <c r="AA276" s="1" t="s">
        <v>58</v>
      </c>
      <c r="AB276" s="1" t="s">
        <v>58</v>
      </c>
      <c r="AC276" s="1" t="s">
        <v>58</v>
      </c>
      <c r="AD276" s="1" t="s">
        <v>58</v>
      </c>
      <c r="AE276" s="1" t="s">
        <v>58</v>
      </c>
      <c r="AF276" s="1" t="s">
        <v>58</v>
      </c>
      <c r="AG276" s="1" t="s">
        <v>58</v>
      </c>
      <c r="AH276" s="1" t="s">
        <v>58</v>
      </c>
      <c r="AI276" s="1" t="s">
        <v>58</v>
      </c>
      <c r="AJ276" s="1" t="s">
        <v>58</v>
      </c>
      <c r="AK276" s="1">
        <v>0</v>
      </c>
      <c r="AL276" s="1">
        <v>0</v>
      </c>
      <c r="AM276" s="1">
        <v>0</v>
      </c>
      <c r="AN276" s="1">
        <v>0</v>
      </c>
      <c r="AO276" s="1">
        <v>1</v>
      </c>
      <c r="AP276" s="1">
        <v>0</v>
      </c>
      <c r="AQ276" s="1">
        <v>0</v>
      </c>
      <c r="AR276" s="1">
        <v>0</v>
      </c>
      <c r="AS276" s="1">
        <v>0</v>
      </c>
      <c r="AV276" s="1">
        <v>13.4</v>
      </c>
      <c r="AW276" s="1" t="s">
        <v>59</v>
      </c>
      <c r="AX276" s="1">
        <v>8</v>
      </c>
    </row>
    <row r="277" spans="1:50">
      <c r="A277" s="1" t="s">
        <v>663</v>
      </c>
      <c r="B277" s="1" t="s">
        <v>315</v>
      </c>
      <c r="C277" s="1" t="s">
        <v>134</v>
      </c>
      <c r="D277" s="1">
        <v>1840</v>
      </c>
      <c r="E277" s="1" t="s">
        <v>63</v>
      </c>
      <c r="F277" s="1">
        <v>70</v>
      </c>
      <c r="G277" s="1" t="s">
        <v>70</v>
      </c>
      <c r="H277" s="1">
        <v>313.16000000000003</v>
      </c>
      <c r="I277" s="1" t="s">
        <v>65</v>
      </c>
      <c r="J277" s="1" t="s">
        <v>71</v>
      </c>
      <c r="K277" s="1" t="s">
        <v>85</v>
      </c>
      <c r="L277" s="1" t="s">
        <v>58</v>
      </c>
      <c r="M277" s="1">
        <v>0</v>
      </c>
      <c r="N277" s="1">
        <v>2</v>
      </c>
      <c r="O277" s="1">
        <v>2</v>
      </c>
      <c r="P277" s="1">
        <v>1</v>
      </c>
      <c r="Q277" s="1" t="s">
        <v>59</v>
      </c>
      <c r="R277" s="1" t="s">
        <v>59</v>
      </c>
      <c r="S277" s="1" t="s">
        <v>59</v>
      </c>
      <c r="T277" s="1" t="s">
        <v>59</v>
      </c>
      <c r="U277" s="1" t="s">
        <v>59</v>
      </c>
      <c r="V277" s="1">
        <v>0</v>
      </c>
      <c r="W277" s="1">
        <v>1</v>
      </c>
      <c r="X277" s="1">
        <v>0</v>
      </c>
      <c r="Y277" s="1" t="s">
        <v>66</v>
      </c>
      <c r="Z277" s="1" t="s">
        <v>58</v>
      </c>
      <c r="AA277" s="1" t="s">
        <v>58</v>
      </c>
      <c r="AB277" s="1" t="s">
        <v>58</v>
      </c>
      <c r="AC277" s="1" t="s">
        <v>58</v>
      </c>
      <c r="AD277" s="1" t="s">
        <v>58</v>
      </c>
      <c r="AE277" s="1" t="s">
        <v>58</v>
      </c>
      <c r="AF277" s="1" t="s">
        <v>58</v>
      </c>
      <c r="AG277" s="1" t="s">
        <v>58</v>
      </c>
      <c r="AH277" s="1" t="s">
        <v>58</v>
      </c>
      <c r="AI277" s="1" t="s">
        <v>58</v>
      </c>
      <c r="AJ277" s="1" t="s">
        <v>58</v>
      </c>
      <c r="AK277" s="1">
        <v>0</v>
      </c>
      <c r="AL277" s="1">
        <v>0</v>
      </c>
      <c r="AM277" s="1">
        <v>0</v>
      </c>
      <c r="AN277" s="1">
        <v>0</v>
      </c>
      <c r="AO277" s="1">
        <v>0</v>
      </c>
      <c r="AP277" s="1">
        <v>0</v>
      </c>
      <c r="AQ277" s="1">
        <v>1</v>
      </c>
      <c r="AR277" s="1">
        <v>0</v>
      </c>
      <c r="AS277" s="1">
        <v>0</v>
      </c>
      <c r="AV277" s="1">
        <v>14.5</v>
      </c>
      <c r="AW277" s="1" t="s">
        <v>59</v>
      </c>
      <c r="AX277" s="1">
        <v>1</v>
      </c>
    </row>
    <row r="278" spans="1:50">
      <c r="A278" s="1" t="s">
        <v>664</v>
      </c>
      <c r="B278" s="1" t="s">
        <v>448</v>
      </c>
      <c r="C278" s="1" t="s">
        <v>134</v>
      </c>
      <c r="D278" s="1">
        <v>1840</v>
      </c>
      <c r="E278" s="1" t="s">
        <v>53</v>
      </c>
      <c r="F278" s="1">
        <v>62</v>
      </c>
      <c r="G278" s="1" t="s">
        <v>163</v>
      </c>
      <c r="H278" s="1">
        <v>398.68</v>
      </c>
      <c r="I278" s="1" t="s">
        <v>55</v>
      </c>
      <c r="J278" s="1" t="s">
        <v>55</v>
      </c>
      <c r="K278" s="1" t="s">
        <v>80</v>
      </c>
      <c r="L278" s="1" t="s">
        <v>58</v>
      </c>
      <c r="M278" s="1">
        <v>0</v>
      </c>
      <c r="N278" s="1">
        <v>2</v>
      </c>
      <c r="O278" s="1">
        <v>2</v>
      </c>
      <c r="P278" s="1">
        <v>0</v>
      </c>
      <c r="Q278" s="1" t="s">
        <v>59</v>
      </c>
      <c r="R278" s="1" t="s">
        <v>59</v>
      </c>
      <c r="S278" s="1" t="s">
        <v>59</v>
      </c>
      <c r="T278" s="1" t="s">
        <v>59</v>
      </c>
      <c r="U278" s="1" t="s">
        <v>59</v>
      </c>
      <c r="Y278" s="1" t="s">
        <v>66</v>
      </c>
      <c r="Z278" s="1" t="s">
        <v>58</v>
      </c>
      <c r="AA278" s="1" t="s">
        <v>58</v>
      </c>
      <c r="AB278" s="1" t="s">
        <v>58</v>
      </c>
      <c r="AC278" s="1" t="s">
        <v>58</v>
      </c>
      <c r="AD278" s="1" t="s">
        <v>58</v>
      </c>
      <c r="AE278" s="1" t="s">
        <v>58</v>
      </c>
      <c r="AF278" s="1" t="s">
        <v>58</v>
      </c>
      <c r="AG278" s="1" t="s">
        <v>58</v>
      </c>
      <c r="AH278" s="1" t="s">
        <v>58</v>
      </c>
      <c r="AI278" s="1" t="s">
        <v>58</v>
      </c>
      <c r="AJ278" s="1" t="s">
        <v>58</v>
      </c>
      <c r="AK278" s="1">
        <v>1</v>
      </c>
      <c r="AL278" s="1">
        <v>1</v>
      </c>
      <c r="AM278" s="1">
        <v>1</v>
      </c>
      <c r="AN278" s="1">
        <v>0</v>
      </c>
      <c r="AO278" s="1">
        <v>0</v>
      </c>
      <c r="AP278" s="1">
        <v>1</v>
      </c>
      <c r="AQ278" s="1">
        <v>1</v>
      </c>
      <c r="AR278" s="1">
        <v>1</v>
      </c>
      <c r="AS278" s="1">
        <v>0</v>
      </c>
      <c r="AW278" s="1" t="s">
        <v>66</v>
      </c>
      <c r="AX278" s="1">
        <v>1</v>
      </c>
    </row>
    <row r="279" spans="1:50">
      <c r="A279" s="1" t="s">
        <v>665</v>
      </c>
      <c r="B279" s="1" t="s">
        <v>666</v>
      </c>
      <c r="C279" s="1" t="s">
        <v>185</v>
      </c>
      <c r="D279" s="1">
        <v>1600</v>
      </c>
      <c r="E279" s="1" t="s">
        <v>63</v>
      </c>
      <c r="F279" s="1">
        <v>72</v>
      </c>
      <c r="G279" s="1" t="s">
        <v>104</v>
      </c>
      <c r="H279" s="1">
        <v>265.13</v>
      </c>
      <c r="I279" s="1" t="s">
        <v>55</v>
      </c>
      <c r="J279" s="1" t="s">
        <v>56</v>
      </c>
      <c r="K279" s="1" t="s">
        <v>72</v>
      </c>
      <c r="L279" s="1" t="s">
        <v>58</v>
      </c>
      <c r="M279" s="1">
        <v>0</v>
      </c>
      <c r="N279" s="1">
        <v>1</v>
      </c>
      <c r="O279" s="1">
        <v>1</v>
      </c>
      <c r="P279" s="1">
        <v>0</v>
      </c>
      <c r="Q279" s="1" t="s">
        <v>59</v>
      </c>
      <c r="R279" s="1" t="s">
        <v>59</v>
      </c>
      <c r="S279" s="1" t="s">
        <v>59</v>
      </c>
      <c r="T279" s="1" t="s">
        <v>59</v>
      </c>
      <c r="U279" s="1" t="s">
        <v>59</v>
      </c>
      <c r="W279" s="1">
        <v>0</v>
      </c>
      <c r="X279" s="1">
        <v>0</v>
      </c>
      <c r="Y279" s="1" t="s">
        <v>58</v>
      </c>
      <c r="Z279" s="1" t="s">
        <v>66</v>
      </c>
      <c r="AA279" s="1" t="s">
        <v>58</v>
      </c>
      <c r="AB279" s="1" t="s">
        <v>58</v>
      </c>
      <c r="AC279" s="1" t="s">
        <v>58</v>
      </c>
      <c r="AD279" s="1" t="s">
        <v>58</v>
      </c>
      <c r="AE279" s="1" t="s">
        <v>58</v>
      </c>
      <c r="AF279" s="1" t="s">
        <v>58</v>
      </c>
      <c r="AG279" s="1" t="s">
        <v>58</v>
      </c>
      <c r="AH279" s="1" t="s">
        <v>58</v>
      </c>
      <c r="AI279" s="1" t="s">
        <v>58</v>
      </c>
      <c r="AJ279" s="1" t="s">
        <v>58</v>
      </c>
      <c r="AK279" s="1">
        <v>0</v>
      </c>
      <c r="AL279" s="1">
        <v>0</v>
      </c>
      <c r="AM279" s="1">
        <v>0</v>
      </c>
      <c r="AN279" s="1">
        <v>1</v>
      </c>
      <c r="AO279" s="1">
        <v>1</v>
      </c>
      <c r="AP279" s="1">
        <v>0</v>
      </c>
      <c r="AQ279" s="1">
        <v>1</v>
      </c>
      <c r="AR279" s="1">
        <v>0</v>
      </c>
      <c r="AS279" s="1">
        <v>0</v>
      </c>
      <c r="AV279" s="1">
        <v>12.5</v>
      </c>
      <c r="AW279" s="1" t="s">
        <v>59</v>
      </c>
      <c r="AX279" s="1">
        <v>1</v>
      </c>
    </row>
    <row r="280" spans="1:50">
      <c r="A280" s="1" t="s">
        <v>667</v>
      </c>
      <c r="B280" s="1" t="s">
        <v>668</v>
      </c>
      <c r="C280" s="1" t="s">
        <v>103</v>
      </c>
      <c r="D280" s="1">
        <v>8735</v>
      </c>
      <c r="E280" s="1" t="s">
        <v>53</v>
      </c>
      <c r="F280" s="1">
        <v>0</v>
      </c>
      <c r="G280" s="1" t="s">
        <v>226</v>
      </c>
      <c r="H280" s="1">
        <v>398.68</v>
      </c>
      <c r="I280" s="1" t="s">
        <v>55</v>
      </c>
      <c r="J280" s="1" t="s">
        <v>55</v>
      </c>
      <c r="K280" s="1" t="s">
        <v>80</v>
      </c>
      <c r="L280" s="1" t="s">
        <v>58</v>
      </c>
      <c r="M280" s="1">
        <v>0</v>
      </c>
      <c r="N280" s="1">
        <v>0</v>
      </c>
      <c r="O280" s="1">
        <v>0</v>
      </c>
      <c r="P280" s="1">
        <v>0</v>
      </c>
      <c r="Q280" s="1" t="s">
        <v>59</v>
      </c>
      <c r="R280" s="1" t="s">
        <v>59</v>
      </c>
      <c r="S280" s="1" t="s">
        <v>59</v>
      </c>
      <c r="T280" s="1" t="s">
        <v>59</v>
      </c>
      <c r="U280" s="1" t="s">
        <v>59</v>
      </c>
      <c r="W280" s="1">
        <v>0</v>
      </c>
      <c r="X280" s="1">
        <v>0</v>
      </c>
      <c r="Y280" s="1" t="s">
        <v>59</v>
      </c>
      <c r="Z280" s="1" t="s">
        <v>59</v>
      </c>
      <c r="AA280" s="1" t="s">
        <v>59</v>
      </c>
      <c r="AB280" s="1" t="s">
        <v>59</v>
      </c>
      <c r="AC280" s="1" t="s">
        <v>59</v>
      </c>
      <c r="AD280" s="1" t="s">
        <v>59</v>
      </c>
      <c r="AE280" s="1" t="s">
        <v>59</v>
      </c>
      <c r="AF280" s="1" t="s">
        <v>59</v>
      </c>
      <c r="AG280" s="1" t="s">
        <v>59</v>
      </c>
      <c r="AH280" s="1" t="s">
        <v>59</v>
      </c>
      <c r="AI280" s="1" t="s">
        <v>59</v>
      </c>
      <c r="AJ280" s="1" t="s">
        <v>59</v>
      </c>
      <c r="AV280" s="1">
        <v>15</v>
      </c>
      <c r="AW280" s="1" t="s">
        <v>59</v>
      </c>
      <c r="AX280" s="1">
        <v>6</v>
      </c>
    </row>
    <row r="281" spans="1:50">
      <c r="A281" s="1" t="s">
        <v>669</v>
      </c>
      <c r="B281" s="1" t="s">
        <v>286</v>
      </c>
      <c r="C281" s="1" t="s">
        <v>134</v>
      </c>
      <c r="D281" s="1">
        <v>1640</v>
      </c>
      <c r="E281" s="1" t="s">
        <v>53</v>
      </c>
      <c r="F281" s="1">
        <v>26</v>
      </c>
      <c r="G281" s="1" t="s">
        <v>115</v>
      </c>
      <c r="H281" s="1">
        <v>187.17</v>
      </c>
      <c r="I281" s="1" t="s">
        <v>55</v>
      </c>
      <c r="J281" s="1" t="s">
        <v>55</v>
      </c>
      <c r="K281" s="1" t="s">
        <v>128</v>
      </c>
      <c r="L281" s="1" t="s">
        <v>66</v>
      </c>
      <c r="M281" s="1">
        <v>3</v>
      </c>
      <c r="N281" s="1">
        <v>2</v>
      </c>
      <c r="O281" s="1">
        <v>2</v>
      </c>
      <c r="P281" s="1">
        <v>1</v>
      </c>
      <c r="Q281" s="1" t="s">
        <v>59</v>
      </c>
      <c r="R281" s="1" t="s">
        <v>59</v>
      </c>
      <c r="S281" s="1" t="s">
        <v>59</v>
      </c>
      <c r="T281" s="1" t="s">
        <v>59</v>
      </c>
      <c r="U281" s="1" t="s">
        <v>59</v>
      </c>
      <c r="Y281" s="1" t="s">
        <v>58</v>
      </c>
      <c r="Z281" s="1" t="s">
        <v>58</v>
      </c>
      <c r="AA281" s="1" t="s">
        <v>58</v>
      </c>
      <c r="AB281" s="1" t="s">
        <v>58</v>
      </c>
      <c r="AC281" s="1" t="s">
        <v>58</v>
      </c>
      <c r="AD281" s="1" t="s">
        <v>58</v>
      </c>
      <c r="AE281" s="1" t="s">
        <v>58</v>
      </c>
      <c r="AF281" s="1" t="s">
        <v>58</v>
      </c>
      <c r="AG281" s="1" t="s">
        <v>58</v>
      </c>
      <c r="AH281" s="1" t="s">
        <v>58</v>
      </c>
      <c r="AI281" s="1" t="s">
        <v>58</v>
      </c>
      <c r="AJ281" s="1" t="s">
        <v>58</v>
      </c>
      <c r="AK281" s="1">
        <v>0</v>
      </c>
      <c r="AL281" s="1">
        <v>0</v>
      </c>
      <c r="AM281" s="1">
        <v>1</v>
      </c>
      <c r="AN281" s="1">
        <v>0</v>
      </c>
      <c r="AO281" s="1">
        <v>0</v>
      </c>
      <c r="AP281" s="1">
        <v>0</v>
      </c>
      <c r="AQ281" s="1">
        <v>0</v>
      </c>
      <c r="AR281" s="1">
        <v>0</v>
      </c>
      <c r="AS281" s="1">
        <v>0</v>
      </c>
      <c r="AW281" s="1" t="s">
        <v>66</v>
      </c>
      <c r="AX281" s="1">
        <v>1</v>
      </c>
    </row>
    <row r="282" spans="1:50">
      <c r="A282" s="1" t="s">
        <v>670</v>
      </c>
      <c r="B282" s="1" t="s">
        <v>671</v>
      </c>
      <c r="C282" s="1" t="s">
        <v>199</v>
      </c>
      <c r="D282" s="1">
        <v>6160</v>
      </c>
      <c r="E282" s="1" t="s">
        <v>63</v>
      </c>
      <c r="F282" s="1">
        <v>72</v>
      </c>
      <c r="G282" s="1" t="s">
        <v>64</v>
      </c>
      <c r="H282" s="1">
        <v>337.83</v>
      </c>
      <c r="I282" s="1" t="s">
        <v>105</v>
      </c>
      <c r="J282" s="1" t="s">
        <v>71</v>
      </c>
      <c r="K282" s="1" t="s">
        <v>111</v>
      </c>
      <c r="L282" s="1" t="s">
        <v>58</v>
      </c>
      <c r="M282" s="1">
        <v>0</v>
      </c>
      <c r="N282" s="1">
        <v>2</v>
      </c>
      <c r="O282" s="1">
        <v>2</v>
      </c>
      <c r="P282" s="1">
        <v>1</v>
      </c>
      <c r="Q282" s="1" t="s">
        <v>59</v>
      </c>
      <c r="R282" s="1" t="s">
        <v>66</v>
      </c>
      <c r="S282" s="1" t="s">
        <v>66</v>
      </c>
      <c r="T282" s="1" t="s">
        <v>59</v>
      </c>
      <c r="U282" s="1" t="s">
        <v>59</v>
      </c>
      <c r="W282" s="1">
        <v>0</v>
      </c>
      <c r="X282" s="1">
        <v>0</v>
      </c>
      <c r="Y282" s="1" t="s">
        <v>66</v>
      </c>
      <c r="Z282" s="1" t="s">
        <v>66</v>
      </c>
      <c r="AA282" s="1" t="s">
        <v>58</v>
      </c>
      <c r="AB282" s="1" t="s">
        <v>66</v>
      </c>
      <c r="AC282" s="1" t="s">
        <v>58</v>
      </c>
      <c r="AD282" s="1" t="s">
        <v>58</v>
      </c>
      <c r="AE282" s="1" t="s">
        <v>58</v>
      </c>
      <c r="AF282" s="1" t="s">
        <v>58</v>
      </c>
      <c r="AG282" s="1" t="s">
        <v>58</v>
      </c>
      <c r="AH282" s="1" t="s">
        <v>58</v>
      </c>
      <c r="AI282" s="1" t="s">
        <v>58</v>
      </c>
      <c r="AJ282" s="1" t="s">
        <v>58</v>
      </c>
      <c r="AK282" s="1">
        <v>0</v>
      </c>
      <c r="AL282" s="1">
        <v>0</v>
      </c>
      <c r="AM282" s="1">
        <v>0</v>
      </c>
      <c r="AN282" s="1">
        <v>0</v>
      </c>
      <c r="AO282" s="1">
        <v>0</v>
      </c>
      <c r="AP282" s="1">
        <v>0</v>
      </c>
      <c r="AQ282" s="1">
        <v>0</v>
      </c>
      <c r="AR282" s="1">
        <v>0</v>
      </c>
      <c r="AS282" s="1">
        <v>0</v>
      </c>
      <c r="AV282" s="1">
        <v>14</v>
      </c>
      <c r="AW282" s="1" t="s">
        <v>59</v>
      </c>
      <c r="AX282" s="1">
        <v>3</v>
      </c>
    </row>
    <row r="283" spans="1:50">
      <c r="A283" s="1" t="s">
        <v>672</v>
      </c>
      <c r="B283" s="1" t="s">
        <v>673</v>
      </c>
      <c r="C283" s="1" t="s">
        <v>148</v>
      </c>
      <c r="D283" s="1">
        <v>5190</v>
      </c>
      <c r="E283" s="1" t="s">
        <v>63</v>
      </c>
      <c r="F283" s="1">
        <v>62</v>
      </c>
      <c r="G283" s="1" t="s">
        <v>64</v>
      </c>
      <c r="H283" s="1">
        <v>323.36</v>
      </c>
      <c r="I283" s="1" t="s">
        <v>196</v>
      </c>
      <c r="J283" s="1" t="s">
        <v>71</v>
      </c>
      <c r="K283" s="1" t="s">
        <v>85</v>
      </c>
      <c r="L283" s="1" t="s">
        <v>58</v>
      </c>
      <c r="M283" s="1">
        <v>0</v>
      </c>
      <c r="N283" s="1">
        <v>2</v>
      </c>
      <c r="O283" s="1">
        <v>1</v>
      </c>
      <c r="P283" s="1">
        <v>0</v>
      </c>
      <c r="Q283" s="1" t="s">
        <v>59</v>
      </c>
      <c r="R283" s="1" t="s">
        <v>59</v>
      </c>
      <c r="S283" s="1" t="s">
        <v>59</v>
      </c>
      <c r="T283" s="1" t="s">
        <v>59</v>
      </c>
      <c r="U283" s="1" t="s">
        <v>59</v>
      </c>
      <c r="Y283" s="1" t="s">
        <v>58</v>
      </c>
      <c r="Z283" s="1" t="s">
        <v>66</v>
      </c>
      <c r="AA283" s="1" t="s">
        <v>58</v>
      </c>
      <c r="AB283" s="1" t="s">
        <v>66</v>
      </c>
      <c r="AC283" s="1" t="s">
        <v>58</v>
      </c>
      <c r="AD283" s="1" t="s">
        <v>58</v>
      </c>
      <c r="AE283" s="1" t="s">
        <v>58</v>
      </c>
      <c r="AF283" s="1" t="s">
        <v>58</v>
      </c>
      <c r="AG283" s="1" t="s">
        <v>58</v>
      </c>
      <c r="AH283" s="1" t="s">
        <v>58</v>
      </c>
      <c r="AI283" s="1" t="s">
        <v>58</v>
      </c>
      <c r="AJ283" s="1" t="s">
        <v>58</v>
      </c>
      <c r="AK283" s="1">
        <v>0</v>
      </c>
      <c r="AL283" s="1">
        <v>0</v>
      </c>
      <c r="AM283" s="1">
        <v>1</v>
      </c>
      <c r="AN283" s="1">
        <v>0</v>
      </c>
      <c r="AO283" s="1">
        <v>0</v>
      </c>
      <c r="AP283" s="1">
        <v>0</v>
      </c>
      <c r="AQ283" s="1">
        <v>0</v>
      </c>
      <c r="AR283" s="1">
        <v>0</v>
      </c>
      <c r="AS283" s="1">
        <v>0</v>
      </c>
      <c r="AW283" s="1" t="s">
        <v>66</v>
      </c>
      <c r="AX283" s="1">
        <v>3</v>
      </c>
    </row>
    <row r="284" spans="1:50">
      <c r="A284" s="1" t="s">
        <v>674</v>
      </c>
      <c r="B284" s="1" t="s">
        <v>675</v>
      </c>
      <c r="C284" s="1" t="s">
        <v>69</v>
      </c>
      <c r="D284" s="1">
        <v>7600</v>
      </c>
      <c r="E284" s="1" t="s">
        <v>53</v>
      </c>
      <c r="F284" s="1">
        <v>28</v>
      </c>
      <c r="G284" s="1" t="s">
        <v>70</v>
      </c>
      <c r="H284" s="1">
        <v>283.88</v>
      </c>
      <c r="I284" s="1" t="s">
        <v>76</v>
      </c>
      <c r="J284" s="1" t="s">
        <v>56</v>
      </c>
      <c r="K284" s="1" t="s">
        <v>128</v>
      </c>
      <c r="L284" s="1" t="s">
        <v>58</v>
      </c>
      <c r="M284" s="1">
        <v>0</v>
      </c>
      <c r="N284" s="1">
        <v>1</v>
      </c>
      <c r="O284" s="1">
        <v>1</v>
      </c>
      <c r="P284" s="1">
        <v>0</v>
      </c>
      <c r="Q284" s="1" t="s">
        <v>59</v>
      </c>
      <c r="R284" s="1" t="s">
        <v>59</v>
      </c>
      <c r="S284" s="1" t="s">
        <v>59</v>
      </c>
      <c r="T284" s="1" t="s">
        <v>59</v>
      </c>
      <c r="U284" s="1" t="s">
        <v>59</v>
      </c>
      <c r="W284" s="1">
        <v>0</v>
      </c>
      <c r="X284" s="1">
        <v>0</v>
      </c>
      <c r="Y284" s="1" t="s">
        <v>59</v>
      </c>
      <c r="Z284" s="1" t="s">
        <v>59</v>
      </c>
      <c r="AA284" s="1" t="s">
        <v>59</v>
      </c>
      <c r="AB284" s="1" t="s">
        <v>59</v>
      </c>
      <c r="AC284" s="1" t="s">
        <v>59</v>
      </c>
      <c r="AD284" s="1" t="s">
        <v>59</v>
      </c>
      <c r="AE284" s="1" t="s">
        <v>59</v>
      </c>
      <c r="AF284" s="1" t="s">
        <v>59</v>
      </c>
      <c r="AG284" s="1" t="s">
        <v>59</v>
      </c>
      <c r="AH284" s="1" t="s">
        <v>59</v>
      </c>
      <c r="AI284" s="1" t="s">
        <v>59</v>
      </c>
      <c r="AJ284" s="1" t="s">
        <v>59</v>
      </c>
      <c r="AV284" s="1">
        <v>13.5</v>
      </c>
      <c r="AW284" s="1" t="s">
        <v>59</v>
      </c>
      <c r="AX284" s="1">
        <v>6</v>
      </c>
    </row>
    <row r="285" spans="1:50">
      <c r="A285" s="1" t="s">
        <v>676</v>
      </c>
      <c r="B285" s="1" t="s">
        <v>677</v>
      </c>
      <c r="C285" s="1" t="s">
        <v>212</v>
      </c>
      <c r="E285" s="1" t="s">
        <v>63</v>
      </c>
      <c r="F285" s="1">
        <v>64</v>
      </c>
      <c r="G285" s="1" t="s">
        <v>115</v>
      </c>
      <c r="H285" s="1">
        <v>231.91</v>
      </c>
      <c r="I285" s="1" t="s">
        <v>55</v>
      </c>
      <c r="J285" s="1" t="s">
        <v>55</v>
      </c>
      <c r="K285" s="1" t="s">
        <v>256</v>
      </c>
      <c r="L285" s="1" t="s">
        <v>58</v>
      </c>
      <c r="M285" s="1">
        <v>0</v>
      </c>
      <c r="N285" s="1">
        <v>1</v>
      </c>
      <c r="O285" s="1">
        <v>1</v>
      </c>
      <c r="P285" s="1">
        <v>0</v>
      </c>
      <c r="Q285" s="1" t="s">
        <v>59</v>
      </c>
      <c r="R285" s="1" t="s">
        <v>59</v>
      </c>
      <c r="S285" s="1" t="s">
        <v>59</v>
      </c>
      <c r="T285" s="1" t="s">
        <v>59</v>
      </c>
      <c r="U285" s="1" t="s">
        <v>59</v>
      </c>
      <c r="W285" s="1">
        <v>0</v>
      </c>
      <c r="X285" s="1">
        <v>0</v>
      </c>
      <c r="Y285" s="1" t="s">
        <v>66</v>
      </c>
      <c r="Z285" s="1" t="s">
        <v>58</v>
      </c>
      <c r="AA285" s="1" t="s">
        <v>58</v>
      </c>
      <c r="AB285" s="1" t="s">
        <v>58</v>
      </c>
      <c r="AC285" s="1" t="s">
        <v>58</v>
      </c>
      <c r="AD285" s="1" t="s">
        <v>58</v>
      </c>
      <c r="AE285" s="1" t="s">
        <v>58</v>
      </c>
      <c r="AF285" s="1" t="s">
        <v>58</v>
      </c>
      <c r="AG285" s="1" t="s">
        <v>58</v>
      </c>
      <c r="AH285" s="1" t="s">
        <v>58</v>
      </c>
      <c r="AI285" s="1" t="s">
        <v>58</v>
      </c>
      <c r="AJ285" s="1" t="s">
        <v>58</v>
      </c>
      <c r="AK285" s="1">
        <v>1</v>
      </c>
      <c r="AL285" s="1">
        <v>1</v>
      </c>
      <c r="AM285" s="1">
        <v>1</v>
      </c>
      <c r="AN285" s="1">
        <v>0</v>
      </c>
      <c r="AO285" s="1">
        <v>1</v>
      </c>
      <c r="AP285" s="1">
        <v>1</v>
      </c>
      <c r="AQ285" s="1">
        <v>1</v>
      </c>
      <c r="AR285" s="1">
        <v>1</v>
      </c>
      <c r="AS285" s="1">
        <v>1</v>
      </c>
      <c r="AV285" s="1">
        <v>11.5</v>
      </c>
      <c r="AW285" s="1" t="s">
        <v>59</v>
      </c>
      <c r="AX285" s="1">
        <v>7</v>
      </c>
    </row>
    <row r="286" spans="1:50">
      <c r="A286" s="1" t="s">
        <v>678</v>
      </c>
      <c r="B286" s="1" t="s">
        <v>679</v>
      </c>
      <c r="C286" s="1" t="s">
        <v>103</v>
      </c>
      <c r="D286" s="1">
        <v>2840</v>
      </c>
      <c r="E286" s="1" t="s">
        <v>53</v>
      </c>
      <c r="F286" s="1">
        <v>52</v>
      </c>
      <c r="G286" s="1" t="s">
        <v>64</v>
      </c>
      <c r="H286" s="1">
        <v>234.87</v>
      </c>
      <c r="I286" s="1" t="s">
        <v>105</v>
      </c>
      <c r="J286" s="1" t="s">
        <v>56</v>
      </c>
      <c r="K286" s="1" t="s">
        <v>131</v>
      </c>
      <c r="L286" s="1" t="s">
        <v>58</v>
      </c>
      <c r="M286" s="1">
        <v>0</v>
      </c>
      <c r="N286" s="1">
        <v>0</v>
      </c>
      <c r="O286" s="1">
        <v>0</v>
      </c>
      <c r="P286" s="1">
        <v>0</v>
      </c>
      <c r="Q286" s="1" t="s">
        <v>59</v>
      </c>
      <c r="R286" s="1" t="s">
        <v>59</v>
      </c>
      <c r="S286" s="1" t="s">
        <v>66</v>
      </c>
      <c r="T286" s="1" t="s">
        <v>66</v>
      </c>
      <c r="U286" s="1" t="s">
        <v>66</v>
      </c>
      <c r="W286" s="1">
        <v>0</v>
      </c>
      <c r="X286" s="1">
        <v>0</v>
      </c>
      <c r="Y286" s="1" t="s">
        <v>59</v>
      </c>
      <c r="Z286" s="1" t="s">
        <v>59</v>
      </c>
      <c r="AA286" s="1" t="s">
        <v>59</v>
      </c>
      <c r="AB286" s="1" t="s">
        <v>59</v>
      </c>
      <c r="AC286" s="1" t="s">
        <v>59</v>
      </c>
      <c r="AD286" s="1" t="s">
        <v>59</v>
      </c>
      <c r="AE286" s="1" t="s">
        <v>59</v>
      </c>
      <c r="AF286" s="1" t="s">
        <v>59</v>
      </c>
      <c r="AG286" s="1" t="s">
        <v>59</v>
      </c>
      <c r="AH286" s="1" t="s">
        <v>59</v>
      </c>
      <c r="AI286" s="1" t="s">
        <v>59</v>
      </c>
      <c r="AJ286" s="1" t="s">
        <v>59</v>
      </c>
      <c r="AV286" s="1">
        <v>14.8</v>
      </c>
      <c r="AW286" s="1" t="s">
        <v>59</v>
      </c>
      <c r="AX286" s="1">
        <v>6</v>
      </c>
    </row>
    <row r="287" spans="1:50">
      <c r="A287" s="1" t="s">
        <v>680</v>
      </c>
      <c r="B287" s="1" t="s">
        <v>681</v>
      </c>
      <c r="C287" s="1" t="s">
        <v>122</v>
      </c>
      <c r="D287" s="1">
        <v>2020</v>
      </c>
      <c r="E287" s="1" t="s">
        <v>53</v>
      </c>
      <c r="F287" s="1">
        <v>54</v>
      </c>
      <c r="G287" s="1" t="s">
        <v>64</v>
      </c>
      <c r="H287" s="1">
        <v>318.08999999999997</v>
      </c>
      <c r="I287" s="1" t="s">
        <v>105</v>
      </c>
      <c r="J287" s="1" t="s">
        <v>71</v>
      </c>
      <c r="K287" s="1" t="s">
        <v>72</v>
      </c>
      <c r="L287" s="1" t="s">
        <v>58</v>
      </c>
      <c r="M287" s="1">
        <v>0</v>
      </c>
      <c r="N287" s="1">
        <v>1</v>
      </c>
      <c r="O287" s="1">
        <v>1</v>
      </c>
      <c r="P287" s="1">
        <v>0</v>
      </c>
      <c r="Q287" s="1" t="s">
        <v>59</v>
      </c>
      <c r="R287" s="1" t="s">
        <v>66</v>
      </c>
      <c r="S287" s="1" t="s">
        <v>66</v>
      </c>
      <c r="T287" s="1" t="s">
        <v>59</v>
      </c>
      <c r="U287" s="1" t="s">
        <v>59</v>
      </c>
      <c r="V287" s="1">
        <v>1</v>
      </c>
      <c r="W287" s="1">
        <v>1</v>
      </c>
      <c r="X287" s="1">
        <v>0</v>
      </c>
      <c r="Y287" s="1" t="s">
        <v>66</v>
      </c>
      <c r="Z287" s="1" t="s">
        <v>58</v>
      </c>
      <c r="AA287" s="1" t="s">
        <v>58</v>
      </c>
      <c r="AB287" s="1" t="s">
        <v>66</v>
      </c>
      <c r="AC287" s="1" t="s">
        <v>58</v>
      </c>
      <c r="AD287" s="1" t="s">
        <v>58</v>
      </c>
      <c r="AE287" s="1" t="s">
        <v>66</v>
      </c>
      <c r="AF287" s="1" t="s">
        <v>58</v>
      </c>
      <c r="AG287" s="1" t="s">
        <v>58</v>
      </c>
      <c r="AH287" s="1" t="s">
        <v>66</v>
      </c>
      <c r="AI287" s="1" t="s">
        <v>58</v>
      </c>
      <c r="AJ287" s="1" t="s">
        <v>58</v>
      </c>
      <c r="AK287" s="1">
        <v>0</v>
      </c>
      <c r="AL287" s="1">
        <v>0</v>
      </c>
      <c r="AM287" s="1">
        <v>1</v>
      </c>
      <c r="AN287" s="1">
        <v>0</v>
      </c>
      <c r="AO287" s="1">
        <v>1</v>
      </c>
      <c r="AP287" s="1">
        <v>0</v>
      </c>
      <c r="AQ287" s="1">
        <v>0</v>
      </c>
      <c r="AR287" s="1">
        <v>1</v>
      </c>
      <c r="AS287" s="1">
        <v>1</v>
      </c>
      <c r="AV287" s="1">
        <v>14.5</v>
      </c>
      <c r="AW287" s="1" t="s">
        <v>59</v>
      </c>
      <c r="AX287" s="1">
        <v>7</v>
      </c>
    </row>
    <row r="288" spans="1:50">
      <c r="A288" s="1" t="s">
        <v>682</v>
      </c>
      <c r="B288" s="1" t="s">
        <v>386</v>
      </c>
      <c r="C288" s="1" t="s">
        <v>205</v>
      </c>
      <c r="E288" s="1" t="s">
        <v>63</v>
      </c>
      <c r="F288" s="1">
        <v>24</v>
      </c>
      <c r="G288" s="1" t="s">
        <v>64</v>
      </c>
      <c r="H288" s="1">
        <v>248.36</v>
      </c>
      <c r="I288" s="1" t="s">
        <v>55</v>
      </c>
      <c r="J288" s="1" t="s">
        <v>55</v>
      </c>
      <c r="K288" s="1" t="s">
        <v>131</v>
      </c>
      <c r="L288" s="1" t="s">
        <v>58</v>
      </c>
      <c r="M288" s="1">
        <v>0</v>
      </c>
      <c r="N288" s="1">
        <v>0</v>
      </c>
      <c r="O288" s="1">
        <v>0</v>
      </c>
      <c r="P288" s="1">
        <v>0</v>
      </c>
      <c r="Q288" s="1" t="s">
        <v>59</v>
      </c>
      <c r="R288" s="1" t="s">
        <v>59</v>
      </c>
      <c r="S288" s="1" t="s">
        <v>59</v>
      </c>
      <c r="T288" s="1" t="s">
        <v>59</v>
      </c>
      <c r="U288" s="1" t="s">
        <v>59</v>
      </c>
      <c r="W288" s="1">
        <v>0</v>
      </c>
      <c r="X288" s="1">
        <v>0</v>
      </c>
      <c r="Y288" s="1" t="s">
        <v>58</v>
      </c>
      <c r="Z288" s="1" t="s">
        <v>58</v>
      </c>
      <c r="AA288" s="1" t="s">
        <v>58</v>
      </c>
      <c r="AB288" s="1" t="s">
        <v>58</v>
      </c>
      <c r="AC288" s="1" t="s">
        <v>58</v>
      </c>
      <c r="AD288" s="1" t="s">
        <v>58</v>
      </c>
      <c r="AE288" s="1" t="s">
        <v>58</v>
      </c>
      <c r="AF288" s="1" t="s">
        <v>58</v>
      </c>
      <c r="AG288" s="1" t="s">
        <v>58</v>
      </c>
      <c r="AH288" s="1" t="s">
        <v>58</v>
      </c>
      <c r="AI288" s="1" t="s">
        <v>58</v>
      </c>
      <c r="AJ288" s="1" t="s">
        <v>58</v>
      </c>
      <c r="AK288" s="1">
        <v>0</v>
      </c>
      <c r="AL288" s="1">
        <v>0</v>
      </c>
      <c r="AM288" s="1">
        <v>0</v>
      </c>
      <c r="AN288" s="1">
        <v>0</v>
      </c>
      <c r="AO288" s="1">
        <v>0</v>
      </c>
      <c r="AP288" s="1">
        <v>0</v>
      </c>
      <c r="AQ288" s="1">
        <v>0</v>
      </c>
      <c r="AR288" s="1">
        <v>0</v>
      </c>
      <c r="AS288" s="1">
        <v>0</v>
      </c>
      <c r="AV288" s="1">
        <v>12.1</v>
      </c>
      <c r="AW288" s="1" t="s">
        <v>59</v>
      </c>
      <c r="AX288" s="1">
        <v>1</v>
      </c>
    </row>
    <row r="289" spans="1:50">
      <c r="A289" s="1" t="s">
        <v>683</v>
      </c>
      <c r="B289" s="1" t="s">
        <v>684</v>
      </c>
      <c r="C289" s="1" t="s">
        <v>187</v>
      </c>
      <c r="D289" s="1">
        <v>8840</v>
      </c>
      <c r="E289" s="1" t="s">
        <v>63</v>
      </c>
      <c r="F289" s="1">
        <v>48</v>
      </c>
      <c r="G289" s="1" t="s">
        <v>64</v>
      </c>
      <c r="H289" s="1">
        <v>314.8</v>
      </c>
      <c r="I289" s="1" t="s">
        <v>55</v>
      </c>
      <c r="J289" s="1" t="s">
        <v>55</v>
      </c>
      <c r="K289" s="1" t="s">
        <v>123</v>
      </c>
      <c r="L289" s="1" t="s">
        <v>58</v>
      </c>
      <c r="M289" s="1">
        <v>0</v>
      </c>
      <c r="N289" s="1">
        <v>0</v>
      </c>
      <c r="O289" s="1">
        <v>0</v>
      </c>
      <c r="P289" s="1">
        <v>0</v>
      </c>
      <c r="Q289" s="1" t="s">
        <v>59</v>
      </c>
      <c r="R289" s="1" t="s">
        <v>59</v>
      </c>
      <c r="S289" s="1" t="s">
        <v>59</v>
      </c>
      <c r="T289" s="1" t="s">
        <v>59</v>
      </c>
      <c r="U289" s="1" t="s">
        <v>59</v>
      </c>
      <c r="W289" s="1">
        <v>0</v>
      </c>
      <c r="X289" s="1">
        <v>0</v>
      </c>
      <c r="Y289" s="1" t="s">
        <v>58</v>
      </c>
      <c r="Z289" s="1" t="s">
        <v>58</v>
      </c>
      <c r="AA289" s="1" t="s">
        <v>58</v>
      </c>
      <c r="AB289" s="1" t="s">
        <v>58</v>
      </c>
      <c r="AC289" s="1" t="s">
        <v>58</v>
      </c>
      <c r="AD289" s="1" t="s">
        <v>58</v>
      </c>
      <c r="AE289" s="1" t="s">
        <v>58</v>
      </c>
      <c r="AF289" s="1" t="s">
        <v>58</v>
      </c>
      <c r="AG289" s="1" t="s">
        <v>58</v>
      </c>
      <c r="AH289" s="1" t="s">
        <v>58</v>
      </c>
      <c r="AI289" s="1" t="s">
        <v>58</v>
      </c>
      <c r="AJ289" s="1" t="s">
        <v>58</v>
      </c>
      <c r="AK289" s="1">
        <v>0</v>
      </c>
      <c r="AL289" s="1">
        <v>0</v>
      </c>
      <c r="AM289" s="1">
        <v>1</v>
      </c>
      <c r="AN289" s="1">
        <v>0</v>
      </c>
      <c r="AO289" s="1">
        <v>1</v>
      </c>
      <c r="AP289" s="1">
        <v>0</v>
      </c>
      <c r="AQ289" s="1">
        <v>0</v>
      </c>
      <c r="AR289" s="1">
        <v>0</v>
      </c>
      <c r="AS289" s="1">
        <v>0</v>
      </c>
      <c r="AV289" s="1">
        <v>13.3</v>
      </c>
      <c r="AW289" s="1" t="s">
        <v>59</v>
      </c>
      <c r="AX289" s="1">
        <v>7</v>
      </c>
    </row>
    <row r="290" spans="1:50">
      <c r="A290" s="1" t="s">
        <v>685</v>
      </c>
      <c r="B290" s="1" t="s">
        <v>474</v>
      </c>
      <c r="C290" s="1" t="s">
        <v>205</v>
      </c>
      <c r="D290" s="1">
        <v>3480</v>
      </c>
      <c r="E290" s="1" t="s">
        <v>53</v>
      </c>
      <c r="F290" s="1">
        <v>62</v>
      </c>
      <c r="G290" s="1" t="s">
        <v>64</v>
      </c>
      <c r="H290" s="1">
        <v>245.39</v>
      </c>
      <c r="I290" s="1" t="s">
        <v>261</v>
      </c>
      <c r="J290" s="1" t="s">
        <v>71</v>
      </c>
      <c r="K290" s="1" t="s">
        <v>168</v>
      </c>
      <c r="L290" s="1" t="s">
        <v>58</v>
      </c>
      <c r="M290" s="1">
        <v>0</v>
      </c>
      <c r="N290" s="1">
        <v>2</v>
      </c>
      <c r="O290" s="1">
        <v>2</v>
      </c>
      <c r="P290" s="1">
        <v>0</v>
      </c>
      <c r="Q290" s="1" t="s">
        <v>59</v>
      </c>
      <c r="R290" s="1" t="s">
        <v>59</v>
      </c>
      <c r="S290" s="1" t="s">
        <v>59</v>
      </c>
      <c r="T290" s="1" t="s">
        <v>59</v>
      </c>
      <c r="U290" s="1" t="s">
        <v>59</v>
      </c>
      <c r="W290" s="1">
        <v>0</v>
      </c>
      <c r="X290" s="1">
        <v>0</v>
      </c>
      <c r="Y290" s="1" t="s">
        <v>59</v>
      </c>
      <c r="Z290" s="1" t="s">
        <v>59</v>
      </c>
      <c r="AA290" s="1" t="s">
        <v>59</v>
      </c>
      <c r="AB290" s="1" t="s">
        <v>59</v>
      </c>
      <c r="AC290" s="1" t="s">
        <v>59</v>
      </c>
      <c r="AD290" s="1" t="s">
        <v>59</v>
      </c>
      <c r="AE290" s="1" t="s">
        <v>59</v>
      </c>
      <c r="AF290" s="1" t="s">
        <v>59</v>
      </c>
      <c r="AG290" s="1" t="s">
        <v>59</v>
      </c>
      <c r="AH290" s="1" t="s">
        <v>59</v>
      </c>
      <c r="AI290" s="1" t="s">
        <v>59</v>
      </c>
      <c r="AJ290" s="1" t="s">
        <v>59</v>
      </c>
      <c r="AV290" s="1">
        <v>13.3</v>
      </c>
      <c r="AW290" s="1" t="s">
        <v>59</v>
      </c>
      <c r="AX290" s="1">
        <v>1</v>
      </c>
    </row>
    <row r="291" spans="1:50">
      <c r="A291" s="1" t="s">
        <v>686</v>
      </c>
      <c r="B291" s="1" t="s">
        <v>687</v>
      </c>
      <c r="C291" s="1" t="s">
        <v>52</v>
      </c>
      <c r="D291" s="1">
        <v>1160</v>
      </c>
      <c r="E291" s="1" t="s">
        <v>53</v>
      </c>
      <c r="F291" s="1">
        <v>44</v>
      </c>
      <c r="G291" s="1" t="s">
        <v>226</v>
      </c>
      <c r="H291" s="1">
        <v>375.33</v>
      </c>
      <c r="I291" s="1" t="s">
        <v>55</v>
      </c>
      <c r="J291" s="1" t="s">
        <v>55</v>
      </c>
      <c r="K291" s="1" t="s">
        <v>153</v>
      </c>
      <c r="L291" s="1" t="s">
        <v>58</v>
      </c>
      <c r="M291" s="1">
        <v>0</v>
      </c>
      <c r="N291" s="1">
        <v>2</v>
      </c>
      <c r="O291" s="1">
        <v>2</v>
      </c>
      <c r="P291" s="1">
        <v>0</v>
      </c>
      <c r="Q291" s="1" t="s">
        <v>59</v>
      </c>
      <c r="R291" s="1" t="s">
        <v>59</v>
      </c>
      <c r="S291" s="1" t="s">
        <v>59</v>
      </c>
      <c r="T291" s="1" t="s">
        <v>59</v>
      </c>
      <c r="U291" s="1" t="s">
        <v>59</v>
      </c>
      <c r="W291" s="1">
        <v>0</v>
      </c>
      <c r="X291" s="1">
        <v>0</v>
      </c>
      <c r="Y291" s="1" t="s">
        <v>66</v>
      </c>
      <c r="Z291" s="1" t="s">
        <v>66</v>
      </c>
      <c r="AA291" s="1" t="s">
        <v>58</v>
      </c>
      <c r="AB291" s="1" t="s">
        <v>58</v>
      </c>
      <c r="AC291" s="1" t="s">
        <v>58</v>
      </c>
      <c r="AD291" s="1" t="s">
        <v>58</v>
      </c>
      <c r="AE291" s="1" t="s">
        <v>58</v>
      </c>
      <c r="AF291" s="1" t="s">
        <v>58</v>
      </c>
      <c r="AG291" s="1" t="s">
        <v>58</v>
      </c>
      <c r="AH291" s="1" t="s">
        <v>58</v>
      </c>
      <c r="AI291" s="1" t="s">
        <v>58</v>
      </c>
      <c r="AJ291" s="1" t="s">
        <v>58</v>
      </c>
      <c r="AK291" s="1">
        <v>0</v>
      </c>
      <c r="AL291" s="1">
        <v>0</v>
      </c>
      <c r="AM291" s="1">
        <v>1</v>
      </c>
      <c r="AN291" s="1">
        <v>0</v>
      </c>
      <c r="AO291" s="1">
        <v>1</v>
      </c>
      <c r="AP291" s="1">
        <v>0</v>
      </c>
      <c r="AQ291" s="1">
        <v>0</v>
      </c>
      <c r="AR291" s="1">
        <v>0</v>
      </c>
      <c r="AS291" s="1">
        <v>0</v>
      </c>
      <c r="AV291" s="1">
        <v>12.4</v>
      </c>
      <c r="AW291" s="1" t="s">
        <v>59</v>
      </c>
      <c r="AX291" s="1">
        <v>5</v>
      </c>
    </row>
    <row r="292" spans="1:50">
      <c r="A292" s="1" t="s">
        <v>688</v>
      </c>
      <c r="B292" s="1" t="s">
        <v>689</v>
      </c>
      <c r="C292" s="1" t="s">
        <v>75</v>
      </c>
      <c r="D292" s="1">
        <v>3000</v>
      </c>
      <c r="E292" s="1" t="s">
        <v>53</v>
      </c>
      <c r="F292" s="1">
        <v>48</v>
      </c>
      <c r="G292" s="1" t="s">
        <v>89</v>
      </c>
      <c r="H292" s="1">
        <v>279.27999999999997</v>
      </c>
      <c r="I292" s="1" t="s">
        <v>55</v>
      </c>
      <c r="J292" s="1" t="s">
        <v>55</v>
      </c>
      <c r="K292" s="1" t="s">
        <v>128</v>
      </c>
      <c r="L292" s="1" t="s">
        <v>58</v>
      </c>
      <c r="M292" s="1">
        <v>0</v>
      </c>
      <c r="N292" s="1">
        <v>1</v>
      </c>
      <c r="O292" s="1">
        <v>1</v>
      </c>
      <c r="P292" s="1">
        <v>0</v>
      </c>
      <c r="Q292" s="1" t="s">
        <v>59</v>
      </c>
      <c r="R292" s="1" t="s">
        <v>59</v>
      </c>
      <c r="S292" s="1" t="s">
        <v>59</v>
      </c>
      <c r="T292" s="1" t="s">
        <v>59</v>
      </c>
      <c r="U292" s="1" t="s">
        <v>59</v>
      </c>
      <c r="V292" s="1">
        <v>0</v>
      </c>
      <c r="W292" s="1">
        <v>1</v>
      </c>
      <c r="X292" s="1">
        <v>0</v>
      </c>
      <c r="Y292" s="1" t="s">
        <v>58</v>
      </c>
      <c r="Z292" s="1" t="s">
        <v>66</v>
      </c>
      <c r="AA292" s="1" t="s">
        <v>58</v>
      </c>
      <c r="AB292" s="1" t="s">
        <v>58</v>
      </c>
      <c r="AC292" s="1" t="s">
        <v>58</v>
      </c>
      <c r="AD292" s="1" t="s">
        <v>58</v>
      </c>
      <c r="AE292" s="1" t="s">
        <v>58</v>
      </c>
      <c r="AF292" s="1" t="s">
        <v>58</v>
      </c>
      <c r="AG292" s="1" t="s">
        <v>58</v>
      </c>
      <c r="AH292" s="1" t="s">
        <v>58</v>
      </c>
      <c r="AI292" s="1" t="s">
        <v>58</v>
      </c>
      <c r="AJ292" s="1" t="s">
        <v>58</v>
      </c>
      <c r="AK292" s="1">
        <v>1</v>
      </c>
      <c r="AL292" s="1">
        <v>1</v>
      </c>
      <c r="AM292" s="1">
        <v>1</v>
      </c>
      <c r="AN292" s="1">
        <v>0</v>
      </c>
      <c r="AO292" s="1">
        <v>1</v>
      </c>
      <c r="AP292" s="1">
        <v>1</v>
      </c>
      <c r="AQ292" s="1">
        <v>1</v>
      </c>
      <c r="AR292" s="1">
        <v>0</v>
      </c>
      <c r="AS292" s="1">
        <v>1</v>
      </c>
      <c r="AV292" s="1">
        <v>11.7</v>
      </c>
      <c r="AW292" s="1" t="s">
        <v>59</v>
      </c>
      <c r="AX292" s="1">
        <v>1</v>
      </c>
    </row>
    <row r="293" spans="1:50">
      <c r="A293" s="1" t="s">
        <v>690</v>
      </c>
      <c r="B293" s="1" t="s">
        <v>691</v>
      </c>
      <c r="C293" s="1" t="s">
        <v>75</v>
      </c>
      <c r="D293" s="1">
        <v>2160</v>
      </c>
      <c r="E293" s="1" t="s">
        <v>63</v>
      </c>
      <c r="F293" s="1">
        <v>52</v>
      </c>
      <c r="G293" s="1" t="s">
        <v>70</v>
      </c>
      <c r="H293" s="1">
        <v>237.5</v>
      </c>
      <c r="I293" s="1" t="s">
        <v>55</v>
      </c>
      <c r="J293" s="1" t="s">
        <v>71</v>
      </c>
      <c r="K293" s="1" t="s">
        <v>131</v>
      </c>
      <c r="L293" s="1" t="s">
        <v>58</v>
      </c>
      <c r="M293" s="1">
        <v>0</v>
      </c>
      <c r="N293" s="1">
        <v>1</v>
      </c>
      <c r="O293" s="1">
        <v>1</v>
      </c>
      <c r="P293" s="1">
        <v>0</v>
      </c>
      <c r="Q293" s="1" t="s">
        <v>59</v>
      </c>
      <c r="R293" s="1" t="s">
        <v>59</v>
      </c>
      <c r="S293" s="1" t="s">
        <v>59</v>
      </c>
      <c r="T293" s="1" t="s">
        <v>59</v>
      </c>
      <c r="U293" s="1" t="s">
        <v>59</v>
      </c>
      <c r="V293" s="1">
        <v>2</v>
      </c>
      <c r="W293" s="1">
        <v>1</v>
      </c>
      <c r="X293" s="1">
        <v>0</v>
      </c>
      <c r="Y293" s="1" t="s">
        <v>66</v>
      </c>
      <c r="Z293" s="1" t="s">
        <v>58</v>
      </c>
      <c r="AA293" s="1" t="s">
        <v>58</v>
      </c>
      <c r="AB293" s="1" t="s">
        <v>58</v>
      </c>
      <c r="AC293" s="1" t="s">
        <v>58</v>
      </c>
      <c r="AD293" s="1" t="s">
        <v>58</v>
      </c>
      <c r="AE293" s="1" t="s">
        <v>58</v>
      </c>
      <c r="AF293" s="1" t="s">
        <v>58</v>
      </c>
      <c r="AG293" s="1" t="s">
        <v>58</v>
      </c>
      <c r="AH293" s="1" t="s">
        <v>66</v>
      </c>
      <c r="AI293" s="1" t="s">
        <v>66</v>
      </c>
      <c r="AJ293" s="1" t="s">
        <v>58</v>
      </c>
      <c r="AK293" s="1">
        <v>0</v>
      </c>
      <c r="AL293" s="1">
        <v>0</v>
      </c>
      <c r="AM293" s="1">
        <v>1</v>
      </c>
      <c r="AN293" s="1">
        <v>1</v>
      </c>
      <c r="AO293" s="1">
        <v>0</v>
      </c>
      <c r="AP293" s="1">
        <v>0</v>
      </c>
      <c r="AQ293" s="1">
        <v>0</v>
      </c>
      <c r="AR293" s="1">
        <v>0</v>
      </c>
      <c r="AS293" s="1">
        <v>0</v>
      </c>
      <c r="AV293" s="1">
        <v>13.1</v>
      </c>
      <c r="AW293" s="1" t="s">
        <v>59</v>
      </c>
      <c r="AX293" s="1">
        <v>1</v>
      </c>
    </row>
    <row r="294" spans="1:50">
      <c r="A294" s="1" t="s">
        <v>692</v>
      </c>
      <c r="B294" s="1" t="s">
        <v>693</v>
      </c>
      <c r="C294" s="1" t="s">
        <v>271</v>
      </c>
      <c r="E294" s="1" t="s">
        <v>63</v>
      </c>
      <c r="F294" s="1">
        <v>0</v>
      </c>
      <c r="G294" s="1" t="s">
        <v>104</v>
      </c>
      <c r="H294" s="1">
        <v>139.80000000000001</v>
      </c>
      <c r="I294" s="1" t="s">
        <v>55</v>
      </c>
      <c r="J294" s="1" t="s">
        <v>55</v>
      </c>
      <c r="K294" s="1" t="s">
        <v>57</v>
      </c>
      <c r="L294" s="1" t="s">
        <v>58</v>
      </c>
      <c r="M294" s="1">
        <v>0</v>
      </c>
      <c r="N294" s="1">
        <v>0</v>
      </c>
      <c r="O294" s="1">
        <v>0</v>
      </c>
      <c r="P294" s="1">
        <v>0</v>
      </c>
      <c r="Q294" s="1" t="s">
        <v>59</v>
      </c>
      <c r="R294" s="1" t="s">
        <v>59</v>
      </c>
      <c r="S294" s="1" t="s">
        <v>59</v>
      </c>
      <c r="T294" s="1" t="s">
        <v>59</v>
      </c>
      <c r="U294" s="1" t="s">
        <v>59</v>
      </c>
      <c r="V294" s="1">
        <v>1</v>
      </c>
      <c r="W294" s="1">
        <v>1</v>
      </c>
      <c r="X294" s="1">
        <v>0</v>
      </c>
      <c r="Y294" s="1" t="s">
        <v>59</v>
      </c>
      <c r="Z294" s="1" t="s">
        <v>59</v>
      </c>
      <c r="AA294" s="1" t="s">
        <v>59</v>
      </c>
      <c r="AB294" s="1" t="s">
        <v>59</v>
      </c>
      <c r="AC294" s="1" t="s">
        <v>59</v>
      </c>
      <c r="AD294" s="1" t="s">
        <v>59</v>
      </c>
      <c r="AE294" s="1" t="s">
        <v>59</v>
      </c>
      <c r="AF294" s="1" t="s">
        <v>59</v>
      </c>
      <c r="AG294" s="1" t="s">
        <v>59</v>
      </c>
      <c r="AH294" s="1" t="s">
        <v>59</v>
      </c>
      <c r="AI294" s="1" t="s">
        <v>59</v>
      </c>
      <c r="AJ294" s="1" t="s">
        <v>59</v>
      </c>
      <c r="AV294" s="1">
        <v>11.4</v>
      </c>
      <c r="AW294" s="1" t="s">
        <v>59</v>
      </c>
      <c r="AX294" s="1">
        <v>1</v>
      </c>
    </row>
    <row r="295" spans="1:50">
      <c r="A295" s="1" t="s">
        <v>694</v>
      </c>
      <c r="B295" s="1" t="s">
        <v>695</v>
      </c>
      <c r="C295" s="1" t="s">
        <v>185</v>
      </c>
      <c r="D295" s="1">
        <v>1600</v>
      </c>
      <c r="E295" s="1" t="s">
        <v>53</v>
      </c>
      <c r="F295" s="1">
        <v>18</v>
      </c>
      <c r="G295" s="1" t="s">
        <v>363</v>
      </c>
      <c r="H295" s="1">
        <v>390.79</v>
      </c>
      <c r="I295" s="1" t="s">
        <v>100</v>
      </c>
      <c r="J295" s="1" t="s">
        <v>71</v>
      </c>
      <c r="K295" s="1" t="s">
        <v>123</v>
      </c>
      <c r="L295" s="1" t="s">
        <v>66</v>
      </c>
      <c r="M295" s="1">
        <v>3</v>
      </c>
      <c r="N295" s="1">
        <v>0</v>
      </c>
      <c r="O295" s="1">
        <v>0</v>
      </c>
      <c r="P295" s="1">
        <v>0</v>
      </c>
      <c r="Q295" s="1" t="s">
        <v>59</v>
      </c>
      <c r="R295" s="1" t="s">
        <v>59</v>
      </c>
      <c r="S295" s="1" t="s">
        <v>59</v>
      </c>
      <c r="T295" s="1" t="s">
        <v>59</v>
      </c>
      <c r="U295" s="1" t="s">
        <v>59</v>
      </c>
      <c r="W295" s="1">
        <v>0</v>
      </c>
      <c r="X295" s="1">
        <v>0</v>
      </c>
      <c r="Y295" s="1" t="s">
        <v>59</v>
      </c>
      <c r="Z295" s="1" t="s">
        <v>59</v>
      </c>
      <c r="AA295" s="1" t="s">
        <v>59</v>
      </c>
      <c r="AB295" s="1" t="s">
        <v>59</v>
      </c>
      <c r="AC295" s="1" t="s">
        <v>59</v>
      </c>
      <c r="AD295" s="1" t="s">
        <v>59</v>
      </c>
      <c r="AE295" s="1" t="s">
        <v>59</v>
      </c>
      <c r="AF295" s="1" t="s">
        <v>59</v>
      </c>
      <c r="AG295" s="1" t="s">
        <v>59</v>
      </c>
      <c r="AH295" s="1" t="s">
        <v>59</v>
      </c>
      <c r="AI295" s="1" t="s">
        <v>59</v>
      </c>
      <c r="AJ295" s="1" t="s">
        <v>59</v>
      </c>
      <c r="AV295" s="1">
        <v>12.2</v>
      </c>
      <c r="AW295" s="1" t="s">
        <v>59</v>
      </c>
      <c r="AX295" s="1">
        <v>1</v>
      </c>
    </row>
    <row r="296" spans="1:50">
      <c r="A296" s="1" t="s">
        <v>696</v>
      </c>
      <c r="B296" s="1" t="s">
        <v>697</v>
      </c>
      <c r="C296" s="1" t="s">
        <v>103</v>
      </c>
      <c r="D296" s="1">
        <v>7320</v>
      </c>
      <c r="E296" s="1" t="s">
        <v>63</v>
      </c>
      <c r="F296" s="1">
        <v>48</v>
      </c>
      <c r="G296" s="1" t="s">
        <v>89</v>
      </c>
      <c r="H296" s="1">
        <v>441.78</v>
      </c>
      <c r="I296" s="1" t="s">
        <v>105</v>
      </c>
      <c r="J296" s="1" t="s">
        <v>71</v>
      </c>
      <c r="K296" s="1" t="s">
        <v>128</v>
      </c>
      <c r="L296" s="1" t="s">
        <v>58</v>
      </c>
      <c r="M296" s="1">
        <v>0</v>
      </c>
      <c r="N296" s="1">
        <v>2</v>
      </c>
      <c r="O296" s="1">
        <v>2</v>
      </c>
      <c r="P296" s="1">
        <v>0</v>
      </c>
      <c r="Q296" s="1" t="s">
        <v>59</v>
      </c>
      <c r="R296" s="1" t="s">
        <v>59</v>
      </c>
      <c r="S296" s="1" t="s">
        <v>66</v>
      </c>
      <c r="T296" s="1" t="s">
        <v>66</v>
      </c>
      <c r="U296" s="1" t="s">
        <v>66</v>
      </c>
      <c r="W296" s="1">
        <v>0</v>
      </c>
      <c r="X296" s="1">
        <v>0</v>
      </c>
      <c r="Y296" s="1" t="s">
        <v>58</v>
      </c>
      <c r="Z296" s="1" t="s">
        <v>58</v>
      </c>
      <c r="AA296" s="1" t="s">
        <v>58</v>
      </c>
      <c r="AB296" s="1" t="s">
        <v>58</v>
      </c>
      <c r="AC296" s="1" t="s">
        <v>58</v>
      </c>
      <c r="AD296" s="1" t="s">
        <v>58</v>
      </c>
      <c r="AE296" s="1" t="s">
        <v>58</v>
      </c>
      <c r="AF296" s="1" t="s">
        <v>58</v>
      </c>
      <c r="AG296" s="1" t="s">
        <v>58</v>
      </c>
      <c r="AH296" s="1" t="s">
        <v>58</v>
      </c>
      <c r="AI296" s="1" t="s">
        <v>58</v>
      </c>
      <c r="AJ296" s="1" t="s">
        <v>58</v>
      </c>
      <c r="AK296" s="1">
        <v>1</v>
      </c>
      <c r="AL296" s="1">
        <v>1</v>
      </c>
      <c r="AM296" s="1">
        <v>1</v>
      </c>
      <c r="AN296" s="1">
        <v>0</v>
      </c>
      <c r="AO296" s="1">
        <v>0</v>
      </c>
      <c r="AP296" s="1">
        <v>0</v>
      </c>
      <c r="AQ296" s="1">
        <v>0</v>
      </c>
      <c r="AR296" s="1">
        <v>0</v>
      </c>
      <c r="AS296" s="1">
        <v>1</v>
      </c>
      <c r="AV296" s="1">
        <v>13.7</v>
      </c>
      <c r="AW296" s="1" t="s">
        <v>59</v>
      </c>
      <c r="AX296" s="1">
        <v>6</v>
      </c>
    </row>
    <row r="297" spans="1:50">
      <c r="A297" s="1" t="s">
        <v>698</v>
      </c>
      <c r="B297" s="1" t="s">
        <v>699</v>
      </c>
      <c r="C297" s="1" t="s">
        <v>134</v>
      </c>
      <c r="D297" s="1">
        <v>3200</v>
      </c>
      <c r="E297" s="1" t="s">
        <v>53</v>
      </c>
      <c r="F297" s="1">
        <v>78</v>
      </c>
      <c r="G297" s="1" t="s">
        <v>104</v>
      </c>
      <c r="H297" s="1">
        <v>234.54</v>
      </c>
      <c r="I297" s="1" t="s">
        <v>55</v>
      </c>
      <c r="J297" s="1" t="s">
        <v>71</v>
      </c>
      <c r="K297" s="1" t="s">
        <v>256</v>
      </c>
      <c r="L297" s="1" t="s">
        <v>58</v>
      </c>
      <c r="M297" s="1">
        <v>0</v>
      </c>
      <c r="N297" s="1">
        <v>2</v>
      </c>
      <c r="O297" s="1">
        <v>2</v>
      </c>
      <c r="P297" s="1">
        <v>0</v>
      </c>
      <c r="Q297" s="1" t="s">
        <v>59</v>
      </c>
      <c r="R297" s="1" t="s">
        <v>59</v>
      </c>
      <c r="S297" s="1" t="s">
        <v>59</v>
      </c>
      <c r="T297" s="1" t="s">
        <v>59</v>
      </c>
      <c r="U297" s="1" t="s">
        <v>59</v>
      </c>
      <c r="V297" s="1">
        <v>1</v>
      </c>
      <c r="W297" s="1">
        <v>0</v>
      </c>
      <c r="X297" s="1">
        <v>1</v>
      </c>
      <c r="Y297" s="1" t="s">
        <v>58</v>
      </c>
      <c r="Z297" s="1" t="s">
        <v>58</v>
      </c>
      <c r="AA297" s="1" t="s">
        <v>58</v>
      </c>
      <c r="AB297" s="1" t="s">
        <v>58</v>
      </c>
      <c r="AC297" s="1" t="s">
        <v>58</v>
      </c>
      <c r="AD297" s="1" t="s">
        <v>58</v>
      </c>
      <c r="AE297" s="1" t="s">
        <v>58</v>
      </c>
      <c r="AF297" s="1" t="s">
        <v>58</v>
      </c>
      <c r="AG297" s="1" t="s">
        <v>58</v>
      </c>
      <c r="AH297" s="1" t="s">
        <v>58</v>
      </c>
      <c r="AI297" s="1" t="s">
        <v>58</v>
      </c>
      <c r="AJ297" s="1" t="s">
        <v>58</v>
      </c>
      <c r="AK297" s="1">
        <v>0</v>
      </c>
      <c r="AL297" s="1">
        <v>1</v>
      </c>
      <c r="AM297" s="1">
        <v>1</v>
      </c>
      <c r="AN297" s="1">
        <v>0</v>
      </c>
      <c r="AO297" s="1">
        <v>1</v>
      </c>
      <c r="AP297" s="1">
        <v>0</v>
      </c>
      <c r="AQ297" s="1">
        <v>1</v>
      </c>
      <c r="AR297" s="1">
        <v>0</v>
      </c>
      <c r="AS297" s="1">
        <v>0</v>
      </c>
      <c r="AV297" s="1">
        <v>12.1</v>
      </c>
      <c r="AW297" s="1" t="s">
        <v>59</v>
      </c>
      <c r="AX297" s="1">
        <v>1</v>
      </c>
    </row>
    <row r="298" spans="1:50">
      <c r="A298" s="1" t="s">
        <v>700</v>
      </c>
      <c r="B298" s="1" t="s">
        <v>701</v>
      </c>
      <c r="C298" s="1" t="s">
        <v>171</v>
      </c>
      <c r="D298" s="1">
        <v>6840</v>
      </c>
      <c r="E298" s="1" t="s">
        <v>63</v>
      </c>
      <c r="F298" s="1">
        <v>26</v>
      </c>
      <c r="G298" s="1" t="s">
        <v>64</v>
      </c>
      <c r="H298" s="1">
        <v>252.3</v>
      </c>
      <c r="I298" s="1" t="s">
        <v>55</v>
      </c>
      <c r="J298" s="1" t="s">
        <v>55</v>
      </c>
      <c r="K298" s="1" t="s">
        <v>57</v>
      </c>
      <c r="L298" s="1" t="s">
        <v>58</v>
      </c>
      <c r="M298" s="1">
        <v>0</v>
      </c>
      <c r="N298" s="1">
        <v>1</v>
      </c>
      <c r="O298" s="1">
        <v>1</v>
      </c>
      <c r="P298" s="1">
        <v>0</v>
      </c>
      <c r="Q298" s="1" t="s">
        <v>59</v>
      </c>
      <c r="R298" s="1" t="s">
        <v>59</v>
      </c>
      <c r="S298" s="1" t="s">
        <v>59</v>
      </c>
      <c r="T298" s="1" t="s">
        <v>59</v>
      </c>
      <c r="U298" s="1" t="s">
        <v>59</v>
      </c>
      <c r="V298" s="1">
        <v>2</v>
      </c>
      <c r="W298" s="1">
        <v>0</v>
      </c>
      <c r="X298" s="1">
        <v>0</v>
      </c>
      <c r="Y298" s="1" t="s">
        <v>58</v>
      </c>
      <c r="Z298" s="1" t="s">
        <v>58</v>
      </c>
      <c r="AA298" s="1" t="s">
        <v>58</v>
      </c>
      <c r="AB298" s="1" t="s">
        <v>58</v>
      </c>
      <c r="AC298" s="1" t="s">
        <v>58</v>
      </c>
      <c r="AD298" s="1" t="s">
        <v>58</v>
      </c>
      <c r="AE298" s="1" t="s">
        <v>58</v>
      </c>
      <c r="AF298" s="1" t="s">
        <v>58</v>
      </c>
      <c r="AG298" s="1" t="s">
        <v>58</v>
      </c>
      <c r="AH298" s="1" t="s">
        <v>58</v>
      </c>
      <c r="AI298" s="1" t="s">
        <v>58</v>
      </c>
      <c r="AJ298" s="1" t="s">
        <v>58</v>
      </c>
      <c r="AK298" s="1">
        <v>0</v>
      </c>
      <c r="AL298" s="1">
        <v>0</v>
      </c>
      <c r="AM298" s="1">
        <v>0</v>
      </c>
      <c r="AN298" s="1">
        <v>0</v>
      </c>
      <c r="AO298" s="1">
        <v>0</v>
      </c>
      <c r="AP298" s="1">
        <v>0</v>
      </c>
      <c r="AQ298" s="1">
        <v>0</v>
      </c>
      <c r="AR298" s="1">
        <v>0</v>
      </c>
      <c r="AS298" s="1">
        <v>1</v>
      </c>
      <c r="AV298" s="1">
        <v>15</v>
      </c>
      <c r="AW298" s="1" t="s">
        <v>59</v>
      </c>
      <c r="AX298" s="1">
        <v>3</v>
      </c>
    </row>
    <row r="299" spans="1:50">
      <c r="A299" s="1" t="s">
        <v>702</v>
      </c>
      <c r="B299" s="1" t="s">
        <v>703</v>
      </c>
      <c r="C299" s="1" t="s">
        <v>171</v>
      </c>
      <c r="D299" s="1">
        <v>5600</v>
      </c>
      <c r="E299" s="1" t="s">
        <v>63</v>
      </c>
      <c r="F299" s="1">
        <v>58</v>
      </c>
      <c r="G299" s="1" t="s">
        <v>226</v>
      </c>
      <c r="H299" s="1">
        <v>447.04</v>
      </c>
      <c r="I299" s="1" t="s">
        <v>105</v>
      </c>
      <c r="J299" s="1" t="s">
        <v>56</v>
      </c>
      <c r="K299" s="1" t="s">
        <v>256</v>
      </c>
      <c r="L299" s="1" t="s">
        <v>58</v>
      </c>
      <c r="M299" s="1">
        <v>0</v>
      </c>
      <c r="N299" s="1">
        <v>1</v>
      </c>
      <c r="O299" s="1">
        <v>1</v>
      </c>
      <c r="P299" s="1">
        <v>0</v>
      </c>
      <c r="Q299" s="1" t="s">
        <v>59</v>
      </c>
      <c r="R299" s="1" t="s">
        <v>59</v>
      </c>
      <c r="S299" s="1" t="s">
        <v>59</v>
      </c>
      <c r="T299" s="1" t="s">
        <v>59</v>
      </c>
      <c r="U299" s="1" t="s">
        <v>59</v>
      </c>
      <c r="V299" s="1">
        <v>1</v>
      </c>
      <c r="W299" s="1">
        <v>0</v>
      </c>
      <c r="X299" s="1">
        <v>1</v>
      </c>
      <c r="Y299" s="1" t="s">
        <v>66</v>
      </c>
      <c r="Z299" s="1" t="s">
        <v>58</v>
      </c>
      <c r="AA299" s="1" t="s">
        <v>58</v>
      </c>
      <c r="AB299" s="1" t="s">
        <v>58</v>
      </c>
      <c r="AC299" s="1" t="s">
        <v>58</v>
      </c>
      <c r="AD299" s="1" t="s">
        <v>58</v>
      </c>
      <c r="AE299" s="1" t="s">
        <v>58</v>
      </c>
      <c r="AF299" s="1" t="s">
        <v>58</v>
      </c>
      <c r="AG299" s="1" t="s">
        <v>58</v>
      </c>
      <c r="AH299" s="1" t="s">
        <v>58</v>
      </c>
      <c r="AI299" s="1" t="s">
        <v>58</v>
      </c>
      <c r="AJ299" s="1" t="s">
        <v>66</v>
      </c>
      <c r="AK299" s="1">
        <v>1</v>
      </c>
      <c r="AL299" s="1">
        <v>0</v>
      </c>
      <c r="AM299" s="1">
        <v>1</v>
      </c>
      <c r="AN299" s="1">
        <v>0</v>
      </c>
      <c r="AO299" s="1">
        <v>1</v>
      </c>
      <c r="AP299" s="1">
        <v>0</v>
      </c>
      <c r="AQ299" s="1">
        <v>0</v>
      </c>
      <c r="AR299" s="1">
        <v>0</v>
      </c>
      <c r="AS299" s="1">
        <v>0</v>
      </c>
      <c r="AV299" s="1">
        <v>15.1</v>
      </c>
      <c r="AW299" s="1" t="s">
        <v>59</v>
      </c>
      <c r="AX299" s="1">
        <v>3</v>
      </c>
    </row>
    <row r="300" spans="1:50">
      <c r="A300" s="1" t="s">
        <v>704</v>
      </c>
      <c r="B300" s="1" t="s">
        <v>705</v>
      </c>
      <c r="C300" s="1" t="s">
        <v>122</v>
      </c>
      <c r="E300" s="1" t="s">
        <v>63</v>
      </c>
      <c r="F300" s="1">
        <v>28</v>
      </c>
      <c r="G300" s="1" t="s">
        <v>54</v>
      </c>
      <c r="H300" s="1">
        <v>100</v>
      </c>
      <c r="I300" s="1" t="s">
        <v>55</v>
      </c>
      <c r="J300" s="1" t="s">
        <v>55</v>
      </c>
      <c r="K300" s="1" t="s">
        <v>131</v>
      </c>
      <c r="L300" s="1" t="s">
        <v>58</v>
      </c>
      <c r="M300" s="1">
        <v>0</v>
      </c>
      <c r="N300" s="1">
        <v>0</v>
      </c>
      <c r="O300" s="1">
        <v>0</v>
      </c>
      <c r="P300" s="1">
        <v>0</v>
      </c>
      <c r="Q300" s="1" t="s">
        <v>59</v>
      </c>
      <c r="R300" s="1" t="s">
        <v>59</v>
      </c>
      <c r="S300" s="1" t="s">
        <v>59</v>
      </c>
      <c r="T300" s="1" t="s">
        <v>59</v>
      </c>
      <c r="U300" s="1" t="s">
        <v>59</v>
      </c>
      <c r="V300" s="1">
        <v>0</v>
      </c>
      <c r="W300" s="1">
        <v>0</v>
      </c>
      <c r="X300" s="1">
        <v>0</v>
      </c>
      <c r="Y300" s="1" t="s">
        <v>59</v>
      </c>
      <c r="Z300" s="1" t="s">
        <v>59</v>
      </c>
      <c r="AA300" s="1" t="s">
        <v>59</v>
      </c>
      <c r="AB300" s="1" t="s">
        <v>59</v>
      </c>
      <c r="AC300" s="1" t="s">
        <v>59</v>
      </c>
      <c r="AD300" s="1" t="s">
        <v>59</v>
      </c>
      <c r="AE300" s="1" t="s">
        <v>59</v>
      </c>
      <c r="AF300" s="1" t="s">
        <v>59</v>
      </c>
      <c r="AG300" s="1" t="s">
        <v>59</v>
      </c>
      <c r="AH300" s="1" t="s">
        <v>59</v>
      </c>
      <c r="AI300" s="1" t="s">
        <v>59</v>
      </c>
      <c r="AJ300" s="1" t="s">
        <v>59</v>
      </c>
      <c r="AV300" s="1">
        <v>11.2</v>
      </c>
      <c r="AW300" s="1" t="s">
        <v>59</v>
      </c>
      <c r="AX300" s="1">
        <v>7</v>
      </c>
    </row>
    <row r="301" spans="1:50">
      <c r="A301" s="1" t="s">
        <v>706</v>
      </c>
      <c r="B301" s="1" t="s">
        <v>707</v>
      </c>
      <c r="C301" s="1" t="s">
        <v>366</v>
      </c>
      <c r="D301" s="1">
        <v>7160</v>
      </c>
      <c r="E301" s="1" t="s">
        <v>53</v>
      </c>
      <c r="F301" s="1">
        <v>54</v>
      </c>
      <c r="G301" s="1" t="s">
        <v>64</v>
      </c>
      <c r="H301" s="1">
        <v>333.88</v>
      </c>
      <c r="I301" s="1" t="s">
        <v>196</v>
      </c>
      <c r="J301" s="1" t="s">
        <v>71</v>
      </c>
      <c r="K301" s="1" t="s">
        <v>145</v>
      </c>
      <c r="L301" s="1" t="s">
        <v>66</v>
      </c>
      <c r="M301" s="1">
        <v>1</v>
      </c>
      <c r="N301" s="1">
        <v>1</v>
      </c>
      <c r="O301" s="1">
        <v>0</v>
      </c>
      <c r="P301" s="1">
        <v>1</v>
      </c>
      <c r="Q301" s="1" t="s">
        <v>66</v>
      </c>
      <c r="R301" s="1" t="s">
        <v>66</v>
      </c>
      <c r="S301" s="1" t="s">
        <v>66</v>
      </c>
      <c r="T301" s="1" t="s">
        <v>66</v>
      </c>
      <c r="U301" s="1" t="s">
        <v>66</v>
      </c>
      <c r="V301" s="1">
        <v>1</v>
      </c>
      <c r="W301" s="1">
        <v>1</v>
      </c>
      <c r="X301" s="1">
        <v>0</v>
      </c>
      <c r="Y301" s="1" t="s">
        <v>58</v>
      </c>
      <c r="Z301" s="1" t="s">
        <v>66</v>
      </c>
      <c r="AA301" s="1" t="s">
        <v>58</v>
      </c>
      <c r="AB301" s="1" t="s">
        <v>58</v>
      </c>
      <c r="AC301" s="1" t="s">
        <v>58</v>
      </c>
      <c r="AD301" s="1" t="s">
        <v>58</v>
      </c>
      <c r="AE301" s="1" t="s">
        <v>66</v>
      </c>
      <c r="AF301" s="1" t="s">
        <v>58</v>
      </c>
      <c r="AG301" s="1" t="s">
        <v>58</v>
      </c>
      <c r="AH301" s="1" t="s">
        <v>58</v>
      </c>
      <c r="AI301" s="1" t="s">
        <v>58</v>
      </c>
      <c r="AJ301" s="1" t="s">
        <v>58</v>
      </c>
      <c r="AK301" s="1">
        <v>0</v>
      </c>
      <c r="AL301" s="1">
        <v>1</v>
      </c>
      <c r="AM301" s="1">
        <v>1</v>
      </c>
      <c r="AN301" s="1">
        <v>0</v>
      </c>
      <c r="AO301" s="1">
        <v>1</v>
      </c>
      <c r="AP301" s="1">
        <v>0</v>
      </c>
      <c r="AQ301" s="1">
        <v>0</v>
      </c>
      <c r="AR301" s="1">
        <v>0</v>
      </c>
      <c r="AS301" s="1">
        <v>1</v>
      </c>
      <c r="AV301" s="1">
        <v>12.6</v>
      </c>
      <c r="AW301" s="1" t="s">
        <v>66</v>
      </c>
      <c r="AX301" s="1">
        <v>4</v>
      </c>
    </row>
    <row r="302" spans="1:50">
      <c r="A302" s="1" t="s">
        <v>708</v>
      </c>
      <c r="B302" s="1" t="s">
        <v>709</v>
      </c>
      <c r="C302" s="1" t="s">
        <v>52</v>
      </c>
      <c r="D302" s="1">
        <v>3280</v>
      </c>
      <c r="E302" s="1" t="s">
        <v>63</v>
      </c>
      <c r="F302" s="1">
        <v>42</v>
      </c>
      <c r="G302" s="1" t="s">
        <v>64</v>
      </c>
      <c r="H302" s="1">
        <v>330.92</v>
      </c>
      <c r="I302" s="1" t="s">
        <v>55</v>
      </c>
      <c r="J302" s="1" t="s">
        <v>55</v>
      </c>
      <c r="K302" s="1" t="s">
        <v>72</v>
      </c>
      <c r="L302" s="1" t="s">
        <v>58</v>
      </c>
      <c r="M302" s="1">
        <v>0</v>
      </c>
      <c r="N302" s="1">
        <v>2</v>
      </c>
      <c r="O302" s="1">
        <v>2</v>
      </c>
      <c r="P302" s="1">
        <v>0</v>
      </c>
      <c r="Q302" s="1" t="s">
        <v>59</v>
      </c>
      <c r="R302" s="1" t="s">
        <v>59</v>
      </c>
      <c r="S302" s="1" t="s">
        <v>59</v>
      </c>
      <c r="T302" s="1" t="s">
        <v>66</v>
      </c>
      <c r="U302" s="1" t="s">
        <v>59</v>
      </c>
      <c r="W302" s="1">
        <v>0</v>
      </c>
      <c r="X302" s="1">
        <v>0</v>
      </c>
      <c r="Y302" s="1" t="s">
        <v>66</v>
      </c>
      <c r="Z302" s="1" t="s">
        <v>66</v>
      </c>
      <c r="AA302" s="1" t="s">
        <v>58</v>
      </c>
      <c r="AB302" s="1" t="s">
        <v>66</v>
      </c>
      <c r="AC302" s="1" t="s">
        <v>58</v>
      </c>
      <c r="AD302" s="1" t="s">
        <v>58</v>
      </c>
      <c r="AE302" s="1" t="s">
        <v>58</v>
      </c>
      <c r="AF302" s="1" t="s">
        <v>58</v>
      </c>
      <c r="AG302" s="1" t="s">
        <v>66</v>
      </c>
      <c r="AH302" s="1" t="s">
        <v>58</v>
      </c>
      <c r="AI302" s="1" t="s">
        <v>58</v>
      </c>
      <c r="AJ302" s="1" t="s">
        <v>58</v>
      </c>
      <c r="AK302" s="1">
        <v>0</v>
      </c>
      <c r="AL302" s="1">
        <v>0</v>
      </c>
      <c r="AM302" s="1">
        <v>1</v>
      </c>
      <c r="AN302" s="1">
        <v>0</v>
      </c>
      <c r="AO302" s="1">
        <v>1</v>
      </c>
      <c r="AP302" s="1">
        <v>0</v>
      </c>
      <c r="AQ302" s="1">
        <v>0</v>
      </c>
      <c r="AR302" s="1">
        <v>0</v>
      </c>
      <c r="AS302" s="1">
        <v>0</v>
      </c>
      <c r="AV302" s="1">
        <v>12.7</v>
      </c>
      <c r="AW302" s="1" t="s">
        <v>59</v>
      </c>
      <c r="AX302" s="1">
        <v>5</v>
      </c>
    </row>
    <row r="303" spans="1:50">
      <c r="A303" s="1" t="s">
        <v>710</v>
      </c>
      <c r="B303" s="1" t="s">
        <v>181</v>
      </c>
      <c r="C303" s="1" t="s">
        <v>182</v>
      </c>
      <c r="D303" s="1">
        <v>720</v>
      </c>
      <c r="E303" s="1" t="s">
        <v>53</v>
      </c>
      <c r="F303" s="1">
        <v>64</v>
      </c>
      <c r="G303" s="1" t="s">
        <v>127</v>
      </c>
      <c r="H303" s="1">
        <v>447.04</v>
      </c>
      <c r="I303" s="1" t="s">
        <v>105</v>
      </c>
      <c r="J303" s="1" t="s">
        <v>71</v>
      </c>
      <c r="K303" s="1" t="s">
        <v>256</v>
      </c>
      <c r="L303" s="1" t="s">
        <v>58</v>
      </c>
      <c r="M303" s="1">
        <v>0</v>
      </c>
      <c r="N303" s="1">
        <v>1</v>
      </c>
      <c r="O303" s="1">
        <v>1</v>
      </c>
      <c r="P303" s="1">
        <v>0</v>
      </c>
      <c r="Q303" s="1" t="s">
        <v>59</v>
      </c>
      <c r="R303" s="1" t="s">
        <v>59</v>
      </c>
      <c r="S303" s="1" t="s">
        <v>59</v>
      </c>
      <c r="T303" s="1" t="s">
        <v>59</v>
      </c>
      <c r="U303" s="1" t="s">
        <v>59</v>
      </c>
      <c r="V303" s="1">
        <v>1</v>
      </c>
      <c r="W303" s="1">
        <v>1</v>
      </c>
      <c r="X303" s="1">
        <v>1</v>
      </c>
      <c r="Y303" s="1" t="s">
        <v>58</v>
      </c>
      <c r="Z303" s="1" t="s">
        <v>58</v>
      </c>
      <c r="AA303" s="1" t="s">
        <v>58</v>
      </c>
      <c r="AB303" s="1" t="s">
        <v>58</v>
      </c>
      <c r="AC303" s="1" t="s">
        <v>58</v>
      </c>
      <c r="AD303" s="1" t="s">
        <v>58</v>
      </c>
      <c r="AE303" s="1" t="s">
        <v>58</v>
      </c>
      <c r="AF303" s="1" t="s">
        <v>58</v>
      </c>
      <c r="AG303" s="1" t="s">
        <v>58</v>
      </c>
      <c r="AH303" s="1" t="s">
        <v>58</v>
      </c>
      <c r="AI303" s="1" t="s">
        <v>58</v>
      </c>
      <c r="AJ303" s="1" t="s">
        <v>58</v>
      </c>
      <c r="AK303" s="1">
        <v>1</v>
      </c>
      <c r="AL303" s="1">
        <v>1</v>
      </c>
      <c r="AM303" s="1">
        <v>1</v>
      </c>
      <c r="AN303" s="1">
        <v>0</v>
      </c>
      <c r="AO303" s="1">
        <v>0</v>
      </c>
      <c r="AP303" s="1">
        <v>0</v>
      </c>
      <c r="AQ303" s="1">
        <v>0</v>
      </c>
      <c r="AR303" s="1">
        <v>0</v>
      </c>
      <c r="AS303" s="1">
        <v>0</v>
      </c>
      <c r="AV303" s="1">
        <v>16.3</v>
      </c>
      <c r="AW303" s="1" t="s">
        <v>59</v>
      </c>
      <c r="AX303" s="1">
        <v>7</v>
      </c>
    </row>
    <row r="304" spans="1:50">
      <c r="A304" s="1" t="s">
        <v>711</v>
      </c>
      <c r="B304" s="1" t="s">
        <v>712</v>
      </c>
      <c r="C304" s="1" t="s">
        <v>108</v>
      </c>
      <c r="D304" s="1">
        <v>2800</v>
      </c>
      <c r="E304" s="1" t="s">
        <v>63</v>
      </c>
      <c r="F304" s="1">
        <v>74</v>
      </c>
      <c r="G304" s="1" t="s">
        <v>104</v>
      </c>
      <c r="H304" s="1">
        <v>283.55</v>
      </c>
      <c r="I304" s="1" t="s">
        <v>105</v>
      </c>
      <c r="J304" s="1" t="s">
        <v>71</v>
      </c>
      <c r="K304" s="1" t="s">
        <v>116</v>
      </c>
      <c r="L304" s="1" t="s">
        <v>58</v>
      </c>
      <c r="M304" s="1">
        <v>0</v>
      </c>
      <c r="N304" s="1">
        <v>2</v>
      </c>
      <c r="O304" s="1">
        <v>2</v>
      </c>
      <c r="P304" s="1">
        <v>0</v>
      </c>
      <c r="Q304" s="1" t="s">
        <v>66</v>
      </c>
      <c r="R304" s="1" t="s">
        <v>59</v>
      </c>
      <c r="S304" s="1" t="s">
        <v>59</v>
      </c>
      <c r="T304" s="1" t="s">
        <v>59</v>
      </c>
      <c r="U304" s="1" t="s">
        <v>59</v>
      </c>
      <c r="V304" s="1">
        <v>3</v>
      </c>
      <c r="W304" s="1">
        <v>1</v>
      </c>
      <c r="X304" s="1">
        <v>1</v>
      </c>
      <c r="Y304" s="1" t="s">
        <v>66</v>
      </c>
      <c r="Z304" s="1" t="s">
        <v>58</v>
      </c>
      <c r="AA304" s="1" t="s">
        <v>66</v>
      </c>
      <c r="AB304" s="1" t="s">
        <v>66</v>
      </c>
      <c r="AC304" s="1" t="s">
        <v>58</v>
      </c>
      <c r="AD304" s="1" t="s">
        <v>58</v>
      </c>
      <c r="AE304" s="1" t="s">
        <v>66</v>
      </c>
      <c r="AF304" s="1" t="s">
        <v>58</v>
      </c>
      <c r="AG304" s="1" t="s">
        <v>58</v>
      </c>
      <c r="AH304" s="1" t="s">
        <v>58</v>
      </c>
      <c r="AI304" s="1" t="s">
        <v>58</v>
      </c>
      <c r="AJ304" s="1" t="s">
        <v>66</v>
      </c>
      <c r="AK304" s="1">
        <v>1</v>
      </c>
      <c r="AL304" s="1">
        <v>1</v>
      </c>
      <c r="AM304" s="1">
        <v>1</v>
      </c>
      <c r="AN304" s="1">
        <v>0</v>
      </c>
      <c r="AO304" s="1">
        <v>0</v>
      </c>
      <c r="AP304" s="1">
        <v>0</v>
      </c>
      <c r="AQ304" s="1">
        <v>0</v>
      </c>
      <c r="AR304" s="1">
        <v>0</v>
      </c>
      <c r="AS304" s="1">
        <v>0</v>
      </c>
      <c r="AV304" s="1">
        <v>14.2</v>
      </c>
      <c r="AW304" s="1" t="s">
        <v>59</v>
      </c>
      <c r="AX304" s="1">
        <v>9</v>
      </c>
    </row>
    <row r="305" spans="1:50">
      <c r="A305" s="1" t="s">
        <v>713</v>
      </c>
      <c r="B305" s="1" t="s">
        <v>714</v>
      </c>
      <c r="C305" s="1" t="s">
        <v>271</v>
      </c>
      <c r="D305" s="1">
        <v>3800</v>
      </c>
      <c r="E305" s="1" t="s">
        <v>53</v>
      </c>
      <c r="F305" s="1">
        <v>52</v>
      </c>
      <c r="G305" s="1" t="s">
        <v>163</v>
      </c>
      <c r="H305" s="1">
        <v>325.33</v>
      </c>
      <c r="I305" s="1" t="s">
        <v>55</v>
      </c>
      <c r="J305" s="1" t="s">
        <v>55</v>
      </c>
      <c r="K305" s="1" t="s">
        <v>131</v>
      </c>
      <c r="L305" s="1" t="s">
        <v>58</v>
      </c>
      <c r="M305" s="1">
        <v>0</v>
      </c>
      <c r="N305" s="1">
        <v>2</v>
      </c>
      <c r="O305" s="1">
        <v>2</v>
      </c>
      <c r="P305" s="1">
        <v>0</v>
      </c>
      <c r="Q305" s="1" t="s">
        <v>59</v>
      </c>
      <c r="R305" s="1" t="s">
        <v>59</v>
      </c>
      <c r="S305" s="1" t="s">
        <v>59</v>
      </c>
      <c r="T305" s="1" t="s">
        <v>59</v>
      </c>
      <c r="U305" s="1" t="s">
        <v>59</v>
      </c>
      <c r="V305" s="1">
        <v>3</v>
      </c>
      <c r="W305" s="1">
        <v>0</v>
      </c>
      <c r="X305" s="1">
        <v>0</v>
      </c>
      <c r="Y305" s="1" t="s">
        <v>58</v>
      </c>
      <c r="Z305" s="1" t="s">
        <v>58</v>
      </c>
      <c r="AA305" s="1" t="s">
        <v>58</v>
      </c>
      <c r="AB305" s="1" t="s">
        <v>58</v>
      </c>
      <c r="AC305" s="1" t="s">
        <v>58</v>
      </c>
      <c r="AD305" s="1" t="s">
        <v>58</v>
      </c>
      <c r="AE305" s="1" t="s">
        <v>58</v>
      </c>
      <c r="AF305" s="1" t="s">
        <v>58</v>
      </c>
      <c r="AG305" s="1" t="s">
        <v>58</v>
      </c>
      <c r="AH305" s="1" t="s">
        <v>58</v>
      </c>
      <c r="AI305" s="1" t="s">
        <v>58</v>
      </c>
      <c r="AJ305" s="1" t="s">
        <v>58</v>
      </c>
      <c r="AK305" s="1">
        <v>0</v>
      </c>
      <c r="AL305" s="1">
        <v>0</v>
      </c>
      <c r="AM305" s="1">
        <v>1</v>
      </c>
      <c r="AN305" s="1">
        <v>0</v>
      </c>
      <c r="AO305" s="1">
        <v>1</v>
      </c>
      <c r="AP305" s="1">
        <v>0</v>
      </c>
      <c r="AQ305" s="1">
        <v>0</v>
      </c>
      <c r="AR305" s="1">
        <v>0</v>
      </c>
      <c r="AS305" s="1">
        <v>0</v>
      </c>
      <c r="AV305" s="1">
        <v>13.6</v>
      </c>
      <c r="AW305" s="1" t="s">
        <v>59</v>
      </c>
      <c r="AX305" s="1">
        <v>1</v>
      </c>
    </row>
    <row r="306" spans="1:50">
      <c r="A306" s="1" t="s">
        <v>715</v>
      </c>
      <c r="B306" s="1" t="s">
        <v>716</v>
      </c>
      <c r="C306" s="1" t="s">
        <v>205</v>
      </c>
      <c r="D306" s="1">
        <v>2960</v>
      </c>
      <c r="E306" s="1" t="s">
        <v>53</v>
      </c>
      <c r="F306" s="1">
        <v>42</v>
      </c>
      <c r="G306" s="1" t="s">
        <v>64</v>
      </c>
      <c r="H306" s="1">
        <v>259.87</v>
      </c>
      <c r="I306" s="1" t="s">
        <v>105</v>
      </c>
      <c r="J306" s="1" t="s">
        <v>71</v>
      </c>
      <c r="K306" s="1" t="s">
        <v>128</v>
      </c>
      <c r="L306" s="1" t="s">
        <v>66</v>
      </c>
      <c r="M306" s="1">
        <v>2</v>
      </c>
      <c r="N306" s="1">
        <v>0</v>
      </c>
      <c r="O306" s="1">
        <v>0</v>
      </c>
      <c r="P306" s="1">
        <v>0</v>
      </c>
      <c r="Q306" s="1" t="s">
        <v>59</v>
      </c>
      <c r="R306" s="1" t="s">
        <v>59</v>
      </c>
      <c r="S306" s="1" t="s">
        <v>66</v>
      </c>
      <c r="T306" s="1" t="s">
        <v>66</v>
      </c>
      <c r="U306" s="1" t="s">
        <v>59</v>
      </c>
      <c r="W306" s="1">
        <v>0</v>
      </c>
      <c r="X306" s="1">
        <v>0</v>
      </c>
      <c r="Y306" s="1" t="s">
        <v>59</v>
      </c>
      <c r="Z306" s="1" t="s">
        <v>59</v>
      </c>
      <c r="AA306" s="1" t="s">
        <v>59</v>
      </c>
      <c r="AB306" s="1" t="s">
        <v>59</v>
      </c>
      <c r="AC306" s="1" t="s">
        <v>59</v>
      </c>
      <c r="AD306" s="1" t="s">
        <v>59</v>
      </c>
      <c r="AE306" s="1" t="s">
        <v>59</v>
      </c>
      <c r="AF306" s="1" t="s">
        <v>59</v>
      </c>
      <c r="AG306" s="1" t="s">
        <v>59</v>
      </c>
      <c r="AH306" s="1" t="s">
        <v>59</v>
      </c>
      <c r="AI306" s="1" t="s">
        <v>59</v>
      </c>
      <c r="AJ306" s="1" t="s">
        <v>59</v>
      </c>
      <c r="AV306" s="1">
        <v>13</v>
      </c>
      <c r="AW306" s="1" t="s">
        <v>59</v>
      </c>
      <c r="AX306" s="1">
        <v>1</v>
      </c>
    </row>
    <row r="307" spans="1:50">
      <c r="A307" s="1" t="s">
        <v>717</v>
      </c>
      <c r="B307" s="1" t="s">
        <v>718</v>
      </c>
      <c r="C307" s="1" t="s">
        <v>185</v>
      </c>
      <c r="E307" s="1" t="s">
        <v>63</v>
      </c>
      <c r="F307" s="1">
        <v>58</v>
      </c>
      <c r="G307" s="1" t="s">
        <v>226</v>
      </c>
      <c r="H307" s="1">
        <v>318.08999999999997</v>
      </c>
      <c r="I307" s="1" t="s">
        <v>105</v>
      </c>
      <c r="J307" s="1" t="s">
        <v>71</v>
      </c>
      <c r="K307" s="1" t="s">
        <v>72</v>
      </c>
      <c r="L307" s="1" t="s">
        <v>58</v>
      </c>
      <c r="M307" s="1">
        <v>0</v>
      </c>
      <c r="N307" s="1">
        <v>2</v>
      </c>
      <c r="O307" s="1">
        <v>2</v>
      </c>
      <c r="P307" s="1">
        <v>0</v>
      </c>
      <c r="Q307" s="1" t="s">
        <v>59</v>
      </c>
      <c r="R307" s="1" t="s">
        <v>66</v>
      </c>
      <c r="S307" s="1" t="s">
        <v>66</v>
      </c>
      <c r="T307" s="1" t="s">
        <v>59</v>
      </c>
      <c r="U307" s="1" t="s">
        <v>66</v>
      </c>
      <c r="W307" s="1">
        <v>0</v>
      </c>
      <c r="X307" s="1">
        <v>0</v>
      </c>
      <c r="Y307" s="1" t="s">
        <v>66</v>
      </c>
      <c r="Z307" s="1" t="s">
        <v>58</v>
      </c>
      <c r="AA307" s="1" t="s">
        <v>58</v>
      </c>
      <c r="AB307" s="1" t="s">
        <v>66</v>
      </c>
      <c r="AC307" s="1" t="s">
        <v>58</v>
      </c>
      <c r="AD307" s="1" t="s">
        <v>58</v>
      </c>
      <c r="AE307" s="1" t="s">
        <v>58</v>
      </c>
      <c r="AF307" s="1" t="s">
        <v>58</v>
      </c>
      <c r="AG307" s="1" t="s">
        <v>58</v>
      </c>
      <c r="AH307" s="1" t="s">
        <v>58</v>
      </c>
      <c r="AI307" s="1" t="s">
        <v>58</v>
      </c>
      <c r="AJ307" s="1" t="s">
        <v>58</v>
      </c>
      <c r="AK307" s="1">
        <v>1</v>
      </c>
      <c r="AL307" s="1">
        <v>0</v>
      </c>
      <c r="AM307" s="1">
        <v>1</v>
      </c>
      <c r="AN307" s="1">
        <v>0</v>
      </c>
      <c r="AO307" s="1">
        <v>1</v>
      </c>
      <c r="AP307" s="1">
        <v>0</v>
      </c>
      <c r="AQ307" s="1">
        <v>0</v>
      </c>
      <c r="AR307" s="1">
        <v>0</v>
      </c>
      <c r="AS307" s="1">
        <v>1</v>
      </c>
      <c r="AW307" s="1" t="s">
        <v>66</v>
      </c>
      <c r="AX307" s="1">
        <v>1</v>
      </c>
    </row>
    <row r="308" spans="1:50">
      <c r="A308" s="1" t="s">
        <v>719</v>
      </c>
      <c r="B308" s="1" t="s">
        <v>720</v>
      </c>
      <c r="C308" s="1" t="s">
        <v>75</v>
      </c>
      <c r="D308" s="1">
        <v>3000</v>
      </c>
      <c r="E308" s="1" t="s">
        <v>63</v>
      </c>
      <c r="F308" s="1">
        <v>68</v>
      </c>
      <c r="G308" s="1" t="s">
        <v>115</v>
      </c>
      <c r="H308" s="1">
        <v>271.38</v>
      </c>
      <c r="I308" s="1" t="s">
        <v>100</v>
      </c>
      <c r="J308" s="1" t="s">
        <v>55</v>
      </c>
      <c r="K308" s="1" t="s">
        <v>153</v>
      </c>
      <c r="L308" s="1" t="s">
        <v>58</v>
      </c>
      <c r="M308" s="1">
        <v>0</v>
      </c>
      <c r="N308" s="1">
        <v>0</v>
      </c>
      <c r="O308" s="1">
        <v>0</v>
      </c>
      <c r="P308" s="1">
        <v>0</v>
      </c>
      <c r="Q308" s="1" t="s">
        <v>59</v>
      </c>
      <c r="R308" s="1" t="s">
        <v>59</v>
      </c>
      <c r="S308" s="1" t="s">
        <v>59</v>
      </c>
      <c r="T308" s="1" t="s">
        <v>59</v>
      </c>
      <c r="U308" s="1" t="s">
        <v>59</v>
      </c>
      <c r="V308" s="1">
        <v>1</v>
      </c>
      <c r="W308" s="1">
        <v>0</v>
      </c>
      <c r="X308" s="1">
        <v>1</v>
      </c>
      <c r="Y308" s="1" t="s">
        <v>58</v>
      </c>
      <c r="Z308" s="1" t="s">
        <v>58</v>
      </c>
      <c r="AA308" s="1" t="s">
        <v>58</v>
      </c>
      <c r="AB308" s="1" t="s">
        <v>58</v>
      </c>
      <c r="AC308" s="1" t="s">
        <v>58</v>
      </c>
      <c r="AD308" s="1" t="s">
        <v>58</v>
      </c>
      <c r="AE308" s="1" t="s">
        <v>58</v>
      </c>
      <c r="AF308" s="1" t="s">
        <v>58</v>
      </c>
      <c r="AG308" s="1" t="s">
        <v>58</v>
      </c>
      <c r="AH308" s="1" t="s">
        <v>58</v>
      </c>
      <c r="AI308" s="1" t="s">
        <v>58</v>
      </c>
      <c r="AJ308" s="1" t="s">
        <v>58</v>
      </c>
      <c r="AK308" s="1">
        <v>1</v>
      </c>
      <c r="AL308" s="1">
        <v>0</v>
      </c>
      <c r="AM308" s="1">
        <v>1</v>
      </c>
      <c r="AN308" s="1">
        <v>0</v>
      </c>
      <c r="AO308" s="1">
        <v>1</v>
      </c>
      <c r="AP308" s="1">
        <v>0</v>
      </c>
      <c r="AQ308" s="1">
        <v>0</v>
      </c>
      <c r="AR308" s="1">
        <v>0</v>
      </c>
      <c r="AS308" s="1">
        <v>0</v>
      </c>
      <c r="AV308" s="1">
        <v>12.9</v>
      </c>
      <c r="AW308" s="1" t="s">
        <v>59</v>
      </c>
      <c r="AX308" s="1">
        <v>1</v>
      </c>
    </row>
    <row r="309" spans="1:50">
      <c r="A309" s="1" t="s">
        <v>721</v>
      </c>
      <c r="B309" s="1" t="s">
        <v>722</v>
      </c>
      <c r="C309" s="1" t="s">
        <v>148</v>
      </c>
      <c r="D309" s="1">
        <v>560</v>
      </c>
      <c r="E309" s="1" t="s">
        <v>53</v>
      </c>
      <c r="F309" s="1">
        <v>38</v>
      </c>
      <c r="G309" s="1" t="s">
        <v>104</v>
      </c>
      <c r="H309" s="1">
        <v>320.07</v>
      </c>
      <c r="I309" s="1" t="s">
        <v>55</v>
      </c>
      <c r="J309" s="1" t="s">
        <v>55</v>
      </c>
      <c r="K309" s="1" t="s">
        <v>128</v>
      </c>
      <c r="L309" s="1" t="s">
        <v>58</v>
      </c>
      <c r="M309" s="1">
        <v>0</v>
      </c>
      <c r="N309" s="1">
        <v>1</v>
      </c>
      <c r="O309" s="1">
        <v>1</v>
      </c>
      <c r="P309" s="1">
        <v>0</v>
      </c>
      <c r="Q309" s="1" t="s">
        <v>59</v>
      </c>
      <c r="R309" s="1" t="s">
        <v>59</v>
      </c>
      <c r="S309" s="1" t="s">
        <v>59</v>
      </c>
      <c r="T309" s="1" t="s">
        <v>59</v>
      </c>
      <c r="U309" s="1" t="s">
        <v>59</v>
      </c>
      <c r="W309" s="1">
        <v>0</v>
      </c>
      <c r="X309" s="1">
        <v>0</v>
      </c>
      <c r="Y309" s="1" t="s">
        <v>66</v>
      </c>
      <c r="Z309" s="1" t="s">
        <v>58</v>
      </c>
      <c r="AA309" s="1" t="s">
        <v>58</v>
      </c>
      <c r="AB309" s="1" t="s">
        <v>58</v>
      </c>
      <c r="AC309" s="1" t="s">
        <v>58</v>
      </c>
      <c r="AD309" s="1" t="s">
        <v>58</v>
      </c>
      <c r="AE309" s="1" t="s">
        <v>58</v>
      </c>
      <c r="AF309" s="1" t="s">
        <v>58</v>
      </c>
      <c r="AG309" s="1" t="s">
        <v>58</v>
      </c>
      <c r="AH309" s="1" t="s">
        <v>58</v>
      </c>
      <c r="AI309" s="1" t="s">
        <v>58</v>
      </c>
      <c r="AJ309" s="1" t="s">
        <v>58</v>
      </c>
      <c r="AK309" s="1">
        <v>1</v>
      </c>
      <c r="AL309" s="1">
        <v>1</v>
      </c>
      <c r="AM309" s="1">
        <v>1</v>
      </c>
      <c r="AN309" s="1">
        <v>0</v>
      </c>
      <c r="AO309" s="1">
        <v>1</v>
      </c>
      <c r="AP309" s="1">
        <v>0</v>
      </c>
      <c r="AQ309" s="1">
        <v>0</v>
      </c>
      <c r="AR309" s="1">
        <v>0</v>
      </c>
      <c r="AS309" s="1">
        <v>1</v>
      </c>
      <c r="AV309" s="1">
        <v>11.8</v>
      </c>
      <c r="AW309" s="1" t="s">
        <v>59</v>
      </c>
      <c r="AX309" s="1">
        <v>3</v>
      </c>
    </row>
    <row r="310" spans="1:50">
      <c r="A310" s="1" t="s">
        <v>723</v>
      </c>
      <c r="B310" s="1" t="s">
        <v>319</v>
      </c>
      <c r="C310" s="1" t="s">
        <v>199</v>
      </c>
      <c r="D310" s="1">
        <v>6280</v>
      </c>
      <c r="E310" s="1" t="s">
        <v>53</v>
      </c>
      <c r="F310" s="1">
        <v>60</v>
      </c>
      <c r="G310" s="1" t="s">
        <v>70</v>
      </c>
      <c r="H310" s="1">
        <v>258.55</v>
      </c>
      <c r="I310" s="1" t="s">
        <v>76</v>
      </c>
      <c r="J310" s="1" t="s">
        <v>71</v>
      </c>
      <c r="K310" s="1" t="s">
        <v>57</v>
      </c>
      <c r="L310" s="1" t="s">
        <v>58</v>
      </c>
      <c r="M310" s="1">
        <v>0</v>
      </c>
      <c r="N310" s="1">
        <v>2</v>
      </c>
      <c r="O310" s="1">
        <v>2</v>
      </c>
      <c r="P310" s="1">
        <v>0</v>
      </c>
      <c r="Q310" s="1" t="s">
        <v>59</v>
      </c>
      <c r="R310" s="1" t="s">
        <v>66</v>
      </c>
      <c r="S310" s="1" t="s">
        <v>59</v>
      </c>
      <c r="T310" s="1" t="s">
        <v>66</v>
      </c>
      <c r="U310" s="1" t="s">
        <v>66</v>
      </c>
      <c r="W310" s="1">
        <v>0</v>
      </c>
      <c r="X310" s="1">
        <v>0</v>
      </c>
      <c r="Y310" s="1" t="s">
        <v>66</v>
      </c>
      <c r="Z310" s="1" t="s">
        <v>66</v>
      </c>
      <c r="AA310" s="1" t="s">
        <v>58</v>
      </c>
      <c r="AB310" s="1" t="s">
        <v>66</v>
      </c>
      <c r="AC310" s="1" t="s">
        <v>58</v>
      </c>
      <c r="AD310" s="1" t="s">
        <v>58</v>
      </c>
      <c r="AE310" s="1" t="s">
        <v>58</v>
      </c>
      <c r="AF310" s="1" t="s">
        <v>58</v>
      </c>
      <c r="AG310" s="1" t="s">
        <v>58</v>
      </c>
      <c r="AH310" s="1" t="s">
        <v>58</v>
      </c>
      <c r="AI310" s="1" t="s">
        <v>58</v>
      </c>
      <c r="AJ310" s="1" t="s">
        <v>58</v>
      </c>
      <c r="AK310" s="1">
        <v>0</v>
      </c>
      <c r="AL310" s="1">
        <v>0</v>
      </c>
      <c r="AM310" s="1">
        <v>1</v>
      </c>
      <c r="AN310" s="1">
        <v>1</v>
      </c>
      <c r="AO310" s="1">
        <v>1</v>
      </c>
      <c r="AP310" s="1">
        <v>1</v>
      </c>
      <c r="AQ310" s="1">
        <v>0</v>
      </c>
      <c r="AR310" s="1">
        <v>1</v>
      </c>
      <c r="AS310" s="1">
        <v>1</v>
      </c>
      <c r="AV310" s="1">
        <v>13.8</v>
      </c>
      <c r="AW310" s="1" t="s">
        <v>59</v>
      </c>
      <c r="AX310" s="1">
        <v>3</v>
      </c>
    </row>
    <row r="311" spans="1:50">
      <c r="A311" s="1" t="s">
        <v>724</v>
      </c>
      <c r="B311" s="1" t="s">
        <v>725</v>
      </c>
      <c r="C311" s="1" t="s">
        <v>75</v>
      </c>
      <c r="D311" s="1">
        <v>2160</v>
      </c>
      <c r="E311" s="1" t="s">
        <v>63</v>
      </c>
      <c r="F311" s="1">
        <v>60</v>
      </c>
      <c r="G311" s="1" t="s">
        <v>70</v>
      </c>
      <c r="H311" s="1">
        <v>362.5</v>
      </c>
      <c r="I311" s="1" t="s">
        <v>105</v>
      </c>
      <c r="J311" s="1" t="s">
        <v>71</v>
      </c>
      <c r="K311" s="1" t="s">
        <v>72</v>
      </c>
      <c r="L311" s="1" t="s">
        <v>58</v>
      </c>
      <c r="M311" s="1">
        <v>0</v>
      </c>
      <c r="N311" s="1">
        <v>2</v>
      </c>
      <c r="O311" s="1">
        <v>2</v>
      </c>
      <c r="P311" s="1">
        <v>0</v>
      </c>
      <c r="Q311" s="1" t="s">
        <v>59</v>
      </c>
      <c r="R311" s="1" t="s">
        <v>59</v>
      </c>
      <c r="S311" s="1" t="s">
        <v>66</v>
      </c>
      <c r="T311" s="1" t="s">
        <v>59</v>
      </c>
      <c r="U311" s="1" t="s">
        <v>59</v>
      </c>
      <c r="V311" s="1">
        <v>0</v>
      </c>
      <c r="W311" s="1">
        <v>1</v>
      </c>
      <c r="X311" s="1">
        <v>1</v>
      </c>
      <c r="Y311" s="1" t="s">
        <v>66</v>
      </c>
      <c r="Z311" s="1" t="s">
        <v>66</v>
      </c>
      <c r="AA311" s="1" t="s">
        <v>66</v>
      </c>
      <c r="AB311" s="1" t="s">
        <v>58</v>
      </c>
      <c r="AC311" s="1" t="s">
        <v>58</v>
      </c>
      <c r="AD311" s="1" t="s">
        <v>58</v>
      </c>
      <c r="AE311" s="1" t="s">
        <v>66</v>
      </c>
      <c r="AF311" s="1" t="s">
        <v>58</v>
      </c>
      <c r="AG311" s="1" t="s">
        <v>58</v>
      </c>
      <c r="AH311" s="1" t="s">
        <v>58</v>
      </c>
      <c r="AI311" s="1" t="s">
        <v>58</v>
      </c>
      <c r="AJ311" s="1" t="s">
        <v>66</v>
      </c>
      <c r="AK311" s="1">
        <v>1</v>
      </c>
      <c r="AL311" s="1">
        <v>0</v>
      </c>
      <c r="AM311" s="1">
        <v>1</v>
      </c>
      <c r="AN311" s="1">
        <v>1</v>
      </c>
      <c r="AO311" s="1">
        <v>1</v>
      </c>
      <c r="AP311" s="1">
        <v>0</v>
      </c>
      <c r="AQ311" s="1">
        <v>0</v>
      </c>
      <c r="AR311" s="1">
        <v>0</v>
      </c>
      <c r="AS311" s="1">
        <v>0</v>
      </c>
      <c r="AV311" s="1">
        <v>13.3</v>
      </c>
      <c r="AW311" s="1" t="s">
        <v>59</v>
      </c>
      <c r="AX311" s="1">
        <v>1</v>
      </c>
    </row>
    <row r="312" spans="1:50">
      <c r="A312" s="1" t="s">
        <v>726</v>
      </c>
      <c r="B312" s="1" t="s">
        <v>727</v>
      </c>
      <c r="C312" s="1" t="s">
        <v>366</v>
      </c>
      <c r="D312" s="1">
        <v>6520</v>
      </c>
      <c r="E312" s="1" t="s">
        <v>63</v>
      </c>
      <c r="F312" s="1">
        <v>44</v>
      </c>
      <c r="G312" s="1" t="s">
        <v>89</v>
      </c>
      <c r="H312" s="1">
        <v>342.11</v>
      </c>
      <c r="I312" s="1" t="s">
        <v>55</v>
      </c>
      <c r="J312" s="1" t="s">
        <v>55</v>
      </c>
      <c r="K312" s="1" t="s">
        <v>90</v>
      </c>
      <c r="L312" s="1" t="s">
        <v>58</v>
      </c>
      <c r="M312" s="1">
        <v>0</v>
      </c>
      <c r="N312" s="1">
        <v>1</v>
      </c>
      <c r="O312" s="1">
        <v>1</v>
      </c>
      <c r="P312" s="1">
        <v>0</v>
      </c>
      <c r="Q312" s="1" t="s">
        <v>59</v>
      </c>
      <c r="R312" s="1" t="s">
        <v>59</v>
      </c>
      <c r="S312" s="1" t="s">
        <v>59</v>
      </c>
      <c r="T312" s="1" t="s">
        <v>59</v>
      </c>
      <c r="U312" s="1" t="s">
        <v>59</v>
      </c>
      <c r="V312" s="1">
        <v>0</v>
      </c>
      <c r="W312" s="1">
        <v>1</v>
      </c>
      <c r="X312" s="1">
        <v>0</v>
      </c>
      <c r="Y312" s="1" t="s">
        <v>58</v>
      </c>
      <c r="Z312" s="1" t="s">
        <v>66</v>
      </c>
      <c r="AA312" s="1" t="s">
        <v>58</v>
      </c>
      <c r="AB312" s="1" t="s">
        <v>66</v>
      </c>
      <c r="AC312" s="1" t="s">
        <v>58</v>
      </c>
      <c r="AD312" s="1" t="s">
        <v>58</v>
      </c>
      <c r="AE312" s="1" t="s">
        <v>66</v>
      </c>
      <c r="AF312" s="1" t="s">
        <v>58</v>
      </c>
      <c r="AG312" s="1" t="s">
        <v>58</v>
      </c>
      <c r="AH312" s="1" t="s">
        <v>58</v>
      </c>
      <c r="AI312" s="1" t="s">
        <v>58</v>
      </c>
      <c r="AJ312" s="1" t="s">
        <v>58</v>
      </c>
      <c r="AK312" s="1">
        <v>0</v>
      </c>
      <c r="AL312" s="1">
        <v>1</v>
      </c>
      <c r="AM312" s="1">
        <v>0</v>
      </c>
      <c r="AN312" s="1">
        <v>0</v>
      </c>
      <c r="AO312" s="1">
        <v>0</v>
      </c>
      <c r="AP312" s="1">
        <v>1</v>
      </c>
      <c r="AQ312" s="1">
        <v>0</v>
      </c>
      <c r="AR312" s="1">
        <v>0</v>
      </c>
      <c r="AS312" s="1">
        <v>0</v>
      </c>
      <c r="AV312" s="1">
        <v>13.6</v>
      </c>
      <c r="AW312" s="1" t="s">
        <v>59</v>
      </c>
      <c r="AX312" s="1">
        <v>4</v>
      </c>
    </row>
    <row r="313" spans="1:50">
      <c r="A313" s="1" t="s">
        <v>728</v>
      </c>
      <c r="B313" s="1" t="s">
        <v>729</v>
      </c>
      <c r="C313" s="1" t="s">
        <v>202</v>
      </c>
      <c r="E313" s="1" t="s">
        <v>53</v>
      </c>
      <c r="F313" s="1">
        <v>60</v>
      </c>
      <c r="G313" s="1" t="s">
        <v>64</v>
      </c>
      <c r="H313" s="1">
        <v>241.78</v>
      </c>
      <c r="I313" s="1" t="s">
        <v>55</v>
      </c>
      <c r="J313" s="1" t="s">
        <v>55</v>
      </c>
      <c r="K313" s="1" t="s">
        <v>72</v>
      </c>
      <c r="L313" s="1" t="s">
        <v>66</v>
      </c>
      <c r="M313" s="1">
        <v>1</v>
      </c>
      <c r="N313" s="1">
        <v>2</v>
      </c>
      <c r="O313" s="1">
        <v>2</v>
      </c>
      <c r="P313" s="1">
        <v>0</v>
      </c>
      <c r="Q313" s="1" t="s">
        <v>59</v>
      </c>
      <c r="R313" s="1" t="s">
        <v>59</v>
      </c>
      <c r="S313" s="1" t="s">
        <v>59</v>
      </c>
      <c r="T313" s="1" t="s">
        <v>59</v>
      </c>
      <c r="U313" s="1" t="s">
        <v>59</v>
      </c>
      <c r="V313" s="1">
        <v>2</v>
      </c>
      <c r="W313" s="1">
        <v>1</v>
      </c>
      <c r="X313" s="1">
        <v>1</v>
      </c>
      <c r="Y313" s="1" t="s">
        <v>66</v>
      </c>
      <c r="Z313" s="1" t="s">
        <v>58</v>
      </c>
      <c r="AA313" s="1" t="s">
        <v>58</v>
      </c>
      <c r="AB313" s="1" t="s">
        <v>58</v>
      </c>
      <c r="AC313" s="1" t="s">
        <v>58</v>
      </c>
      <c r="AD313" s="1" t="s">
        <v>58</v>
      </c>
      <c r="AE313" s="1" t="s">
        <v>66</v>
      </c>
      <c r="AF313" s="1" t="s">
        <v>58</v>
      </c>
      <c r="AG313" s="1" t="s">
        <v>58</v>
      </c>
      <c r="AH313" s="1" t="s">
        <v>58</v>
      </c>
      <c r="AI313" s="1" t="s">
        <v>58</v>
      </c>
      <c r="AJ313" s="1" t="s">
        <v>58</v>
      </c>
      <c r="AK313" s="1">
        <v>1</v>
      </c>
      <c r="AL313" s="1">
        <v>1</v>
      </c>
      <c r="AM313" s="1">
        <v>1</v>
      </c>
      <c r="AN313" s="1">
        <v>0</v>
      </c>
      <c r="AO313" s="1">
        <v>1</v>
      </c>
      <c r="AP313" s="1">
        <v>0</v>
      </c>
      <c r="AQ313" s="1">
        <v>1</v>
      </c>
      <c r="AR313" s="1">
        <v>0</v>
      </c>
      <c r="AS313" s="1">
        <v>0</v>
      </c>
      <c r="AV313" s="1">
        <v>10.7</v>
      </c>
      <c r="AW313" s="1" t="s">
        <v>59</v>
      </c>
      <c r="AX313" s="1">
        <v>2</v>
      </c>
    </row>
    <row r="314" spans="1:50">
      <c r="A314" s="1" t="s">
        <v>730</v>
      </c>
      <c r="B314" s="1" t="s">
        <v>731</v>
      </c>
      <c r="C314" s="1" t="s">
        <v>103</v>
      </c>
      <c r="D314" s="1">
        <v>7320</v>
      </c>
      <c r="E314" s="1" t="s">
        <v>53</v>
      </c>
      <c r="F314" s="1">
        <v>48</v>
      </c>
      <c r="G314" s="1" t="s">
        <v>84</v>
      </c>
      <c r="H314" s="1">
        <v>381.25</v>
      </c>
      <c r="I314" s="1" t="s">
        <v>55</v>
      </c>
      <c r="J314" s="1" t="s">
        <v>56</v>
      </c>
      <c r="K314" s="1" t="s">
        <v>131</v>
      </c>
      <c r="L314" s="1" t="s">
        <v>58</v>
      </c>
      <c r="M314" s="1">
        <v>0</v>
      </c>
      <c r="N314" s="1">
        <v>1</v>
      </c>
      <c r="O314" s="1">
        <v>1</v>
      </c>
      <c r="P314" s="1">
        <v>0</v>
      </c>
      <c r="Q314" s="1" t="s">
        <v>59</v>
      </c>
      <c r="R314" s="1" t="s">
        <v>59</v>
      </c>
      <c r="S314" s="1" t="s">
        <v>59</v>
      </c>
      <c r="T314" s="1" t="s">
        <v>59</v>
      </c>
      <c r="U314" s="1" t="s">
        <v>59</v>
      </c>
      <c r="W314" s="1">
        <v>0</v>
      </c>
      <c r="X314" s="1">
        <v>0</v>
      </c>
      <c r="Y314" s="1" t="s">
        <v>58</v>
      </c>
      <c r="Z314" s="1" t="s">
        <v>58</v>
      </c>
      <c r="AA314" s="1" t="s">
        <v>58</v>
      </c>
      <c r="AB314" s="1" t="s">
        <v>58</v>
      </c>
      <c r="AC314" s="1" t="s">
        <v>58</v>
      </c>
      <c r="AD314" s="1" t="s">
        <v>58</v>
      </c>
      <c r="AE314" s="1" t="s">
        <v>58</v>
      </c>
      <c r="AF314" s="1" t="s">
        <v>58</v>
      </c>
      <c r="AG314" s="1" t="s">
        <v>58</v>
      </c>
      <c r="AH314" s="1" t="s">
        <v>58</v>
      </c>
      <c r="AI314" s="1" t="s">
        <v>58</v>
      </c>
      <c r="AJ314" s="1" t="s">
        <v>58</v>
      </c>
      <c r="AK314" s="1">
        <v>1</v>
      </c>
      <c r="AL314" s="1">
        <v>0</v>
      </c>
      <c r="AM314" s="1">
        <v>1</v>
      </c>
      <c r="AN314" s="1">
        <v>0</v>
      </c>
      <c r="AO314" s="1">
        <v>0</v>
      </c>
      <c r="AP314" s="1">
        <v>0</v>
      </c>
      <c r="AQ314" s="1">
        <v>0</v>
      </c>
      <c r="AR314" s="1">
        <v>0</v>
      </c>
      <c r="AS314" s="1">
        <v>1</v>
      </c>
      <c r="AV314" s="1">
        <v>12.9</v>
      </c>
      <c r="AW314" s="1" t="s">
        <v>59</v>
      </c>
      <c r="AX314" s="1">
        <v>6</v>
      </c>
    </row>
    <row r="315" spans="1:50">
      <c r="A315" s="1" t="s">
        <v>732</v>
      </c>
      <c r="B315" s="1" t="s">
        <v>733</v>
      </c>
      <c r="C315" s="1" t="s">
        <v>212</v>
      </c>
      <c r="E315" s="1" t="s">
        <v>53</v>
      </c>
      <c r="F315" s="1">
        <v>56</v>
      </c>
      <c r="G315" s="1" t="s">
        <v>84</v>
      </c>
      <c r="H315" s="1">
        <v>193.42</v>
      </c>
      <c r="I315" s="1" t="s">
        <v>55</v>
      </c>
      <c r="J315" s="1" t="s">
        <v>56</v>
      </c>
      <c r="K315" s="1" t="s">
        <v>153</v>
      </c>
      <c r="L315" s="1" t="s">
        <v>58</v>
      </c>
      <c r="M315" s="1">
        <v>0</v>
      </c>
      <c r="N315" s="1">
        <v>0</v>
      </c>
      <c r="O315" s="1">
        <v>0</v>
      </c>
      <c r="P315" s="1">
        <v>0</v>
      </c>
      <c r="Q315" s="1" t="s">
        <v>59</v>
      </c>
      <c r="R315" s="1" t="s">
        <v>59</v>
      </c>
      <c r="S315" s="1" t="s">
        <v>59</v>
      </c>
      <c r="T315" s="1" t="s">
        <v>59</v>
      </c>
      <c r="U315" s="1" t="s">
        <v>59</v>
      </c>
      <c r="W315" s="1">
        <v>0</v>
      </c>
      <c r="X315" s="1">
        <v>0</v>
      </c>
      <c r="Y315" s="1" t="s">
        <v>58</v>
      </c>
      <c r="Z315" s="1" t="s">
        <v>58</v>
      </c>
      <c r="AA315" s="1" t="s">
        <v>58</v>
      </c>
      <c r="AB315" s="1" t="s">
        <v>58</v>
      </c>
      <c r="AC315" s="1" t="s">
        <v>58</v>
      </c>
      <c r="AD315" s="1" t="s">
        <v>58</v>
      </c>
      <c r="AE315" s="1" t="s">
        <v>58</v>
      </c>
      <c r="AF315" s="1" t="s">
        <v>58</v>
      </c>
      <c r="AG315" s="1" t="s">
        <v>58</v>
      </c>
      <c r="AH315" s="1" t="s">
        <v>58</v>
      </c>
      <c r="AI315" s="1" t="s">
        <v>58</v>
      </c>
      <c r="AJ315" s="1" t="s">
        <v>58</v>
      </c>
      <c r="AK315" s="1">
        <v>1</v>
      </c>
      <c r="AL315" s="1">
        <v>1</v>
      </c>
      <c r="AM315" s="1">
        <v>1</v>
      </c>
      <c r="AN315" s="1">
        <v>0</v>
      </c>
      <c r="AO315" s="1">
        <v>1</v>
      </c>
      <c r="AP315" s="1">
        <v>0</v>
      </c>
      <c r="AQ315" s="1">
        <v>0</v>
      </c>
      <c r="AR315" s="1">
        <v>1</v>
      </c>
      <c r="AS315" s="1">
        <v>0</v>
      </c>
      <c r="AV315" s="1">
        <v>11.6</v>
      </c>
      <c r="AW315" s="1" t="s">
        <v>59</v>
      </c>
      <c r="AX315" s="1">
        <v>7</v>
      </c>
    </row>
    <row r="316" spans="1:50">
      <c r="A316" s="1" t="s">
        <v>734</v>
      </c>
      <c r="B316" s="1" t="s">
        <v>735</v>
      </c>
      <c r="C316" s="1" t="s">
        <v>271</v>
      </c>
      <c r="D316" s="1">
        <v>5080</v>
      </c>
      <c r="E316" s="1" t="s">
        <v>53</v>
      </c>
      <c r="F316" s="1">
        <v>44</v>
      </c>
      <c r="G316" s="1" t="s">
        <v>84</v>
      </c>
      <c r="H316" s="1">
        <v>183.22</v>
      </c>
      <c r="I316" s="1" t="s">
        <v>100</v>
      </c>
      <c r="J316" s="1" t="s">
        <v>71</v>
      </c>
      <c r="K316" s="1" t="s">
        <v>131</v>
      </c>
      <c r="L316" s="1" t="s">
        <v>58</v>
      </c>
      <c r="M316" s="1">
        <v>0</v>
      </c>
      <c r="N316" s="1">
        <v>0</v>
      </c>
      <c r="O316" s="1">
        <v>0</v>
      </c>
      <c r="P316" s="1">
        <v>0</v>
      </c>
      <c r="Q316" s="1" t="s">
        <v>59</v>
      </c>
      <c r="R316" s="1" t="s">
        <v>59</v>
      </c>
      <c r="S316" s="1" t="s">
        <v>59</v>
      </c>
      <c r="T316" s="1" t="s">
        <v>59</v>
      </c>
      <c r="U316" s="1" t="s">
        <v>59</v>
      </c>
      <c r="W316" s="1">
        <v>0</v>
      </c>
      <c r="X316" s="1">
        <v>0</v>
      </c>
      <c r="Y316" s="1" t="s">
        <v>59</v>
      </c>
      <c r="Z316" s="1" t="s">
        <v>59</v>
      </c>
      <c r="AA316" s="1" t="s">
        <v>59</v>
      </c>
      <c r="AB316" s="1" t="s">
        <v>59</v>
      </c>
      <c r="AC316" s="1" t="s">
        <v>59</v>
      </c>
      <c r="AD316" s="1" t="s">
        <v>59</v>
      </c>
      <c r="AE316" s="1" t="s">
        <v>59</v>
      </c>
      <c r="AF316" s="1" t="s">
        <v>59</v>
      </c>
      <c r="AG316" s="1" t="s">
        <v>59</v>
      </c>
      <c r="AH316" s="1" t="s">
        <v>59</v>
      </c>
      <c r="AI316" s="1" t="s">
        <v>59</v>
      </c>
      <c r="AJ316" s="1" t="s">
        <v>59</v>
      </c>
      <c r="AV316" s="1">
        <v>12.1</v>
      </c>
      <c r="AW316" s="1" t="s">
        <v>59</v>
      </c>
      <c r="AX316" s="1">
        <v>1</v>
      </c>
    </row>
    <row r="317" spans="1:50">
      <c r="A317" s="1" t="s">
        <v>736</v>
      </c>
      <c r="B317" s="1" t="s">
        <v>737</v>
      </c>
      <c r="C317" s="1" t="s">
        <v>199</v>
      </c>
      <c r="D317" s="1">
        <v>6160</v>
      </c>
      <c r="E317" s="1" t="s">
        <v>53</v>
      </c>
      <c r="F317" s="1">
        <v>52</v>
      </c>
      <c r="G317" s="1" t="s">
        <v>64</v>
      </c>
      <c r="H317" s="1">
        <v>157.24</v>
      </c>
      <c r="I317" s="1" t="s">
        <v>261</v>
      </c>
      <c r="J317" s="1" t="s">
        <v>56</v>
      </c>
      <c r="K317" s="1" t="s">
        <v>156</v>
      </c>
      <c r="L317" s="1" t="s">
        <v>58</v>
      </c>
      <c r="M317" s="1">
        <v>0</v>
      </c>
      <c r="N317" s="1">
        <v>0</v>
      </c>
      <c r="O317" s="1">
        <v>0</v>
      </c>
      <c r="P317" s="1">
        <v>0</v>
      </c>
      <c r="Q317" s="1" t="s">
        <v>59</v>
      </c>
      <c r="R317" s="1" t="s">
        <v>59</v>
      </c>
      <c r="S317" s="1" t="s">
        <v>59</v>
      </c>
      <c r="T317" s="1" t="s">
        <v>66</v>
      </c>
      <c r="U317" s="1" t="s">
        <v>59</v>
      </c>
      <c r="W317" s="1">
        <v>0</v>
      </c>
      <c r="X317" s="1">
        <v>0</v>
      </c>
      <c r="Y317" s="1" t="s">
        <v>58</v>
      </c>
      <c r="Z317" s="1" t="s">
        <v>66</v>
      </c>
      <c r="AA317" s="1" t="s">
        <v>58</v>
      </c>
      <c r="AB317" s="1" t="s">
        <v>58</v>
      </c>
      <c r="AC317" s="1" t="s">
        <v>58</v>
      </c>
      <c r="AD317" s="1" t="s">
        <v>58</v>
      </c>
      <c r="AE317" s="1" t="s">
        <v>58</v>
      </c>
      <c r="AF317" s="1" t="s">
        <v>66</v>
      </c>
      <c r="AG317" s="1" t="s">
        <v>58</v>
      </c>
      <c r="AH317" s="1" t="s">
        <v>58</v>
      </c>
      <c r="AI317" s="1" t="s">
        <v>58</v>
      </c>
      <c r="AJ317" s="1" t="s">
        <v>58</v>
      </c>
      <c r="AK317" s="1">
        <v>1</v>
      </c>
      <c r="AL317" s="1">
        <v>0</v>
      </c>
      <c r="AM317" s="1">
        <v>1</v>
      </c>
      <c r="AN317" s="1">
        <v>0</v>
      </c>
      <c r="AO317" s="1">
        <v>0</v>
      </c>
      <c r="AP317" s="1">
        <v>0</v>
      </c>
      <c r="AQ317" s="1">
        <v>0</v>
      </c>
      <c r="AR317" s="1">
        <v>0</v>
      </c>
      <c r="AS317" s="1">
        <v>0</v>
      </c>
      <c r="AV317" s="1">
        <v>11.1</v>
      </c>
      <c r="AW317" s="1" t="s">
        <v>59</v>
      </c>
      <c r="AX317" s="1">
        <v>3</v>
      </c>
    </row>
    <row r="318" spans="1:50">
      <c r="A318" s="1" t="s">
        <v>738</v>
      </c>
      <c r="B318" s="1" t="s">
        <v>739</v>
      </c>
      <c r="C318" s="1" t="s">
        <v>609</v>
      </c>
      <c r="D318" s="1">
        <v>5880</v>
      </c>
      <c r="E318" s="1" t="s">
        <v>53</v>
      </c>
      <c r="F318" s="1">
        <v>78</v>
      </c>
      <c r="G318" s="1" t="s">
        <v>54</v>
      </c>
      <c r="H318" s="1">
        <v>158.22</v>
      </c>
      <c r="I318" s="1" t="s">
        <v>55</v>
      </c>
      <c r="J318" s="1" t="s">
        <v>55</v>
      </c>
      <c r="K318" s="1" t="s">
        <v>72</v>
      </c>
      <c r="L318" s="1" t="s">
        <v>58</v>
      </c>
      <c r="M318" s="1">
        <v>0</v>
      </c>
      <c r="N318" s="1">
        <v>1</v>
      </c>
      <c r="O318" s="1">
        <v>1</v>
      </c>
      <c r="P318" s="1">
        <v>0</v>
      </c>
      <c r="Q318" s="1" t="s">
        <v>59</v>
      </c>
      <c r="R318" s="1" t="s">
        <v>59</v>
      </c>
      <c r="S318" s="1" t="s">
        <v>59</v>
      </c>
      <c r="T318" s="1" t="s">
        <v>59</v>
      </c>
      <c r="U318" s="1" t="s">
        <v>59</v>
      </c>
      <c r="W318" s="1">
        <v>0</v>
      </c>
      <c r="X318" s="1">
        <v>0</v>
      </c>
      <c r="Y318" s="1" t="s">
        <v>66</v>
      </c>
      <c r="Z318" s="1" t="s">
        <v>66</v>
      </c>
      <c r="AA318" s="1" t="s">
        <v>58</v>
      </c>
      <c r="AB318" s="1" t="s">
        <v>58</v>
      </c>
      <c r="AC318" s="1" t="s">
        <v>58</v>
      </c>
      <c r="AD318" s="1" t="s">
        <v>58</v>
      </c>
      <c r="AE318" s="1" t="s">
        <v>58</v>
      </c>
      <c r="AF318" s="1" t="s">
        <v>58</v>
      </c>
      <c r="AG318" s="1" t="s">
        <v>58</v>
      </c>
      <c r="AH318" s="1" t="s">
        <v>58</v>
      </c>
      <c r="AI318" s="1" t="s">
        <v>58</v>
      </c>
      <c r="AJ318" s="1" t="s">
        <v>58</v>
      </c>
      <c r="AK318" s="1">
        <v>0</v>
      </c>
      <c r="AL318" s="1">
        <v>1</v>
      </c>
      <c r="AM318" s="1">
        <v>1</v>
      </c>
      <c r="AN318" s="1">
        <v>0</v>
      </c>
      <c r="AO318" s="1">
        <v>0</v>
      </c>
      <c r="AP318" s="1">
        <v>0</v>
      </c>
      <c r="AQ318" s="1">
        <v>0</v>
      </c>
      <c r="AR318" s="1">
        <v>0</v>
      </c>
      <c r="AS318" s="1">
        <v>0</v>
      </c>
      <c r="AV318" s="1">
        <v>11.8</v>
      </c>
      <c r="AW318" s="1" t="s">
        <v>59</v>
      </c>
      <c r="AX318" s="1">
        <v>9</v>
      </c>
    </row>
    <row r="319" spans="1:50">
      <c r="A319" s="1" t="s">
        <v>740</v>
      </c>
      <c r="B319" s="1" t="s">
        <v>741</v>
      </c>
      <c r="C319" s="1" t="s">
        <v>103</v>
      </c>
      <c r="D319" s="1">
        <v>6780</v>
      </c>
      <c r="E319" s="1" t="s">
        <v>63</v>
      </c>
      <c r="F319" s="1">
        <v>58</v>
      </c>
      <c r="G319" s="1" t="s">
        <v>246</v>
      </c>
      <c r="H319" s="1">
        <v>480.92</v>
      </c>
      <c r="I319" s="1" t="s">
        <v>100</v>
      </c>
      <c r="J319" s="1" t="s">
        <v>71</v>
      </c>
      <c r="K319" s="1" t="s">
        <v>85</v>
      </c>
      <c r="L319" s="1" t="s">
        <v>58</v>
      </c>
      <c r="M319" s="1">
        <v>0</v>
      </c>
      <c r="N319" s="1">
        <v>2</v>
      </c>
      <c r="O319" s="1">
        <v>2</v>
      </c>
      <c r="P319" s="1">
        <v>0</v>
      </c>
      <c r="Q319" s="1" t="s">
        <v>59</v>
      </c>
      <c r="R319" s="1" t="s">
        <v>59</v>
      </c>
      <c r="S319" s="1" t="s">
        <v>59</v>
      </c>
      <c r="T319" s="1" t="s">
        <v>66</v>
      </c>
      <c r="U319" s="1" t="s">
        <v>59</v>
      </c>
      <c r="W319" s="1">
        <v>0</v>
      </c>
      <c r="X319" s="1">
        <v>0</v>
      </c>
      <c r="Y319" s="1" t="s">
        <v>58</v>
      </c>
      <c r="Z319" s="1" t="s">
        <v>66</v>
      </c>
      <c r="AA319" s="1" t="s">
        <v>58</v>
      </c>
      <c r="AB319" s="1" t="s">
        <v>66</v>
      </c>
      <c r="AC319" s="1" t="s">
        <v>58</v>
      </c>
      <c r="AD319" s="1" t="s">
        <v>58</v>
      </c>
      <c r="AE319" s="1" t="s">
        <v>58</v>
      </c>
      <c r="AF319" s="1" t="s">
        <v>58</v>
      </c>
      <c r="AG319" s="1" t="s">
        <v>58</v>
      </c>
      <c r="AH319" s="1" t="s">
        <v>66</v>
      </c>
      <c r="AI319" s="1" t="s">
        <v>58</v>
      </c>
      <c r="AJ319" s="1" t="s">
        <v>58</v>
      </c>
      <c r="AK319" s="1">
        <v>0</v>
      </c>
      <c r="AL319" s="1">
        <v>1</v>
      </c>
      <c r="AM319" s="1">
        <v>1</v>
      </c>
      <c r="AN319" s="1">
        <v>0</v>
      </c>
      <c r="AO319" s="1">
        <v>1</v>
      </c>
      <c r="AP319" s="1">
        <v>0</v>
      </c>
      <c r="AQ319" s="1">
        <v>1</v>
      </c>
      <c r="AR319" s="1">
        <v>0</v>
      </c>
      <c r="AS319" s="1">
        <v>1</v>
      </c>
      <c r="AV319" s="1">
        <v>13.9</v>
      </c>
      <c r="AW319" s="1" t="s">
        <v>59</v>
      </c>
      <c r="AX319" s="1">
        <v>6</v>
      </c>
    </row>
    <row r="320" spans="1:50">
      <c r="A320" s="1" t="s">
        <v>742</v>
      </c>
      <c r="B320" s="1" t="s">
        <v>743</v>
      </c>
      <c r="C320" s="1" t="s">
        <v>103</v>
      </c>
      <c r="D320" s="1">
        <v>4480</v>
      </c>
      <c r="E320" s="1" t="s">
        <v>53</v>
      </c>
      <c r="F320" s="1">
        <v>40</v>
      </c>
      <c r="G320" s="1" t="s">
        <v>115</v>
      </c>
      <c r="H320" s="1">
        <v>316.12</v>
      </c>
      <c r="I320" s="1" t="s">
        <v>76</v>
      </c>
      <c r="J320" s="1" t="s">
        <v>55</v>
      </c>
      <c r="K320" s="1" t="s">
        <v>131</v>
      </c>
      <c r="L320" s="1" t="s">
        <v>58</v>
      </c>
      <c r="M320" s="1">
        <v>0</v>
      </c>
      <c r="N320" s="1">
        <v>0</v>
      </c>
      <c r="O320" s="1">
        <v>0</v>
      </c>
      <c r="P320" s="1">
        <v>0</v>
      </c>
      <c r="Q320" s="1" t="s">
        <v>59</v>
      </c>
      <c r="R320" s="1" t="s">
        <v>59</v>
      </c>
      <c r="S320" s="1" t="s">
        <v>59</v>
      </c>
      <c r="T320" s="1" t="s">
        <v>59</v>
      </c>
      <c r="U320" s="1" t="s">
        <v>59</v>
      </c>
      <c r="W320" s="1">
        <v>0</v>
      </c>
      <c r="X320" s="1">
        <v>0</v>
      </c>
      <c r="Y320" s="1" t="s">
        <v>59</v>
      </c>
      <c r="Z320" s="1" t="s">
        <v>59</v>
      </c>
      <c r="AA320" s="1" t="s">
        <v>59</v>
      </c>
      <c r="AB320" s="1" t="s">
        <v>59</v>
      </c>
      <c r="AC320" s="1" t="s">
        <v>59</v>
      </c>
      <c r="AD320" s="1" t="s">
        <v>59</v>
      </c>
      <c r="AE320" s="1" t="s">
        <v>59</v>
      </c>
      <c r="AF320" s="1" t="s">
        <v>59</v>
      </c>
      <c r="AG320" s="1" t="s">
        <v>59</v>
      </c>
      <c r="AH320" s="1" t="s">
        <v>59</v>
      </c>
      <c r="AI320" s="1" t="s">
        <v>59</v>
      </c>
      <c r="AJ320" s="1" t="s">
        <v>59</v>
      </c>
      <c r="AV320" s="1">
        <v>15.2</v>
      </c>
      <c r="AW320" s="1" t="s">
        <v>59</v>
      </c>
      <c r="AX320" s="1">
        <v>6</v>
      </c>
    </row>
    <row r="321" spans="1:50">
      <c r="A321" s="1" t="s">
        <v>744</v>
      </c>
      <c r="B321" s="1" t="s">
        <v>745</v>
      </c>
      <c r="C321" s="1" t="s">
        <v>108</v>
      </c>
      <c r="D321" s="1">
        <v>2800</v>
      </c>
      <c r="E321" s="1" t="s">
        <v>63</v>
      </c>
      <c r="F321" s="1">
        <v>36</v>
      </c>
      <c r="G321" s="1" t="s">
        <v>64</v>
      </c>
      <c r="H321" s="1">
        <v>337.17</v>
      </c>
      <c r="I321" s="1" t="s">
        <v>105</v>
      </c>
      <c r="J321" s="1" t="s">
        <v>56</v>
      </c>
      <c r="K321" s="1" t="s">
        <v>256</v>
      </c>
      <c r="L321" s="1" t="s">
        <v>66</v>
      </c>
      <c r="M321" s="1">
        <v>2</v>
      </c>
      <c r="N321" s="1">
        <v>1</v>
      </c>
      <c r="O321" s="1">
        <v>1</v>
      </c>
      <c r="P321" s="1">
        <v>0</v>
      </c>
      <c r="Q321" s="1" t="s">
        <v>59</v>
      </c>
      <c r="R321" s="1" t="s">
        <v>59</v>
      </c>
      <c r="S321" s="1" t="s">
        <v>59</v>
      </c>
      <c r="T321" s="1" t="s">
        <v>66</v>
      </c>
      <c r="U321" s="1" t="s">
        <v>66</v>
      </c>
      <c r="V321" s="1">
        <v>2</v>
      </c>
      <c r="W321" s="1">
        <v>1</v>
      </c>
      <c r="X321" s="1">
        <v>1</v>
      </c>
      <c r="Y321" s="1" t="s">
        <v>58</v>
      </c>
      <c r="Z321" s="1" t="s">
        <v>58</v>
      </c>
      <c r="AA321" s="1" t="s">
        <v>58</v>
      </c>
      <c r="AB321" s="1" t="s">
        <v>58</v>
      </c>
      <c r="AC321" s="1" t="s">
        <v>58</v>
      </c>
      <c r="AD321" s="1" t="s">
        <v>58</v>
      </c>
      <c r="AE321" s="1" t="s">
        <v>58</v>
      </c>
      <c r="AF321" s="1" t="s">
        <v>58</v>
      </c>
      <c r="AG321" s="1" t="s">
        <v>58</v>
      </c>
      <c r="AH321" s="1" t="s">
        <v>58</v>
      </c>
      <c r="AI321" s="1" t="s">
        <v>58</v>
      </c>
      <c r="AJ321" s="1" t="s">
        <v>58</v>
      </c>
      <c r="AK321" s="1">
        <v>0</v>
      </c>
      <c r="AL321" s="1">
        <v>1</v>
      </c>
      <c r="AM321" s="1">
        <v>1</v>
      </c>
      <c r="AN321" s="1">
        <v>0</v>
      </c>
      <c r="AO321" s="1">
        <v>1</v>
      </c>
      <c r="AP321" s="1">
        <v>0</v>
      </c>
      <c r="AQ321" s="1">
        <v>0</v>
      </c>
      <c r="AR321" s="1">
        <v>0</v>
      </c>
      <c r="AS321" s="1">
        <v>1</v>
      </c>
      <c r="AV321" s="1">
        <v>14</v>
      </c>
      <c r="AW321" s="1" t="s">
        <v>59</v>
      </c>
      <c r="AX321" s="1">
        <v>9</v>
      </c>
    </row>
    <row r="322" spans="1:50">
      <c r="A322" s="1" t="s">
        <v>746</v>
      </c>
      <c r="B322" s="1" t="s">
        <v>747</v>
      </c>
      <c r="C322" s="1" t="s">
        <v>205</v>
      </c>
      <c r="D322" s="1">
        <v>2960</v>
      </c>
      <c r="E322" s="1" t="s">
        <v>63</v>
      </c>
      <c r="F322" s="1">
        <v>72</v>
      </c>
      <c r="G322" s="1" t="s">
        <v>104</v>
      </c>
      <c r="H322" s="1">
        <v>297.37</v>
      </c>
      <c r="I322" s="1" t="s">
        <v>105</v>
      </c>
      <c r="J322" s="1" t="s">
        <v>56</v>
      </c>
      <c r="K322" s="1" t="s">
        <v>72</v>
      </c>
      <c r="L322" s="1" t="s">
        <v>58</v>
      </c>
      <c r="M322" s="1">
        <v>0</v>
      </c>
      <c r="N322" s="1">
        <v>2</v>
      </c>
      <c r="O322" s="1">
        <v>1</v>
      </c>
      <c r="P322" s="1">
        <v>0</v>
      </c>
      <c r="Q322" s="1" t="s">
        <v>59</v>
      </c>
      <c r="R322" s="1" t="s">
        <v>59</v>
      </c>
      <c r="S322" s="1" t="s">
        <v>59</v>
      </c>
      <c r="T322" s="1" t="s">
        <v>59</v>
      </c>
      <c r="U322" s="1" t="s">
        <v>59</v>
      </c>
      <c r="W322" s="1">
        <v>0</v>
      </c>
      <c r="X322" s="1">
        <v>0</v>
      </c>
      <c r="Y322" s="1" t="s">
        <v>66</v>
      </c>
      <c r="Z322" s="1" t="s">
        <v>58</v>
      </c>
      <c r="AA322" s="1" t="s">
        <v>58</v>
      </c>
      <c r="AB322" s="1" t="s">
        <v>58</v>
      </c>
      <c r="AC322" s="1" t="s">
        <v>58</v>
      </c>
      <c r="AD322" s="1" t="s">
        <v>58</v>
      </c>
      <c r="AE322" s="1" t="s">
        <v>58</v>
      </c>
      <c r="AF322" s="1" t="s">
        <v>58</v>
      </c>
      <c r="AG322" s="1" t="s">
        <v>58</v>
      </c>
      <c r="AH322" s="1" t="s">
        <v>58</v>
      </c>
      <c r="AI322" s="1" t="s">
        <v>58</v>
      </c>
      <c r="AJ322" s="1" t="s">
        <v>58</v>
      </c>
      <c r="AK322" s="1">
        <v>0</v>
      </c>
      <c r="AL322" s="1">
        <v>0</v>
      </c>
      <c r="AM322" s="1">
        <v>1</v>
      </c>
      <c r="AN322" s="1">
        <v>1</v>
      </c>
      <c r="AO322" s="1">
        <v>0</v>
      </c>
      <c r="AP322" s="1">
        <v>0</v>
      </c>
      <c r="AQ322" s="1">
        <v>0</v>
      </c>
      <c r="AR322" s="1">
        <v>0</v>
      </c>
      <c r="AS322" s="1">
        <v>0</v>
      </c>
      <c r="AV322" s="1">
        <v>11.9</v>
      </c>
      <c r="AW322" s="1" t="s">
        <v>59</v>
      </c>
      <c r="AX322" s="1">
        <v>1</v>
      </c>
    </row>
    <row r="323" spans="1:50">
      <c r="A323" s="1" t="s">
        <v>748</v>
      </c>
      <c r="B323" s="1" t="s">
        <v>749</v>
      </c>
      <c r="C323" s="1" t="s">
        <v>205</v>
      </c>
      <c r="D323" s="1">
        <v>7800</v>
      </c>
      <c r="E323" s="1" t="s">
        <v>63</v>
      </c>
      <c r="F323" s="1">
        <v>40</v>
      </c>
      <c r="G323" s="1" t="s">
        <v>64</v>
      </c>
      <c r="H323" s="1">
        <v>343.42</v>
      </c>
      <c r="I323" s="1" t="s">
        <v>196</v>
      </c>
      <c r="J323" s="1" t="s">
        <v>71</v>
      </c>
      <c r="K323" s="1" t="s">
        <v>168</v>
      </c>
      <c r="L323" s="1" t="s">
        <v>66</v>
      </c>
      <c r="M323" s="1">
        <v>4</v>
      </c>
      <c r="N323" s="1">
        <v>2</v>
      </c>
      <c r="O323" s="1">
        <v>2</v>
      </c>
      <c r="P323" s="1">
        <v>0</v>
      </c>
      <c r="Q323" s="1" t="s">
        <v>59</v>
      </c>
      <c r="R323" s="1" t="s">
        <v>59</v>
      </c>
      <c r="S323" s="1" t="s">
        <v>66</v>
      </c>
      <c r="T323" s="1" t="s">
        <v>59</v>
      </c>
      <c r="U323" s="1" t="s">
        <v>59</v>
      </c>
      <c r="W323" s="1">
        <v>0</v>
      </c>
      <c r="X323" s="1">
        <v>0</v>
      </c>
      <c r="Y323" s="1" t="s">
        <v>66</v>
      </c>
      <c r="Z323" s="1" t="s">
        <v>66</v>
      </c>
      <c r="AA323" s="1" t="s">
        <v>58</v>
      </c>
      <c r="AB323" s="1" t="s">
        <v>66</v>
      </c>
      <c r="AC323" s="1" t="s">
        <v>58</v>
      </c>
      <c r="AD323" s="1" t="s">
        <v>66</v>
      </c>
      <c r="AE323" s="1" t="s">
        <v>58</v>
      </c>
      <c r="AF323" s="1" t="s">
        <v>58</v>
      </c>
      <c r="AG323" s="1" t="s">
        <v>58</v>
      </c>
      <c r="AH323" s="1" t="s">
        <v>58</v>
      </c>
      <c r="AI323" s="1" t="s">
        <v>58</v>
      </c>
      <c r="AJ323" s="1" t="s">
        <v>58</v>
      </c>
      <c r="AK323" s="1">
        <v>1</v>
      </c>
      <c r="AL323" s="1">
        <v>1</v>
      </c>
      <c r="AM323" s="1">
        <v>0</v>
      </c>
      <c r="AN323" s="1">
        <v>0</v>
      </c>
      <c r="AO323" s="1">
        <v>1</v>
      </c>
      <c r="AP323" s="1">
        <v>0</v>
      </c>
      <c r="AQ323" s="1">
        <v>1</v>
      </c>
      <c r="AR323" s="1">
        <v>1</v>
      </c>
      <c r="AS323" s="1">
        <v>1</v>
      </c>
      <c r="AV323" s="1">
        <v>12.6</v>
      </c>
      <c r="AW323" s="1" t="s">
        <v>59</v>
      </c>
      <c r="AX323" s="1">
        <v>1</v>
      </c>
    </row>
    <row r="324" spans="1:50">
      <c r="A324" s="1" t="s">
        <v>750</v>
      </c>
      <c r="B324" s="1" t="s">
        <v>751</v>
      </c>
      <c r="C324" s="1" t="s">
        <v>75</v>
      </c>
      <c r="D324" s="1">
        <v>2160</v>
      </c>
      <c r="E324" s="1" t="s">
        <v>63</v>
      </c>
      <c r="F324" s="1">
        <v>0</v>
      </c>
      <c r="G324" s="1" t="s">
        <v>64</v>
      </c>
      <c r="H324" s="1">
        <v>402.96</v>
      </c>
      <c r="I324" s="1" t="s">
        <v>55</v>
      </c>
      <c r="J324" s="1" t="s">
        <v>55</v>
      </c>
      <c r="K324" s="1" t="s">
        <v>90</v>
      </c>
      <c r="L324" s="1" t="s">
        <v>58</v>
      </c>
      <c r="M324" s="1">
        <v>0</v>
      </c>
      <c r="N324" s="1">
        <v>0</v>
      </c>
      <c r="O324" s="1">
        <v>0</v>
      </c>
      <c r="P324" s="1">
        <v>0</v>
      </c>
      <c r="Q324" s="1" t="s">
        <v>59</v>
      </c>
      <c r="R324" s="1" t="s">
        <v>59</v>
      </c>
      <c r="S324" s="1" t="s">
        <v>59</v>
      </c>
      <c r="T324" s="1" t="s">
        <v>59</v>
      </c>
      <c r="U324" s="1" t="s">
        <v>59</v>
      </c>
      <c r="W324" s="1">
        <v>0</v>
      </c>
      <c r="X324" s="1">
        <v>0</v>
      </c>
      <c r="Y324" s="1" t="s">
        <v>66</v>
      </c>
      <c r="Z324" s="1" t="s">
        <v>66</v>
      </c>
      <c r="AA324" s="1" t="s">
        <v>58</v>
      </c>
      <c r="AB324" s="1" t="s">
        <v>66</v>
      </c>
      <c r="AC324" s="1" t="s">
        <v>58</v>
      </c>
      <c r="AD324" s="1" t="s">
        <v>58</v>
      </c>
      <c r="AE324" s="1" t="s">
        <v>66</v>
      </c>
      <c r="AF324" s="1" t="s">
        <v>58</v>
      </c>
      <c r="AG324" s="1" t="s">
        <v>58</v>
      </c>
      <c r="AH324" s="1" t="s">
        <v>58</v>
      </c>
      <c r="AI324" s="1" t="s">
        <v>58</v>
      </c>
      <c r="AJ324" s="1" t="s">
        <v>58</v>
      </c>
      <c r="AK324" s="1">
        <v>0</v>
      </c>
      <c r="AL324" s="1">
        <v>0</v>
      </c>
      <c r="AM324" s="1">
        <v>1</v>
      </c>
      <c r="AN324" s="1">
        <v>0</v>
      </c>
      <c r="AO324" s="1">
        <v>0</v>
      </c>
      <c r="AP324" s="1">
        <v>0</v>
      </c>
      <c r="AQ324" s="1">
        <v>0</v>
      </c>
      <c r="AR324" s="1">
        <v>0</v>
      </c>
      <c r="AS324" s="1">
        <v>0</v>
      </c>
      <c r="AV324" s="1">
        <v>13.4</v>
      </c>
      <c r="AW324" s="1" t="s">
        <v>59</v>
      </c>
      <c r="AX324" s="1">
        <v>1</v>
      </c>
    </row>
    <row r="325" spans="1:50">
      <c r="A325" s="1" t="s">
        <v>752</v>
      </c>
      <c r="B325" s="1" t="s">
        <v>181</v>
      </c>
      <c r="C325" s="1" t="s">
        <v>182</v>
      </c>
      <c r="D325" s="1">
        <v>720</v>
      </c>
      <c r="E325" s="1" t="s">
        <v>53</v>
      </c>
      <c r="F325" s="1">
        <v>54</v>
      </c>
      <c r="G325" s="1" t="s">
        <v>64</v>
      </c>
      <c r="H325" s="1">
        <v>247.7</v>
      </c>
      <c r="I325" s="1" t="s">
        <v>261</v>
      </c>
      <c r="J325" s="1" t="s">
        <v>56</v>
      </c>
      <c r="K325" s="1" t="s">
        <v>111</v>
      </c>
      <c r="L325" s="1" t="s">
        <v>58</v>
      </c>
      <c r="M325" s="1">
        <v>0</v>
      </c>
      <c r="N325" s="1">
        <v>2</v>
      </c>
      <c r="O325" s="1">
        <v>1</v>
      </c>
      <c r="P325" s="1">
        <v>0</v>
      </c>
      <c r="Q325" s="1" t="s">
        <v>59</v>
      </c>
      <c r="R325" s="1" t="s">
        <v>59</v>
      </c>
      <c r="S325" s="1" t="s">
        <v>59</v>
      </c>
      <c r="T325" s="1" t="s">
        <v>59</v>
      </c>
      <c r="U325" s="1" t="s">
        <v>59</v>
      </c>
      <c r="W325" s="1">
        <v>0</v>
      </c>
      <c r="X325" s="1">
        <v>0</v>
      </c>
      <c r="Y325" s="1" t="s">
        <v>58</v>
      </c>
      <c r="Z325" s="1" t="s">
        <v>58</v>
      </c>
      <c r="AA325" s="1" t="s">
        <v>58</v>
      </c>
      <c r="AB325" s="1" t="s">
        <v>66</v>
      </c>
      <c r="AC325" s="1" t="s">
        <v>58</v>
      </c>
      <c r="AD325" s="1" t="s">
        <v>58</v>
      </c>
      <c r="AE325" s="1" t="s">
        <v>58</v>
      </c>
      <c r="AF325" s="1" t="s">
        <v>58</v>
      </c>
      <c r="AG325" s="1" t="s">
        <v>58</v>
      </c>
      <c r="AH325" s="1" t="s">
        <v>58</v>
      </c>
      <c r="AI325" s="1" t="s">
        <v>58</v>
      </c>
      <c r="AJ325" s="1" t="s">
        <v>58</v>
      </c>
      <c r="AK325" s="1">
        <v>0</v>
      </c>
      <c r="AL325" s="1">
        <v>0</v>
      </c>
      <c r="AM325" s="1">
        <v>1</v>
      </c>
      <c r="AN325" s="1">
        <v>0</v>
      </c>
      <c r="AO325" s="1">
        <v>1</v>
      </c>
      <c r="AP325" s="1">
        <v>0</v>
      </c>
      <c r="AQ325" s="1">
        <v>0</v>
      </c>
      <c r="AR325" s="1">
        <v>0</v>
      </c>
      <c r="AS325" s="1">
        <v>1</v>
      </c>
      <c r="AV325" s="1">
        <v>11.2</v>
      </c>
      <c r="AW325" s="1" t="s">
        <v>59</v>
      </c>
      <c r="AX325" s="1">
        <v>7</v>
      </c>
    </row>
    <row r="326" spans="1:50">
      <c r="A326" s="1" t="s">
        <v>753</v>
      </c>
      <c r="B326" s="1" t="s">
        <v>416</v>
      </c>
      <c r="C326" s="1" t="s">
        <v>417</v>
      </c>
      <c r="D326" s="1">
        <v>2080</v>
      </c>
      <c r="E326" s="1" t="s">
        <v>63</v>
      </c>
      <c r="F326" s="1">
        <v>66</v>
      </c>
      <c r="G326" s="1" t="s">
        <v>89</v>
      </c>
      <c r="H326" s="1">
        <v>401.97</v>
      </c>
      <c r="I326" s="1" t="s">
        <v>55</v>
      </c>
      <c r="J326" s="1" t="s">
        <v>71</v>
      </c>
      <c r="K326" s="1" t="s">
        <v>90</v>
      </c>
      <c r="L326" s="1" t="s">
        <v>58</v>
      </c>
      <c r="M326" s="1">
        <v>0</v>
      </c>
      <c r="N326" s="1">
        <v>0</v>
      </c>
      <c r="O326" s="1">
        <v>0</v>
      </c>
      <c r="P326" s="1">
        <v>0</v>
      </c>
      <c r="Q326" s="1" t="s">
        <v>59</v>
      </c>
      <c r="R326" s="1" t="s">
        <v>59</v>
      </c>
      <c r="S326" s="1" t="s">
        <v>59</v>
      </c>
      <c r="T326" s="1" t="s">
        <v>59</v>
      </c>
      <c r="U326" s="1" t="s">
        <v>59</v>
      </c>
      <c r="V326" s="1">
        <v>1</v>
      </c>
      <c r="W326" s="1">
        <v>0</v>
      </c>
      <c r="X326" s="1">
        <v>0</v>
      </c>
      <c r="Y326" s="1" t="s">
        <v>59</v>
      </c>
      <c r="Z326" s="1" t="s">
        <v>59</v>
      </c>
      <c r="AA326" s="1" t="s">
        <v>59</v>
      </c>
      <c r="AB326" s="1" t="s">
        <v>59</v>
      </c>
      <c r="AC326" s="1" t="s">
        <v>59</v>
      </c>
      <c r="AD326" s="1" t="s">
        <v>59</v>
      </c>
      <c r="AE326" s="1" t="s">
        <v>59</v>
      </c>
      <c r="AF326" s="1" t="s">
        <v>59</v>
      </c>
      <c r="AG326" s="1" t="s">
        <v>59</v>
      </c>
      <c r="AH326" s="1" t="s">
        <v>59</v>
      </c>
      <c r="AI326" s="1" t="s">
        <v>59</v>
      </c>
      <c r="AJ326" s="1" t="s">
        <v>59</v>
      </c>
      <c r="AV326" s="1">
        <v>15.4</v>
      </c>
      <c r="AW326" s="1" t="s">
        <v>59</v>
      </c>
      <c r="AX326" s="1">
        <v>4</v>
      </c>
    </row>
    <row r="327" spans="1:50">
      <c r="A327" s="1" t="s">
        <v>754</v>
      </c>
      <c r="B327" s="1" t="s">
        <v>755</v>
      </c>
      <c r="C327" s="1" t="s">
        <v>69</v>
      </c>
      <c r="E327" s="1" t="s">
        <v>63</v>
      </c>
      <c r="F327" s="1">
        <v>56</v>
      </c>
      <c r="G327" s="1" t="s">
        <v>226</v>
      </c>
      <c r="H327" s="1">
        <v>315.13</v>
      </c>
      <c r="I327" s="1" t="s">
        <v>55</v>
      </c>
      <c r="J327" s="1" t="s">
        <v>71</v>
      </c>
      <c r="K327" s="1" t="s">
        <v>85</v>
      </c>
      <c r="L327" s="1" t="s">
        <v>58</v>
      </c>
      <c r="M327" s="1">
        <v>0</v>
      </c>
      <c r="N327" s="1">
        <v>0</v>
      </c>
      <c r="O327" s="1">
        <v>0</v>
      </c>
      <c r="P327" s="1">
        <v>0</v>
      </c>
      <c r="Q327" s="1" t="s">
        <v>59</v>
      </c>
      <c r="R327" s="1" t="s">
        <v>59</v>
      </c>
      <c r="S327" s="1" t="s">
        <v>59</v>
      </c>
      <c r="T327" s="1" t="s">
        <v>59</v>
      </c>
      <c r="U327" s="1" t="s">
        <v>59</v>
      </c>
      <c r="W327" s="1">
        <v>0</v>
      </c>
      <c r="X327" s="1">
        <v>0</v>
      </c>
      <c r="Y327" s="1" t="s">
        <v>59</v>
      </c>
      <c r="Z327" s="1" t="s">
        <v>59</v>
      </c>
      <c r="AA327" s="1" t="s">
        <v>59</v>
      </c>
      <c r="AB327" s="1" t="s">
        <v>59</v>
      </c>
      <c r="AC327" s="1" t="s">
        <v>59</v>
      </c>
      <c r="AD327" s="1" t="s">
        <v>59</v>
      </c>
      <c r="AE327" s="1" t="s">
        <v>59</v>
      </c>
      <c r="AF327" s="1" t="s">
        <v>59</v>
      </c>
      <c r="AG327" s="1" t="s">
        <v>59</v>
      </c>
      <c r="AH327" s="1" t="s">
        <v>59</v>
      </c>
      <c r="AI327" s="1" t="s">
        <v>59</v>
      </c>
      <c r="AJ327" s="1" t="s">
        <v>59</v>
      </c>
      <c r="AV327" s="1">
        <v>13.3</v>
      </c>
      <c r="AW327" s="1" t="s">
        <v>59</v>
      </c>
      <c r="AX327" s="1">
        <v>6</v>
      </c>
    </row>
    <row r="328" spans="1:50">
      <c r="A328" s="1" t="s">
        <v>756</v>
      </c>
      <c r="B328" s="1" t="s">
        <v>757</v>
      </c>
      <c r="C328" s="1" t="s">
        <v>420</v>
      </c>
      <c r="E328" s="1" t="s">
        <v>53</v>
      </c>
      <c r="F328" s="1">
        <v>34</v>
      </c>
      <c r="G328" s="1" t="s">
        <v>54</v>
      </c>
      <c r="H328" s="1">
        <v>162.16999999999999</v>
      </c>
      <c r="I328" s="1" t="s">
        <v>55</v>
      </c>
      <c r="J328" s="1" t="s">
        <v>55</v>
      </c>
      <c r="K328" s="1" t="s">
        <v>85</v>
      </c>
      <c r="L328" s="1" t="s">
        <v>58</v>
      </c>
      <c r="M328" s="1">
        <v>0</v>
      </c>
      <c r="N328" s="1">
        <v>1</v>
      </c>
      <c r="O328" s="1">
        <v>1</v>
      </c>
      <c r="P328" s="1">
        <v>0</v>
      </c>
      <c r="Q328" s="1" t="s">
        <v>59</v>
      </c>
      <c r="R328" s="1" t="s">
        <v>59</v>
      </c>
      <c r="S328" s="1" t="s">
        <v>59</v>
      </c>
      <c r="T328" s="1" t="s">
        <v>59</v>
      </c>
      <c r="U328" s="1" t="s">
        <v>59</v>
      </c>
      <c r="V328" s="1">
        <v>1</v>
      </c>
      <c r="W328" s="1">
        <v>1</v>
      </c>
      <c r="X328" s="1">
        <v>0</v>
      </c>
      <c r="Y328" s="1" t="s">
        <v>58</v>
      </c>
      <c r="Z328" s="1" t="s">
        <v>58</v>
      </c>
      <c r="AA328" s="1" t="s">
        <v>58</v>
      </c>
      <c r="AB328" s="1" t="s">
        <v>58</v>
      </c>
      <c r="AC328" s="1" t="s">
        <v>58</v>
      </c>
      <c r="AD328" s="1" t="s">
        <v>58</v>
      </c>
      <c r="AE328" s="1" t="s">
        <v>58</v>
      </c>
      <c r="AF328" s="1" t="s">
        <v>58</v>
      </c>
      <c r="AG328" s="1" t="s">
        <v>58</v>
      </c>
      <c r="AH328" s="1" t="s">
        <v>58</v>
      </c>
      <c r="AI328" s="1" t="s">
        <v>58</v>
      </c>
      <c r="AJ328" s="1" t="s">
        <v>58</v>
      </c>
      <c r="AK328" s="1">
        <v>0</v>
      </c>
      <c r="AL328" s="1">
        <v>1</v>
      </c>
      <c r="AM328" s="1">
        <v>1</v>
      </c>
      <c r="AN328" s="1">
        <v>1</v>
      </c>
      <c r="AO328" s="1">
        <v>1</v>
      </c>
      <c r="AP328" s="1">
        <v>1</v>
      </c>
      <c r="AQ328" s="1">
        <v>0</v>
      </c>
      <c r="AR328" s="1">
        <v>0</v>
      </c>
      <c r="AS328" s="1">
        <v>0</v>
      </c>
      <c r="AV328" s="1">
        <v>10.9</v>
      </c>
      <c r="AW328" s="1" t="s">
        <v>59</v>
      </c>
      <c r="AX328" s="1">
        <v>2</v>
      </c>
    </row>
    <row r="329" spans="1:50">
      <c r="A329" s="1" t="s">
        <v>758</v>
      </c>
      <c r="B329" s="1" t="s">
        <v>759</v>
      </c>
      <c r="C329" s="1" t="s">
        <v>366</v>
      </c>
      <c r="D329" s="1">
        <v>7160</v>
      </c>
      <c r="E329" s="1" t="s">
        <v>63</v>
      </c>
      <c r="F329" s="1">
        <v>28</v>
      </c>
      <c r="G329" s="1" t="s">
        <v>84</v>
      </c>
      <c r="H329" s="1">
        <v>195.72</v>
      </c>
      <c r="I329" s="1" t="s">
        <v>261</v>
      </c>
      <c r="J329" s="1" t="s">
        <v>71</v>
      </c>
      <c r="K329" s="1" t="s">
        <v>131</v>
      </c>
      <c r="L329" s="1" t="s">
        <v>58</v>
      </c>
      <c r="M329" s="1">
        <v>0</v>
      </c>
      <c r="N329" s="1">
        <v>1</v>
      </c>
      <c r="O329" s="1">
        <v>1</v>
      </c>
      <c r="P329" s="1">
        <v>0</v>
      </c>
      <c r="Q329" s="1" t="s">
        <v>59</v>
      </c>
      <c r="R329" s="1" t="s">
        <v>59</v>
      </c>
      <c r="S329" s="1" t="s">
        <v>59</v>
      </c>
      <c r="T329" s="1" t="s">
        <v>59</v>
      </c>
      <c r="U329" s="1" t="s">
        <v>59</v>
      </c>
      <c r="V329" s="1">
        <v>2</v>
      </c>
      <c r="W329" s="1">
        <v>0</v>
      </c>
      <c r="X329" s="1">
        <v>0</v>
      </c>
      <c r="Y329" s="1" t="s">
        <v>66</v>
      </c>
      <c r="Z329" s="1" t="s">
        <v>58</v>
      </c>
      <c r="AA329" s="1" t="s">
        <v>58</v>
      </c>
      <c r="AB329" s="1" t="s">
        <v>58</v>
      </c>
      <c r="AC329" s="1" t="s">
        <v>58</v>
      </c>
      <c r="AD329" s="1" t="s">
        <v>58</v>
      </c>
      <c r="AE329" s="1" t="s">
        <v>58</v>
      </c>
      <c r="AF329" s="1" t="s">
        <v>58</v>
      </c>
      <c r="AG329" s="1" t="s">
        <v>58</v>
      </c>
      <c r="AH329" s="1" t="s">
        <v>58</v>
      </c>
      <c r="AI329" s="1" t="s">
        <v>58</v>
      </c>
      <c r="AJ329" s="1" t="s">
        <v>58</v>
      </c>
      <c r="AK329" s="1">
        <v>0</v>
      </c>
      <c r="AL329" s="1">
        <v>0</v>
      </c>
      <c r="AM329" s="1">
        <v>1</v>
      </c>
      <c r="AN329" s="1">
        <v>0</v>
      </c>
      <c r="AO329" s="1">
        <v>1</v>
      </c>
      <c r="AP329" s="1">
        <v>0</v>
      </c>
      <c r="AQ329" s="1">
        <v>0</v>
      </c>
      <c r="AR329" s="1">
        <v>0</v>
      </c>
      <c r="AS329" s="1">
        <v>1</v>
      </c>
      <c r="AV329" s="1">
        <v>12.4</v>
      </c>
      <c r="AW329" s="1" t="s">
        <v>59</v>
      </c>
      <c r="AX329" s="1">
        <v>4</v>
      </c>
    </row>
    <row r="330" spans="1:50">
      <c r="A330" s="1" t="s">
        <v>760</v>
      </c>
      <c r="B330" s="1" t="s">
        <v>761</v>
      </c>
      <c r="C330" s="1" t="s">
        <v>187</v>
      </c>
      <c r="D330" s="1">
        <v>3660</v>
      </c>
      <c r="E330" s="1" t="s">
        <v>53</v>
      </c>
      <c r="F330" s="1">
        <v>34</v>
      </c>
      <c r="G330" s="1" t="s">
        <v>64</v>
      </c>
      <c r="H330" s="1">
        <v>263.49</v>
      </c>
      <c r="I330" s="1" t="s">
        <v>105</v>
      </c>
      <c r="J330" s="1" t="s">
        <v>56</v>
      </c>
      <c r="K330" s="1" t="s">
        <v>128</v>
      </c>
      <c r="L330" s="1" t="s">
        <v>66</v>
      </c>
      <c r="M330" s="1">
        <v>2</v>
      </c>
      <c r="N330" s="1">
        <v>2</v>
      </c>
      <c r="O330" s="1">
        <v>2</v>
      </c>
      <c r="P330" s="1">
        <v>0</v>
      </c>
      <c r="Q330" s="1" t="s">
        <v>59</v>
      </c>
      <c r="R330" s="1" t="s">
        <v>59</v>
      </c>
      <c r="S330" s="1" t="s">
        <v>59</v>
      </c>
      <c r="T330" s="1" t="s">
        <v>59</v>
      </c>
      <c r="U330" s="1" t="s">
        <v>59</v>
      </c>
      <c r="W330" s="1">
        <v>0</v>
      </c>
      <c r="X330" s="1">
        <v>0</v>
      </c>
      <c r="Y330" s="1" t="s">
        <v>58</v>
      </c>
      <c r="Z330" s="1" t="s">
        <v>58</v>
      </c>
      <c r="AA330" s="1" t="s">
        <v>58</v>
      </c>
      <c r="AB330" s="1" t="s">
        <v>58</v>
      </c>
      <c r="AC330" s="1" t="s">
        <v>58</v>
      </c>
      <c r="AD330" s="1" t="s">
        <v>58</v>
      </c>
      <c r="AE330" s="1" t="s">
        <v>58</v>
      </c>
      <c r="AF330" s="1" t="s">
        <v>58</v>
      </c>
      <c r="AG330" s="1" t="s">
        <v>58</v>
      </c>
      <c r="AH330" s="1" t="s">
        <v>58</v>
      </c>
      <c r="AI330" s="1" t="s">
        <v>58</v>
      </c>
      <c r="AJ330" s="1" t="s">
        <v>58</v>
      </c>
      <c r="AK330" s="1">
        <v>1</v>
      </c>
      <c r="AL330" s="1">
        <v>1</v>
      </c>
      <c r="AM330" s="1">
        <v>1</v>
      </c>
      <c r="AN330" s="1">
        <v>0</v>
      </c>
      <c r="AO330" s="1">
        <v>1</v>
      </c>
      <c r="AP330" s="1">
        <v>0</v>
      </c>
      <c r="AQ330" s="1">
        <v>0</v>
      </c>
      <c r="AR330" s="1">
        <v>0</v>
      </c>
      <c r="AS330" s="1">
        <v>1</v>
      </c>
      <c r="AV330" s="1">
        <v>13</v>
      </c>
      <c r="AW330" s="1" t="s">
        <v>59</v>
      </c>
      <c r="AX330" s="1">
        <v>7</v>
      </c>
    </row>
    <row r="331" spans="1:50">
      <c r="A331" s="1" t="s">
        <v>762</v>
      </c>
      <c r="B331" s="1" t="s">
        <v>763</v>
      </c>
      <c r="C331" s="1" t="s">
        <v>134</v>
      </c>
      <c r="D331" s="1">
        <v>1680</v>
      </c>
      <c r="E331" s="1" t="s">
        <v>53</v>
      </c>
      <c r="F331" s="1">
        <v>52</v>
      </c>
      <c r="G331" s="1" t="s">
        <v>246</v>
      </c>
      <c r="H331" s="1">
        <v>447.04</v>
      </c>
      <c r="I331" s="1" t="s">
        <v>55</v>
      </c>
      <c r="J331" s="1" t="s">
        <v>71</v>
      </c>
      <c r="K331" s="1" t="s">
        <v>156</v>
      </c>
      <c r="L331" s="1" t="s">
        <v>66</v>
      </c>
      <c r="M331" s="1">
        <v>1</v>
      </c>
      <c r="N331" s="1">
        <v>1</v>
      </c>
      <c r="O331" s="1">
        <v>1</v>
      </c>
      <c r="P331" s="1">
        <v>0</v>
      </c>
      <c r="Q331" s="1" t="s">
        <v>59</v>
      </c>
      <c r="R331" s="1" t="s">
        <v>59</v>
      </c>
      <c r="S331" s="1" t="s">
        <v>59</v>
      </c>
      <c r="T331" s="1" t="s">
        <v>59</v>
      </c>
      <c r="U331" s="1" t="s">
        <v>59</v>
      </c>
      <c r="V331" s="1">
        <v>1</v>
      </c>
      <c r="W331" s="1">
        <v>1</v>
      </c>
      <c r="X331" s="1">
        <v>1</v>
      </c>
      <c r="Y331" s="1" t="s">
        <v>58</v>
      </c>
      <c r="Z331" s="1" t="s">
        <v>66</v>
      </c>
      <c r="AA331" s="1" t="s">
        <v>58</v>
      </c>
      <c r="AB331" s="1" t="s">
        <v>66</v>
      </c>
      <c r="AC331" s="1" t="s">
        <v>58</v>
      </c>
      <c r="AD331" s="1" t="s">
        <v>58</v>
      </c>
      <c r="AE331" s="1" t="s">
        <v>66</v>
      </c>
      <c r="AF331" s="1" t="s">
        <v>58</v>
      </c>
      <c r="AG331" s="1" t="s">
        <v>58</v>
      </c>
      <c r="AH331" s="1" t="s">
        <v>66</v>
      </c>
      <c r="AI331" s="1" t="s">
        <v>58</v>
      </c>
      <c r="AJ331" s="1" t="s">
        <v>58</v>
      </c>
      <c r="AK331" s="1">
        <v>1</v>
      </c>
      <c r="AL331" s="1">
        <v>0</v>
      </c>
      <c r="AM331" s="1">
        <v>1</v>
      </c>
      <c r="AN331" s="1">
        <v>0</v>
      </c>
      <c r="AO331" s="1">
        <v>0</v>
      </c>
      <c r="AP331" s="1">
        <v>0</v>
      </c>
      <c r="AQ331" s="1">
        <v>0</v>
      </c>
      <c r="AR331" s="1">
        <v>0</v>
      </c>
      <c r="AS331" s="1">
        <v>0</v>
      </c>
      <c r="AV331" s="1">
        <v>15</v>
      </c>
      <c r="AW331" s="1" t="s">
        <v>59</v>
      </c>
      <c r="AX331" s="1">
        <v>1</v>
      </c>
    </row>
    <row r="332" spans="1:50">
      <c r="A332" s="1" t="s">
        <v>764</v>
      </c>
      <c r="B332" s="1" t="s">
        <v>765</v>
      </c>
      <c r="C332" s="1" t="s">
        <v>88</v>
      </c>
      <c r="E332" s="1" t="s">
        <v>63</v>
      </c>
      <c r="F332" s="1">
        <v>30</v>
      </c>
      <c r="G332" s="1" t="s">
        <v>84</v>
      </c>
      <c r="H332" s="1">
        <v>189.14</v>
      </c>
      <c r="I332" s="1" t="s">
        <v>55</v>
      </c>
      <c r="J332" s="1" t="s">
        <v>55</v>
      </c>
      <c r="K332" s="1" t="s">
        <v>131</v>
      </c>
      <c r="L332" s="1" t="s">
        <v>58</v>
      </c>
      <c r="M332" s="1">
        <v>0</v>
      </c>
      <c r="N332" s="1">
        <v>0</v>
      </c>
      <c r="O332" s="1">
        <v>0</v>
      </c>
      <c r="P332" s="1">
        <v>0</v>
      </c>
      <c r="Q332" s="1" t="s">
        <v>59</v>
      </c>
      <c r="R332" s="1" t="s">
        <v>59</v>
      </c>
      <c r="S332" s="1" t="s">
        <v>59</v>
      </c>
      <c r="T332" s="1" t="s">
        <v>59</v>
      </c>
      <c r="U332" s="1" t="s">
        <v>59</v>
      </c>
      <c r="V332" s="1">
        <v>2</v>
      </c>
      <c r="W332" s="1">
        <v>1</v>
      </c>
      <c r="X332" s="1">
        <v>0</v>
      </c>
      <c r="Y332" s="1" t="s">
        <v>59</v>
      </c>
      <c r="Z332" s="1" t="s">
        <v>59</v>
      </c>
      <c r="AA332" s="1" t="s">
        <v>59</v>
      </c>
      <c r="AB332" s="1" t="s">
        <v>59</v>
      </c>
      <c r="AC332" s="1" t="s">
        <v>59</v>
      </c>
      <c r="AD332" s="1" t="s">
        <v>59</v>
      </c>
      <c r="AE332" s="1" t="s">
        <v>59</v>
      </c>
      <c r="AF332" s="1" t="s">
        <v>59</v>
      </c>
      <c r="AG332" s="1" t="s">
        <v>59</v>
      </c>
      <c r="AH332" s="1" t="s">
        <v>59</v>
      </c>
      <c r="AI332" s="1" t="s">
        <v>59</v>
      </c>
      <c r="AJ332" s="1" t="s">
        <v>59</v>
      </c>
      <c r="AV332" s="1">
        <v>12.4</v>
      </c>
      <c r="AW332" s="1" t="s">
        <v>59</v>
      </c>
      <c r="AX332" s="1">
        <v>8</v>
      </c>
    </row>
    <row r="333" spans="1:50">
      <c r="A333" s="1" t="s">
        <v>766</v>
      </c>
      <c r="B333" s="1" t="s">
        <v>767</v>
      </c>
      <c r="C333" s="1" t="s">
        <v>108</v>
      </c>
      <c r="D333" s="1">
        <v>3360</v>
      </c>
      <c r="E333" s="1" t="s">
        <v>53</v>
      </c>
      <c r="F333" s="1">
        <v>32</v>
      </c>
      <c r="G333" s="1" t="s">
        <v>54</v>
      </c>
      <c r="H333" s="1">
        <v>195.07</v>
      </c>
      <c r="I333" s="1" t="s">
        <v>55</v>
      </c>
      <c r="J333" s="1" t="s">
        <v>55</v>
      </c>
      <c r="K333" s="1" t="s">
        <v>85</v>
      </c>
      <c r="L333" s="1" t="s">
        <v>58</v>
      </c>
      <c r="M333" s="1">
        <v>0</v>
      </c>
      <c r="N333" s="1">
        <v>0</v>
      </c>
      <c r="O333" s="1">
        <v>0</v>
      </c>
      <c r="P333" s="1">
        <v>0</v>
      </c>
      <c r="Q333" s="1" t="s">
        <v>59</v>
      </c>
      <c r="R333" s="1" t="s">
        <v>59</v>
      </c>
      <c r="S333" s="1" t="s">
        <v>59</v>
      </c>
      <c r="T333" s="1" t="s">
        <v>59</v>
      </c>
      <c r="U333" s="1" t="s">
        <v>59</v>
      </c>
      <c r="V333" s="1">
        <v>1</v>
      </c>
      <c r="W333" s="1">
        <v>1</v>
      </c>
      <c r="X333" s="1">
        <v>0</v>
      </c>
      <c r="Y333" s="1" t="s">
        <v>58</v>
      </c>
      <c r="Z333" s="1" t="s">
        <v>66</v>
      </c>
      <c r="AA333" s="1" t="s">
        <v>58</v>
      </c>
      <c r="AB333" s="1" t="s">
        <v>58</v>
      </c>
      <c r="AC333" s="1" t="s">
        <v>58</v>
      </c>
      <c r="AD333" s="1" t="s">
        <v>58</v>
      </c>
      <c r="AE333" s="1" t="s">
        <v>58</v>
      </c>
      <c r="AF333" s="1" t="s">
        <v>58</v>
      </c>
      <c r="AG333" s="1" t="s">
        <v>58</v>
      </c>
      <c r="AH333" s="1" t="s">
        <v>58</v>
      </c>
      <c r="AI333" s="1" t="s">
        <v>58</v>
      </c>
      <c r="AJ333" s="1" t="s">
        <v>58</v>
      </c>
      <c r="AK333" s="1">
        <v>1</v>
      </c>
      <c r="AL333" s="1">
        <v>0</v>
      </c>
      <c r="AM333" s="1">
        <v>1</v>
      </c>
      <c r="AN333" s="1">
        <v>0</v>
      </c>
      <c r="AO333" s="1">
        <v>1</v>
      </c>
      <c r="AP333" s="1">
        <v>0</v>
      </c>
      <c r="AQ333" s="1">
        <v>1</v>
      </c>
      <c r="AR333" s="1">
        <v>0</v>
      </c>
      <c r="AS333" s="1">
        <v>1</v>
      </c>
      <c r="AV333" s="1">
        <v>11.3</v>
      </c>
      <c r="AW333" s="1" t="s">
        <v>59</v>
      </c>
      <c r="AX333" s="1">
        <v>9</v>
      </c>
    </row>
    <row r="334" spans="1:50">
      <c r="A334" s="1" t="s">
        <v>768</v>
      </c>
      <c r="B334" s="1" t="s">
        <v>273</v>
      </c>
      <c r="C334" s="1" t="s">
        <v>75</v>
      </c>
      <c r="D334" s="1">
        <v>3720</v>
      </c>
      <c r="E334" s="1" t="s">
        <v>53</v>
      </c>
      <c r="F334" s="1">
        <v>32</v>
      </c>
      <c r="G334" s="1" t="s">
        <v>115</v>
      </c>
      <c r="H334" s="1">
        <v>174.01</v>
      </c>
      <c r="I334" s="1" t="s">
        <v>261</v>
      </c>
      <c r="J334" s="1" t="s">
        <v>56</v>
      </c>
      <c r="K334" s="1" t="s">
        <v>215</v>
      </c>
      <c r="L334" s="1" t="s">
        <v>66</v>
      </c>
      <c r="M334" s="1">
        <v>1</v>
      </c>
      <c r="N334" s="1">
        <v>2</v>
      </c>
      <c r="O334" s="1">
        <v>2</v>
      </c>
      <c r="P334" s="1">
        <v>0</v>
      </c>
      <c r="Q334" s="1" t="s">
        <v>59</v>
      </c>
      <c r="R334" s="1" t="s">
        <v>59</v>
      </c>
      <c r="S334" s="1" t="s">
        <v>59</v>
      </c>
      <c r="T334" s="1" t="s">
        <v>59</v>
      </c>
      <c r="U334" s="1" t="s">
        <v>59</v>
      </c>
      <c r="V334" s="1">
        <v>0</v>
      </c>
      <c r="W334" s="1">
        <v>1</v>
      </c>
      <c r="X334" s="1">
        <v>1</v>
      </c>
      <c r="Y334" s="1" t="s">
        <v>59</v>
      </c>
      <c r="Z334" s="1" t="s">
        <v>59</v>
      </c>
      <c r="AA334" s="1" t="s">
        <v>59</v>
      </c>
      <c r="AB334" s="1" t="s">
        <v>59</v>
      </c>
      <c r="AC334" s="1" t="s">
        <v>59</v>
      </c>
      <c r="AD334" s="1" t="s">
        <v>59</v>
      </c>
      <c r="AE334" s="1" t="s">
        <v>59</v>
      </c>
      <c r="AF334" s="1" t="s">
        <v>59</v>
      </c>
      <c r="AG334" s="1" t="s">
        <v>59</v>
      </c>
      <c r="AH334" s="1" t="s">
        <v>59</v>
      </c>
      <c r="AI334" s="1" t="s">
        <v>59</v>
      </c>
      <c r="AJ334" s="1" t="s">
        <v>59</v>
      </c>
      <c r="AV334" s="1">
        <v>11.6</v>
      </c>
      <c r="AW334" s="1" t="s">
        <v>59</v>
      </c>
      <c r="AX334" s="1">
        <v>1</v>
      </c>
    </row>
    <row r="335" spans="1:50">
      <c r="A335" s="1" t="s">
        <v>769</v>
      </c>
      <c r="B335" s="1" t="s">
        <v>770</v>
      </c>
      <c r="C335" s="1" t="s">
        <v>187</v>
      </c>
      <c r="D335" s="1">
        <v>4640</v>
      </c>
      <c r="E335" s="1" t="s">
        <v>53</v>
      </c>
      <c r="F335" s="1">
        <v>82</v>
      </c>
      <c r="G335" s="1" t="s">
        <v>54</v>
      </c>
      <c r="H335" s="1">
        <v>220.72</v>
      </c>
      <c r="I335" s="1" t="s">
        <v>196</v>
      </c>
      <c r="J335" s="1" t="s">
        <v>56</v>
      </c>
      <c r="K335" s="1" t="s">
        <v>72</v>
      </c>
      <c r="L335" s="1" t="s">
        <v>58</v>
      </c>
      <c r="M335" s="1">
        <v>0</v>
      </c>
      <c r="N335" s="1">
        <v>2</v>
      </c>
      <c r="O335" s="1">
        <v>2</v>
      </c>
      <c r="P335" s="1">
        <v>0</v>
      </c>
      <c r="Q335" s="1" t="s">
        <v>59</v>
      </c>
      <c r="R335" s="1" t="s">
        <v>59</v>
      </c>
      <c r="S335" s="1" t="s">
        <v>59</v>
      </c>
      <c r="T335" s="1" t="s">
        <v>59</v>
      </c>
      <c r="U335" s="1" t="s">
        <v>59</v>
      </c>
      <c r="W335" s="1">
        <v>0</v>
      </c>
      <c r="X335" s="1">
        <v>0</v>
      </c>
      <c r="Y335" s="1" t="s">
        <v>66</v>
      </c>
      <c r="Z335" s="1" t="s">
        <v>66</v>
      </c>
      <c r="AA335" s="1" t="s">
        <v>58</v>
      </c>
      <c r="AB335" s="1" t="s">
        <v>58</v>
      </c>
      <c r="AC335" s="1" t="s">
        <v>58</v>
      </c>
      <c r="AD335" s="1" t="s">
        <v>58</v>
      </c>
      <c r="AE335" s="1" t="s">
        <v>66</v>
      </c>
      <c r="AF335" s="1" t="s">
        <v>58</v>
      </c>
      <c r="AG335" s="1" t="s">
        <v>58</v>
      </c>
      <c r="AH335" s="1" t="s">
        <v>58</v>
      </c>
      <c r="AI335" s="1" t="s">
        <v>58</v>
      </c>
      <c r="AJ335" s="1" t="s">
        <v>58</v>
      </c>
      <c r="AK335" s="1">
        <v>1</v>
      </c>
      <c r="AL335" s="1">
        <v>1</v>
      </c>
      <c r="AM335" s="1">
        <v>1</v>
      </c>
      <c r="AN335" s="1">
        <v>0</v>
      </c>
      <c r="AO335" s="1">
        <v>1</v>
      </c>
      <c r="AP335" s="1">
        <v>0</v>
      </c>
      <c r="AQ335" s="1">
        <v>0</v>
      </c>
      <c r="AR335" s="1">
        <v>0</v>
      </c>
      <c r="AS335" s="1">
        <v>0</v>
      </c>
      <c r="AV335" s="1">
        <v>11.6</v>
      </c>
      <c r="AW335" s="1" t="s">
        <v>59</v>
      </c>
      <c r="AX335" s="1">
        <v>7</v>
      </c>
    </row>
    <row r="336" spans="1:50">
      <c r="A336" s="1" t="s">
        <v>771</v>
      </c>
      <c r="B336" s="1" t="s">
        <v>394</v>
      </c>
      <c r="C336" s="1" t="s">
        <v>142</v>
      </c>
      <c r="D336" s="1">
        <v>2400</v>
      </c>
      <c r="E336" s="1" t="s">
        <v>53</v>
      </c>
      <c r="F336" s="1">
        <v>40</v>
      </c>
      <c r="G336" s="1" t="s">
        <v>70</v>
      </c>
      <c r="H336" s="1">
        <v>316.12</v>
      </c>
      <c r="I336" s="1" t="s">
        <v>55</v>
      </c>
      <c r="J336" s="1" t="s">
        <v>71</v>
      </c>
      <c r="K336" s="1" t="s">
        <v>85</v>
      </c>
      <c r="L336" s="1" t="s">
        <v>66</v>
      </c>
      <c r="M336" s="1">
        <v>1</v>
      </c>
      <c r="N336" s="1">
        <v>0</v>
      </c>
      <c r="O336" s="1">
        <v>0</v>
      </c>
      <c r="P336" s="1">
        <v>0</v>
      </c>
      <c r="Q336" s="1" t="s">
        <v>59</v>
      </c>
      <c r="R336" s="1" t="s">
        <v>59</v>
      </c>
      <c r="S336" s="1" t="s">
        <v>59</v>
      </c>
      <c r="T336" s="1" t="s">
        <v>59</v>
      </c>
      <c r="U336" s="1" t="s">
        <v>59</v>
      </c>
      <c r="W336" s="1">
        <v>0</v>
      </c>
      <c r="X336" s="1">
        <v>0</v>
      </c>
      <c r="Y336" s="1" t="s">
        <v>58</v>
      </c>
      <c r="Z336" s="1" t="s">
        <v>58</v>
      </c>
      <c r="AA336" s="1" t="s">
        <v>58</v>
      </c>
      <c r="AB336" s="1" t="s">
        <v>58</v>
      </c>
      <c r="AC336" s="1" t="s">
        <v>58</v>
      </c>
      <c r="AD336" s="1" t="s">
        <v>58</v>
      </c>
      <c r="AE336" s="1" t="s">
        <v>58</v>
      </c>
      <c r="AF336" s="1" t="s">
        <v>58</v>
      </c>
      <c r="AG336" s="1" t="s">
        <v>58</v>
      </c>
      <c r="AH336" s="1" t="s">
        <v>58</v>
      </c>
      <c r="AI336" s="1" t="s">
        <v>58</v>
      </c>
      <c r="AJ336" s="1" t="s">
        <v>58</v>
      </c>
      <c r="AK336" s="1">
        <v>0</v>
      </c>
      <c r="AL336" s="1">
        <v>0</v>
      </c>
      <c r="AM336" s="1">
        <v>1</v>
      </c>
      <c r="AN336" s="1">
        <v>0</v>
      </c>
      <c r="AO336" s="1">
        <v>0</v>
      </c>
      <c r="AP336" s="1">
        <v>0</v>
      </c>
      <c r="AQ336" s="1">
        <v>0</v>
      </c>
      <c r="AR336" s="1">
        <v>1</v>
      </c>
      <c r="AS336" s="1">
        <v>0</v>
      </c>
      <c r="AV336" s="1">
        <v>13</v>
      </c>
      <c r="AW336" s="1" t="s">
        <v>59</v>
      </c>
      <c r="AX336" s="1">
        <v>6</v>
      </c>
    </row>
    <row r="337" spans="1:50">
      <c r="A337" s="1" t="s">
        <v>772</v>
      </c>
      <c r="B337" s="1" t="s">
        <v>773</v>
      </c>
      <c r="C337" s="1" t="s">
        <v>137</v>
      </c>
      <c r="E337" s="1" t="s">
        <v>53</v>
      </c>
      <c r="F337" s="1">
        <v>64</v>
      </c>
      <c r="G337" s="1" t="s">
        <v>84</v>
      </c>
      <c r="H337" s="1">
        <v>310.52999999999997</v>
      </c>
      <c r="I337" s="1" t="s">
        <v>55</v>
      </c>
      <c r="J337" s="1" t="s">
        <v>55</v>
      </c>
      <c r="K337" s="1" t="s">
        <v>72</v>
      </c>
      <c r="L337" s="1" t="s">
        <v>66</v>
      </c>
      <c r="M337" s="1">
        <v>1</v>
      </c>
      <c r="N337" s="1">
        <v>2</v>
      </c>
      <c r="O337" s="1">
        <v>2</v>
      </c>
      <c r="P337" s="1">
        <v>0</v>
      </c>
      <c r="Q337" s="1" t="s">
        <v>66</v>
      </c>
      <c r="R337" s="1" t="s">
        <v>59</v>
      </c>
      <c r="S337" s="1" t="s">
        <v>59</v>
      </c>
      <c r="T337" s="1" t="s">
        <v>59</v>
      </c>
      <c r="U337" s="1" t="s">
        <v>59</v>
      </c>
      <c r="W337" s="1">
        <v>0</v>
      </c>
      <c r="X337" s="1">
        <v>0</v>
      </c>
      <c r="Y337" s="1" t="s">
        <v>58</v>
      </c>
      <c r="Z337" s="1" t="s">
        <v>58</v>
      </c>
      <c r="AA337" s="1" t="s">
        <v>66</v>
      </c>
      <c r="AB337" s="1" t="s">
        <v>66</v>
      </c>
      <c r="AC337" s="1" t="s">
        <v>58</v>
      </c>
      <c r="AD337" s="1" t="s">
        <v>58</v>
      </c>
      <c r="AE337" s="1" t="s">
        <v>58</v>
      </c>
      <c r="AF337" s="1" t="s">
        <v>58</v>
      </c>
      <c r="AG337" s="1" t="s">
        <v>58</v>
      </c>
      <c r="AH337" s="1" t="s">
        <v>58</v>
      </c>
      <c r="AI337" s="1" t="s">
        <v>58</v>
      </c>
      <c r="AJ337" s="1" t="s">
        <v>58</v>
      </c>
      <c r="AK337" s="1">
        <v>0</v>
      </c>
      <c r="AL337" s="1">
        <v>1</v>
      </c>
      <c r="AM337" s="1">
        <v>1</v>
      </c>
      <c r="AN337" s="1">
        <v>0</v>
      </c>
      <c r="AO337" s="1">
        <v>1</v>
      </c>
      <c r="AP337" s="1">
        <v>0</v>
      </c>
      <c r="AQ337" s="1">
        <v>0</v>
      </c>
      <c r="AR337" s="1">
        <v>0</v>
      </c>
      <c r="AS337" s="1">
        <v>0</v>
      </c>
      <c r="AV337" s="1">
        <v>14.9</v>
      </c>
      <c r="AW337" s="1" t="s">
        <v>59</v>
      </c>
      <c r="AX337" s="1">
        <v>5</v>
      </c>
    </row>
    <row r="338" spans="1:50">
      <c r="A338" s="1" t="s">
        <v>774</v>
      </c>
      <c r="B338" s="1" t="s">
        <v>775</v>
      </c>
      <c r="C338" s="1" t="s">
        <v>417</v>
      </c>
      <c r="D338" s="1">
        <v>2080</v>
      </c>
      <c r="E338" s="1" t="s">
        <v>53</v>
      </c>
      <c r="F338" s="1">
        <v>52</v>
      </c>
      <c r="G338" s="1" t="s">
        <v>127</v>
      </c>
      <c r="H338" s="1">
        <v>446.05</v>
      </c>
      <c r="I338" s="1" t="s">
        <v>55</v>
      </c>
      <c r="J338" s="1" t="s">
        <v>55</v>
      </c>
      <c r="K338" s="1" t="s">
        <v>145</v>
      </c>
      <c r="L338" s="1" t="s">
        <v>58</v>
      </c>
      <c r="M338" s="1">
        <v>0</v>
      </c>
      <c r="N338" s="1">
        <v>2</v>
      </c>
      <c r="O338" s="1">
        <v>2</v>
      </c>
      <c r="P338" s="1">
        <v>0</v>
      </c>
      <c r="Q338" s="1" t="s">
        <v>59</v>
      </c>
      <c r="R338" s="1" t="s">
        <v>59</v>
      </c>
      <c r="S338" s="1" t="s">
        <v>59</v>
      </c>
      <c r="T338" s="1" t="s">
        <v>59</v>
      </c>
      <c r="U338" s="1" t="s">
        <v>59</v>
      </c>
      <c r="V338" s="1">
        <v>1</v>
      </c>
      <c r="W338" s="1">
        <v>0</v>
      </c>
      <c r="X338" s="1">
        <v>0</v>
      </c>
      <c r="Y338" s="1" t="s">
        <v>59</v>
      </c>
      <c r="Z338" s="1" t="s">
        <v>59</v>
      </c>
      <c r="AA338" s="1" t="s">
        <v>59</v>
      </c>
      <c r="AB338" s="1" t="s">
        <v>59</v>
      </c>
      <c r="AC338" s="1" t="s">
        <v>59</v>
      </c>
      <c r="AD338" s="1" t="s">
        <v>59</v>
      </c>
      <c r="AE338" s="1" t="s">
        <v>59</v>
      </c>
      <c r="AF338" s="1" t="s">
        <v>59</v>
      </c>
      <c r="AG338" s="1" t="s">
        <v>59</v>
      </c>
      <c r="AH338" s="1" t="s">
        <v>59</v>
      </c>
      <c r="AI338" s="1" t="s">
        <v>59</v>
      </c>
      <c r="AJ338" s="1" t="s">
        <v>59</v>
      </c>
      <c r="AV338" s="1">
        <v>15.7</v>
      </c>
      <c r="AW338" s="1" t="s">
        <v>59</v>
      </c>
      <c r="AX338" s="1">
        <v>4</v>
      </c>
    </row>
    <row r="339" spans="1:50">
      <c r="A339" s="1" t="s">
        <v>776</v>
      </c>
      <c r="B339" s="1" t="s">
        <v>448</v>
      </c>
      <c r="C339" s="1" t="s">
        <v>119</v>
      </c>
      <c r="D339" s="1">
        <v>1800</v>
      </c>
      <c r="E339" s="1" t="s">
        <v>53</v>
      </c>
      <c r="F339" s="1">
        <v>44</v>
      </c>
      <c r="G339" s="1" t="s">
        <v>246</v>
      </c>
      <c r="H339" s="1">
        <v>329.28</v>
      </c>
      <c r="I339" s="1" t="s">
        <v>55</v>
      </c>
      <c r="J339" s="1" t="s">
        <v>55</v>
      </c>
      <c r="K339" s="1" t="s">
        <v>256</v>
      </c>
      <c r="L339" s="1" t="s">
        <v>66</v>
      </c>
      <c r="M339" s="1">
        <v>3</v>
      </c>
      <c r="N339" s="1">
        <v>2</v>
      </c>
      <c r="O339" s="1">
        <v>2</v>
      </c>
      <c r="P339" s="1">
        <v>0</v>
      </c>
      <c r="Q339" s="1" t="s">
        <v>59</v>
      </c>
      <c r="R339" s="1" t="s">
        <v>59</v>
      </c>
      <c r="S339" s="1" t="s">
        <v>59</v>
      </c>
      <c r="T339" s="1" t="s">
        <v>59</v>
      </c>
      <c r="U339" s="1" t="s">
        <v>59</v>
      </c>
      <c r="W339" s="1">
        <v>0</v>
      </c>
      <c r="X339" s="1">
        <v>0</v>
      </c>
      <c r="Y339" s="1" t="s">
        <v>66</v>
      </c>
      <c r="Z339" s="1" t="s">
        <v>58</v>
      </c>
      <c r="AA339" s="1" t="s">
        <v>58</v>
      </c>
      <c r="AB339" s="1" t="s">
        <v>66</v>
      </c>
      <c r="AC339" s="1" t="s">
        <v>58</v>
      </c>
      <c r="AD339" s="1" t="s">
        <v>58</v>
      </c>
      <c r="AE339" s="1" t="s">
        <v>66</v>
      </c>
      <c r="AF339" s="1" t="s">
        <v>58</v>
      </c>
      <c r="AG339" s="1" t="s">
        <v>58</v>
      </c>
      <c r="AH339" s="1" t="s">
        <v>58</v>
      </c>
      <c r="AI339" s="1" t="s">
        <v>58</v>
      </c>
      <c r="AJ339" s="1" t="s">
        <v>58</v>
      </c>
      <c r="AK339" s="1">
        <v>1</v>
      </c>
      <c r="AL339" s="1">
        <v>0</v>
      </c>
      <c r="AM339" s="1">
        <v>1</v>
      </c>
      <c r="AN339" s="1">
        <v>0</v>
      </c>
      <c r="AO339" s="1">
        <v>1</v>
      </c>
      <c r="AP339" s="1">
        <v>0</v>
      </c>
      <c r="AQ339" s="1">
        <v>0</v>
      </c>
      <c r="AR339" s="1">
        <v>0</v>
      </c>
      <c r="AS339" s="1">
        <v>1</v>
      </c>
      <c r="AV339" s="1">
        <v>12.9</v>
      </c>
      <c r="AW339" s="1" t="s">
        <v>59</v>
      </c>
      <c r="AX339" s="1">
        <v>7</v>
      </c>
    </row>
    <row r="340" spans="1:50">
      <c r="A340" s="1" t="s">
        <v>777</v>
      </c>
      <c r="B340" s="1" t="s">
        <v>778</v>
      </c>
      <c r="C340" s="1" t="s">
        <v>205</v>
      </c>
      <c r="D340" s="1">
        <v>1640</v>
      </c>
      <c r="E340" s="1" t="s">
        <v>53</v>
      </c>
      <c r="F340" s="1">
        <v>84</v>
      </c>
      <c r="G340" s="1" t="s">
        <v>70</v>
      </c>
      <c r="H340" s="1">
        <v>290.45999999999998</v>
      </c>
      <c r="I340" s="1" t="s">
        <v>641</v>
      </c>
      <c r="J340" s="1" t="s">
        <v>71</v>
      </c>
      <c r="K340" s="1" t="s">
        <v>72</v>
      </c>
      <c r="L340" s="1" t="s">
        <v>58</v>
      </c>
      <c r="M340" s="1">
        <v>0</v>
      </c>
      <c r="N340" s="1">
        <v>0</v>
      </c>
      <c r="O340" s="1">
        <v>0</v>
      </c>
      <c r="P340" s="1">
        <v>0</v>
      </c>
      <c r="Q340" s="1" t="s">
        <v>59</v>
      </c>
      <c r="R340" s="1" t="s">
        <v>59</v>
      </c>
      <c r="S340" s="1" t="s">
        <v>59</v>
      </c>
      <c r="T340" s="1" t="s">
        <v>59</v>
      </c>
      <c r="U340" s="1" t="s">
        <v>59</v>
      </c>
      <c r="W340" s="1">
        <v>0</v>
      </c>
      <c r="X340" s="1">
        <v>0</v>
      </c>
      <c r="Y340" s="1" t="s">
        <v>58</v>
      </c>
      <c r="Z340" s="1" t="s">
        <v>66</v>
      </c>
      <c r="AA340" s="1" t="s">
        <v>58</v>
      </c>
      <c r="AB340" s="1" t="s">
        <v>66</v>
      </c>
      <c r="AC340" s="1" t="s">
        <v>58</v>
      </c>
      <c r="AD340" s="1" t="s">
        <v>58</v>
      </c>
      <c r="AE340" s="1" t="s">
        <v>58</v>
      </c>
      <c r="AF340" s="1" t="s">
        <v>58</v>
      </c>
      <c r="AG340" s="1" t="s">
        <v>58</v>
      </c>
      <c r="AH340" s="1" t="s">
        <v>58</v>
      </c>
      <c r="AI340" s="1" t="s">
        <v>58</v>
      </c>
      <c r="AJ340" s="1" t="s">
        <v>58</v>
      </c>
      <c r="AK340" s="1">
        <v>1</v>
      </c>
      <c r="AL340" s="1">
        <v>1</v>
      </c>
      <c r="AM340" s="1">
        <v>1</v>
      </c>
      <c r="AN340" s="1">
        <v>1</v>
      </c>
      <c r="AO340" s="1">
        <v>0</v>
      </c>
      <c r="AP340" s="1">
        <v>0</v>
      </c>
      <c r="AQ340" s="1">
        <v>0</v>
      </c>
      <c r="AR340" s="1">
        <v>0</v>
      </c>
      <c r="AS340" s="1">
        <v>0</v>
      </c>
      <c r="AV340" s="1">
        <v>11.6</v>
      </c>
      <c r="AW340" s="1" t="s">
        <v>59</v>
      </c>
      <c r="AX340" s="1">
        <v>1</v>
      </c>
    </row>
    <row r="341" spans="1:50">
      <c r="A341" s="1" t="s">
        <v>779</v>
      </c>
      <c r="B341" s="1" t="s">
        <v>780</v>
      </c>
      <c r="C341" s="1" t="s">
        <v>781</v>
      </c>
      <c r="D341" s="1">
        <v>4100</v>
      </c>
      <c r="E341" s="1" t="s">
        <v>53</v>
      </c>
      <c r="F341" s="1">
        <v>34</v>
      </c>
      <c r="G341" s="1" t="s">
        <v>115</v>
      </c>
      <c r="H341" s="1">
        <v>194.74</v>
      </c>
      <c r="I341" s="1" t="s">
        <v>55</v>
      </c>
      <c r="J341" s="1" t="s">
        <v>55</v>
      </c>
      <c r="K341" s="1" t="s">
        <v>55</v>
      </c>
      <c r="L341" s="1" t="s">
        <v>66</v>
      </c>
      <c r="M341" s="1">
        <v>2</v>
      </c>
      <c r="N341" s="1">
        <v>0</v>
      </c>
      <c r="O341" s="1">
        <v>0</v>
      </c>
      <c r="P341" s="1">
        <v>0</v>
      </c>
      <c r="Q341" s="1" t="s">
        <v>59</v>
      </c>
      <c r="R341" s="1" t="s">
        <v>59</v>
      </c>
      <c r="S341" s="1" t="s">
        <v>59</v>
      </c>
      <c r="T341" s="1" t="s">
        <v>59</v>
      </c>
      <c r="U341" s="1" t="s">
        <v>59</v>
      </c>
      <c r="Y341" s="1" t="s">
        <v>58</v>
      </c>
      <c r="Z341" s="1" t="s">
        <v>58</v>
      </c>
      <c r="AA341" s="1" t="s">
        <v>58</v>
      </c>
      <c r="AB341" s="1" t="s">
        <v>58</v>
      </c>
      <c r="AC341" s="1" t="s">
        <v>58</v>
      </c>
      <c r="AD341" s="1" t="s">
        <v>58</v>
      </c>
      <c r="AE341" s="1" t="s">
        <v>58</v>
      </c>
      <c r="AF341" s="1" t="s">
        <v>58</v>
      </c>
      <c r="AG341" s="1" t="s">
        <v>58</v>
      </c>
      <c r="AH341" s="1" t="s">
        <v>58</v>
      </c>
      <c r="AI341" s="1" t="s">
        <v>58</v>
      </c>
      <c r="AJ341" s="1" t="s">
        <v>58</v>
      </c>
      <c r="AK341" s="1">
        <v>0</v>
      </c>
      <c r="AL341" s="1">
        <v>0</v>
      </c>
      <c r="AM341" s="1">
        <v>0</v>
      </c>
      <c r="AN341" s="1">
        <v>0</v>
      </c>
      <c r="AO341" s="1">
        <v>0</v>
      </c>
      <c r="AP341" s="1">
        <v>0</v>
      </c>
      <c r="AQ341" s="1">
        <v>0</v>
      </c>
      <c r="AR341" s="1">
        <v>0</v>
      </c>
      <c r="AS341" s="1">
        <v>0</v>
      </c>
      <c r="AW341" s="1" t="s">
        <v>59</v>
      </c>
      <c r="AX341" s="1">
        <v>4</v>
      </c>
    </row>
    <row r="342" spans="1:50">
      <c r="A342" s="1" t="s">
        <v>782</v>
      </c>
      <c r="B342" s="1" t="s">
        <v>783</v>
      </c>
      <c r="C342" s="1" t="s">
        <v>148</v>
      </c>
      <c r="D342" s="1">
        <v>3640</v>
      </c>
      <c r="E342" s="1" t="s">
        <v>63</v>
      </c>
      <c r="F342" s="1">
        <v>50</v>
      </c>
      <c r="G342" s="1" t="s">
        <v>84</v>
      </c>
      <c r="H342" s="1">
        <v>186.18</v>
      </c>
      <c r="I342" s="1" t="s">
        <v>105</v>
      </c>
      <c r="J342" s="1" t="s">
        <v>56</v>
      </c>
      <c r="K342" s="1" t="s">
        <v>85</v>
      </c>
      <c r="L342" s="1" t="s">
        <v>58</v>
      </c>
      <c r="M342" s="1">
        <v>0</v>
      </c>
      <c r="N342" s="1">
        <v>0</v>
      </c>
      <c r="O342" s="1">
        <v>0</v>
      </c>
      <c r="P342" s="1">
        <v>0</v>
      </c>
      <c r="Q342" s="1" t="s">
        <v>59</v>
      </c>
      <c r="R342" s="1" t="s">
        <v>66</v>
      </c>
      <c r="S342" s="1" t="s">
        <v>66</v>
      </c>
      <c r="T342" s="1" t="s">
        <v>59</v>
      </c>
      <c r="U342" s="1" t="s">
        <v>66</v>
      </c>
      <c r="W342" s="1">
        <v>0</v>
      </c>
      <c r="X342" s="1">
        <v>0</v>
      </c>
      <c r="Y342" s="1" t="s">
        <v>59</v>
      </c>
      <c r="Z342" s="1" t="s">
        <v>59</v>
      </c>
      <c r="AA342" s="1" t="s">
        <v>59</v>
      </c>
      <c r="AB342" s="1" t="s">
        <v>59</v>
      </c>
      <c r="AC342" s="1" t="s">
        <v>59</v>
      </c>
      <c r="AD342" s="1" t="s">
        <v>59</v>
      </c>
      <c r="AE342" s="1" t="s">
        <v>59</v>
      </c>
      <c r="AF342" s="1" t="s">
        <v>59</v>
      </c>
      <c r="AG342" s="1" t="s">
        <v>59</v>
      </c>
      <c r="AH342" s="1" t="s">
        <v>59</v>
      </c>
      <c r="AI342" s="1" t="s">
        <v>59</v>
      </c>
      <c r="AJ342" s="1" t="s">
        <v>59</v>
      </c>
      <c r="AV342" s="1">
        <v>12.3</v>
      </c>
      <c r="AW342" s="1" t="s">
        <v>59</v>
      </c>
      <c r="AX342" s="1">
        <v>3</v>
      </c>
    </row>
    <row r="343" spans="1:50">
      <c r="A343" s="1" t="s">
        <v>784</v>
      </c>
      <c r="B343" s="1" t="s">
        <v>340</v>
      </c>
      <c r="C343" s="1" t="s">
        <v>205</v>
      </c>
      <c r="D343" s="1">
        <v>3480</v>
      </c>
      <c r="E343" s="1" t="s">
        <v>53</v>
      </c>
      <c r="F343" s="1">
        <v>32</v>
      </c>
      <c r="G343" s="1" t="s">
        <v>54</v>
      </c>
      <c r="H343" s="1">
        <v>143.75</v>
      </c>
      <c r="I343" s="1" t="s">
        <v>55</v>
      </c>
      <c r="J343" s="1" t="s">
        <v>55</v>
      </c>
      <c r="K343" s="1" t="s">
        <v>85</v>
      </c>
      <c r="L343" s="1" t="s">
        <v>66</v>
      </c>
      <c r="M343" s="1">
        <v>1</v>
      </c>
      <c r="N343" s="1">
        <v>0</v>
      </c>
      <c r="O343" s="1">
        <v>0</v>
      </c>
      <c r="P343" s="1">
        <v>0</v>
      </c>
      <c r="Q343" s="1" t="s">
        <v>59</v>
      </c>
      <c r="R343" s="1" t="s">
        <v>59</v>
      </c>
      <c r="S343" s="1" t="s">
        <v>59</v>
      </c>
      <c r="T343" s="1" t="s">
        <v>59</v>
      </c>
      <c r="U343" s="1" t="s">
        <v>59</v>
      </c>
      <c r="W343" s="1">
        <v>0</v>
      </c>
      <c r="X343" s="1">
        <v>0</v>
      </c>
      <c r="Y343" s="1" t="s">
        <v>59</v>
      </c>
      <c r="Z343" s="1" t="s">
        <v>59</v>
      </c>
      <c r="AA343" s="1" t="s">
        <v>59</v>
      </c>
      <c r="AB343" s="1" t="s">
        <v>59</v>
      </c>
      <c r="AC343" s="1" t="s">
        <v>59</v>
      </c>
      <c r="AD343" s="1" t="s">
        <v>59</v>
      </c>
      <c r="AE343" s="1" t="s">
        <v>59</v>
      </c>
      <c r="AF343" s="1" t="s">
        <v>59</v>
      </c>
      <c r="AG343" s="1" t="s">
        <v>59</v>
      </c>
      <c r="AH343" s="1" t="s">
        <v>59</v>
      </c>
      <c r="AI343" s="1" t="s">
        <v>59</v>
      </c>
      <c r="AJ343" s="1" t="s">
        <v>59</v>
      </c>
      <c r="AV343" s="1">
        <v>11.9</v>
      </c>
      <c r="AW343" s="1" t="s">
        <v>59</v>
      </c>
      <c r="AX343" s="1">
        <v>1</v>
      </c>
    </row>
    <row r="344" spans="1:50">
      <c r="A344" s="1" t="s">
        <v>785</v>
      </c>
      <c r="B344" s="1" t="s">
        <v>786</v>
      </c>
      <c r="C344" s="1" t="s">
        <v>202</v>
      </c>
      <c r="D344" s="1">
        <v>2030</v>
      </c>
      <c r="E344" s="1" t="s">
        <v>63</v>
      </c>
      <c r="F344" s="1">
        <v>34</v>
      </c>
      <c r="G344" s="1" t="s">
        <v>54</v>
      </c>
      <c r="H344" s="1">
        <v>175.99</v>
      </c>
      <c r="I344" s="1" t="s">
        <v>55</v>
      </c>
      <c r="J344" s="1" t="s">
        <v>71</v>
      </c>
      <c r="K344" s="1" t="s">
        <v>128</v>
      </c>
      <c r="L344" s="1" t="s">
        <v>66</v>
      </c>
      <c r="M344" s="1">
        <v>1</v>
      </c>
      <c r="N344" s="1">
        <v>0</v>
      </c>
      <c r="O344" s="1">
        <v>0</v>
      </c>
      <c r="P344" s="1">
        <v>0</v>
      </c>
      <c r="Q344" s="1" t="s">
        <v>59</v>
      </c>
      <c r="R344" s="1" t="s">
        <v>59</v>
      </c>
      <c r="S344" s="1" t="s">
        <v>59</v>
      </c>
      <c r="T344" s="1" t="s">
        <v>59</v>
      </c>
      <c r="U344" s="1" t="s">
        <v>59</v>
      </c>
      <c r="V344" s="1">
        <v>1</v>
      </c>
      <c r="W344" s="1">
        <v>0</v>
      </c>
      <c r="X344" s="1">
        <v>0</v>
      </c>
      <c r="Y344" s="1" t="s">
        <v>59</v>
      </c>
      <c r="Z344" s="1" t="s">
        <v>59</v>
      </c>
      <c r="AA344" s="1" t="s">
        <v>59</v>
      </c>
      <c r="AB344" s="1" t="s">
        <v>59</v>
      </c>
      <c r="AC344" s="1" t="s">
        <v>59</v>
      </c>
      <c r="AD344" s="1" t="s">
        <v>59</v>
      </c>
      <c r="AE344" s="1" t="s">
        <v>59</v>
      </c>
      <c r="AF344" s="1" t="s">
        <v>59</v>
      </c>
      <c r="AG344" s="1" t="s">
        <v>59</v>
      </c>
      <c r="AH344" s="1" t="s">
        <v>59</v>
      </c>
      <c r="AI344" s="1" t="s">
        <v>59</v>
      </c>
      <c r="AJ344" s="1" t="s">
        <v>59</v>
      </c>
      <c r="AV344" s="1">
        <v>12</v>
      </c>
      <c r="AW344" s="1" t="s">
        <v>59</v>
      </c>
      <c r="AX344" s="1">
        <v>2</v>
      </c>
    </row>
    <row r="345" spans="1:50">
      <c r="A345" s="1" t="s">
        <v>787</v>
      </c>
      <c r="B345" s="1" t="s">
        <v>286</v>
      </c>
      <c r="C345" s="1" t="s">
        <v>134</v>
      </c>
      <c r="D345" s="1">
        <v>1640</v>
      </c>
      <c r="E345" s="1" t="s">
        <v>63</v>
      </c>
      <c r="F345" s="1">
        <v>68</v>
      </c>
      <c r="G345" s="1" t="s">
        <v>64</v>
      </c>
      <c r="H345" s="1">
        <v>323.02999999999997</v>
      </c>
      <c r="I345" s="1" t="s">
        <v>105</v>
      </c>
      <c r="J345" s="1" t="s">
        <v>71</v>
      </c>
      <c r="K345" s="1" t="s">
        <v>111</v>
      </c>
      <c r="L345" s="1" t="s">
        <v>58</v>
      </c>
      <c r="M345" s="1">
        <v>0</v>
      </c>
      <c r="N345" s="1">
        <v>2</v>
      </c>
      <c r="O345" s="1">
        <v>2</v>
      </c>
      <c r="P345" s="1">
        <v>0</v>
      </c>
      <c r="Q345" s="1" t="s">
        <v>59</v>
      </c>
      <c r="R345" s="1" t="s">
        <v>59</v>
      </c>
      <c r="S345" s="1" t="s">
        <v>59</v>
      </c>
      <c r="T345" s="1" t="s">
        <v>66</v>
      </c>
      <c r="U345" s="1" t="s">
        <v>66</v>
      </c>
      <c r="V345" s="1">
        <v>1</v>
      </c>
      <c r="W345" s="1">
        <v>1</v>
      </c>
      <c r="X345" s="1">
        <v>0</v>
      </c>
      <c r="Y345" s="1" t="s">
        <v>66</v>
      </c>
      <c r="Z345" s="1" t="s">
        <v>66</v>
      </c>
      <c r="AA345" s="1" t="s">
        <v>58</v>
      </c>
      <c r="AB345" s="1" t="s">
        <v>66</v>
      </c>
      <c r="AC345" s="1" t="s">
        <v>58</v>
      </c>
      <c r="AD345" s="1" t="s">
        <v>58</v>
      </c>
      <c r="AE345" s="1" t="s">
        <v>58</v>
      </c>
      <c r="AF345" s="1" t="s">
        <v>58</v>
      </c>
      <c r="AG345" s="1" t="s">
        <v>58</v>
      </c>
      <c r="AH345" s="1" t="s">
        <v>58</v>
      </c>
      <c r="AI345" s="1" t="s">
        <v>58</v>
      </c>
      <c r="AJ345" s="1" t="s">
        <v>58</v>
      </c>
      <c r="AK345" s="1">
        <v>0</v>
      </c>
      <c r="AL345" s="1">
        <v>0</v>
      </c>
      <c r="AM345" s="1">
        <v>1</v>
      </c>
      <c r="AN345" s="1">
        <v>0</v>
      </c>
      <c r="AO345" s="1">
        <v>1</v>
      </c>
      <c r="AP345" s="1">
        <v>0</v>
      </c>
      <c r="AQ345" s="1">
        <v>0</v>
      </c>
      <c r="AR345" s="1">
        <v>0</v>
      </c>
      <c r="AS345" s="1">
        <v>1</v>
      </c>
      <c r="AV345" s="1">
        <v>14.6</v>
      </c>
      <c r="AW345" s="1" t="s">
        <v>59</v>
      </c>
      <c r="AX345" s="1">
        <v>1</v>
      </c>
    </row>
    <row r="346" spans="1:50">
      <c r="A346" s="1" t="s">
        <v>788</v>
      </c>
      <c r="B346" s="1" t="s">
        <v>342</v>
      </c>
      <c r="C346" s="1" t="s">
        <v>103</v>
      </c>
      <c r="D346" s="1">
        <v>5945</v>
      </c>
      <c r="E346" s="1" t="s">
        <v>63</v>
      </c>
      <c r="F346" s="1">
        <v>40</v>
      </c>
      <c r="G346" s="1" t="s">
        <v>246</v>
      </c>
      <c r="H346" s="1">
        <v>490.46</v>
      </c>
      <c r="I346" s="1" t="s">
        <v>105</v>
      </c>
      <c r="J346" s="1" t="s">
        <v>71</v>
      </c>
      <c r="K346" s="1" t="s">
        <v>128</v>
      </c>
      <c r="L346" s="1" t="s">
        <v>66</v>
      </c>
      <c r="M346" s="1">
        <v>3</v>
      </c>
      <c r="N346" s="1">
        <v>2</v>
      </c>
      <c r="O346" s="1">
        <v>2</v>
      </c>
      <c r="P346" s="1">
        <v>0</v>
      </c>
      <c r="Q346" s="1" t="s">
        <v>59</v>
      </c>
      <c r="R346" s="1" t="s">
        <v>66</v>
      </c>
      <c r="S346" s="1" t="s">
        <v>66</v>
      </c>
      <c r="T346" s="1" t="s">
        <v>59</v>
      </c>
      <c r="U346" s="1" t="s">
        <v>59</v>
      </c>
      <c r="W346" s="1">
        <v>0</v>
      </c>
      <c r="X346" s="1">
        <v>0</v>
      </c>
      <c r="Y346" s="1" t="s">
        <v>66</v>
      </c>
      <c r="Z346" s="1" t="s">
        <v>58</v>
      </c>
      <c r="AA346" s="1" t="s">
        <v>58</v>
      </c>
      <c r="AB346" s="1" t="s">
        <v>66</v>
      </c>
      <c r="AC346" s="1" t="s">
        <v>58</v>
      </c>
      <c r="AD346" s="1" t="s">
        <v>58</v>
      </c>
      <c r="AE346" s="1" t="s">
        <v>58</v>
      </c>
      <c r="AF346" s="1" t="s">
        <v>66</v>
      </c>
      <c r="AG346" s="1" t="s">
        <v>58</v>
      </c>
      <c r="AH346" s="1" t="s">
        <v>58</v>
      </c>
      <c r="AI346" s="1" t="s">
        <v>58</v>
      </c>
      <c r="AJ346" s="1" t="s">
        <v>58</v>
      </c>
      <c r="AK346" s="1">
        <v>1</v>
      </c>
      <c r="AL346" s="1">
        <v>0</v>
      </c>
      <c r="AM346" s="1">
        <v>1</v>
      </c>
      <c r="AN346" s="1">
        <v>0</v>
      </c>
      <c r="AO346" s="1">
        <v>1</v>
      </c>
      <c r="AP346" s="1">
        <v>0</v>
      </c>
      <c r="AQ346" s="1">
        <v>0</v>
      </c>
      <c r="AR346" s="1">
        <v>1</v>
      </c>
      <c r="AS346" s="1">
        <v>1</v>
      </c>
      <c r="AV346" s="1">
        <v>16.100000000000001</v>
      </c>
      <c r="AW346" s="1" t="s">
        <v>59</v>
      </c>
      <c r="AX346" s="1">
        <v>6</v>
      </c>
    </row>
    <row r="347" spans="1:50">
      <c r="A347" s="1" t="s">
        <v>789</v>
      </c>
      <c r="B347" s="1" t="s">
        <v>790</v>
      </c>
      <c r="C347" s="1" t="s">
        <v>75</v>
      </c>
      <c r="D347" s="1">
        <v>2160</v>
      </c>
      <c r="E347" s="1" t="s">
        <v>53</v>
      </c>
      <c r="F347" s="1">
        <v>76</v>
      </c>
      <c r="G347" s="1" t="s">
        <v>115</v>
      </c>
      <c r="H347" s="1">
        <v>227.63</v>
      </c>
      <c r="I347" s="1" t="s">
        <v>55</v>
      </c>
      <c r="J347" s="1" t="s">
        <v>55</v>
      </c>
      <c r="K347" s="1" t="s">
        <v>168</v>
      </c>
      <c r="L347" s="1" t="s">
        <v>58</v>
      </c>
      <c r="M347" s="1">
        <v>0</v>
      </c>
      <c r="N347" s="1">
        <v>1</v>
      </c>
      <c r="O347" s="1">
        <v>1</v>
      </c>
      <c r="P347" s="1">
        <v>0</v>
      </c>
      <c r="Q347" s="1" t="s">
        <v>59</v>
      </c>
      <c r="R347" s="1" t="s">
        <v>59</v>
      </c>
      <c r="S347" s="1" t="s">
        <v>59</v>
      </c>
      <c r="T347" s="1" t="s">
        <v>59</v>
      </c>
      <c r="U347" s="1" t="s">
        <v>59</v>
      </c>
      <c r="V347" s="1">
        <v>2</v>
      </c>
      <c r="W347" s="1">
        <v>0</v>
      </c>
      <c r="X347" s="1">
        <v>0</v>
      </c>
      <c r="Y347" s="1" t="s">
        <v>58</v>
      </c>
      <c r="Z347" s="1" t="s">
        <v>58</v>
      </c>
      <c r="AA347" s="1" t="s">
        <v>58</v>
      </c>
      <c r="AB347" s="1" t="s">
        <v>58</v>
      </c>
      <c r="AC347" s="1" t="s">
        <v>58</v>
      </c>
      <c r="AD347" s="1" t="s">
        <v>58</v>
      </c>
      <c r="AE347" s="1" t="s">
        <v>58</v>
      </c>
      <c r="AF347" s="1" t="s">
        <v>58</v>
      </c>
      <c r="AG347" s="1" t="s">
        <v>58</v>
      </c>
      <c r="AH347" s="1" t="s">
        <v>58</v>
      </c>
      <c r="AI347" s="1" t="s">
        <v>58</v>
      </c>
      <c r="AJ347" s="1" t="s">
        <v>58</v>
      </c>
      <c r="AK347" s="1">
        <v>0</v>
      </c>
      <c r="AL347" s="1">
        <v>1</v>
      </c>
      <c r="AM347" s="1">
        <v>1</v>
      </c>
      <c r="AN347" s="1">
        <v>0</v>
      </c>
      <c r="AO347" s="1">
        <v>0</v>
      </c>
      <c r="AP347" s="1">
        <v>0</v>
      </c>
      <c r="AQ347" s="1">
        <v>0</v>
      </c>
      <c r="AR347" s="1">
        <v>0</v>
      </c>
      <c r="AS347" s="1">
        <v>0</v>
      </c>
      <c r="AV347" s="1">
        <v>12</v>
      </c>
      <c r="AW347" s="1" t="s">
        <v>59</v>
      </c>
      <c r="AX347" s="1">
        <v>1</v>
      </c>
    </row>
    <row r="348" spans="1:50">
      <c r="A348" s="1" t="s">
        <v>791</v>
      </c>
      <c r="B348" s="1" t="s">
        <v>792</v>
      </c>
      <c r="C348" s="1" t="s">
        <v>420</v>
      </c>
      <c r="D348" s="1">
        <v>1640</v>
      </c>
      <c r="E348" s="1" t="s">
        <v>53</v>
      </c>
      <c r="F348" s="1">
        <v>60</v>
      </c>
      <c r="G348" s="1" t="s">
        <v>84</v>
      </c>
      <c r="H348" s="1">
        <v>182.24</v>
      </c>
      <c r="I348" s="1" t="s">
        <v>55</v>
      </c>
      <c r="J348" s="1" t="s">
        <v>55</v>
      </c>
      <c r="K348" s="1" t="s">
        <v>72</v>
      </c>
      <c r="L348" s="1" t="s">
        <v>58</v>
      </c>
      <c r="M348" s="1">
        <v>0</v>
      </c>
      <c r="N348" s="1">
        <v>2</v>
      </c>
      <c r="O348" s="1">
        <v>2</v>
      </c>
      <c r="P348" s="1">
        <v>0</v>
      </c>
      <c r="Q348" s="1" t="s">
        <v>59</v>
      </c>
      <c r="R348" s="1" t="s">
        <v>59</v>
      </c>
      <c r="S348" s="1" t="s">
        <v>59</v>
      </c>
      <c r="T348" s="1" t="s">
        <v>59</v>
      </c>
      <c r="U348" s="1" t="s">
        <v>59</v>
      </c>
      <c r="V348" s="1">
        <v>1</v>
      </c>
      <c r="W348" s="1">
        <v>1</v>
      </c>
      <c r="X348" s="1">
        <v>0</v>
      </c>
      <c r="Y348" s="1" t="s">
        <v>59</v>
      </c>
      <c r="Z348" s="1" t="s">
        <v>59</v>
      </c>
      <c r="AA348" s="1" t="s">
        <v>59</v>
      </c>
      <c r="AB348" s="1" t="s">
        <v>59</v>
      </c>
      <c r="AC348" s="1" t="s">
        <v>59</v>
      </c>
      <c r="AD348" s="1" t="s">
        <v>59</v>
      </c>
      <c r="AE348" s="1" t="s">
        <v>59</v>
      </c>
      <c r="AF348" s="1" t="s">
        <v>59</v>
      </c>
      <c r="AG348" s="1" t="s">
        <v>59</v>
      </c>
      <c r="AH348" s="1" t="s">
        <v>59</v>
      </c>
      <c r="AI348" s="1" t="s">
        <v>59</v>
      </c>
      <c r="AJ348" s="1" t="s">
        <v>59</v>
      </c>
      <c r="AV348" s="1">
        <v>11.4</v>
      </c>
      <c r="AW348" s="1" t="s">
        <v>59</v>
      </c>
      <c r="AX348" s="1">
        <v>2</v>
      </c>
    </row>
    <row r="349" spans="1:50">
      <c r="A349" s="1" t="s">
        <v>793</v>
      </c>
      <c r="B349" s="1" t="s">
        <v>794</v>
      </c>
      <c r="C349" s="1" t="s">
        <v>122</v>
      </c>
      <c r="D349" s="1">
        <v>2020</v>
      </c>
      <c r="E349" s="1" t="s">
        <v>63</v>
      </c>
      <c r="F349" s="1">
        <v>72</v>
      </c>
      <c r="G349" s="1" t="s">
        <v>246</v>
      </c>
      <c r="H349" s="1">
        <v>341.45</v>
      </c>
      <c r="I349" s="1" t="s">
        <v>55</v>
      </c>
      <c r="J349" s="1" t="s">
        <v>55</v>
      </c>
      <c r="K349" s="1" t="s">
        <v>153</v>
      </c>
      <c r="L349" s="1" t="s">
        <v>58</v>
      </c>
      <c r="M349" s="1">
        <v>0</v>
      </c>
      <c r="N349" s="1">
        <v>2</v>
      </c>
      <c r="O349" s="1">
        <v>2</v>
      </c>
      <c r="P349" s="1">
        <v>0</v>
      </c>
      <c r="Q349" s="1" t="s">
        <v>59</v>
      </c>
      <c r="R349" s="1" t="s">
        <v>59</v>
      </c>
      <c r="S349" s="1" t="s">
        <v>59</v>
      </c>
      <c r="T349" s="1" t="s">
        <v>59</v>
      </c>
      <c r="U349" s="1" t="s">
        <v>59</v>
      </c>
      <c r="V349" s="1">
        <v>2</v>
      </c>
      <c r="W349" s="1">
        <v>0</v>
      </c>
      <c r="X349" s="1">
        <v>1</v>
      </c>
      <c r="Y349" s="1" t="s">
        <v>58</v>
      </c>
      <c r="Z349" s="1" t="s">
        <v>66</v>
      </c>
      <c r="AA349" s="1" t="s">
        <v>58</v>
      </c>
      <c r="AB349" s="1" t="s">
        <v>66</v>
      </c>
      <c r="AC349" s="1" t="s">
        <v>58</v>
      </c>
      <c r="AD349" s="1" t="s">
        <v>58</v>
      </c>
      <c r="AE349" s="1" t="s">
        <v>66</v>
      </c>
      <c r="AF349" s="1" t="s">
        <v>58</v>
      </c>
      <c r="AG349" s="1" t="s">
        <v>58</v>
      </c>
      <c r="AH349" s="1" t="s">
        <v>58</v>
      </c>
      <c r="AI349" s="1" t="s">
        <v>58</v>
      </c>
      <c r="AJ349" s="1" t="s">
        <v>58</v>
      </c>
      <c r="AK349" s="1">
        <v>0</v>
      </c>
      <c r="AL349" s="1">
        <v>0</v>
      </c>
      <c r="AM349" s="1">
        <v>1</v>
      </c>
      <c r="AN349" s="1">
        <v>0</v>
      </c>
      <c r="AO349" s="1">
        <v>1</v>
      </c>
      <c r="AP349" s="1">
        <v>0</v>
      </c>
      <c r="AQ349" s="1">
        <v>0</v>
      </c>
      <c r="AR349" s="1">
        <v>0</v>
      </c>
      <c r="AS349" s="1">
        <v>1</v>
      </c>
      <c r="AV349" s="1">
        <v>12.9</v>
      </c>
      <c r="AW349" s="1" t="s">
        <v>59</v>
      </c>
      <c r="AX349" s="1">
        <v>7</v>
      </c>
    </row>
    <row r="350" spans="1:50">
      <c r="A350" s="1" t="s">
        <v>795</v>
      </c>
      <c r="B350" s="1" t="s">
        <v>796</v>
      </c>
      <c r="C350" s="1" t="s">
        <v>205</v>
      </c>
      <c r="D350" s="1">
        <v>2440</v>
      </c>
      <c r="E350" s="1" t="s">
        <v>63</v>
      </c>
      <c r="F350" s="1">
        <v>36</v>
      </c>
      <c r="G350" s="1" t="s">
        <v>54</v>
      </c>
      <c r="H350" s="1">
        <v>123.36</v>
      </c>
      <c r="I350" s="1" t="s">
        <v>55</v>
      </c>
      <c r="J350" s="1" t="s">
        <v>55</v>
      </c>
      <c r="K350" s="1" t="s">
        <v>131</v>
      </c>
      <c r="L350" s="1" t="s">
        <v>58</v>
      </c>
      <c r="M350" s="1">
        <v>0</v>
      </c>
      <c r="N350" s="1">
        <v>0</v>
      </c>
      <c r="O350" s="1">
        <v>0</v>
      </c>
      <c r="P350" s="1">
        <v>0</v>
      </c>
      <c r="Q350" s="1" t="s">
        <v>59</v>
      </c>
      <c r="R350" s="1" t="s">
        <v>59</v>
      </c>
      <c r="S350" s="1" t="s">
        <v>59</v>
      </c>
      <c r="T350" s="1" t="s">
        <v>59</v>
      </c>
      <c r="U350" s="1" t="s">
        <v>59</v>
      </c>
      <c r="W350" s="1">
        <v>0</v>
      </c>
      <c r="X350" s="1">
        <v>0</v>
      </c>
      <c r="Y350" s="1" t="s">
        <v>59</v>
      </c>
      <c r="Z350" s="1" t="s">
        <v>59</v>
      </c>
      <c r="AA350" s="1" t="s">
        <v>59</v>
      </c>
      <c r="AB350" s="1" t="s">
        <v>59</v>
      </c>
      <c r="AC350" s="1" t="s">
        <v>59</v>
      </c>
      <c r="AD350" s="1" t="s">
        <v>59</v>
      </c>
      <c r="AE350" s="1" t="s">
        <v>59</v>
      </c>
      <c r="AF350" s="1" t="s">
        <v>59</v>
      </c>
      <c r="AG350" s="1" t="s">
        <v>59</v>
      </c>
      <c r="AH350" s="1" t="s">
        <v>59</v>
      </c>
      <c r="AI350" s="1" t="s">
        <v>59</v>
      </c>
      <c r="AJ350" s="1" t="s">
        <v>59</v>
      </c>
      <c r="AV350" s="1">
        <v>12.1</v>
      </c>
      <c r="AW350" s="1" t="s">
        <v>59</v>
      </c>
      <c r="AX350" s="1">
        <v>1</v>
      </c>
    </row>
    <row r="351" spans="1:50">
      <c r="A351" s="1" t="s">
        <v>797</v>
      </c>
      <c r="B351" s="1" t="s">
        <v>798</v>
      </c>
      <c r="C351" s="1" t="s">
        <v>202</v>
      </c>
      <c r="E351" s="1" t="s">
        <v>53</v>
      </c>
      <c r="F351" s="1">
        <v>56</v>
      </c>
      <c r="G351" s="1" t="s">
        <v>115</v>
      </c>
      <c r="H351" s="1">
        <v>110.2</v>
      </c>
      <c r="I351" s="1" t="s">
        <v>94</v>
      </c>
      <c r="J351" s="1" t="s">
        <v>71</v>
      </c>
      <c r="K351" s="1" t="s">
        <v>131</v>
      </c>
      <c r="L351" s="1" t="s">
        <v>58</v>
      </c>
      <c r="M351" s="1">
        <v>0</v>
      </c>
      <c r="N351" s="1">
        <v>1</v>
      </c>
      <c r="O351" s="1">
        <v>1</v>
      </c>
      <c r="P351" s="1">
        <v>0</v>
      </c>
      <c r="Q351" s="1" t="s">
        <v>59</v>
      </c>
      <c r="R351" s="1" t="s">
        <v>59</v>
      </c>
      <c r="S351" s="1" t="s">
        <v>59</v>
      </c>
      <c r="T351" s="1" t="s">
        <v>59</v>
      </c>
      <c r="U351" s="1" t="s">
        <v>59</v>
      </c>
      <c r="W351" s="1">
        <v>0</v>
      </c>
      <c r="X351" s="1">
        <v>0</v>
      </c>
      <c r="Y351" s="1" t="s">
        <v>58</v>
      </c>
      <c r="Z351" s="1" t="s">
        <v>58</v>
      </c>
      <c r="AA351" s="1" t="s">
        <v>58</v>
      </c>
      <c r="AB351" s="1" t="s">
        <v>58</v>
      </c>
      <c r="AC351" s="1" t="s">
        <v>58</v>
      </c>
      <c r="AD351" s="1" t="s">
        <v>58</v>
      </c>
      <c r="AE351" s="1" t="s">
        <v>58</v>
      </c>
      <c r="AF351" s="1" t="s">
        <v>58</v>
      </c>
      <c r="AG351" s="1" t="s">
        <v>58</v>
      </c>
      <c r="AH351" s="1" t="s">
        <v>58</v>
      </c>
      <c r="AI351" s="1" t="s">
        <v>58</v>
      </c>
      <c r="AJ351" s="1" t="s">
        <v>58</v>
      </c>
      <c r="AK351" s="1">
        <v>1</v>
      </c>
      <c r="AL351" s="1">
        <v>1</v>
      </c>
      <c r="AM351" s="1">
        <v>0</v>
      </c>
      <c r="AN351" s="1">
        <v>0</v>
      </c>
      <c r="AO351" s="1">
        <v>0</v>
      </c>
      <c r="AP351" s="1">
        <v>0</v>
      </c>
      <c r="AQ351" s="1">
        <v>0</v>
      </c>
      <c r="AR351" s="1">
        <v>0</v>
      </c>
      <c r="AS351" s="1">
        <v>1</v>
      </c>
      <c r="AV351" s="1">
        <v>11.3</v>
      </c>
      <c r="AW351" s="1" t="s">
        <v>59</v>
      </c>
      <c r="AX351" s="1">
        <v>2</v>
      </c>
    </row>
    <row r="352" spans="1:50">
      <c r="A352" s="1" t="s">
        <v>799</v>
      </c>
      <c r="B352" s="1" t="s">
        <v>800</v>
      </c>
      <c r="C352" s="1" t="s">
        <v>79</v>
      </c>
      <c r="D352" s="1">
        <v>7040</v>
      </c>
      <c r="E352" s="1" t="s">
        <v>53</v>
      </c>
      <c r="F352" s="1">
        <v>0</v>
      </c>
      <c r="G352" s="1" t="s">
        <v>64</v>
      </c>
      <c r="H352" s="1">
        <v>153.29</v>
      </c>
      <c r="I352" s="1" t="s">
        <v>55</v>
      </c>
      <c r="J352" s="1" t="s">
        <v>55</v>
      </c>
      <c r="K352" s="1" t="s">
        <v>80</v>
      </c>
      <c r="L352" s="1" t="s">
        <v>58</v>
      </c>
      <c r="M352" s="1">
        <v>0</v>
      </c>
      <c r="N352" s="1">
        <v>0</v>
      </c>
      <c r="O352" s="1">
        <v>0</v>
      </c>
      <c r="P352" s="1">
        <v>0</v>
      </c>
      <c r="Q352" s="1" t="s">
        <v>59</v>
      </c>
      <c r="R352" s="1" t="s">
        <v>59</v>
      </c>
      <c r="S352" s="1" t="s">
        <v>66</v>
      </c>
      <c r="T352" s="1" t="s">
        <v>66</v>
      </c>
      <c r="U352" s="1" t="s">
        <v>66</v>
      </c>
      <c r="V352" s="1">
        <v>1</v>
      </c>
      <c r="W352" s="1">
        <v>0</v>
      </c>
      <c r="X352" s="1">
        <v>0</v>
      </c>
      <c r="Y352" s="1" t="s">
        <v>58</v>
      </c>
      <c r="Z352" s="1" t="s">
        <v>66</v>
      </c>
      <c r="AA352" s="1" t="s">
        <v>58</v>
      </c>
      <c r="AB352" s="1" t="s">
        <v>66</v>
      </c>
      <c r="AC352" s="1" t="s">
        <v>58</v>
      </c>
      <c r="AD352" s="1" t="s">
        <v>58</v>
      </c>
      <c r="AE352" s="1" t="s">
        <v>58</v>
      </c>
      <c r="AF352" s="1" t="s">
        <v>58</v>
      </c>
      <c r="AG352" s="1" t="s">
        <v>58</v>
      </c>
      <c r="AH352" s="1" t="s">
        <v>58</v>
      </c>
      <c r="AI352" s="1" t="s">
        <v>58</v>
      </c>
      <c r="AJ352" s="1" t="s">
        <v>58</v>
      </c>
      <c r="AK352" s="1">
        <v>0</v>
      </c>
      <c r="AL352" s="1">
        <v>0</v>
      </c>
      <c r="AM352" s="1">
        <v>1</v>
      </c>
      <c r="AN352" s="1">
        <v>0</v>
      </c>
      <c r="AO352" s="1">
        <v>1</v>
      </c>
      <c r="AP352" s="1">
        <v>0</v>
      </c>
      <c r="AQ352" s="1">
        <v>0</v>
      </c>
      <c r="AR352" s="1">
        <v>0</v>
      </c>
      <c r="AS352" s="1">
        <v>0</v>
      </c>
      <c r="AV352" s="1">
        <v>11</v>
      </c>
      <c r="AW352" s="1" t="s">
        <v>59</v>
      </c>
      <c r="AX352" s="1">
        <v>8</v>
      </c>
    </row>
    <row r="353" spans="1:50">
      <c r="A353" s="1" t="s">
        <v>801</v>
      </c>
      <c r="B353" s="1" t="s">
        <v>802</v>
      </c>
      <c r="C353" s="1" t="s">
        <v>137</v>
      </c>
      <c r="D353" s="1">
        <v>6480</v>
      </c>
      <c r="E353" s="1" t="s">
        <v>63</v>
      </c>
      <c r="F353" s="1">
        <v>86</v>
      </c>
      <c r="G353" s="1" t="s">
        <v>54</v>
      </c>
      <c r="H353" s="1">
        <v>275.99</v>
      </c>
      <c r="I353" s="1" t="s">
        <v>55</v>
      </c>
      <c r="J353" s="1" t="s">
        <v>55</v>
      </c>
      <c r="K353" s="1" t="s">
        <v>90</v>
      </c>
      <c r="L353" s="1" t="s">
        <v>58</v>
      </c>
      <c r="M353" s="1">
        <v>0</v>
      </c>
      <c r="N353" s="1">
        <v>1</v>
      </c>
      <c r="O353" s="1">
        <v>1</v>
      </c>
      <c r="P353" s="1">
        <v>0</v>
      </c>
      <c r="Q353" s="1" t="s">
        <v>59</v>
      </c>
      <c r="R353" s="1" t="s">
        <v>59</v>
      </c>
      <c r="S353" s="1" t="s">
        <v>59</v>
      </c>
      <c r="T353" s="1" t="s">
        <v>59</v>
      </c>
      <c r="U353" s="1" t="s">
        <v>59</v>
      </c>
      <c r="W353" s="1">
        <v>0</v>
      </c>
      <c r="X353" s="1">
        <v>0</v>
      </c>
      <c r="Y353" s="1" t="s">
        <v>66</v>
      </c>
      <c r="Z353" s="1" t="s">
        <v>66</v>
      </c>
      <c r="AA353" s="1" t="s">
        <v>58</v>
      </c>
      <c r="AB353" s="1" t="s">
        <v>66</v>
      </c>
      <c r="AC353" s="1" t="s">
        <v>58</v>
      </c>
      <c r="AD353" s="1" t="s">
        <v>58</v>
      </c>
      <c r="AE353" s="1" t="s">
        <v>58</v>
      </c>
      <c r="AF353" s="1" t="s">
        <v>58</v>
      </c>
      <c r="AG353" s="1" t="s">
        <v>58</v>
      </c>
      <c r="AH353" s="1" t="s">
        <v>58</v>
      </c>
      <c r="AI353" s="1" t="s">
        <v>58</v>
      </c>
      <c r="AJ353" s="1" t="s">
        <v>58</v>
      </c>
      <c r="AK353" s="1">
        <v>1</v>
      </c>
      <c r="AL353" s="1">
        <v>1</v>
      </c>
      <c r="AM353" s="1">
        <v>1</v>
      </c>
      <c r="AN353" s="1">
        <v>0</v>
      </c>
      <c r="AO353" s="1">
        <v>1</v>
      </c>
      <c r="AP353" s="1">
        <v>0</v>
      </c>
      <c r="AQ353" s="1">
        <v>0</v>
      </c>
      <c r="AR353" s="1">
        <v>0</v>
      </c>
      <c r="AS353" s="1">
        <v>0</v>
      </c>
      <c r="AV353" s="1">
        <v>13.4</v>
      </c>
      <c r="AW353" s="1" t="s">
        <v>59</v>
      </c>
      <c r="AX353" s="1">
        <v>5</v>
      </c>
    </row>
    <row r="354" spans="1:50">
      <c r="A354" s="1" t="s">
        <v>803</v>
      </c>
      <c r="B354" s="1" t="s">
        <v>804</v>
      </c>
      <c r="C354" s="1" t="s">
        <v>328</v>
      </c>
      <c r="D354" s="1">
        <v>6400</v>
      </c>
      <c r="E354" s="1" t="s">
        <v>53</v>
      </c>
      <c r="F354" s="1">
        <v>0</v>
      </c>
      <c r="G354" s="1" t="s">
        <v>84</v>
      </c>
      <c r="H354" s="1">
        <v>209.21</v>
      </c>
      <c r="I354" s="1" t="s">
        <v>196</v>
      </c>
      <c r="J354" s="1" t="s">
        <v>55</v>
      </c>
      <c r="K354" s="1" t="s">
        <v>57</v>
      </c>
      <c r="L354" s="1" t="s">
        <v>58</v>
      </c>
      <c r="M354" s="1">
        <v>0</v>
      </c>
      <c r="N354" s="1">
        <v>1</v>
      </c>
      <c r="O354" s="1">
        <v>1</v>
      </c>
      <c r="P354" s="1">
        <v>0</v>
      </c>
      <c r="Q354" s="1" t="s">
        <v>59</v>
      </c>
      <c r="R354" s="1" t="s">
        <v>59</v>
      </c>
      <c r="S354" s="1" t="s">
        <v>59</v>
      </c>
      <c r="T354" s="1" t="s">
        <v>59</v>
      </c>
      <c r="U354" s="1" t="s">
        <v>59</v>
      </c>
      <c r="V354" s="1">
        <v>1</v>
      </c>
      <c r="W354" s="1">
        <v>1</v>
      </c>
      <c r="X354" s="1">
        <v>1</v>
      </c>
      <c r="Y354" s="1" t="s">
        <v>59</v>
      </c>
      <c r="Z354" s="1" t="s">
        <v>59</v>
      </c>
      <c r="AA354" s="1" t="s">
        <v>59</v>
      </c>
      <c r="AB354" s="1" t="s">
        <v>59</v>
      </c>
      <c r="AC354" s="1" t="s">
        <v>59</v>
      </c>
      <c r="AD354" s="1" t="s">
        <v>59</v>
      </c>
      <c r="AE354" s="1" t="s">
        <v>59</v>
      </c>
      <c r="AF354" s="1" t="s">
        <v>59</v>
      </c>
      <c r="AG354" s="1" t="s">
        <v>59</v>
      </c>
      <c r="AH354" s="1" t="s">
        <v>59</v>
      </c>
      <c r="AI354" s="1" t="s">
        <v>59</v>
      </c>
      <c r="AJ354" s="1" t="s">
        <v>59</v>
      </c>
      <c r="AV354" s="1">
        <v>13</v>
      </c>
      <c r="AW354" s="1" t="s">
        <v>59</v>
      </c>
      <c r="AX354" s="1">
        <v>5</v>
      </c>
    </row>
    <row r="355" spans="1:50">
      <c r="A355" s="1" t="s">
        <v>805</v>
      </c>
      <c r="B355" s="1" t="s">
        <v>87</v>
      </c>
      <c r="C355" s="1" t="s">
        <v>134</v>
      </c>
      <c r="E355" s="1" t="s">
        <v>53</v>
      </c>
      <c r="F355" s="1">
        <v>38</v>
      </c>
      <c r="G355" s="1" t="s">
        <v>64</v>
      </c>
      <c r="H355" s="1">
        <v>172.7</v>
      </c>
      <c r="I355" s="1" t="s">
        <v>55</v>
      </c>
      <c r="J355" s="1" t="s">
        <v>55</v>
      </c>
      <c r="K355" s="1" t="s">
        <v>131</v>
      </c>
      <c r="L355" s="1" t="s">
        <v>58</v>
      </c>
      <c r="M355" s="1">
        <v>0</v>
      </c>
      <c r="N355" s="1">
        <v>0</v>
      </c>
      <c r="O355" s="1">
        <v>0</v>
      </c>
      <c r="P355" s="1">
        <v>0</v>
      </c>
      <c r="Q355" s="1" t="s">
        <v>59</v>
      </c>
      <c r="R355" s="1" t="s">
        <v>59</v>
      </c>
      <c r="S355" s="1" t="s">
        <v>59</v>
      </c>
      <c r="T355" s="1" t="s">
        <v>59</v>
      </c>
      <c r="U355" s="1" t="s">
        <v>59</v>
      </c>
      <c r="V355" s="1">
        <v>0</v>
      </c>
      <c r="W355" s="1">
        <v>1</v>
      </c>
      <c r="X355" s="1">
        <v>0</v>
      </c>
      <c r="Y355" s="1" t="s">
        <v>58</v>
      </c>
      <c r="Z355" s="1" t="s">
        <v>58</v>
      </c>
      <c r="AA355" s="1" t="s">
        <v>58</v>
      </c>
      <c r="AB355" s="1" t="s">
        <v>58</v>
      </c>
      <c r="AC355" s="1" t="s">
        <v>58</v>
      </c>
      <c r="AD355" s="1" t="s">
        <v>58</v>
      </c>
      <c r="AE355" s="1" t="s">
        <v>58</v>
      </c>
      <c r="AF355" s="1" t="s">
        <v>58</v>
      </c>
      <c r="AG355" s="1" t="s">
        <v>58</v>
      </c>
      <c r="AH355" s="1" t="s">
        <v>58</v>
      </c>
      <c r="AI355" s="1" t="s">
        <v>58</v>
      </c>
      <c r="AJ355" s="1" t="s">
        <v>58</v>
      </c>
      <c r="AK355" s="1">
        <v>0</v>
      </c>
      <c r="AL355" s="1">
        <v>0</v>
      </c>
      <c r="AM355" s="1">
        <v>1</v>
      </c>
      <c r="AN355" s="1">
        <v>0</v>
      </c>
      <c r="AO355" s="1">
        <v>1</v>
      </c>
      <c r="AP355" s="1">
        <v>0</v>
      </c>
      <c r="AQ355" s="1">
        <v>0</v>
      </c>
      <c r="AR355" s="1">
        <v>0</v>
      </c>
      <c r="AS355" s="1">
        <v>1</v>
      </c>
      <c r="AV355" s="1">
        <v>11.8</v>
      </c>
      <c r="AW355" s="1" t="s">
        <v>59</v>
      </c>
      <c r="AX355" s="1">
        <v>1</v>
      </c>
    </row>
    <row r="356" spans="1:50">
      <c r="A356" s="1" t="s">
        <v>806</v>
      </c>
      <c r="B356" s="1" t="s">
        <v>807</v>
      </c>
      <c r="C356" s="1" t="s">
        <v>126</v>
      </c>
      <c r="D356" s="1">
        <v>3160</v>
      </c>
      <c r="E356" s="1" t="s">
        <v>53</v>
      </c>
      <c r="F356" s="1">
        <v>44</v>
      </c>
      <c r="G356" s="1" t="s">
        <v>64</v>
      </c>
      <c r="H356" s="1">
        <v>207.57</v>
      </c>
      <c r="I356" s="1" t="s">
        <v>261</v>
      </c>
      <c r="J356" s="1" t="s">
        <v>55</v>
      </c>
      <c r="K356" s="1" t="s">
        <v>131</v>
      </c>
      <c r="L356" s="1" t="s">
        <v>66</v>
      </c>
      <c r="M356" s="1">
        <v>1</v>
      </c>
      <c r="N356" s="1">
        <v>0</v>
      </c>
      <c r="O356" s="1">
        <v>0</v>
      </c>
      <c r="P356" s="1">
        <v>0</v>
      </c>
      <c r="Q356" s="1" t="s">
        <v>59</v>
      </c>
      <c r="R356" s="1" t="s">
        <v>59</v>
      </c>
      <c r="S356" s="1" t="s">
        <v>59</v>
      </c>
      <c r="T356" s="1" t="s">
        <v>59</v>
      </c>
      <c r="U356" s="1" t="s">
        <v>59</v>
      </c>
      <c r="W356" s="1">
        <v>0</v>
      </c>
      <c r="X356" s="1">
        <v>0</v>
      </c>
      <c r="Y356" s="1" t="s">
        <v>59</v>
      </c>
      <c r="Z356" s="1" t="s">
        <v>59</v>
      </c>
      <c r="AA356" s="1" t="s">
        <v>59</v>
      </c>
      <c r="AB356" s="1" t="s">
        <v>59</v>
      </c>
      <c r="AC356" s="1" t="s">
        <v>59</v>
      </c>
      <c r="AD356" s="1" t="s">
        <v>59</v>
      </c>
      <c r="AE356" s="1" t="s">
        <v>59</v>
      </c>
      <c r="AF356" s="1" t="s">
        <v>59</v>
      </c>
      <c r="AG356" s="1" t="s">
        <v>59</v>
      </c>
      <c r="AH356" s="1" t="s">
        <v>59</v>
      </c>
      <c r="AI356" s="1" t="s">
        <v>59</v>
      </c>
      <c r="AJ356" s="1" t="s">
        <v>59</v>
      </c>
      <c r="AV356" s="1">
        <v>11.5</v>
      </c>
      <c r="AW356" s="1" t="s">
        <v>59</v>
      </c>
      <c r="AX356" s="1">
        <v>7</v>
      </c>
    </row>
    <row r="357" spans="1:50">
      <c r="A357" s="1" t="s">
        <v>808</v>
      </c>
      <c r="B357" s="1" t="s">
        <v>809</v>
      </c>
      <c r="C357" s="1" t="s">
        <v>182</v>
      </c>
      <c r="D357" s="1">
        <v>8840</v>
      </c>
      <c r="E357" s="1" t="s">
        <v>53</v>
      </c>
      <c r="F357" s="1">
        <v>60</v>
      </c>
      <c r="G357" s="1" t="s">
        <v>84</v>
      </c>
      <c r="H357" s="1">
        <v>384.21</v>
      </c>
      <c r="I357" s="1" t="s">
        <v>100</v>
      </c>
      <c r="J357" s="1" t="s">
        <v>71</v>
      </c>
      <c r="K357" s="1" t="s">
        <v>72</v>
      </c>
      <c r="L357" s="1" t="s">
        <v>58</v>
      </c>
      <c r="M357" s="1">
        <v>0</v>
      </c>
      <c r="N357" s="1">
        <v>1</v>
      </c>
      <c r="O357" s="1">
        <v>1</v>
      </c>
      <c r="P357" s="1">
        <v>0</v>
      </c>
      <c r="Q357" s="1" t="s">
        <v>59</v>
      </c>
      <c r="R357" s="1" t="s">
        <v>59</v>
      </c>
      <c r="S357" s="1" t="s">
        <v>59</v>
      </c>
      <c r="T357" s="1" t="s">
        <v>59</v>
      </c>
      <c r="U357" s="1" t="s">
        <v>59</v>
      </c>
      <c r="V357" s="1">
        <v>1</v>
      </c>
      <c r="W357" s="1">
        <v>1</v>
      </c>
      <c r="X357" s="1">
        <v>1</v>
      </c>
      <c r="Y357" s="1" t="s">
        <v>66</v>
      </c>
      <c r="Z357" s="1" t="s">
        <v>58</v>
      </c>
      <c r="AA357" s="1" t="s">
        <v>58</v>
      </c>
      <c r="AB357" s="1" t="s">
        <v>66</v>
      </c>
      <c r="AC357" s="1" t="s">
        <v>58</v>
      </c>
      <c r="AD357" s="1" t="s">
        <v>58</v>
      </c>
      <c r="AE357" s="1" t="s">
        <v>58</v>
      </c>
      <c r="AF357" s="1" t="s">
        <v>58</v>
      </c>
      <c r="AG357" s="1" t="s">
        <v>58</v>
      </c>
      <c r="AH357" s="1" t="s">
        <v>58</v>
      </c>
      <c r="AI357" s="1" t="s">
        <v>58</v>
      </c>
      <c r="AJ357" s="1" t="s">
        <v>58</v>
      </c>
      <c r="AK357" s="1">
        <v>0</v>
      </c>
      <c r="AL357" s="1">
        <v>0</v>
      </c>
      <c r="AM357" s="1">
        <v>1</v>
      </c>
      <c r="AN357" s="1">
        <v>0</v>
      </c>
      <c r="AO357" s="1">
        <v>0</v>
      </c>
      <c r="AP357" s="1">
        <v>0</v>
      </c>
      <c r="AQ357" s="1">
        <v>0</v>
      </c>
      <c r="AR357" s="1">
        <v>0</v>
      </c>
      <c r="AS357" s="1">
        <v>0</v>
      </c>
      <c r="AV357" s="1">
        <v>14</v>
      </c>
      <c r="AW357" s="1" t="s">
        <v>59</v>
      </c>
      <c r="AX357" s="1">
        <v>7</v>
      </c>
    </row>
    <row r="358" spans="1:50">
      <c r="A358" s="1" t="s">
        <v>810</v>
      </c>
      <c r="B358" s="1" t="s">
        <v>811</v>
      </c>
      <c r="C358" s="1" t="s">
        <v>199</v>
      </c>
      <c r="D358" s="1">
        <v>2360</v>
      </c>
      <c r="E358" s="1" t="s">
        <v>53</v>
      </c>
      <c r="F358" s="1">
        <v>70</v>
      </c>
      <c r="G358" s="1" t="s">
        <v>104</v>
      </c>
      <c r="H358" s="1">
        <v>220.72</v>
      </c>
      <c r="I358" s="1" t="s">
        <v>94</v>
      </c>
      <c r="J358" s="1" t="s">
        <v>55</v>
      </c>
      <c r="K358" s="1" t="s">
        <v>72</v>
      </c>
      <c r="L358" s="1" t="s">
        <v>58</v>
      </c>
      <c r="M358" s="1">
        <v>0</v>
      </c>
      <c r="N358" s="1">
        <v>2</v>
      </c>
      <c r="O358" s="1">
        <v>2</v>
      </c>
      <c r="P358" s="1">
        <v>1</v>
      </c>
      <c r="Q358" s="1" t="s">
        <v>59</v>
      </c>
      <c r="R358" s="1" t="s">
        <v>59</v>
      </c>
      <c r="S358" s="1" t="s">
        <v>59</v>
      </c>
      <c r="T358" s="1" t="s">
        <v>59</v>
      </c>
      <c r="U358" s="1" t="s">
        <v>59</v>
      </c>
      <c r="Y358" s="1" t="s">
        <v>58</v>
      </c>
      <c r="Z358" s="1" t="s">
        <v>66</v>
      </c>
      <c r="AA358" s="1" t="s">
        <v>58</v>
      </c>
      <c r="AB358" s="1" t="s">
        <v>66</v>
      </c>
      <c r="AC358" s="1" t="s">
        <v>58</v>
      </c>
      <c r="AD358" s="1" t="s">
        <v>66</v>
      </c>
      <c r="AE358" s="1" t="s">
        <v>66</v>
      </c>
      <c r="AF358" s="1" t="s">
        <v>58</v>
      </c>
      <c r="AG358" s="1" t="s">
        <v>58</v>
      </c>
      <c r="AH358" s="1" t="s">
        <v>58</v>
      </c>
      <c r="AI358" s="1" t="s">
        <v>58</v>
      </c>
      <c r="AJ358" s="1" t="s">
        <v>58</v>
      </c>
      <c r="AK358" s="1">
        <v>0</v>
      </c>
      <c r="AL358" s="1">
        <v>0</v>
      </c>
      <c r="AM358" s="1">
        <v>1</v>
      </c>
      <c r="AN358" s="1">
        <v>0</v>
      </c>
      <c r="AO358" s="1">
        <v>0</v>
      </c>
      <c r="AP358" s="1">
        <v>0</v>
      </c>
      <c r="AQ358" s="1">
        <v>0</v>
      </c>
      <c r="AR358" s="1">
        <v>0</v>
      </c>
      <c r="AS358" s="1">
        <v>0</v>
      </c>
      <c r="AW358" s="1" t="s">
        <v>66</v>
      </c>
      <c r="AX358" s="1">
        <v>3</v>
      </c>
    </row>
    <row r="359" spans="1:50">
      <c r="A359" s="1" t="s">
        <v>812</v>
      </c>
      <c r="B359" s="1" t="s">
        <v>813</v>
      </c>
      <c r="C359" s="1" t="s">
        <v>148</v>
      </c>
      <c r="D359" s="1">
        <v>6160</v>
      </c>
      <c r="E359" s="1" t="s">
        <v>53</v>
      </c>
      <c r="F359" s="1">
        <v>70</v>
      </c>
      <c r="G359" s="1" t="s">
        <v>115</v>
      </c>
      <c r="H359" s="1">
        <v>185.53</v>
      </c>
      <c r="I359" s="1" t="s">
        <v>55</v>
      </c>
      <c r="J359" s="1" t="s">
        <v>71</v>
      </c>
      <c r="K359" s="1" t="s">
        <v>72</v>
      </c>
      <c r="L359" s="1" t="s">
        <v>58</v>
      </c>
      <c r="M359" s="1">
        <v>0</v>
      </c>
      <c r="N359" s="1">
        <v>2</v>
      </c>
      <c r="O359" s="1">
        <v>2</v>
      </c>
      <c r="P359" s="1">
        <v>0</v>
      </c>
      <c r="Q359" s="1" t="s">
        <v>59</v>
      </c>
      <c r="R359" s="1" t="s">
        <v>59</v>
      </c>
      <c r="S359" s="1" t="s">
        <v>59</v>
      </c>
      <c r="T359" s="1" t="s">
        <v>59</v>
      </c>
      <c r="U359" s="1" t="s">
        <v>59</v>
      </c>
      <c r="W359" s="1">
        <v>0</v>
      </c>
      <c r="X359" s="1">
        <v>0</v>
      </c>
      <c r="Y359" s="1" t="s">
        <v>59</v>
      </c>
      <c r="Z359" s="1" t="s">
        <v>59</v>
      </c>
      <c r="AA359" s="1" t="s">
        <v>59</v>
      </c>
      <c r="AB359" s="1" t="s">
        <v>59</v>
      </c>
      <c r="AC359" s="1" t="s">
        <v>59</v>
      </c>
      <c r="AD359" s="1" t="s">
        <v>59</v>
      </c>
      <c r="AE359" s="1" t="s">
        <v>59</v>
      </c>
      <c r="AF359" s="1" t="s">
        <v>59</v>
      </c>
      <c r="AG359" s="1" t="s">
        <v>59</v>
      </c>
      <c r="AH359" s="1" t="s">
        <v>59</v>
      </c>
      <c r="AI359" s="1" t="s">
        <v>59</v>
      </c>
      <c r="AJ359" s="1" t="s">
        <v>59</v>
      </c>
      <c r="AV359" s="1">
        <v>11.9</v>
      </c>
      <c r="AW359" s="1" t="s">
        <v>59</v>
      </c>
      <c r="AX359" s="1">
        <v>3</v>
      </c>
    </row>
    <row r="360" spans="1:50">
      <c r="A360" s="1" t="s">
        <v>814</v>
      </c>
      <c r="B360" s="1" t="s">
        <v>815</v>
      </c>
      <c r="C360" s="1" t="s">
        <v>816</v>
      </c>
      <c r="E360" s="1" t="s">
        <v>53</v>
      </c>
      <c r="F360" s="1">
        <v>68</v>
      </c>
      <c r="G360" s="1" t="s">
        <v>64</v>
      </c>
      <c r="H360" s="1">
        <v>290.79000000000002</v>
      </c>
      <c r="I360" s="1" t="s">
        <v>55</v>
      </c>
      <c r="J360" s="1" t="s">
        <v>55</v>
      </c>
      <c r="K360" s="1" t="s">
        <v>72</v>
      </c>
      <c r="L360" s="1" t="s">
        <v>66</v>
      </c>
      <c r="M360" s="1">
        <v>1</v>
      </c>
      <c r="N360" s="1">
        <v>1</v>
      </c>
      <c r="O360" s="1">
        <v>1</v>
      </c>
      <c r="P360" s="1">
        <v>0</v>
      </c>
      <c r="Q360" s="1" t="s">
        <v>66</v>
      </c>
      <c r="R360" s="1" t="s">
        <v>59</v>
      </c>
      <c r="S360" s="1" t="s">
        <v>59</v>
      </c>
      <c r="T360" s="1" t="s">
        <v>66</v>
      </c>
      <c r="U360" s="1" t="s">
        <v>59</v>
      </c>
      <c r="W360" s="1">
        <v>0</v>
      </c>
      <c r="X360" s="1">
        <v>0</v>
      </c>
      <c r="Y360" s="1" t="s">
        <v>66</v>
      </c>
      <c r="Z360" s="1" t="s">
        <v>66</v>
      </c>
      <c r="AA360" s="1" t="s">
        <v>58</v>
      </c>
      <c r="AB360" s="1" t="s">
        <v>58</v>
      </c>
      <c r="AC360" s="1" t="s">
        <v>58</v>
      </c>
      <c r="AD360" s="1" t="s">
        <v>66</v>
      </c>
      <c r="AE360" s="1" t="s">
        <v>58</v>
      </c>
      <c r="AF360" s="1" t="s">
        <v>58</v>
      </c>
      <c r="AG360" s="1" t="s">
        <v>58</v>
      </c>
      <c r="AH360" s="1" t="s">
        <v>58</v>
      </c>
      <c r="AI360" s="1" t="s">
        <v>58</v>
      </c>
      <c r="AJ360" s="1" t="s">
        <v>58</v>
      </c>
      <c r="AK360" s="1">
        <v>0</v>
      </c>
      <c r="AL360" s="1">
        <v>0</v>
      </c>
      <c r="AM360" s="1">
        <v>1</v>
      </c>
      <c r="AN360" s="1">
        <v>0</v>
      </c>
      <c r="AO360" s="1">
        <v>1</v>
      </c>
      <c r="AP360" s="1">
        <v>0</v>
      </c>
      <c r="AQ360" s="1">
        <v>0</v>
      </c>
      <c r="AR360" s="1">
        <v>0</v>
      </c>
      <c r="AS360" s="1">
        <v>0</v>
      </c>
      <c r="AV360" s="1">
        <v>12.6</v>
      </c>
      <c r="AW360" s="1" t="s">
        <v>59</v>
      </c>
      <c r="AX360" s="1">
        <v>5</v>
      </c>
    </row>
    <row r="361" spans="1:50">
      <c r="A361" s="1" t="s">
        <v>817</v>
      </c>
      <c r="B361" s="1" t="s">
        <v>489</v>
      </c>
      <c r="C361" s="1" t="s">
        <v>205</v>
      </c>
      <c r="E361" s="1" t="s">
        <v>53</v>
      </c>
      <c r="F361" s="1">
        <v>42</v>
      </c>
      <c r="G361" s="1" t="s">
        <v>163</v>
      </c>
      <c r="H361" s="1">
        <v>300.66000000000003</v>
      </c>
      <c r="I361" s="1" t="s">
        <v>55</v>
      </c>
      <c r="J361" s="1" t="s">
        <v>56</v>
      </c>
      <c r="K361" s="1" t="s">
        <v>215</v>
      </c>
      <c r="L361" s="1" t="s">
        <v>66</v>
      </c>
      <c r="M361" s="1">
        <v>1</v>
      </c>
      <c r="N361" s="1">
        <v>2</v>
      </c>
      <c r="O361" s="1">
        <v>2</v>
      </c>
      <c r="P361" s="1">
        <v>0</v>
      </c>
      <c r="Q361" s="1" t="s">
        <v>59</v>
      </c>
      <c r="R361" s="1" t="s">
        <v>59</v>
      </c>
      <c r="S361" s="1" t="s">
        <v>59</v>
      </c>
      <c r="T361" s="1" t="s">
        <v>59</v>
      </c>
      <c r="U361" s="1" t="s">
        <v>59</v>
      </c>
      <c r="W361" s="1">
        <v>0</v>
      </c>
      <c r="X361" s="1">
        <v>0</v>
      </c>
      <c r="Y361" s="1" t="s">
        <v>58</v>
      </c>
      <c r="Z361" s="1" t="s">
        <v>66</v>
      </c>
      <c r="AA361" s="1" t="s">
        <v>58</v>
      </c>
      <c r="AB361" s="1" t="s">
        <v>66</v>
      </c>
      <c r="AC361" s="1" t="s">
        <v>58</v>
      </c>
      <c r="AD361" s="1" t="s">
        <v>58</v>
      </c>
      <c r="AE361" s="1" t="s">
        <v>66</v>
      </c>
      <c r="AF361" s="1" t="s">
        <v>58</v>
      </c>
      <c r="AG361" s="1" t="s">
        <v>58</v>
      </c>
      <c r="AH361" s="1" t="s">
        <v>58</v>
      </c>
      <c r="AI361" s="1" t="s">
        <v>58</v>
      </c>
      <c r="AJ361" s="1" t="s">
        <v>58</v>
      </c>
      <c r="AK361" s="1">
        <v>0</v>
      </c>
      <c r="AL361" s="1">
        <v>0</v>
      </c>
      <c r="AM361" s="1">
        <v>1</v>
      </c>
      <c r="AN361" s="1">
        <v>0</v>
      </c>
      <c r="AO361" s="1">
        <v>1</v>
      </c>
      <c r="AP361" s="1">
        <v>0</v>
      </c>
      <c r="AQ361" s="1">
        <v>1</v>
      </c>
      <c r="AR361" s="1">
        <v>1</v>
      </c>
      <c r="AS361" s="1">
        <v>1</v>
      </c>
      <c r="AV361" s="1">
        <v>11.6</v>
      </c>
      <c r="AW361" s="1" t="s">
        <v>59</v>
      </c>
      <c r="AX361" s="1">
        <v>1</v>
      </c>
    </row>
    <row r="362" spans="1:50">
      <c r="A362" s="1" t="s">
        <v>818</v>
      </c>
      <c r="B362" s="1" t="s">
        <v>819</v>
      </c>
      <c r="C362" s="1" t="s">
        <v>148</v>
      </c>
      <c r="D362" s="1">
        <v>875</v>
      </c>
      <c r="E362" s="1" t="s">
        <v>53</v>
      </c>
      <c r="F362" s="1">
        <v>72</v>
      </c>
      <c r="G362" s="1" t="s">
        <v>54</v>
      </c>
      <c r="H362" s="1">
        <v>259.87</v>
      </c>
      <c r="I362" s="1" t="s">
        <v>94</v>
      </c>
      <c r="J362" s="1" t="s">
        <v>71</v>
      </c>
      <c r="K362" s="1" t="s">
        <v>215</v>
      </c>
      <c r="L362" s="1" t="s">
        <v>58</v>
      </c>
      <c r="M362" s="1">
        <v>0</v>
      </c>
      <c r="N362" s="1">
        <v>2</v>
      </c>
      <c r="O362" s="1">
        <v>2</v>
      </c>
      <c r="P362" s="1">
        <v>0</v>
      </c>
      <c r="Q362" s="1" t="s">
        <v>59</v>
      </c>
      <c r="R362" s="1" t="s">
        <v>59</v>
      </c>
      <c r="S362" s="1" t="s">
        <v>59</v>
      </c>
      <c r="T362" s="1" t="s">
        <v>59</v>
      </c>
      <c r="U362" s="1" t="s">
        <v>59</v>
      </c>
      <c r="W362" s="1">
        <v>0</v>
      </c>
      <c r="X362" s="1">
        <v>0</v>
      </c>
      <c r="Y362" s="1" t="s">
        <v>66</v>
      </c>
      <c r="Z362" s="1" t="s">
        <v>66</v>
      </c>
      <c r="AA362" s="1" t="s">
        <v>58</v>
      </c>
      <c r="AB362" s="1" t="s">
        <v>58</v>
      </c>
      <c r="AC362" s="1" t="s">
        <v>58</v>
      </c>
      <c r="AD362" s="1" t="s">
        <v>58</v>
      </c>
      <c r="AE362" s="1" t="s">
        <v>58</v>
      </c>
      <c r="AF362" s="1" t="s">
        <v>58</v>
      </c>
      <c r="AG362" s="1" t="s">
        <v>58</v>
      </c>
      <c r="AH362" s="1" t="s">
        <v>58</v>
      </c>
      <c r="AI362" s="1" t="s">
        <v>58</v>
      </c>
      <c r="AJ362" s="1" t="s">
        <v>58</v>
      </c>
      <c r="AK362" s="1">
        <v>0</v>
      </c>
      <c r="AL362" s="1">
        <v>0</v>
      </c>
      <c r="AM362" s="1">
        <v>1</v>
      </c>
      <c r="AN362" s="1">
        <v>0</v>
      </c>
      <c r="AO362" s="1">
        <v>0</v>
      </c>
      <c r="AP362" s="1">
        <v>0</v>
      </c>
      <c r="AQ362" s="1">
        <v>0</v>
      </c>
      <c r="AR362" s="1">
        <v>0</v>
      </c>
      <c r="AS362" s="1">
        <v>0</v>
      </c>
      <c r="AV362" s="1">
        <v>11.8</v>
      </c>
      <c r="AW362" s="1" t="s">
        <v>59</v>
      </c>
      <c r="AX362" s="1">
        <v>3</v>
      </c>
    </row>
    <row r="363" spans="1:50">
      <c r="A363" s="1" t="s">
        <v>820</v>
      </c>
      <c r="B363" s="1" t="s">
        <v>821</v>
      </c>
      <c r="C363" s="1" t="s">
        <v>122</v>
      </c>
      <c r="D363" s="1">
        <v>2020</v>
      </c>
      <c r="E363" s="1" t="s">
        <v>53</v>
      </c>
      <c r="F363" s="1">
        <v>62</v>
      </c>
      <c r="G363" s="1" t="s">
        <v>104</v>
      </c>
      <c r="H363" s="1">
        <v>213.49</v>
      </c>
      <c r="I363" s="1" t="s">
        <v>55</v>
      </c>
      <c r="J363" s="1" t="s">
        <v>55</v>
      </c>
      <c r="K363" s="1" t="s">
        <v>116</v>
      </c>
      <c r="L363" s="1" t="s">
        <v>58</v>
      </c>
      <c r="M363" s="1">
        <v>0</v>
      </c>
      <c r="N363" s="1">
        <v>2</v>
      </c>
      <c r="O363" s="1">
        <v>2</v>
      </c>
      <c r="P363" s="1">
        <v>0</v>
      </c>
      <c r="Q363" s="1" t="s">
        <v>59</v>
      </c>
      <c r="R363" s="1" t="s">
        <v>59</v>
      </c>
      <c r="S363" s="1" t="s">
        <v>59</v>
      </c>
      <c r="T363" s="1" t="s">
        <v>59</v>
      </c>
      <c r="U363" s="1" t="s">
        <v>59</v>
      </c>
      <c r="V363" s="1">
        <v>2</v>
      </c>
      <c r="W363" s="1">
        <v>1</v>
      </c>
      <c r="X363" s="1">
        <v>1</v>
      </c>
      <c r="Y363" s="1" t="s">
        <v>59</v>
      </c>
      <c r="Z363" s="1" t="s">
        <v>59</v>
      </c>
      <c r="AA363" s="1" t="s">
        <v>59</v>
      </c>
      <c r="AB363" s="1" t="s">
        <v>59</v>
      </c>
      <c r="AC363" s="1" t="s">
        <v>59</v>
      </c>
      <c r="AD363" s="1" t="s">
        <v>59</v>
      </c>
      <c r="AE363" s="1" t="s">
        <v>59</v>
      </c>
      <c r="AF363" s="1" t="s">
        <v>59</v>
      </c>
      <c r="AG363" s="1" t="s">
        <v>59</v>
      </c>
      <c r="AH363" s="1" t="s">
        <v>59</v>
      </c>
      <c r="AI363" s="1" t="s">
        <v>59</v>
      </c>
      <c r="AJ363" s="1" t="s">
        <v>59</v>
      </c>
      <c r="AV363" s="1">
        <v>13.8</v>
      </c>
      <c r="AW363" s="1" t="s">
        <v>59</v>
      </c>
      <c r="AX363" s="1">
        <v>7</v>
      </c>
    </row>
    <row r="364" spans="1:50">
      <c r="A364" s="1" t="s">
        <v>822</v>
      </c>
      <c r="B364" s="1" t="s">
        <v>823</v>
      </c>
      <c r="C364" s="1" t="s">
        <v>148</v>
      </c>
      <c r="D364" s="1">
        <v>5015</v>
      </c>
      <c r="E364" s="1" t="s">
        <v>53</v>
      </c>
      <c r="F364" s="1">
        <v>30</v>
      </c>
      <c r="G364" s="1" t="s">
        <v>84</v>
      </c>
      <c r="H364" s="1">
        <v>300.66000000000003</v>
      </c>
      <c r="I364" s="1" t="s">
        <v>55</v>
      </c>
      <c r="J364" s="1" t="s">
        <v>55</v>
      </c>
      <c r="K364" s="1" t="s">
        <v>80</v>
      </c>
      <c r="L364" s="1" t="s">
        <v>58</v>
      </c>
      <c r="M364" s="1">
        <v>0</v>
      </c>
      <c r="N364" s="1">
        <v>2</v>
      </c>
      <c r="O364" s="1">
        <v>0</v>
      </c>
      <c r="P364" s="1">
        <v>0</v>
      </c>
      <c r="Q364" s="1" t="s">
        <v>59</v>
      </c>
      <c r="R364" s="1" t="s">
        <v>59</v>
      </c>
      <c r="S364" s="1" t="s">
        <v>59</v>
      </c>
      <c r="T364" s="1" t="s">
        <v>59</v>
      </c>
      <c r="U364" s="1" t="s">
        <v>59</v>
      </c>
      <c r="W364" s="1">
        <v>0</v>
      </c>
      <c r="X364" s="1">
        <v>0</v>
      </c>
      <c r="Y364" s="1" t="s">
        <v>59</v>
      </c>
      <c r="Z364" s="1" t="s">
        <v>59</v>
      </c>
      <c r="AA364" s="1" t="s">
        <v>59</v>
      </c>
      <c r="AB364" s="1" t="s">
        <v>59</v>
      </c>
      <c r="AC364" s="1" t="s">
        <v>59</v>
      </c>
      <c r="AD364" s="1" t="s">
        <v>59</v>
      </c>
      <c r="AE364" s="1" t="s">
        <v>59</v>
      </c>
      <c r="AF364" s="1" t="s">
        <v>59</v>
      </c>
      <c r="AG364" s="1" t="s">
        <v>59</v>
      </c>
      <c r="AH364" s="1" t="s">
        <v>59</v>
      </c>
      <c r="AI364" s="1" t="s">
        <v>59</v>
      </c>
      <c r="AJ364" s="1" t="s">
        <v>59</v>
      </c>
      <c r="AV364" s="1">
        <v>16.5</v>
      </c>
      <c r="AW364" s="1" t="s">
        <v>59</v>
      </c>
      <c r="AX364" s="1">
        <v>3</v>
      </c>
    </row>
    <row r="365" spans="1:50">
      <c r="A365" s="1" t="s">
        <v>824</v>
      </c>
      <c r="B365" s="1" t="s">
        <v>825</v>
      </c>
      <c r="C365" s="1" t="s">
        <v>122</v>
      </c>
      <c r="D365" s="1">
        <v>8280</v>
      </c>
      <c r="E365" s="1" t="s">
        <v>63</v>
      </c>
      <c r="F365" s="1">
        <v>42</v>
      </c>
      <c r="G365" s="1" t="s">
        <v>246</v>
      </c>
      <c r="H365" s="1">
        <v>336.18</v>
      </c>
      <c r="I365" s="1" t="s">
        <v>55</v>
      </c>
      <c r="J365" s="1" t="s">
        <v>71</v>
      </c>
      <c r="K365" s="1" t="s">
        <v>131</v>
      </c>
      <c r="L365" s="1" t="s">
        <v>58</v>
      </c>
      <c r="M365" s="1">
        <v>0</v>
      </c>
      <c r="N365" s="1">
        <v>2</v>
      </c>
      <c r="O365" s="1">
        <v>2</v>
      </c>
      <c r="P365" s="1">
        <v>0</v>
      </c>
      <c r="Q365" s="1" t="s">
        <v>59</v>
      </c>
      <c r="R365" s="1" t="s">
        <v>59</v>
      </c>
      <c r="S365" s="1" t="s">
        <v>59</v>
      </c>
      <c r="T365" s="1" t="s">
        <v>59</v>
      </c>
      <c r="U365" s="1" t="s">
        <v>59</v>
      </c>
      <c r="V365" s="1">
        <v>1</v>
      </c>
      <c r="W365" s="1">
        <v>1</v>
      </c>
      <c r="X365" s="1">
        <v>1</v>
      </c>
      <c r="Y365" s="1" t="s">
        <v>66</v>
      </c>
      <c r="Z365" s="1" t="s">
        <v>66</v>
      </c>
      <c r="AA365" s="1" t="s">
        <v>66</v>
      </c>
      <c r="AB365" s="1" t="s">
        <v>66</v>
      </c>
      <c r="AC365" s="1" t="s">
        <v>58</v>
      </c>
      <c r="AD365" s="1" t="s">
        <v>58</v>
      </c>
      <c r="AE365" s="1" t="s">
        <v>66</v>
      </c>
      <c r="AF365" s="1" t="s">
        <v>58</v>
      </c>
      <c r="AG365" s="1" t="s">
        <v>58</v>
      </c>
      <c r="AH365" s="1" t="s">
        <v>58</v>
      </c>
      <c r="AI365" s="1" t="s">
        <v>58</v>
      </c>
      <c r="AJ365" s="1" t="s">
        <v>58</v>
      </c>
      <c r="AK365" s="1">
        <v>0</v>
      </c>
      <c r="AL365" s="1">
        <v>0</v>
      </c>
      <c r="AM365" s="1">
        <v>0</v>
      </c>
      <c r="AN365" s="1">
        <v>0</v>
      </c>
      <c r="AO365" s="1">
        <v>1</v>
      </c>
      <c r="AP365" s="1">
        <v>0</v>
      </c>
      <c r="AQ365" s="1">
        <v>0</v>
      </c>
      <c r="AR365" s="1">
        <v>0</v>
      </c>
      <c r="AS365" s="1">
        <v>0</v>
      </c>
      <c r="AV365" s="1">
        <v>13</v>
      </c>
      <c r="AW365" s="1" t="s">
        <v>59</v>
      </c>
      <c r="AX365" s="1">
        <v>7</v>
      </c>
    </row>
    <row r="366" spans="1:50">
      <c r="A366" s="1" t="s">
        <v>826</v>
      </c>
      <c r="B366" s="1" t="s">
        <v>827</v>
      </c>
      <c r="C366" s="1" t="s">
        <v>171</v>
      </c>
      <c r="D366" s="1">
        <v>1280</v>
      </c>
      <c r="E366" s="1" t="s">
        <v>53</v>
      </c>
      <c r="F366" s="1">
        <v>76</v>
      </c>
      <c r="G366" s="1" t="s">
        <v>64</v>
      </c>
      <c r="H366" s="1">
        <v>335.2</v>
      </c>
      <c r="I366" s="1" t="s">
        <v>55</v>
      </c>
      <c r="J366" s="1" t="s">
        <v>55</v>
      </c>
      <c r="K366" s="1" t="s">
        <v>72</v>
      </c>
      <c r="L366" s="1" t="s">
        <v>58</v>
      </c>
      <c r="M366" s="1">
        <v>1</v>
      </c>
      <c r="N366" s="1">
        <v>2</v>
      </c>
      <c r="O366" s="1">
        <v>2</v>
      </c>
      <c r="P366" s="1">
        <v>0</v>
      </c>
      <c r="Q366" s="1" t="s">
        <v>59</v>
      </c>
      <c r="R366" s="1" t="s">
        <v>59</v>
      </c>
      <c r="S366" s="1" t="s">
        <v>59</v>
      </c>
      <c r="T366" s="1" t="s">
        <v>59</v>
      </c>
      <c r="U366" s="1" t="s">
        <v>59</v>
      </c>
      <c r="Y366" s="1" t="s">
        <v>66</v>
      </c>
      <c r="Z366" s="1" t="s">
        <v>66</v>
      </c>
      <c r="AA366" s="1" t="s">
        <v>58</v>
      </c>
      <c r="AB366" s="1" t="s">
        <v>66</v>
      </c>
      <c r="AC366" s="1" t="s">
        <v>58</v>
      </c>
      <c r="AD366" s="1" t="s">
        <v>58</v>
      </c>
      <c r="AE366" s="1" t="s">
        <v>66</v>
      </c>
      <c r="AF366" s="1" t="s">
        <v>58</v>
      </c>
      <c r="AG366" s="1" t="s">
        <v>66</v>
      </c>
      <c r="AH366" s="1" t="s">
        <v>58</v>
      </c>
      <c r="AI366" s="1" t="s">
        <v>58</v>
      </c>
      <c r="AJ366" s="1" t="s">
        <v>58</v>
      </c>
      <c r="AK366" s="1">
        <v>0</v>
      </c>
      <c r="AL366" s="1">
        <v>0</v>
      </c>
      <c r="AM366" s="1">
        <v>0</v>
      </c>
      <c r="AN366" s="1">
        <v>0</v>
      </c>
      <c r="AO366" s="1">
        <v>0</v>
      </c>
      <c r="AP366" s="1">
        <v>0</v>
      </c>
      <c r="AQ366" s="1">
        <v>0</v>
      </c>
      <c r="AR366" s="1">
        <v>0</v>
      </c>
      <c r="AS366" s="1">
        <v>0</v>
      </c>
      <c r="AW366" s="1" t="s">
        <v>59</v>
      </c>
      <c r="AX366" s="1">
        <v>3</v>
      </c>
    </row>
    <row r="367" spans="1:50">
      <c r="A367" s="1" t="s">
        <v>828</v>
      </c>
      <c r="B367" s="1" t="s">
        <v>829</v>
      </c>
      <c r="C367" s="1" t="s">
        <v>202</v>
      </c>
      <c r="D367" s="1">
        <v>5240</v>
      </c>
      <c r="E367" s="1" t="s">
        <v>63</v>
      </c>
      <c r="F367" s="1">
        <v>42</v>
      </c>
      <c r="G367" s="1" t="s">
        <v>104</v>
      </c>
      <c r="H367" s="1">
        <v>176.97</v>
      </c>
      <c r="I367" s="1" t="s">
        <v>55</v>
      </c>
      <c r="J367" s="1" t="s">
        <v>71</v>
      </c>
      <c r="K367" s="1" t="s">
        <v>90</v>
      </c>
      <c r="L367" s="1" t="s">
        <v>58</v>
      </c>
      <c r="M367" s="1">
        <v>0</v>
      </c>
      <c r="N367" s="1">
        <v>0</v>
      </c>
      <c r="O367" s="1">
        <v>0</v>
      </c>
      <c r="P367" s="1">
        <v>0</v>
      </c>
      <c r="Q367" s="1" t="s">
        <v>59</v>
      </c>
      <c r="R367" s="1" t="s">
        <v>59</v>
      </c>
      <c r="S367" s="1" t="s">
        <v>59</v>
      </c>
      <c r="T367" s="1" t="s">
        <v>59</v>
      </c>
      <c r="U367" s="1" t="s">
        <v>59</v>
      </c>
      <c r="V367" s="1">
        <v>2</v>
      </c>
      <c r="W367" s="1">
        <v>1</v>
      </c>
      <c r="X367" s="1">
        <v>0</v>
      </c>
      <c r="Y367" s="1" t="s">
        <v>66</v>
      </c>
      <c r="Z367" s="1" t="s">
        <v>58</v>
      </c>
      <c r="AA367" s="1" t="s">
        <v>58</v>
      </c>
      <c r="AB367" s="1" t="s">
        <v>58</v>
      </c>
      <c r="AC367" s="1" t="s">
        <v>58</v>
      </c>
      <c r="AD367" s="1" t="s">
        <v>58</v>
      </c>
      <c r="AE367" s="1" t="s">
        <v>58</v>
      </c>
      <c r="AF367" s="1" t="s">
        <v>58</v>
      </c>
      <c r="AG367" s="1" t="s">
        <v>58</v>
      </c>
      <c r="AH367" s="1" t="s">
        <v>58</v>
      </c>
      <c r="AI367" s="1" t="s">
        <v>58</v>
      </c>
      <c r="AJ367" s="1" t="s">
        <v>58</v>
      </c>
      <c r="AK367" s="1">
        <v>1</v>
      </c>
      <c r="AL367" s="1">
        <v>1</v>
      </c>
      <c r="AM367" s="1">
        <v>1</v>
      </c>
      <c r="AN367" s="1">
        <v>0</v>
      </c>
      <c r="AO367" s="1">
        <v>0</v>
      </c>
      <c r="AP367" s="1">
        <v>0</v>
      </c>
      <c r="AQ367" s="1">
        <v>0</v>
      </c>
      <c r="AR367" s="1">
        <v>0</v>
      </c>
      <c r="AS367" s="1">
        <v>0</v>
      </c>
      <c r="AV367" s="1">
        <v>11.4</v>
      </c>
      <c r="AW367" s="1" t="s">
        <v>59</v>
      </c>
      <c r="AX367" s="1">
        <v>2</v>
      </c>
    </row>
    <row r="368" spans="1:50">
      <c r="A368" s="1" t="s">
        <v>830</v>
      </c>
      <c r="B368" s="1" t="s">
        <v>831</v>
      </c>
      <c r="C368" s="1" t="s">
        <v>271</v>
      </c>
      <c r="E368" s="1" t="s">
        <v>63</v>
      </c>
      <c r="F368" s="1">
        <v>40</v>
      </c>
      <c r="G368" s="1" t="s">
        <v>70</v>
      </c>
      <c r="H368" s="1">
        <v>299.01</v>
      </c>
      <c r="I368" s="1" t="s">
        <v>55</v>
      </c>
      <c r="J368" s="1" t="s">
        <v>71</v>
      </c>
      <c r="K368" s="1" t="s">
        <v>215</v>
      </c>
      <c r="L368" s="1" t="s">
        <v>66</v>
      </c>
      <c r="M368" s="1">
        <v>1</v>
      </c>
      <c r="N368" s="1">
        <v>2</v>
      </c>
      <c r="O368" s="1">
        <v>2</v>
      </c>
      <c r="P368" s="1">
        <v>0</v>
      </c>
      <c r="Q368" s="1" t="s">
        <v>59</v>
      </c>
      <c r="R368" s="1" t="s">
        <v>59</v>
      </c>
      <c r="S368" s="1" t="s">
        <v>59</v>
      </c>
      <c r="T368" s="1" t="s">
        <v>59</v>
      </c>
      <c r="U368" s="1" t="s">
        <v>59</v>
      </c>
      <c r="V368" s="1">
        <v>0</v>
      </c>
      <c r="W368" s="1">
        <v>1</v>
      </c>
      <c r="X368" s="1">
        <v>0</v>
      </c>
      <c r="Y368" s="1" t="s">
        <v>58</v>
      </c>
      <c r="Z368" s="1" t="s">
        <v>58</v>
      </c>
      <c r="AA368" s="1" t="s">
        <v>58</v>
      </c>
      <c r="AB368" s="1" t="s">
        <v>58</v>
      </c>
      <c r="AC368" s="1" t="s">
        <v>58</v>
      </c>
      <c r="AD368" s="1" t="s">
        <v>58</v>
      </c>
      <c r="AE368" s="1" t="s">
        <v>58</v>
      </c>
      <c r="AF368" s="1" t="s">
        <v>58</v>
      </c>
      <c r="AG368" s="1" t="s">
        <v>58</v>
      </c>
      <c r="AH368" s="1" t="s">
        <v>58</v>
      </c>
      <c r="AI368" s="1" t="s">
        <v>58</v>
      </c>
      <c r="AJ368" s="1" t="s">
        <v>58</v>
      </c>
      <c r="AK368" s="1">
        <v>1</v>
      </c>
      <c r="AL368" s="1">
        <v>1</v>
      </c>
      <c r="AM368" s="1">
        <v>1</v>
      </c>
      <c r="AN368" s="1">
        <v>0</v>
      </c>
      <c r="AO368" s="1">
        <v>1</v>
      </c>
      <c r="AP368" s="1">
        <v>0</v>
      </c>
      <c r="AQ368" s="1">
        <v>0</v>
      </c>
      <c r="AR368" s="1">
        <v>0</v>
      </c>
      <c r="AS368" s="1">
        <v>1</v>
      </c>
      <c r="AV368" s="1">
        <v>12.1</v>
      </c>
      <c r="AW368" s="1" t="s">
        <v>59</v>
      </c>
      <c r="AX368" s="1">
        <v>1</v>
      </c>
    </row>
    <row r="369" spans="1:50">
      <c r="A369" s="1" t="s">
        <v>832</v>
      </c>
      <c r="B369" s="1" t="s">
        <v>82</v>
      </c>
      <c r="C369" s="1" t="s">
        <v>83</v>
      </c>
      <c r="D369" s="1">
        <v>3840</v>
      </c>
      <c r="E369" s="1" t="s">
        <v>53</v>
      </c>
      <c r="F369" s="1">
        <v>54</v>
      </c>
      <c r="G369" s="1" t="s">
        <v>104</v>
      </c>
      <c r="H369" s="1">
        <v>213.16</v>
      </c>
      <c r="I369" s="1" t="s">
        <v>55</v>
      </c>
      <c r="J369" s="1" t="s">
        <v>56</v>
      </c>
      <c r="K369" s="1" t="s">
        <v>153</v>
      </c>
      <c r="L369" s="1" t="s">
        <v>66</v>
      </c>
      <c r="M369" s="1">
        <v>1</v>
      </c>
      <c r="N369" s="1">
        <v>1</v>
      </c>
      <c r="O369" s="1">
        <v>1</v>
      </c>
      <c r="P369" s="1">
        <v>0</v>
      </c>
      <c r="Q369" s="1" t="s">
        <v>59</v>
      </c>
      <c r="R369" s="1" t="s">
        <v>59</v>
      </c>
      <c r="S369" s="1" t="s">
        <v>59</v>
      </c>
      <c r="T369" s="1" t="s">
        <v>59</v>
      </c>
      <c r="U369" s="1" t="s">
        <v>59</v>
      </c>
      <c r="V369" s="1">
        <v>0</v>
      </c>
      <c r="W369" s="1">
        <v>1</v>
      </c>
      <c r="X369" s="1">
        <v>0</v>
      </c>
      <c r="Y369" s="1" t="s">
        <v>66</v>
      </c>
      <c r="Z369" s="1" t="s">
        <v>66</v>
      </c>
      <c r="AA369" s="1" t="s">
        <v>58</v>
      </c>
      <c r="AB369" s="1" t="s">
        <v>66</v>
      </c>
      <c r="AC369" s="1" t="s">
        <v>58</v>
      </c>
      <c r="AD369" s="1" t="s">
        <v>58</v>
      </c>
      <c r="AE369" s="1" t="s">
        <v>66</v>
      </c>
      <c r="AF369" s="1" t="s">
        <v>58</v>
      </c>
      <c r="AG369" s="1" t="s">
        <v>58</v>
      </c>
      <c r="AH369" s="1" t="s">
        <v>58</v>
      </c>
      <c r="AI369" s="1" t="s">
        <v>58</v>
      </c>
      <c r="AJ369" s="1" t="s">
        <v>58</v>
      </c>
      <c r="AK369" s="1">
        <v>0</v>
      </c>
      <c r="AL369" s="1">
        <v>1</v>
      </c>
      <c r="AM369" s="1">
        <v>1</v>
      </c>
      <c r="AN369" s="1">
        <v>0</v>
      </c>
      <c r="AO369" s="1">
        <v>0</v>
      </c>
      <c r="AP369" s="1">
        <v>0</v>
      </c>
      <c r="AQ369" s="1">
        <v>0</v>
      </c>
      <c r="AR369" s="1">
        <v>0</v>
      </c>
      <c r="AS369" s="1">
        <v>1</v>
      </c>
      <c r="AV369" s="1">
        <v>12</v>
      </c>
      <c r="AW369" s="1" t="s">
        <v>59</v>
      </c>
      <c r="AX369" s="1">
        <v>2</v>
      </c>
    </row>
    <row r="370" spans="1:50">
      <c r="A370" s="1" t="s">
        <v>833</v>
      </c>
      <c r="B370" s="1" t="s">
        <v>834</v>
      </c>
      <c r="C370" s="1" t="s">
        <v>532</v>
      </c>
      <c r="E370" s="1" t="s">
        <v>63</v>
      </c>
      <c r="F370" s="1">
        <v>54</v>
      </c>
      <c r="G370" s="1" t="s">
        <v>246</v>
      </c>
      <c r="H370" s="1">
        <v>297.04000000000002</v>
      </c>
      <c r="I370" s="1" t="s">
        <v>65</v>
      </c>
      <c r="J370" s="1" t="s">
        <v>71</v>
      </c>
      <c r="K370" s="1" t="s">
        <v>215</v>
      </c>
      <c r="L370" s="1" t="s">
        <v>58</v>
      </c>
      <c r="M370" s="1">
        <v>0</v>
      </c>
      <c r="N370" s="1">
        <v>1</v>
      </c>
      <c r="O370" s="1">
        <v>1</v>
      </c>
      <c r="P370" s="1">
        <v>0</v>
      </c>
      <c r="Q370" s="1" t="s">
        <v>59</v>
      </c>
      <c r="R370" s="1" t="s">
        <v>59</v>
      </c>
      <c r="S370" s="1" t="s">
        <v>59</v>
      </c>
      <c r="T370" s="1" t="s">
        <v>59</v>
      </c>
      <c r="U370" s="1" t="s">
        <v>59</v>
      </c>
      <c r="V370" s="1">
        <v>5</v>
      </c>
      <c r="W370" s="1">
        <v>1</v>
      </c>
      <c r="X370" s="1">
        <v>0</v>
      </c>
      <c r="Y370" s="1" t="s">
        <v>66</v>
      </c>
      <c r="Z370" s="1" t="s">
        <v>58</v>
      </c>
      <c r="AA370" s="1" t="s">
        <v>58</v>
      </c>
      <c r="AB370" s="1" t="s">
        <v>58</v>
      </c>
      <c r="AC370" s="1" t="s">
        <v>58</v>
      </c>
      <c r="AD370" s="1" t="s">
        <v>58</v>
      </c>
      <c r="AE370" s="1" t="s">
        <v>58</v>
      </c>
      <c r="AF370" s="1" t="s">
        <v>58</v>
      </c>
      <c r="AG370" s="1" t="s">
        <v>58</v>
      </c>
      <c r="AH370" s="1" t="s">
        <v>58</v>
      </c>
      <c r="AI370" s="1" t="s">
        <v>58</v>
      </c>
      <c r="AJ370" s="1" t="s">
        <v>58</v>
      </c>
      <c r="AK370" s="1">
        <v>1</v>
      </c>
      <c r="AL370" s="1">
        <v>1</v>
      </c>
      <c r="AM370" s="1">
        <v>1</v>
      </c>
      <c r="AN370" s="1">
        <v>0</v>
      </c>
      <c r="AO370" s="1">
        <v>1</v>
      </c>
      <c r="AP370" s="1">
        <v>0</v>
      </c>
      <c r="AQ370" s="1">
        <v>0</v>
      </c>
      <c r="AR370" s="1">
        <v>0</v>
      </c>
      <c r="AS370" s="1">
        <v>0</v>
      </c>
      <c r="AV370" s="1">
        <v>12.1</v>
      </c>
      <c r="AW370" s="1" t="s">
        <v>59</v>
      </c>
      <c r="AX370" s="1">
        <v>8</v>
      </c>
    </row>
    <row r="371" spans="1:50">
      <c r="A371" s="1" t="s">
        <v>835</v>
      </c>
      <c r="B371" s="1" t="s">
        <v>836</v>
      </c>
      <c r="C371" s="1" t="s">
        <v>103</v>
      </c>
      <c r="D371" s="1">
        <v>5775</v>
      </c>
      <c r="E371" s="1" t="s">
        <v>53</v>
      </c>
      <c r="F371" s="1">
        <v>38</v>
      </c>
      <c r="G371" s="1" t="s">
        <v>226</v>
      </c>
      <c r="H371" s="1">
        <v>367.11</v>
      </c>
      <c r="I371" s="1" t="s">
        <v>55</v>
      </c>
      <c r="J371" s="1" t="s">
        <v>55</v>
      </c>
      <c r="K371" s="1" t="s">
        <v>57</v>
      </c>
      <c r="L371" s="1" t="s">
        <v>58</v>
      </c>
      <c r="M371" s="1">
        <v>0</v>
      </c>
      <c r="N371" s="1">
        <v>1</v>
      </c>
      <c r="O371" s="1">
        <v>1</v>
      </c>
      <c r="P371" s="1">
        <v>0</v>
      </c>
      <c r="Q371" s="1" t="s">
        <v>59</v>
      </c>
      <c r="R371" s="1" t="s">
        <v>59</v>
      </c>
      <c r="S371" s="1" t="s">
        <v>59</v>
      </c>
      <c r="T371" s="1" t="s">
        <v>59</v>
      </c>
      <c r="U371" s="1" t="s">
        <v>59</v>
      </c>
      <c r="W371" s="1">
        <v>0</v>
      </c>
      <c r="X371" s="1">
        <v>0</v>
      </c>
      <c r="Y371" s="1" t="s">
        <v>59</v>
      </c>
      <c r="Z371" s="1" t="s">
        <v>59</v>
      </c>
      <c r="AA371" s="1" t="s">
        <v>59</v>
      </c>
      <c r="AB371" s="1" t="s">
        <v>59</v>
      </c>
      <c r="AC371" s="1" t="s">
        <v>59</v>
      </c>
      <c r="AD371" s="1" t="s">
        <v>59</v>
      </c>
      <c r="AE371" s="1" t="s">
        <v>59</v>
      </c>
      <c r="AF371" s="1" t="s">
        <v>59</v>
      </c>
      <c r="AG371" s="1" t="s">
        <v>59</v>
      </c>
      <c r="AH371" s="1" t="s">
        <v>59</v>
      </c>
      <c r="AI371" s="1" t="s">
        <v>59</v>
      </c>
      <c r="AJ371" s="1" t="s">
        <v>59</v>
      </c>
      <c r="AV371" s="1">
        <v>14.5</v>
      </c>
      <c r="AW371" s="1" t="s">
        <v>59</v>
      </c>
      <c r="AX371" s="1">
        <v>6</v>
      </c>
    </row>
    <row r="372" spans="1:50">
      <c r="A372" s="1" t="s">
        <v>837</v>
      </c>
      <c r="B372" s="1" t="s">
        <v>478</v>
      </c>
      <c r="C372" s="1" t="s">
        <v>75</v>
      </c>
      <c r="D372" s="1">
        <v>3720</v>
      </c>
      <c r="E372" s="1" t="s">
        <v>63</v>
      </c>
      <c r="F372" s="1">
        <v>36</v>
      </c>
      <c r="G372" s="1" t="s">
        <v>163</v>
      </c>
      <c r="H372" s="1">
        <v>319.74</v>
      </c>
      <c r="I372" s="1" t="s">
        <v>76</v>
      </c>
      <c r="J372" s="1" t="s">
        <v>71</v>
      </c>
      <c r="K372" s="1" t="s">
        <v>116</v>
      </c>
      <c r="L372" s="1" t="s">
        <v>58</v>
      </c>
      <c r="M372" s="1">
        <v>0</v>
      </c>
      <c r="N372" s="1">
        <v>2</v>
      </c>
      <c r="O372" s="1">
        <v>2</v>
      </c>
      <c r="P372" s="1">
        <v>0</v>
      </c>
      <c r="Q372" s="1" t="s">
        <v>59</v>
      </c>
      <c r="R372" s="1" t="s">
        <v>59</v>
      </c>
      <c r="S372" s="1" t="s">
        <v>59</v>
      </c>
      <c r="T372" s="1" t="s">
        <v>59</v>
      </c>
      <c r="U372" s="1" t="s">
        <v>59</v>
      </c>
      <c r="V372" s="1">
        <v>1</v>
      </c>
      <c r="W372" s="1">
        <v>1</v>
      </c>
      <c r="X372" s="1">
        <v>1</v>
      </c>
      <c r="Y372" s="1" t="s">
        <v>66</v>
      </c>
      <c r="Z372" s="1" t="s">
        <v>66</v>
      </c>
      <c r="AA372" s="1" t="s">
        <v>66</v>
      </c>
      <c r="AB372" s="1" t="s">
        <v>66</v>
      </c>
      <c r="AC372" s="1" t="s">
        <v>58</v>
      </c>
      <c r="AD372" s="1" t="s">
        <v>58</v>
      </c>
      <c r="AE372" s="1" t="s">
        <v>66</v>
      </c>
      <c r="AF372" s="1" t="s">
        <v>58</v>
      </c>
      <c r="AG372" s="1" t="s">
        <v>58</v>
      </c>
      <c r="AH372" s="1" t="s">
        <v>58</v>
      </c>
      <c r="AI372" s="1" t="s">
        <v>58</v>
      </c>
      <c r="AJ372" s="1" t="s">
        <v>58</v>
      </c>
      <c r="AK372" s="1">
        <v>0</v>
      </c>
      <c r="AL372" s="1">
        <v>0</v>
      </c>
      <c r="AM372" s="1">
        <v>0</v>
      </c>
      <c r="AN372" s="1">
        <v>0</v>
      </c>
      <c r="AO372" s="1">
        <v>0</v>
      </c>
      <c r="AP372" s="1">
        <v>0</v>
      </c>
      <c r="AQ372" s="1">
        <v>0</v>
      </c>
      <c r="AR372" s="1">
        <v>0</v>
      </c>
      <c r="AS372" s="1">
        <v>0</v>
      </c>
      <c r="AV372" s="1">
        <v>13.7</v>
      </c>
      <c r="AW372" s="1" t="s">
        <v>59</v>
      </c>
      <c r="AX372" s="1">
        <v>1</v>
      </c>
    </row>
    <row r="373" spans="1:50">
      <c r="A373" s="1" t="s">
        <v>838</v>
      </c>
      <c r="B373" s="1" t="s">
        <v>707</v>
      </c>
      <c r="C373" s="1" t="s">
        <v>366</v>
      </c>
      <c r="D373" s="1">
        <v>7160</v>
      </c>
      <c r="E373" s="1" t="s">
        <v>53</v>
      </c>
      <c r="F373" s="1">
        <v>0</v>
      </c>
      <c r="G373" s="1" t="s">
        <v>64</v>
      </c>
      <c r="H373" s="1">
        <v>219.41</v>
      </c>
      <c r="I373" s="1" t="s">
        <v>55</v>
      </c>
      <c r="J373" s="1" t="s">
        <v>55</v>
      </c>
      <c r="K373" s="1" t="s">
        <v>145</v>
      </c>
      <c r="L373" s="1" t="s">
        <v>58</v>
      </c>
      <c r="M373" s="1">
        <v>0</v>
      </c>
      <c r="N373" s="1">
        <v>1</v>
      </c>
      <c r="O373" s="1">
        <v>1</v>
      </c>
      <c r="P373" s="1">
        <v>0</v>
      </c>
      <c r="Q373" s="1" t="s">
        <v>59</v>
      </c>
      <c r="R373" s="1" t="s">
        <v>59</v>
      </c>
      <c r="S373" s="1" t="s">
        <v>59</v>
      </c>
      <c r="T373" s="1" t="s">
        <v>59</v>
      </c>
      <c r="U373" s="1" t="s">
        <v>59</v>
      </c>
      <c r="V373" s="1">
        <v>0</v>
      </c>
      <c r="W373" s="1">
        <v>0</v>
      </c>
      <c r="X373" s="1">
        <v>0</v>
      </c>
      <c r="Y373" s="1" t="s">
        <v>59</v>
      </c>
      <c r="Z373" s="1" t="s">
        <v>59</v>
      </c>
      <c r="AA373" s="1" t="s">
        <v>59</v>
      </c>
      <c r="AB373" s="1" t="s">
        <v>59</v>
      </c>
      <c r="AC373" s="1" t="s">
        <v>59</v>
      </c>
      <c r="AD373" s="1" t="s">
        <v>59</v>
      </c>
      <c r="AE373" s="1" t="s">
        <v>59</v>
      </c>
      <c r="AF373" s="1" t="s">
        <v>59</v>
      </c>
      <c r="AG373" s="1" t="s">
        <v>59</v>
      </c>
      <c r="AH373" s="1" t="s">
        <v>59</v>
      </c>
      <c r="AI373" s="1" t="s">
        <v>59</v>
      </c>
      <c r="AJ373" s="1" t="s">
        <v>59</v>
      </c>
      <c r="AV373" s="1">
        <v>12.6</v>
      </c>
      <c r="AW373" s="1" t="s">
        <v>59</v>
      </c>
      <c r="AX373" s="1">
        <v>4</v>
      </c>
    </row>
    <row r="374" spans="1:50">
      <c r="A374" s="1" t="s">
        <v>839</v>
      </c>
      <c r="B374" s="1" t="s">
        <v>840</v>
      </c>
      <c r="C374" s="1" t="s">
        <v>122</v>
      </c>
      <c r="D374" s="1">
        <v>8280</v>
      </c>
      <c r="E374" s="1" t="s">
        <v>53</v>
      </c>
      <c r="F374" s="1">
        <v>56</v>
      </c>
      <c r="G374" s="1" t="s">
        <v>246</v>
      </c>
      <c r="H374" s="1">
        <v>357.57</v>
      </c>
      <c r="I374" s="1" t="s">
        <v>105</v>
      </c>
      <c r="J374" s="1" t="s">
        <v>71</v>
      </c>
      <c r="K374" s="1" t="s">
        <v>215</v>
      </c>
      <c r="L374" s="1" t="s">
        <v>58</v>
      </c>
      <c r="M374" s="1">
        <v>0</v>
      </c>
      <c r="N374" s="1">
        <v>1</v>
      </c>
      <c r="O374" s="1">
        <v>1</v>
      </c>
      <c r="P374" s="1">
        <v>0</v>
      </c>
      <c r="Q374" s="1" t="s">
        <v>59</v>
      </c>
      <c r="R374" s="1" t="s">
        <v>59</v>
      </c>
      <c r="S374" s="1" t="s">
        <v>59</v>
      </c>
      <c r="T374" s="1" t="s">
        <v>59</v>
      </c>
      <c r="U374" s="1" t="s">
        <v>59</v>
      </c>
      <c r="V374" s="1">
        <v>1</v>
      </c>
      <c r="W374" s="1">
        <v>1</v>
      </c>
      <c r="X374" s="1">
        <v>1</v>
      </c>
      <c r="Y374" s="1" t="s">
        <v>66</v>
      </c>
      <c r="Z374" s="1" t="s">
        <v>66</v>
      </c>
      <c r="AA374" s="1" t="s">
        <v>58</v>
      </c>
      <c r="AB374" s="1" t="s">
        <v>66</v>
      </c>
      <c r="AC374" s="1" t="s">
        <v>58</v>
      </c>
      <c r="AD374" s="1" t="s">
        <v>58</v>
      </c>
      <c r="AE374" s="1" t="s">
        <v>58</v>
      </c>
      <c r="AF374" s="1" t="s">
        <v>58</v>
      </c>
      <c r="AG374" s="1" t="s">
        <v>58</v>
      </c>
      <c r="AH374" s="1" t="s">
        <v>58</v>
      </c>
      <c r="AI374" s="1" t="s">
        <v>58</v>
      </c>
      <c r="AJ374" s="1" t="s">
        <v>58</v>
      </c>
      <c r="AK374" s="1">
        <v>1</v>
      </c>
      <c r="AL374" s="1">
        <v>0</v>
      </c>
      <c r="AM374" s="1">
        <v>1</v>
      </c>
      <c r="AN374" s="1">
        <v>1</v>
      </c>
      <c r="AO374" s="1">
        <v>1</v>
      </c>
      <c r="AP374" s="1">
        <v>0</v>
      </c>
      <c r="AQ374" s="1">
        <v>0</v>
      </c>
      <c r="AR374" s="1">
        <v>0</v>
      </c>
      <c r="AS374" s="1">
        <v>1</v>
      </c>
      <c r="AV374" s="1">
        <v>13.1</v>
      </c>
      <c r="AW374" s="1" t="s">
        <v>59</v>
      </c>
      <c r="AX374" s="1">
        <v>7</v>
      </c>
    </row>
    <row r="375" spans="1:50">
      <c r="A375" s="1" t="s">
        <v>841</v>
      </c>
      <c r="B375" s="1" t="s">
        <v>842</v>
      </c>
      <c r="C375" s="1" t="s">
        <v>88</v>
      </c>
      <c r="D375" s="1">
        <v>5120</v>
      </c>
      <c r="E375" s="1" t="s">
        <v>63</v>
      </c>
      <c r="F375" s="1">
        <v>54</v>
      </c>
      <c r="G375" s="1" t="s">
        <v>163</v>
      </c>
      <c r="H375" s="1">
        <v>382.24</v>
      </c>
      <c r="I375" s="1" t="s">
        <v>65</v>
      </c>
      <c r="J375" s="1" t="s">
        <v>71</v>
      </c>
      <c r="K375" s="1" t="s">
        <v>156</v>
      </c>
      <c r="L375" s="1" t="s">
        <v>58</v>
      </c>
      <c r="M375" s="1">
        <v>0</v>
      </c>
      <c r="N375" s="1">
        <v>1</v>
      </c>
      <c r="O375" s="1">
        <v>1</v>
      </c>
      <c r="P375" s="1">
        <v>0</v>
      </c>
      <c r="Q375" s="1" t="s">
        <v>59</v>
      </c>
      <c r="R375" s="1" t="s">
        <v>59</v>
      </c>
      <c r="S375" s="1" t="s">
        <v>59</v>
      </c>
      <c r="T375" s="1" t="s">
        <v>59</v>
      </c>
      <c r="U375" s="1" t="s">
        <v>59</v>
      </c>
      <c r="V375" s="1">
        <v>2</v>
      </c>
      <c r="W375" s="1">
        <v>1</v>
      </c>
      <c r="X375" s="1">
        <v>1</v>
      </c>
      <c r="Y375" s="1" t="s">
        <v>66</v>
      </c>
      <c r="Z375" s="1" t="s">
        <v>58</v>
      </c>
      <c r="AA375" s="1" t="s">
        <v>58</v>
      </c>
      <c r="AB375" s="1" t="s">
        <v>58</v>
      </c>
      <c r="AC375" s="1" t="s">
        <v>58</v>
      </c>
      <c r="AD375" s="1" t="s">
        <v>58</v>
      </c>
      <c r="AE375" s="1" t="s">
        <v>58</v>
      </c>
      <c r="AF375" s="1" t="s">
        <v>58</v>
      </c>
      <c r="AG375" s="1" t="s">
        <v>58</v>
      </c>
      <c r="AH375" s="1" t="s">
        <v>58</v>
      </c>
      <c r="AI375" s="1" t="s">
        <v>58</v>
      </c>
      <c r="AJ375" s="1" t="s">
        <v>58</v>
      </c>
      <c r="AK375" s="1">
        <v>0</v>
      </c>
      <c r="AL375" s="1">
        <v>0</v>
      </c>
      <c r="AM375" s="1">
        <v>1</v>
      </c>
      <c r="AN375" s="1">
        <v>1</v>
      </c>
      <c r="AO375" s="1">
        <v>0</v>
      </c>
      <c r="AP375" s="1">
        <v>0</v>
      </c>
      <c r="AQ375" s="1">
        <v>0</v>
      </c>
      <c r="AR375" s="1">
        <v>0</v>
      </c>
      <c r="AS375" s="1">
        <v>0</v>
      </c>
      <c r="AV375" s="1">
        <v>14.8</v>
      </c>
      <c r="AW375" s="1" t="s">
        <v>59</v>
      </c>
      <c r="AX375" s="1">
        <v>8</v>
      </c>
    </row>
    <row r="376" spans="1:50">
      <c r="A376" s="1" t="s">
        <v>843</v>
      </c>
      <c r="B376" s="1" t="s">
        <v>844</v>
      </c>
      <c r="C376" s="1" t="s">
        <v>205</v>
      </c>
      <c r="D376" s="1">
        <v>3480</v>
      </c>
      <c r="E376" s="1" t="s">
        <v>53</v>
      </c>
      <c r="F376" s="1">
        <v>0</v>
      </c>
      <c r="G376" s="1" t="s">
        <v>70</v>
      </c>
      <c r="H376" s="1">
        <v>200.99</v>
      </c>
      <c r="I376" s="1" t="s">
        <v>55</v>
      </c>
      <c r="J376" s="1" t="s">
        <v>55</v>
      </c>
      <c r="K376" s="1" t="s">
        <v>256</v>
      </c>
      <c r="L376" s="1" t="s">
        <v>58</v>
      </c>
      <c r="M376" s="1">
        <v>0</v>
      </c>
      <c r="N376" s="1">
        <v>0</v>
      </c>
      <c r="O376" s="1">
        <v>0</v>
      </c>
      <c r="P376" s="1">
        <v>0</v>
      </c>
      <c r="Q376" s="1" t="s">
        <v>59</v>
      </c>
      <c r="R376" s="1" t="s">
        <v>59</v>
      </c>
      <c r="S376" s="1" t="s">
        <v>59</v>
      </c>
      <c r="T376" s="1" t="s">
        <v>59</v>
      </c>
      <c r="U376" s="1" t="s">
        <v>59</v>
      </c>
      <c r="W376" s="1">
        <v>0</v>
      </c>
      <c r="X376" s="1">
        <v>0</v>
      </c>
      <c r="Y376" s="1" t="s">
        <v>59</v>
      </c>
      <c r="Z376" s="1" t="s">
        <v>59</v>
      </c>
      <c r="AA376" s="1" t="s">
        <v>59</v>
      </c>
      <c r="AB376" s="1" t="s">
        <v>59</v>
      </c>
      <c r="AC376" s="1" t="s">
        <v>59</v>
      </c>
      <c r="AD376" s="1" t="s">
        <v>59</v>
      </c>
      <c r="AE376" s="1" t="s">
        <v>59</v>
      </c>
      <c r="AF376" s="1" t="s">
        <v>59</v>
      </c>
      <c r="AG376" s="1" t="s">
        <v>59</v>
      </c>
      <c r="AH376" s="1" t="s">
        <v>59</v>
      </c>
      <c r="AI376" s="1" t="s">
        <v>59</v>
      </c>
      <c r="AJ376" s="1" t="s">
        <v>59</v>
      </c>
      <c r="AV376" s="1">
        <v>11.8</v>
      </c>
      <c r="AW376" s="1" t="s">
        <v>59</v>
      </c>
      <c r="AX376" s="1">
        <v>1</v>
      </c>
    </row>
    <row r="377" spans="1:50">
      <c r="A377" s="1" t="s">
        <v>845</v>
      </c>
      <c r="B377" s="1" t="s">
        <v>846</v>
      </c>
      <c r="C377" s="1" t="s">
        <v>75</v>
      </c>
      <c r="D377" s="1">
        <v>4040</v>
      </c>
      <c r="E377" s="1" t="s">
        <v>53</v>
      </c>
      <c r="F377" s="1">
        <v>54</v>
      </c>
      <c r="G377" s="1" t="s">
        <v>226</v>
      </c>
      <c r="H377" s="1">
        <v>338.16</v>
      </c>
      <c r="I377" s="1" t="s">
        <v>55</v>
      </c>
      <c r="J377" s="1" t="s">
        <v>55</v>
      </c>
      <c r="K377" s="1" t="s">
        <v>156</v>
      </c>
      <c r="L377" s="1" t="s">
        <v>66</v>
      </c>
      <c r="M377" s="1">
        <v>2</v>
      </c>
      <c r="N377" s="1">
        <v>2</v>
      </c>
      <c r="O377" s="1">
        <v>2</v>
      </c>
      <c r="P377" s="1">
        <v>0</v>
      </c>
      <c r="Q377" s="1" t="s">
        <v>59</v>
      </c>
      <c r="R377" s="1" t="s">
        <v>59</v>
      </c>
      <c r="S377" s="1" t="s">
        <v>59</v>
      </c>
      <c r="T377" s="1" t="s">
        <v>59</v>
      </c>
      <c r="U377" s="1" t="s">
        <v>59</v>
      </c>
      <c r="V377" s="1">
        <v>0</v>
      </c>
      <c r="W377" s="1">
        <v>1</v>
      </c>
      <c r="X377" s="1">
        <v>0</v>
      </c>
      <c r="Y377" s="1" t="s">
        <v>66</v>
      </c>
      <c r="Z377" s="1" t="s">
        <v>58</v>
      </c>
      <c r="AA377" s="1" t="s">
        <v>58</v>
      </c>
      <c r="AB377" s="1" t="s">
        <v>66</v>
      </c>
      <c r="AC377" s="1" t="s">
        <v>58</v>
      </c>
      <c r="AD377" s="1" t="s">
        <v>66</v>
      </c>
      <c r="AE377" s="1" t="s">
        <v>66</v>
      </c>
      <c r="AF377" s="1" t="s">
        <v>58</v>
      </c>
      <c r="AG377" s="1" t="s">
        <v>58</v>
      </c>
      <c r="AH377" s="1" t="s">
        <v>58</v>
      </c>
      <c r="AI377" s="1" t="s">
        <v>58</v>
      </c>
      <c r="AJ377" s="1" t="s">
        <v>58</v>
      </c>
      <c r="AK377" s="1">
        <v>0</v>
      </c>
      <c r="AL377" s="1">
        <v>1</v>
      </c>
      <c r="AM377" s="1">
        <v>1</v>
      </c>
      <c r="AN377" s="1">
        <v>0</v>
      </c>
      <c r="AO377" s="1">
        <v>1</v>
      </c>
      <c r="AP377" s="1">
        <v>0</v>
      </c>
      <c r="AQ377" s="1">
        <v>0</v>
      </c>
      <c r="AR377" s="1">
        <v>0</v>
      </c>
      <c r="AS377" s="1">
        <v>1</v>
      </c>
      <c r="AV377" s="1">
        <v>13.9</v>
      </c>
      <c r="AW377" s="1" t="s">
        <v>59</v>
      </c>
      <c r="AX377" s="1">
        <v>1</v>
      </c>
    </row>
    <row r="378" spans="1:50">
      <c r="A378" s="1" t="s">
        <v>847</v>
      </c>
      <c r="B378" s="1" t="s">
        <v>848</v>
      </c>
      <c r="C378" s="1" t="s">
        <v>103</v>
      </c>
      <c r="D378" s="1">
        <v>4480</v>
      </c>
      <c r="E378" s="1" t="s">
        <v>63</v>
      </c>
      <c r="F378" s="1">
        <v>78</v>
      </c>
      <c r="G378" s="1" t="s">
        <v>104</v>
      </c>
      <c r="H378" s="1">
        <v>368.09</v>
      </c>
      <c r="I378" s="1" t="s">
        <v>105</v>
      </c>
      <c r="J378" s="1" t="s">
        <v>71</v>
      </c>
      <c r="K378" s="1" t="s">
        <v>72</v>
      </c>
      <c r="L378" s="1" t="s">
        <v>66</v>
      </c>
      <c r="M378" s="1">
        <v>1</v>
      </c>
      <c r="N378" s="1">
        <v>2</v>
      </c>
      <c r="O378" s="1">
        <v>2</v>
      </c>
      <c r="P378" s="1">
        <v>2</v>
      </c>
      <c r="Q378" s="1" t="s">
        <v>59</v>
      </c>
      <c r="R378" s="1" t="s">
        <v>59</v>
      </c>
      <c r="S378" s="1" t="s">
        <v>66</v>
      </c>
      <c r="T378" s="1" t="s">
        <v>66</v>
      </c>
      <c r="U378" s="1" t="s">
        <v>66</v>
      </c>
      <c r="W378" s="1">
        <v>0</v>
      </c>
      <c r="X378" s="1">
        <v>0</v>
      </c>
      <c r="Y378" s="1" t="s">
        <v>66</v>
      </c>
      <c r="Z378" s="1" t="s">
        <v>58</v>
      </c>
      <c r="AA378" s="1" t="s">
        <v>58</v>
      </c>
      <c r="AB378" s="1" t="s">
        <v>66</v>
      </c>
      <c r="AC378" s="1" t="s">
        <v>58</v>
      </c>
      <c r="AD378" s="1" t="s">
        <v>58</v>
      </c>
      <c r="AE378" s="1" t="s">
        <v>58</v>
      </c>
      <c r="AF378" s="1" t="s">
        <v>58</v>
      </c>
      <c r="AG378" s="1" t="s">
        <v>58</v>
      </c>
      <c r="AH378" s="1" t="s">
        <v>58</v>
      </c>
      <c r="AI378" s="1" t="s">
        <v>58</v>
      </c>
      <c r="AJ378" s="1" t="s">
        <v>58</v>
      </c>
      <c r="AK378" s="1">
        <v>0</v>
      </c>
      <c r="AL378" s="1">
        <v>0</v>
      </c>
      <c r="AM378" s="1">
        <v>0</v>
      </c>
      <c r="AN378" s="1">
        <v>0</v>
      </c>
      <c r="AO378" s="1">
        <v>0</v>
      </c>
      <c r="AP378" s="1">
        <v>0</v>
      </c>
      <c r="AQ378" s="1">
        <v>0</v>
      </c>
      <c r="AR378" s="1">
        <v>0</v>
      </c>
      <c r="AS378" s="1">
        <v>0</v>
      </c>
      <c r="AV378" s="1">
        <v>13.6</v>
      </c>
      <c r="AW378" s="1" t="s">
        <v>66</v>
      </c>
      <c r="AX378" s="1">
        <v>6</v>
      </c>
    </row>
    <row r="379" spans="1:50">
      <c r="A379" s="1" t="s">
        <v>849</v>
      </c>
      <c r="B379" s="1" t="s">
        <v>380</v>
      </c>
      <c r="C379" s="1" t="s">
        <v>108</v>
      </c>
      <c r="D379" s="1">
        <v>640</v>
      </c>
      <c r="E379" s="1" t="s">
        <v>53</v>
      </c>
      <c r="F379" s="1">
        <v>0</v>
      </c>
      <c r="G379" s="1" t="s">
        <v>163</v>
      </c>
      <c r="H379" s="1">
        <v>405.92</v>
      </c>
      <c r="I379" s="1" t="s">
        <v>55</v>
      </c>
      <c r="J379" s="1" t="s">
        <v>55</v>
      </c>
      <c r="K379" s="1" t="s">
        <v>111</v>
      </c>
      <c r="L379" s="1" t="s">
        <v>58</v>
      </c>
      <c r="M379" s="1">
        <v>0</v>
      </c>
      <c r="N379" s="1">
        <v>2</v>
      </c>
      <c r="O379" s="1">
        <v>2</v>
      </c>
      <c r="P379" s="1">
        <v>0</v>
      </c>
      <c r="Q379" s="1" t="s">
        <v>59</v>
      </c>
      <c r="R379" s="1" t="s">
        <v>59</v>
      </c>
      <c r="S379" s="1" t="s">
        <v>59</v>
      </c>
      <c r="T379" s="1" t="s">
        <v>59</v>
      </c>
      <c r="U379" s="1" t="s">
        <v>59</v>
      </c>
      <c r="V379" s="1">
        <v>1</v>
      </c>
      <c r="W379" s="1">
        <v>1</v>
      </c>
      <c r="X379" s="1">
        <v>1</v>
      </c>
      <c r="Y379" s="1" t="s">
        <v>66</v>
      </c>
      <c r="Z379" s="1" t="s">
        <v>58</v>
      </c>
      <c r="AA379" s="1" t="s">
        <v>58</v>
      </c>
      <c r="AB379" s="1" t="s">
        <v>66</v>
      </c>
      <c r="AC379" s="1" t="s">
        <v>58</v>
      </c>
      <c r="AD379" s="1" t="s">
        <v>58</v>
      </c>
      <c r="AE379" s="1" t="s">
        <v>58</v>
      </c>
      <c r="AF379" s="1" t="s">
        <v>58</v>
      </c>
      <c r="AG379" s="1" t="s">
        <v>58</v>
      </c>
      <c r="AH379" s="1" t="s">
        <v>58</v>
      </c>
      <c r="AI379" s="1" t="s">
        <v>58</v>
      </c>
      <c r="AJ379" s="1" t="s">
        <v>58</v>
      </c>
      <c r="AK379" s="1">
        <v>1</v>
      </c>
      <c r="AL379" s="1">
        <v>1</v>
      </c>
      <c r="AM379" s="1">
        <v>1</v>
      </c>
      <c r="AN379" s="1">
        <v>0</v>
      </c>
      <c r="AO379" s="1">
        <v>0</v>
      </c>
      <c r="AP379" s="1">
        <v>0</v>
      </c>
      <c r="AQ379" s="1">
        <v>0</v>
      </c>
      <c r="AR379" s="1">
        <v>0</v>
      </c>
      <c r="AS379" s="1">
        <v>0</v>
      </c>
      <c r="AV379" s="1">
        <v>14.7</v>
      </c>
      <c r="AW379" s="1" t="s">
        <v>59</v>
      </c>
      <c r="AX379" s="1">
        <v>9</v>
      </c>
    </row>
    <row r="380" spans="1:50">
      <c r="A380" s="1" t="s">
        <v>850</v>
      </c>
      <c r="B380" s="1" t="s">
        <v>851</v>
      </c>
      <c r="C380" s="1" t="s">
        <v>205</v>
      </c>
      <c r="D380" s="1">
        <v>2960</v>
      </c>
      <c r="E380" s="1" t="s">
        <v>63</v>
      </c>
      <c r="F380" s="1">
        <v>44</v>
      </c>
      <c r="G380" s="1" t="s">
        <v>70</v>
      </c>
      <c r="H380" s="1">
        <v>229.61</v>
      </c>
      <c r="I380" s="1" t="s">
        <v>55</v>
      </c>
      <c r="J380" s="1" t="s">
        <v>55</v>
      </c>
      <c r="K380" s="1" t="s">
        <v>215</v>
      </c>
      <c r="L380" s="1" t="s">
        <v>58</v>
      </c>
      <c r="M380" s="1">
        <v>0</v>
      </c>
      <c r="N380" s="1">
        <v>1</v>
      </c>
      <c r="O380" s="1">
        <v>1</v>
      </c>
      <c r="P380" s="1">
        <v>0</v>
      </c>
      <c r="Q380" s="1" t="s">
        <v>59</v>
      </c>
      <c r="R380" s="1" t="s">
        <v>59</v>
      </c>
      <c r="S380" s="1" t="s">
        <v>59</v>
      </c>
      <c r="T380" s="1" t="s">
        <v>59</v>
      </c>
      <c r="U380" s="1" t="s">
        <v>59</v>
      </c>
      <c r="W380" s="1">
        <v>0</v>
      </c>
      <c r="X380" s="1">
        <v>0</v>
      </c>
      <c r="Y380" s="1" t="s">
        <v>59</v>
      </c>
      <c r="Z380" s="1" t="s">
        <v>59</v>
      </c>
      <c r="AA380" s="1" t="s">
        <v>59</v>
      </c>
      <c r="AB380" s="1" t="s">
        <v>59</v>
      </c>
      <c r="AC380" s="1" t="s">
        <v>59</v>
      </c>
      <c r="AD380" s="1" t="s">
        <v>59</v>
      </c>
      <c r="AE380" s="1" t="s">
        <v>59</v>
      </c>
      <c r="AF380" s="1" t="s">
        <v>59</v>
      </c>
      <c r="AG380" s="1" t="s">
        <v>59</v>
      </c>
      <c r="AH380" s="1" t="s">
        <v>59</v>
      </c>
      <c r="AI380" s="1" t="s">
        <v>59</v>
      </c>
      <c r="AJ380" s="1" t="s">
        <v>59</v>
      </c>
      <c r="AV380" s="1">
        <v>12.2</v>
      </c>
      <c r="AW380" s="1" t="s">
        <v>59</v>
      </c>
      <c r="AX380" s="1">
        <v>1</v>
      </c>
    </row>
    <row r="381" spans="1:50">
      <c r="A381" s="1" t="s">
        <v>852</v>
      </c>
      <c r="B381" s="1" t="s">
        <v>796</v>
      </c>
      <c r="C381" s="1" t="s">
        <v>205</v>
      </c>
      <c r="D381" s="1">
        <v>2440</v>
      </c>
      <c r="E381" s="1" t="s">
        <v>53</v>
      </c>
      <c r="F381" s="1">
        <v>0</v>
      </c>
      <c r="G381" s="1" t="s">
        <v>115</v>
      </c>
      <c r="H381" s="1">
        <v>157.24</v>
      </c>
      <c r="I381" s="1" t="s">
        <v>241</v>
      </c>
      <c r="J381" s="1" t="s">
        <v>55</v>
      </c>
      <c r="K381" s="1" t="s">
        <v>131</v>
      </c>
      <c r="L381" s="1" t="s">
        <v>66</v>
      </c>
      <c r="M381" s="1">
        <v>1</v>
      </c>
      <c r="N381" s="1">
        <v>2</v>
      </c>
      <c r="O381" s="1">
        <v>2</v>
      </c>
      <c r="P381" s="1">
        <v>0</v>
      </c>
      <c r="Q381" s="1" t="s">
        <v>59</v>
      </c>
      <c r="R381" s="1" t="s">
        <v>59</v>
      </c>
      <c r="S381" s="1" t="s">
        <v>59</v>
      </c>
      <c r="T381" s="1" t="s">
        <v>59</v>
      </c>
      <c r="U381" s="1" t="s">
        <v>59</v>
      </c>
      <c r="W381" s="1">
        <v>0</v>
      </c>
      <c r="X381" s="1">
        <v>0</v>
      </c>
      <c r="Y381" s="1" t="s">
        <v>58</v>
      </c>
      <c r="Z381" s="1" t="s">
        <v>58</v>
      </c>
      <c r="AA381" s="1" t="s">
        <v>58</v>
      </c>
      <c r="AB381" s="1" t="s">
        <v>58</v>
      </c>
      <c r="AC381" s="1" t="s">
        <v>58</v>
      </c>
      <c r="AD381" s="1" t="s">
        <v>58</v>
      </c>
      <c r="AE381" s="1" t="s">
        <v>58</v>
      </c>
      <c r="AF381" s="1" t="s">
        <v>58</v>
      </c>
      <c r="AG381" s="1" t="s">
        <v>58</v>
      </c>
      <c r="AH381" s="1" t="s">
        <v>58</v>
      </c>
      <c r="AI381" s="1" t="s">
        <v>58</v>
      </c>
      <c r="AJ381" s="1" t="s">
        <v>58</v>
      </c>
      <c r="AK381" s="1">
        <v>0</v>
      </c>
      <c r="AL381" s="1">
        <v>0</v>
      </c>
      <c r="AM381" s="1">
        <v>1</v>
      </c>
      <c r="AN381" s="1">
        <v>0</v>
      </c>
      <c r="AO381" s="1">
        <v>1</v>
      </c>
      <c r="AP381" s="1">
        <v>0</v>
      </c>
      <c r="AQ381" s="1">
        <v>0</v>
      </c>
      <c r="AR381" s="1">
        <v>0</v>
      </c>
      <c r="AS381" s="1">
        <v>0</v>
      </c>
      <c r="AV381" s="1">
        <v>11.1</v>
      </c>
      <c r="AW381" s="1" t="s">
        <v>66</v>
      </c>
      <c r="AX381" s="1">
        <v>1</v>
      </c>
    </row>
    <row r="382" spans="1:50">
      <c r="A382" s="1" t="s">
        <v>853</v>
      </c>
      <c r="B382" s="1" t="s">
        <v>255</v>
      </c>
      <c r="C382" s="1" t="s">
        <v>134</v>
      </c>
      <c r="D382" s="1">
        <v>1680</v>
      </c>
      <c r="E382" s="1" t="s">
        <v>53</v>
      </c>
      <c r="F382" s="1">
        <v>54</v>
      </c>
      <c r="G382" s="1" t="s">
        <v>64</v>
      </c>
      <c r="H382" s="1">
        <v>275.99</v>
      </c>
      <c r="I382" s="1" t="s">
        <v>55</v>
      </c>
      <c r="J382" s="1" t="s">
        <v>55</v>
      </c>
      <c r="K382" s="1" t="s">
        <v>116</v>
      </c>
      <c r="L382" s="1" t="s">
        <v>58</v>
      </c>
      <c r="M382" s="1">
        <v>0</v>
      </c>
      <c r="N382" s="1">
        <v>2</v>
      </c>
      <c r="O382" s="1">
        <v>2</v>
      </c>
      <c r="P382" s="1">
        <v>0</v>
      </c>
      <c r="Q382" s="1" t="s">
        <v>59</v>
      </c>
      <c r="R382" s="1" t="s">
        <v>59</v>
      </c>
      <c r="S382" s="1" t="s">
        <v>59</v>
      </c>
      <c r="T382" s="1" t="s">
        <v>59</v>
      </c>
      <c r="U382" s="1" t="s">
        <v>59</v>
      </c>
      <c r="Y382" s="1" t="s">
        <v>66</v>
      </c>
      <c r="Z382" s="1" t="s">
        <v>58</v>
      </c>
      <c r="AA382" s="1" t="s">
        <v>58</v>
      </c>
      <c r="AB382" s="1" t="s">
        <v>66</v>
      </c>
      <c r="AC382" s="1" t="s">
        <v>58</v>
      </c>
      <c r="AD382" s="1" t="s">
        <v>58</v>
      </c>
      <c r="AE382" s="1" t="s">
        <v>58</v>
      </c>
      <c r="AF382" s="1" t="s">
        <v>58</v>
      </c>
      <c r="AG382" s="1" t="s">
        <v>58</v>
      </c>
      <c r="AH382" s="1" t="s">
        <v>58</v>
      </c>
      <c r="AI382" s="1" t="s">
        <v>58</v>
      </c>
      <c r="AJ382" s="1" t="s">
        <v>58</v>
      </c>
      <c r="AK382" s="1">
        <v>0</v>
      </c>
      <c r="AL382" s="1">
        <v>0</v>
      </c>
      <c r="AM382" s="1">
        <v>1</v>
      </c>
      <c r="AN382" s="1">
        <v>0</v>
      </c>
      <c r="AO382" s="1">
        <v>0</v>
      </c>
      <c r="AP382" s="1">
        <v>0</v>
      </c>
      <c r="AQ382" s="1">
        <v>0</v>
      </c>
      <c r="AR382" s="1">
        <v>0</v>
      </c>
      <c r="AS382" s="1">
        <v>0</v>
      </c>
      <c r="AW382" s="1" t="s">
        <v>59</v>
      </c>
      <c r="AX382" s="1">
        <v>1</v>
      </c>
    </row>
    <row r="383" spans="1:50">
      <c r="A383" s="1" t="s">
        <v>854</v>
      </c>
      <c r="B383" s="1" t="s">
        <v>336</v>
      </c>
      <c r="C383" s="1" t="s">
        <v>199</v>
      </c>
      <c r="D383" s="1">
        <v>6160</v>
      </c>
      <c r="E383" s="1" t="s">
        <v>63</v>
      </c>
      <c r="F383" s="1">
        <v>46</v>
      </c>
      <c r="G383" s="1" t="s">
        <v>104</v>
      </c>
      <c r="H383" s="1">
        <v>399.01</v>
      </c>
      <c r="I383" s="1" t="s">
        <v>94</v>
      </c>
      <c r="J383" s="1" t="s">
        <v>55</v>
      </c>
      <c r="K383" s="1" t="s">
        <v>72</v>
      </c>
      <c r="L383" s="1" t="s">
        <v>58</v>
      </c>
      <c r="M383" s="1">
        <v>0</v>
      </c>
      <c r="N383" s="1">
        <v>2</v>
      </c>
      <c r="O383" s="1">
        <v>2</v>
      </c>
      <c r="P383" s="1">
        <v>0</v>
      </c>
      <c r="Q383" s="1" t="s">
        <v>59</v>
      </c>
      <c r="R383" s="1" t="s">
        <v>66</v>
      </c>
      <c r="S383" s="1" t="s">
        <v>59</v>
      </c>
      <c r="T383" s="1" t="s">
        <v>59</v>
      </c>
      <c r="U383" s="1" t="s">
        <v>66</v>
      </c>
      <c r="W383" s="1">
        <v>0</v>
      </c>
      <c r="X383" s="1">
        <v>0</v>
      </c>
      <c r="Y383" s="1" t="s">
        <v>66</v>
      </c>
      <c r="Z383" s="1" t="s">
        <v>66</v>
      </c>
      <c r="AA383" s="1" t="s">
        <v>66</v>
      </c>
      <c r="AB383" s="1" t="s">
        <v>66</v>
      </c>
      <c r="AC383" s="1" t="s">
        <v>58</v>
      </c>
      <c r="AD383" s="1" t="s">
        <v>58</v>
      </c>
      <c r="AE383" s="1" t="s">
        <v>58</v>
      </c>
      <c r="AF383" s="1" t="s">
        <v>58</v>
      </c>
      <c r="AG383" s="1" t="s">
        <v>58</v>
      </c>
      <c r="AH383" s="1" t="s">
        <v>58</v>
      </c>
      <c r="AI383" s="1" t="s">
        <v>58</v>
      </c>
      <c r="AJ383" s="1" t="s">
        <v>58</v>
      </c>
      <c r="AK383" s="1">
        <v>0</v>
      </c>
      <c r="AL383" s="1">
        <v>0</v>
      </c>
      <c r="AM383" s="1">
        <v>1</v>
      </c>
      <c r="AN383" s="1">
        <v>0</v>
      </c>
      <c r="AO383" s="1">
        <v>0</v>
      </c>
      <c r="AP383" s="1">
        <v>0</v>
      </c>
      <c r="AQ383" s="1">
        <v>0</v>
      </c>
      <c r="AR383" s="1">
        <v>0</v>
      </c>
      <c r="AS383" s="1">
        <v>0</v>
      </c>
      <c r="AV383" s="1">
        <v>15.2</v>
      </c>
      <c r="AW383" s="1" t="s">
        <v>66</v>
      </c>
      <c r="AX383" s="1">
        <v>3</v>
      </c>
    </row>
    <row r="384" spans="1:50">
      <c r="A384" s="1" t="s">
        <v>855</v>
      </c>
      <c r="B384" s="1" t="s">
        <v>856</v>
      </c>
      <c r="C384" s="1" t="s">
        <v>171</v>
      </c>
      <c r="D384" s="1">
        <v>2335</v>
      </c>
      <c r="E384" s="1" t="s">
        <v>63</v>
      </c>
      <c r="F384" s="1">
        <v>48</v>
      </c>
      <c r="G384" s="1" t="s">
        <v>115</v>
      </c>
      <c r="H384" s="1">
        <v>213.49</v>
      </c>
      <c r="I384" s="1" t="s">
        <v>105</v>
      </c>
      <c r="J384" s="1" t="s">
        <v>71</v>
      </c>
      <c r="K384" s="1" t="s">
        <v>215</v>
      </c>
      <c r="L384" s="1" t="s">
        <v>66</v>
      </c>
      <c r="M384" s="1">
        <v>2</v>
      </c>
      <c r="N384" s="1">
        <v>0</v>
      </c>
      <c r="O384" s="1">
        <v>0</v>
      </c>
      <c r="P384" s="1">
        <v>0</v>
      </c>
      <c r="Q384" s="1" t="s">
        <v>59</v>
      </c>
      <c r="R384" s="1" t="s">
        <v>59</v>
      </c>
      <c r="S384" s="1" t="s">
        <v>59</v>
      </c>
      <c r="T384" s="1" t="s">
        <v>59</v>
      </c>
      <c r="U384" s="1" t="s">
        <v>59</v>
      </c>
      <c r="V384" s="1">
        <v>2</v>
      </c>
      <c r="W384" s="1">
        <v>0</v>
      </c>
      <c r="X384" s="1">
        <v>0</v>
      </c>
      <c r="Y384" s="1" t="s">
        <v>66</v>
      </c>
      <c r="Z384" s="1" t="s">
        <v>58</v>
      </c>
      <c r="AA384" s="1" t="s">
        <v>58</v>
      </c>
      <c r="AB384" s="1" t="s">
        <v>58</v>
      </c>
      <c r="AC384" s="1" t="s">
        <v>58</v>
      </c>
      <c r="AD384" s="1" t="s">
        <v>58</v>
      </c>
      <c r="AE384" s="1" t="s">
        <v>58</v>
      </c>
      <c r="AF384" s="1" t="s">
        <v>58</v>
      </c>
      <c r="AG384" s="1" t="s">
        <v>58</v>
      </c>
      <c r="AH384" s="1" t="s">
        <v>58</v>
      </c>
      <c r="AI384" s="1" t="s">
        <v>58</v>
      </c>
      <c r="AJ384" s="1" t="s">
        <v>58</v>
      </c>
      <c r="AK384" s="1">
        <v>1</v>
      </c>
      <c r="AL384" s="1">
        <v>1</v>
      </c>
      <c r="AM384" s="1">
        <v>1</v>
      </c>
      <c r="AN384" s="1">
        <v>0</v>
      </c>
      <c r="AO384" s="1">
        <v>0</v>
      </c>
      <c r="AP384" s="1">
        <v>1</v>
      </c>
      <c r="AQ384" s="1">
        <v>1</v>
      </c>
      <c r="AR384" s="1">
        <v>1</v>
      </c>
      <c r="AS384" s="1">
        <v>0</v>
      </c>
      <c r="AV384" s="1">
        <v>11.4</v>
      </c>
      <c r="AW384" s="1" t="s">
        <v>59</v>
      </c>
      <c r="AX384" s="1">
        <v>3</v>
      </c>
    </row>
    <row r="385" spans="1:50">
      <c r="A385" s="1" t="s">
        <v>857</v>
      </c>
      <c r="B385" s="1" t="s">
        <v>858</v>
      </c>
      <c r="C385" s="1" t="s">
        <v>103</v>
      </c>
      <c r="D385" s="1">
        <v>7400</v>
      </c>
      <c r="E385" s="1" t="s">
        <v>53</v>
      </c>
      <c r="F385" s="1">
        <v>96</v>
      </c>
      <c r="G385" s="1" t="s">
        <v>64</v>
      </c>
      <c r="H385" s="1">
        <v>406.91</v>
      </c>
      <c r="I385" s="1" t="s">
        <v>55</v>
      </c>
      <c r="J385" s="1" t="s">
        <v>56</v>
      </c>
      <c r="K385" s="1" t="s">
        <v>85</v>
      </c>
      <c r="L385" s="1" t="s">
        <v>58</v>
      </c>
      <c r="M385" s="1">
        <v>0</v>
      </c>
      <c r="N385" s="1">
        <v>1</v>
      </c>
      <c r="O385" s="1">
        <v>1</v>
      </c>
      <c r="P385" s="1">
        <v>0</v>
      </c>
      <c r="Q385" s="1" t="s">
        <v>59</v>
      </c>
      <c r="R385" s="1" t="s">
        <v>59</v>
      </c>
      <c r="S385" s="1" t="s">
        <v>59</v>
      </c>
      <c r="T385" s="1" t="s">
        <v>59</v>
      </c>
      <c r="U385" s="1" t="s">
        <v>59</v>
      </c>
      <c r="W385" s="1">
        <v>0</v>
      </c>
      <c r="X385" s="1">
        <v>0</v>
      </c>
      <c r="Y385" s="1" t="s">
        <v>58</v>
      </c>
      <c r="Z385" s="1" t="s">
        <v>66</v>
      </c>
      <c r="AA385" s="1" t="s">
        <v>58</v>
      </c>
      <c r="AB385" s="1" t="s">
        <v>66</v>
      </c>
      <c r="AC385" s="1" t="s">
        <v>58</v>
      </c>
      <c r="AD385" s="1" t="s">
        <v>58</v>
      </c>
      <c r="AE385" s="1" t="s">
        <v>58</v>
      </c>
      <c r="AF385" s="1" t="s">
        <v>58</v>
      </c>
      <c r="AG385" s="1" t="s">
        <v>58</v>
      </c>
      <c r="AH385" s="1" t="s">
        <v>58</v>
      </c>
      <c r="AI385" s="1" t="s">
        <v>58</v>
      </c>
      <c r="AJ385" s="1" t="s">
        <v>58</v>
      </c>
      <c r="AK385" s="1">
        <v>0</v>
      </c>
      <c r="AL385" s="1">
        <v>1</v>
      </c>
      <c r="AM385" s="1">
        <v>1</v>
      </c>
      <c r="AN385" s="1">
        <v>1</v>
      </c>
      <c r="AO385" s="1">
        <v>1</v>
      </c>
      <c r="AP385" s="1">
        <v>0</v>
      </c>
      <c r="AQ385" s="1">
        <v>0</v>
      </c>
      <c r="AR385" s="1">
        <v>0</v>
      </c>
      <c r="AS385" s="1">
        <v>1</v>
      </c>
      <c r="AV385" s="1">
        <v>12.7</v>
      </c>
      <c r="AW385" s="1" t="s">
        <v>59</v>
      </c>
      <c r="AX385" s="1">
        <v>6</v>
      </c>
    </row>
    <row r="386" spans="1:50">
      <c r="A386" s="1" t="s">
        <v>859</v>
      </c>
      <c r="B386" s="1" t="s">
        <v>458</v>
      </c>
      <c r="C386" s="1" t="s">
        <v>171</v>
      </c>
      <c r="D386" s="1">
        <v>6840</v>
      </c>
      <c r="E386" s="1" t="s">
        <v>53</v>
      </c>
      <c r="F386" s="1">
        <v>64</v>
      </c>
      <c r="G386" s="1" t="s">
        <v>54</v>
      </c>
      <c r="H386" s="1">
        <v>209.21</v>
      </c>
      <c r="I386" s="1" t="s">
        <v>55</v>
      </c>
      <c r="J386" s="1" t="s">
        <v>55</v>
      </c>
      <c r="K386" s="1" t="s">
        <v>168</v>
      </c>
      <c r="L386" s="1" t="s">
        <v>66</v>
      </c>
      <c r="M386" s="1">
        <v>2</v>
      </c>
      <c r="N386" s="1">
        <v>1</v>
      </c>
      <c r="O386" s="1">
        <v>1</v>
      </c>
      <c r="P386" s="1">
        <v>0</v>
      </c>
      <c r="Q386" s="1" t="s">
        <v>59</v>
      </c>
      <c r="R386" s="1" t="s">
        <v>59</v>
      </c>
      <c r="S386" s="1" t="s">
        <v>59</v>
      </c>
      <c r="T386" s="1" t="s">
        <v>59</v>
      </c>
      <c r="U386" s="1" t="s">
        <v>59</v>
      </c>
      <c r="V386" s="1">
        <v>1</v>
      </c>
      <c r="W386" s="1">
        <v>0</v>
      </c>
      <c r="X386" s="1">
        <v>0</v>
      </c>
      <c r="Y386" s="1" t="s">
        <v>58</v>
      </c>
      <c r="Z386" s="1" t="s">
        <v>66</v>
      </c>
      <c r="AA386" s="1" t="s">
        <v>58</v>
      </c>
      <c r="AB386" s="1" t="s">
        <v>66</v>
      </c>
      <c r="AC386" s="1" t="s">
        <v>58</v>
      </c>
      <c r="AD386" s="1" t="s">
        <v>58</v>
      </c>
      <c r="AE386" s="1" t="s">
        <v>58</v>
      </c>
      <c r="AF386" s="1" t="s">
        <v>58</v>
      </c>
      <c r="AG386" s="1" t="s">
        <v>58</v>
      </c>
      <c r="AH386" s="1" t="s">
        <v>58</v>
      </c>
      <c r="AI386" s="1" t="s">
        <v>58</v>
      </c>
      <c r="AJ386" s="1" t="s">
        <v>58</v>
      </c>
      <c r="AK386" s="1">
        <v>0</v>
      </c>
      <c r="AL386" s="1">
        <v>0</v>
      </c>
      <c r="AM386" s="1">
        <v>1</v>
      </c>
      <c r="AN386" s="1">
        <v>0</v>
      </c>
      <c r="AO386" s="1">
        <v>1</v>
      </c>
      <c r="AP386" s="1">
        <v>0</v>
      </c>
      <c r="AQ386" s="1">
        <v>0</v>
      </c>
      <c r="AR386" s="1">
        <v>0</v>
      </c>
      <c r="AS386" s="1">
        <v>0</v>
      </c>
      <c r="AV386" s="1">
        <v>12.5</v>
      </c>
      <c r="AW386" s="1" t="s">
        <v>59</v>
      </c>
      <c r="AX386" s="1">
        <v>3</v>
      </c>
    </row>
    <row r="387" spans="1:50">
      <c r="A387" s="1" t="s">
        <v>860</v>
      </c>
      <c r="B387" s="1" t="s">
        <v>861</v>
      </c>
      <c r="C387" s="1" t="s">
        <v>187</v>
      </c>
      <c r="D387" s="1">
        <v>4640</v>
      </c>
      <c r="E387" s="1" t="s">
        <v>53</v>
      </c>
      <c r="F387" s="1">
        <v>0</v>
      </c>
      <c r="G387" s="1" t="s">
        <v>115</v>
      </c>
      <c r="H387" s="1">
        <v>176.64</v>
      </c>
      <c r="I387" s="1" t="s">
        <v>55</v>
      </c>
      <c r="J387" s="1" t="s">
        <v>55</v>
      </c>
      <c r="K387" s="1" t="s">
        <v>123</v>
      </c>
      <c r="L387" s="1" t="s">
        <v>58</v>
      </c>
      <c r="M387" s="1">
        <v>0</v>
      </c>
      <c r="N387" s="1">
        <v>2</v>
      </c>
      <c r="O387" s="1">
        <v>2</v>
      </c>
      <c r="P387" s="1">
        <v>0</v>
      </c>
      <c r="Q387" s="1" t="s">
        <v>59</v>
      </c>
      <c r="R387" s="1" t="s">
        <v>59</v>
      </c>
      <c r="S387" s="1" t="s">
        <v>59</v>
      </c>
      <c r="T387" s="1" t="s">
        <v>59</v>
      </c>
      <c r="U387" s="1" t="s">
        <v>59</v>
      </c>
      <c r="W387" s="1">
        <v>0</v>
      </c>
      <c r="X387" s="1">
        <v>0</v>
      </c>
      <c r="Y387" s="1" t="s">
        <v>59</v>
      </c>
      <c r="Z387" s="1" t="s">
        <v>59</v>
      </c>
      <c r="AA387" s="1" t="s">
        <v>59</v>
      </c>
      <c r="AB387" s="1" t="s">
        <v>59</v>
      </c>
      <c r="AC387" s="1" t="s">
        <v>59</v>
      </c>
      <c r="AD387" s="1" t="s">
        <v>59</v>
      </c>
      <c r="AE387" s="1" t="s">
        <v>59</v>
      </c>
      <c r="AF387" s="1" t="s">
        <v>59</v>
      </c>
      <c r="AG387" s="1" t="s">
        <v>59</v>
      </c>
      <c r="AH387" s="1" t="s">
        <v>59</v>
      </c>
      <c r="AI387" s="1" t="s">
        <v>59</v>
      </c>
      <c r="AJ387" s="1" t="s">
        <v>59</v>
      </c>
      <c r="AV387" s="1">
        <v>14.5</v>
      </c>
      <c r="AW387" s="1" t="s">
        <v>59</v>
      </c>
      <c r="AX387" s="1">
        <v>7</v>
      </c>
    </row>
    <row r="388" spans="1:50">
      <c r="A388" s="1" t="s">
        <v>862</v>
      </c>
      <c r="B388" s="1" t="s">
        <v>863</v>
      </c>
      <c r="C388" s="1" t="s">
        <v>122</v>
      </c>
      <c r="D388" s="1">
        <v>8280</v>
      </c>
      <c r="E388" s="1" t="s">
        <v>63</v>
      </c>
      <c r="F388" s="1">
        <v>50</v>
      </c>
      <c r="G388" s="1" t="s">
        <v>226</v>
      </c>
      <c r="H388" s="1">
        <v>303.95</v>
      </c>
      <c r="I388" s="1" t="s">
        <v>105</v>
      </c>
      <c r="J388" s="1" t="s">
        <v>56</v>
      </c>
      <c r="K388" s="1" t="s">
        <v>57</v>
      </c>
      <c r="L388" s="1" t="s">
        <v>58</v>
      </c>
      <c r="M388" s="1">
        <v>0</v>
      </c>
      <c r="N388" s="1">
        <v>2</v>
      </c>
      <c r="O388" s="1">
        <v>2</v>
      </c>
      <c r="P388" s="1">
        <v>0</v>
      </c>
      <c r="Q388" s="1" t="s">
        <v>59</v>
      </c>
      <c r="R388" s="1" t="s">
        <v>59</v>
      </c>
      <c r="S388" s="1" t="s">
        <v>59</v>
      </c>
      <c r="T388" s="1" t="s">
        <v>59</v>
      </c>
      <c r="U388" s="1" t="s">
        <v>59</v>
      </c>
      <c r="V388" s="1">
        <v>1</v>
      </c>
      <c r="W388" s="1">
        <v>0</v>
      </c>
      <c r="X388" s="1">
        <v>0</v>
      </c>
      <c r="Y388" s="1" t="s">
        <v>66</v>
      </c>
      <c r="Z388" s="1" t="s">
        <v>58</v>
      </c>
      <c r="AA388" s="1" t="s">
        <v>58</v>
      </c>
      <c r="AB388" s="1" t="s">
        <v>58</v>
      </c>
      <c r="AC388" s="1" t="s">
        <v>58</v>
      </c>
      <c r="AD388" s="1" t="s">
        <v>58</v>
      </c>
      <c r="AE388" s="1" t="s">
        <v>58</v>
      </c>
      <c r="AF388" s="1" t="s">
        <v>58</v>
      </c>
      <c r="AG388" s="1" t="s">
        <v>58</v>
      </c>
      <c r="AH388" s="1" t="s">
        <v>58</v>
      </c>
      <c r="AI388" s="1" t="s">
        <v>58</v>
      </c>
      <c r="AJ388" s="1" t="s">
        <v>58</v>
      </c>
      <c r="AK388" s="1">
        <v>1</v>
      </c>
      <c r="AL388" s="1">
        <v>0</v>
      </c>
      <c r="AM388" s="1">
        <v>0</v>
      </c>
      <c r="AN388" s="1">
        <v>0</v>
      </c>
      <c r="AO388" s="1">
        <v>1</v>
      </c>
      <c r="AP388" s="1">
        <v>0</v>
      </c>
      <c r="AQ388" s="1">
        <v>0</v>
      </c>
      <c r="AR388" s="1">
        <v>1</v>
      </c>
      <c r="AS388" s="1">
        <v>0</v>
      </c>
      <c r="AV388" s="1">
        <v>14.7</v>
      </c>
      <c r="AW388" s="1" t="s">
        <v>59</v>
      </c>
      <c r="AX388" s="1">
        <v>7</v>
      </c>
    </row>
    <row r="389" spans="1:50">
      <c r="A389" s="1" t="s">
        <v>864</v>
      </c>
      <c r="B389" s="1" t="s">
        <v>865</v>
      </c>
      <c r="C389" s="1" t="s">
        <v>185</v>
      </c>
      <c r="D389" s="1">
        <v>1600</v>
      </c>
      <c r="E389" s="1" t="s">
        <v>63</v>
      </c>
      <c r="F389" s="1">
        <v>76</v>
      </c>
      <c r="G389" s="1" t="s">
        <v>363</v>
      </c>
      <c r="H389" s="1">
        <v>490.46</v>
      </c>
      <c r="I389" s="1" t="s">
        <v>105</v>
      </c>
      <c r="J389" s="1" t="s">
        <v>71</v>
      </c>
      <c r="K389" s="1" t="s">
        <v>145</v>
      </c>
      <c r="L389" s="1" t="s">
        <v>66</v>
      </c>
      <c r="M389" s="1">
        <v>1</v>
      </c>
      <c r="N389" s="1">
        <v>2</v>
      </c>
      <c r="O389" s="1">
        <v>2</v>
      </c>
      <c r="P389" s="1">
        <v>0</v>
      </c>
      <c r="Q389" s="1" t="s">
        <v>66</v>
      </c>
      <c r="R389" s="1" t="s">
        <v>66</v>
      </c>
      <c r="S389" s="1" t="s">
        <v>66</v>
      </c>
      <c r="T389" s="1" t="s">
        <v>66</v>
      </c>
      <c r="U389" s="1" t="s">
        <v>59</v>
      </c>
      <c r="W389" s="1">
        <v>0</v>
      </c>
      <c r="X389" s="1">
        <v>0</v>
      </c>
      <c r="Y389" s="1" t="s">
        <v>66</v>
      </c>
      <c r="Z389" s="1" t="s">
        <v>66</v>
      </c>
      <c r="AA389" s="1" t="s">
        <v>58</v>
      </c>
      <c r="AB389" s="1" t="s">
        <v>66</v>
      </c>
      <c r="AC389" s="1" t="s">
        <v>58</v>
      </c>
      <c r="AD389" s="1" t="s">
        <v>58</v>
      </c>
      <c r="AE389" s="1" t="s">
        <v>58</v>
      </c>
      <c r="AF389" s="1" t="s">
        <v>58</v>
      </c>
      <c r="AG389" s="1" t="s">
        <v>58</v>
      </c>
      <c r="AH389" s="1" t="s">
        <v>58</v>
      </c>
      <c r="AI389" s="1" t="s">
        <v>58</v>
      </c>
      <c r="AJ389" s="1" t="s">
        <v>58</v>
      </c>
      <c r="AK389" s="1">
        <v>0</v>
      </c>
      <c r="AL389" s="1">
        <v>0</v>
      </c>
      <c r="AM389" s="1">
        <v>1</v>
      </c>
      <c r="AN389" s="1">
        <v>0</v>
      </c>
      <c r="AO389" s="1">
        <v>0</v>
      </c>
      <c r="AP389" s="1">
        <v>0</v>
      </c>
      <c r="AQ389" s="1">
        <v>0</v>
      </c>
      <c r="AR389" s="1">
        <v>0</v>
      </c>
      <c r="AS389" s="1">
        <v>0</v>
      </c>
      <c r="AV389" s="1">
        <v>14.7</v>
      </c>
      <c r="AW389" s="1" t="s">
        <v>66</v>
      </c>
      <c r="AX389" s="1">
        <v>1</v>
      </c>
    </row>
    <row r="390" spans="1:50">
      <c r="A390" s="1" t="s">
        <v>866</v>
      </c>
      <c r="B390" s="1" t="s">
        <v>867</v>
      </c>
      <c r="C390" s="1" t="s">
        <v>134</v>
      </c>
      <c r="E390" s="1" t="s">
        <v>53</v>
      </c>
      <c r="F390" s="1">
        <v>28</v>
      </c>
      <c r="G390" s="1" t="s">
        <v>84</v>
      </c>
      <c r="H390" s="1">
        <v>200.99</v>
      </c>
      <c r="I390" s="1" t="s">
        <v>55</v>
      </c>
      <c r="J390" s="1" t="s">
        <v>55</v>
      </c>
      <c r="K390" s="1" t="s">
        <v>131</v>
      </c>
      <c r="L390" s="1" t="s">
        <v>66</v>
      </c>
      <c r="M390" s="1">
        <v>1</v>
      </c>
      <c r="N390" s="1">
        <v>0</v>
      </c>
      <c r="O390" s="1">
        <v>0</v>
      </c>
      <c r="P390" s="1">
        <v>0</v>
      </c>
      <c r="Q390" s="1" t="s">
        <v>59</v>
      </c>
      <c r="R390" s="1" t="s">
        <v>59</v>
      </c>
      <c r="S390" s="1" t="s">
        <v>59</v>
      </c>
      <c r="T390" s="1" t="s">
        <v>59</v>
      </c>
      <c r="U390" s="1" t="s">
        <v>59</v>
      </c>
      <c r="V390" s="1">
        <v>0</v>
      </c>
      <c r="W390" s="1">
        <v>1</v>
      </c>
      <c r="X390" s="1">
        <v>0</v>
      </c>
      <c r="Y390" s="1" t="s">
        <v>59</v>
      </c>
      <c r="Z390" s="1" t="s">
        <v>59</v>
      </c>
      <c r="AA390" s="1" t="s">
        <v>59</v>
      </c>
      <c r="AB390" s="1" t="s">
        <v>59</v>
      </c>
      <c r="AC390" s="1" t="s">
        <v>59</v>
      </c>
      <c r="AD390" s="1" t="s">
        <v>59</v>
      </c>
      <c r="AE390" s="1" t="s">
        <v>59</v>
      </c>
      <c r="AF390" s="1" t="s">
        <v>59</v>
      </c>
      <c r="AG390" s="1" t="s">
        <v>59</v>
      </c>
      <c r="AH390" s="1" t="s">
        <v>59</v>
      </c>
      <c r="AI390" s="1" t="s">
        <v>59</v>
      </c>
      <c r="AJ390" s="1" t="s">
        <v>59</v>
      </c>
      <c r="AV390" s="1">
        <v>11.6</v>
      </c>
      <c r="AW390" s="1" t="s">
        <v>59</v>
      </c>
      <c r="AX390" s="1">
        <v>1</v>
      </c>
    </row>
    <row r="391" spans="1:50">
      <c r="A391" s="1" t="s">
        <v>868</v>
      </c>
      <c r="B391" s="1" t="s">
        <v>869</v>
      </c>
      <c r="C391" s="1" t="s">
        <v>52</v>
      </c>
      <c r="D391" s="1">
        <v>3280</v>
      </c>
      <c r="E391" s="1" t="s">
        <v>63</v>
      </c>
      <c r="F391" s="1">
        <v>60</v>
      </c>
      <c r="G391" s="1" t="s">
        <v>226</v>
      </c>
      <c r="H391" s="1">
        <v>385.2</v>
      </c>
      <c r="I391" s="1" t="s">
        <v>105</v>
      </c>
      <c r="J391" s="1" t="s">
        <v>71</v>
      </c>
      <c r="K391" s="1" t="s">
        <v>72</v>
      </c>
      <c r="L391" s="1" t="s">
        <v>58</v>
      </c>
      <c r="M391" s="1">
        <v>0</v>
      </c>
      <c r="N391" s="1">
        <v>1</v>
      </c>
      <c r="O391" s="1">
        <v>1</v>
      </c>
      <c r="P391" s="1">
        <v>0</v>
      </c>
      <c r="Q391" s="1" t="s">
        <v>59</v>
      </c>
      <c r="R391" s="1" t="s">
        <v>59</v>
      </c>
      <c r="S391" s="1" t="s">
        <v>66</v>
      </c>
      <c r="T391" s="1" t="s">
        <v>66</v>
      </c>
      <c r="U391" s="1" t="s">
        <v>66</v>
      </c>
      <c r="W391" s="1">
        <v>0</v>
      </c>
      <c r="X391" s="1">
        <v>0</v>
      </c>
      <c r="Y391" s="1" t="s">
        <v>58</v>
      </c>
      <c r="Z391" s="1" t="s">
        <v>58</v>
      </c>
      <c r="AA391" s="1" t="s">
        <v>58</v>
      </c>
      <c r="AB391" s="1" t="s">
        <v>58</v>
      </c>
      <c r="AC391" s="1" t="s">
        <v>58</v>
      </c>
      <c r="AD391" s="1" t="s">
        <v>58</v>
      </c>
      <c r="AE391" s="1" t="s">
        <v>58</v>
      </c>
      <c r="AF391" s="1" t="s">
        <v>58</v>
      </c>
      <c r="AG391" s="1" t="s">
        <v>66</v>
      </c>
      <c r="AH391" s="1" t="s">
        <v>58</v>
      </c>
      <c r="AI391" s="1" t="s">
        <v>58</v>
      </c>
      <c r="AJ391" s="1" t="s">
        <v>58</v>
      </c>
      <c r="AK391" s="1">
        <v>1</v>
      </c>
      <c r="AL391" s="1">
        <v>1</v>
      </c>
      <c r="AM391" s="1">
        <v>1</v>
      </c>
      <c r="AN391" s="1">
        <v>1</v>
      </c>
      <c r="AO391" s="1">
        <v>1</v>
      </c>
      <c r="AP391" s="1">
        <v>0</v>
      </c>
      <c r="AQ391" s="1">
        <v>0</v>
      </c>
      <c r="AR391" s="1">
        <v>0</v>
      </c>
      <c r="AS391" s="1">
        <v>1</v>
      </c>
      <c r="AV391" s="1">
        <v>13.7</v>
      </c>
      <c r="AW391" s="1" t="s">
        <v>59</v>
      </c>
      <c r="AX391" s="1">
        <v>5</v>
      </c>
    </row>
    <row r="392" spans="1:50">
      <c r="A392" s="1" t="s">
        <v>870</v>
      </c>
      <c r="B392" s="1" t="s">
        <v>871</v>
      </c>
      <c r="C392" s="1" t="s">
        <v>174</v>
      </c>
      <c r="D392" s="1">
        <v>880</v>
      </c>
      <c r="E392" s="1" t="s">
        <v>53</v>
      </c>
      <c r="F392" s="1">
        <v>42</v>
      </c>
      <c r="G392" s="1" t="s">
        <v>54</v>
      </c>
      <c r="H392" s="1">
        <v>125.66</v>
      </c>
      <c r="I392" s="1" t="s">
        <v>55</v>
      </c>
      <c r="J392" s="1" t="s">
        <v>56</v>
      </c>
      <c r="K392" s="1" t="s">
        <v>123</v>
      </c>
      <c r="L392" s="1" t="s">
        <v>58</v>
      </c>
      <c r="M392" s="1">
        <v>0</v>
      </c>
      <c r="N392" s="1">
        <v>0</v>
      </c>
      <c r="O392" s="1">
        <v>0</v>
      </c>
      <c r="P392" s="1">
        <v>0</v>
      </c>
      <c r="Q392" s="1" t="s">
        <v>59</v>
      </c>
      <c r="R392" s="1" t="s">
        <v>59</v>
      </c>
      <c r="S392" s="1" t="s">
        <v>59</v>
      </c>
      <c r="T392" s="1" t="s">
        <v>59</v>
      </c>
      <c r="U392" s="1" t="s">
        <v>59</v>
      </c>
      <c r="V392" s="1">
        <v>1</v>
      </c>
      <c r="W392" s="1">
        <v>0</v>
      </c>
      <c r="X392" s="1">
        <v>0</v>
      </c>
      <c r="Y392" s="1" t="s">
        <v>59</v>
      </c>
      <c r="Z392" s="1" t="s">
        <v>59</v>
      </c>
      <c r="AA392" s="1" t="s">
        <v>59</v>
      </c>
      <c r="AB392" s="1" t="s">
        <v>59</v>
      </c>
      <c r="AC392" s="1" t="s">
        <v>59</v>
      </c>
      <c r="AD392" s="1" t="s">
        <v>59</v>
      </c>
      <c r="AE392" s="1" t="s">
        <v>59</v>
      </c>
      <c r="AF392" s="1" t="s">
        <v>59</v>
      </c>
      <c r="AG392" s="1" t="s">
        <v>59</v>
      </c>
      <c r="AH392" s="1" t="s">
        <v>59</v>
      </c>
      <c r="AI392" s="1" t="s">
        <v>59</v>
      </c>
      <c r="AJ392" s="1" t="s">
        <v>59</v>
      </c>
      <c r="AV392" s="1">
        <v>13.6</v>
      </c>
      <c r="AW392" s="1" t="s">
        <v>59</v>
      </c>
      <c r="AX392" s="1">
        <v>4</v>
      </c>
    </row>
    <row r="393" spans="1:50">
      <c r="A393" s="1" t="s">
        <v>872</v>
      </c>
      <c r="B393" s="1" t="s">
        <v>873</v>
      </c>
      <c r="C393" s="1" t="s">
        <v>174</v>
      </c>
      <c r="D393" s="1">
        <v>5140</v>
      </c>
      <c r="E393" s="1" t="s">
        <v>53</v>
      </c>
      <c r="F393" s="1">
        <v>36</v>
      </c>
      <c r="G393" s="1" t="s">
        <v>104</v>
      </c>
      <c r="H393" s="1">
        <v>275.99</v>
      </c>
      <c r="I393" s="1" t="s">
        <v>55</v>
      </c>
      <c r="J393" s="1" t="s">
        <v>55</v>
      </c>
      <c r="K393" s="1" t="s">
        <v>153</v>
      </c>
      <c r="L393" s="1" t="s">
        <v>58</v>
      </c>
      <c r="M393" s="1">
        <v>0</v>
      </c>
      <c r="N393" s="1">
        <v>0</v>
      </c>
      <c r="O393" s="1">
        <v>0</v>
      </c>
      <c r="P393" s="1">
        <v>0</v>
      </c>
      <c r="Q393" s="1" t="s">
        <v>59</v>
      </c>
      <c r="R393" s="1" t="s">
        <v>59</v>
      </c>
      <c r="S393" s="1" t="s">
        <v>59</v>
      </c>
      <c r="T393" s="1" t="s">
        <v>59</v>
      </c>
      <c r="U393" s="1" t="s">
        <v>59</v>
      </c>
      <c r="Y393" s="1" t="s">
        <v>58</v>
      </c>
      <c r="Z393" s="1" t="s">
        <v>66</v>
      </c>
      <c r="AA393" s="1" t="s">
        <v>58</v>
      </c>
      <c r="AB393" s="1" t="s">
        <v>58</v>
      </c>
      <c r="AC393" s="1" t="s">
        <v>58</v>
      </c>
      <c r="AD393" s="1" t="s">
        <v>58</v>
      </c>
      <c r="AE393" s="1" t="s">
        <v>58</v>
      </c>
      <c r="AF393" s="1" t="s">
        <v>58</v>
      </c>
      <c r="AG393" s="1" t="s">
        <v>58</v>
      </c>
      <c r="AH393" s="1" t="s">
        <v>58</v>
      </c>
      <c r="AI393" s="1" t="s">
        <v>58</v>
      </c>
      <c r="AJ393" s="1" t="s">
        <v>58</v>
      </c>
      <c r="AK393" s="1">
        <v>0</v>
      </c>
      <c r="AL393" s="1">
        <v>0</v>
      </c>
      <c r="AM393" s="1">
        <v>0</v>
      </c>
      <c r="AN393" s="1">
        <v>0</v>
      </c>
      <c r="AO393" s="1">
        <v>0</v>
      </c>
      <c r="AP393" s="1">
        <v>0</v>
      </c>
      <c r="AQ393" s="1">
        <v>0</v>
      </c>
      <c r="AR393" s="1">
        <v>0</v>
      </c>
      <c r="AS393" s="1">
        <v>0</v>
      </c>
      <c r="AW393" s="1" t="s">
        <v>59</v>
      </c>
      <c r="AX393" s="1">
        <v>4</v>
      </c>
    </row>
    <row r="394" spans="1:50">
      <c r="A394" s="1" t="s">
        <v>874</v>
      </c>
      <c r="B394" s="1" t="s">
        <v>875</v>
      </c>
      <c r="C394" s="1" t="s">
        <v>185</v>
      </c>
      <c r="D394" s="1">
        <v>1600</v>
      </c>
      <c r="E394" s="1" t="s">
        <v>63</v>
      </c>
      <c r="F394" s="1">
        <v>32</v>
      </c>
      <c r="G394" s="1" t="s">
        <v>64</v>
      </c>
      <c r="H394" s="1">
        <v>289.14</v>
      </c>
      <c r="I394" s="1" t="s">
        <v>55</v>
      </c>
      <c r="J394" s="1" t="s">
        <v>55</v>
      </c>
      <c r="K394" s="1" t="s">
        <v>85</v>
      </c>
      <c r="L394" s="1" t="s">
        <v>66</v>
      </c>
      <c r="M394" s="1">
        <v>1</v>
      </c>
      <c r="N394" s="1">
        <v>1</v>
      </c>
      <c r="O394" s="1">
        <v>1</v>
      </c>
      <c r="P394" s="1">
        <v>0</v>
      </c>
      <c r="Q394" s="1" t="s">
        <v>59</v>
      </c>
      <c r="R394" s="1" t="s">
        <v>59</v>
      </c>
      <c r="S394" s="1" t="s">
        <v>59</v>
      </c>
      <c r="T394" s="1" t="s">
        <v>59</v>
      </c>
      <c r="U394" s="1" t="s">
        <v>59</v>
      </c>
      <c r="W394" s="1">
        <v>0</v>
      </c>
      <c r="X394" s="1">
        <v>0</v>
      </c>
      <c r="Y394" s="1" t="s">
        <v>59</v>
      </c>
      <c r="Z394" s="1" t="s">
        <v>59</v>
      </c>
      <c r="AA394" s="1" t="s">
        <v>59</v>
      </c>
      <c r="AB394" s="1" t="s">
        <v>59</v>
      </c>
      <c r="AC394" s="1" t="s">
        <v>59</v>
      </c>
      <c r="AD394" s="1" t="s">
        <v>59</v>
      </c>
      <c r="AE394" s="1" t="s">
        <v>59</v>
      </c>
      <c r="AF394" s="1" t="s">
        <v>59</v>
      </c>
      <c r="AG394" s="1" t="s">
        <v>59</v>
      </c>
      <c r="AH394" s="1" t="s">
        <v>59</v>
      </c>
      <c r="AI394" s="1" t="s">
        <v>59</v>
      </c>
      <c r="AJ394" s="1" t="s">
        <v>59</v>
      </c>
      <c r="AV394" s="1">
        <v>13.4</v>
      </c>
      <c r="AW394" s="1" t="s">
        <v>59</v>
      </c>
      <c r="AX394" s="1">
        <v>1</v>
      </c>
    </row>
    <row r="395" spans="1:50">
      <c r="A395" s="1" t="s">
        <v>876</v>
      </c>
      <c r="B395" s="1" t="s">
        <v>877</v>
      </c>
      <c r="C395" s="1" t="s">
        <v>93</v>
      </c>
      <c r="D395" s="1">
        <v>1120</v>
      </c>
      <c r="E395" s="1" t="s">
        <v>53</v>
      </c>
      <c r="F395" s="1">
        <v>70</v>
      </c>
      <c r="G395" s="1" t="s">
        <v>84</v>
      </c>
      <c r="H395" s="1">
        <v>326.97000000000003</v>
      </c>
      <c r="I395" s="1" t="s">
        <v>55</v>
      </c>
      <c r="J395" s="1" t="s">
        <v>71</v>
      </c>
      <c r="K395" s="1" t="s">
        <v>168</v>
      </c>
      <c r="L395" s="1" t="s">
        <v>58</v>
      </c>
      <c r="M395" s="1">
        <v>0</v>
      </c>
      <c r="N395" s="1">
        <v>2</v>
      </c>
      <c r="O395" s="1">
        <v>1</v>
      </c>
      <c r="P395" s="1">
        <v>0</v>
      </c>
      <c r="Q395" s="1" t="s">
        <v>59</v>
      </c>
      <c r="R395" s="1" t="s">
        <v>59</v>
      </c>
      <c r="S395" s="1" t="s">
        <v>59</v>
      </c>
      <c r="T395" s="1" t="s">
        <v>59</v>
      </c>
      <c r="U395" s="1" t="s">
        <v>59</v>
      </c>
      <c r="W395" s="1">
        <v>0</v>
      </c>
      <c r="X395" s="1">
        <v>0</v>
      </c>
      <c r="Y395" s="1" t="s">
        <v>66</v>
      </c>
      <c r="Z395" s="1" t="s">
        <v>58</v>
      </c>
      <c r="AA395" s="1" t="s">
        <v>58</v>
      </c>
      <c r="AB395" s="1" t="s">
        <v>58</v>
      </c>
      <c r="AC395" s="1" t="s">
        <v>58</v>
      </c>
      <c r="AD395" s="1" t="s">
        <v>58</v>
      </c>
      <c r="AE395" s="1" t="s">
        <v>58</v>
      </c>
      <c r="AF395" s="1" t="s">
        <v>58</v>
      </c>
      <c r="AG395" s="1" t="s">
        <v>58</v>
      </c>
      <c r="AH395" s="1" t="s">
        <v>58</v>
      </c>
      <c r="AI395" s="1" t="s">
        <v>58</v>
      </c>
      <c r="AJ395" s="1" t="s">
        <v>58</v>
      </c>
      <c r="AK395" s="1">
        <v>0</v>
      </c>
      <c r="AL395" s="1">
        <v>0</v>
      </c>
      <c r="AM395" s="1">
        <v>1</v>
      </c>
      <c r="AN395" s="1">
        <v>0</v>
      </c>
      <c r="AO395" s="1">
        <v>0</v>
      </c>
      <c r="AP395" s="1">
        <v>0</v>
      </c>
      <c r="AQ395" s="1">
        <v>0</v>
      </c>
      <c r="AR395" s="1">
        <v>0</v>
      </c>
      <c r="AS395" s="1">
        <v>0</v>
      </c>
      <c r="AV395" s="1">
        <v>11.6</v>
      </c>
      <c r="AW395" s="1" t="s">
        <v>59</v>
      </c>
      <c r="AX395" s="1">
        <v>5</v>
      </c>
    </row>
    <row r="396" spans="1:50">
      <c r="A396" s="1" t="s">
        <v>878</v>
      </c>
      <c r="B396" s="1" t="s">
        <v>879</v>
      </c>
      <c r="C396" s="1" t="s">
        <v>119</v>
      </c>
      <c r="E396" s="1" t="s">
        <v>53</v>
      </c>
      <c r="F396" s="1">
        <v>56</v>
      </c>
      <c r="G396" s="1" t="s">
        <v>84</v>
      </c>
      <c r="H396" s="1">
        <v>203.62</v>
      </c>
      <c r="I396" s="1" t="s">
        <v>196</v>
      </c>
      <c r="J396" s="1" t="s">
        <v>71</v>
      </c>
      <c r="K396" s="1" t="s">
        <v>57</v>
      </c>
      <c r="L396" s="1" t="s">
        <v>58</v>
      </c>
      <c r="M396" s="1">
        <v>0</v>
      </c>
      <c r="N396" s="1">
        <v>2</v>
      </c>
      <c r="O396" s="1">
        <v>2</v>
      </c>
      <c r="P396" s="1">
        <v>1</v>
      </c>
      <c r="Q396" s="1" t="s">
        <v>59</v>
      </c>
      <c r="R396" s="1" t="s">
        <v>59</v>
      </c>
      <c r="S396" s="1" t="s">
        <v>66</v>
      </c>
      <c r="T396" s="1" t="s">
        <v>59</v>
      </c>
      <c r="U396" s="1" t="s">
        <v>59</v>
      </c>
      <c r="W396" s="1">
        <v>0</v>
      </c>
      <c r="X396" s="1">
        <v>0</v>
      </c>
      <c r="Y396" s="1" t="s">
        <v>58</v>
      </c>
      <c r="Z396" s="1" t="s">
        <v>66</v>
      </c>
      <c r="AA396" s="1" t="s">
        <v>58</v>
      </c>
      <c r="AB396" s="1" t="s">
        <v>66</v>
      </c>
      <c r="AC396" s="1" t="s">
        <v>58</v>
      </c>
      <c r="AD396" s="1" t="s">
        <v>58</v>
      </c>
      <c r="AE396" s="1" t="s">
        <v>66</v>
      </c>
      <c r="AF396" s="1" t="s">
        <v>58</v>
      </c>
      <c r="AG396" s="1" t="s">
        <v>58</v>
      </c>
      <c r="AH396" s="1" t="s">
        <v>58</v>
      </c>
      <c r="AI396" s="1" t="s">
        <v>58</v>
      </c>
      <c r="AJ396" s="1" t="s">
        <v>58</v>
      </c>
      <c r="AK396" s="1">
        <v>0</v>
      </c>
      <c r="AL396" s="1">
        <v>1</v>
      </c>
      <c r="AM396" s="1">
        <v>1</v>
      </c>
      <c r="AN396" s="1">
        <v>0</v>
      </c>
      <c r="AO396" s="1">
        <v>1</v>
      </c>
      <c r="AP396" s="1">
        <v>0</v>
      </c>
      <c r="AQ396" s="1">
        <v>0</v>
      </c>
      <c r="AR396" s="1">
        <v>0</v>
      </c>
      <c r="AS396" s="1">
        <v>1</v>
      </c>
      <c r="AV396" s="1">
        <v>12</v>
      </c>
      <c r="AW396" s="1" t="s">
        <v>66</v>
      </c>
      <c r="AX396" s="1">
        <v>7</v>
      </c>
    </row>
    <row r="397" spans="1:50">
      <c r="A397" s="1" t="s">
        <v>880</v>
      </c>
      <c r="B397" s="1" t="s">
        <v>881</v>
      </c>
      <c r="C397" s="1" t="s">
        <v>199</v>
      </c>
      <c r="D397" s="1">
        <v>7560</v>
      </c>
      <c r="E397" s="1" t="s">
        <v>63</v>
      </c>
      <c r="F397" s="1">
        <v>78</v>
      </c>
      <c r="G397" s="1" t="s">
        <v>54</v>
      </c>
      <c r="H397" s="1">
        <v>217.43</v>
      </c>
      <c r="I397" s="1" t="s">
        <v>94</v>
      </c>
      <c r="J397" s="1" t="s">
        <v>71</v>
      </c>
      <c r="K397" s="1" t="s">
        <v>72</v>
      </c>
      <c r="L397" s="1" t="s">
        <v>66</v>
      </c>
      <c r="M397" s="1">
        <v>2</v>
      </c>
      <c r="N397" s="1">
        <v>2</v>
      </c>
      <c r="O397" s="1">
        <v>2</v>
      </c>
      <c r="P397" s="1">
        <v>0</v>
      </c>
      <c r="Q397" s="1" t="s">
        <v>59</v>
      </c>
      <c r="R397" s="1" t="s">
        <v>59</v>
      </c>
      <c r="S397" s="1" t="s">
        <v>59</v>
      </c>
      <c r="T397" s="1" t="s">
        <v>66</v>
      </c>
      <c r="U397" s="1" t="s">
        <v>59</v>
      </c>
      <c r="W397" s="1">
        <v>0</v>
      </c>
      <c r="X397" s="1">
        <v>0</v>
      </c>
      <c r="Y397" s="1" t="s">
        <v>58</v>
      </c>
      <c r="Z397" s="1" t="s">
        <v>58</v>
      </c>
      <c r="AA397" s="1" t="s">
        <v>58</v>
      </c>
      <c r="AB397" s="1" t="s">
        <v>58</v>
      </c>
      <c r="AC397" s="1" t="s">
        <v>58</v>
      </c>
      <c r="AD397" s="1" t="s">
        <v>58</v>
      </c>
      <c r="AE397" s="1" t="s">
        <v>58</v>
      </c>
      <c r="AF397" s="1" t="s">
        <v>58</v>
      </c>
      <c r="AG397" s="1" t="s">
        <v>58</v>
      </c>
      <c r="AH397" s="1" t="s">
        <v>58</v>
      </c>
      <c r="AI397" s="1" t="s">
        <v>58</v>
      </c>
      <c r="AJ397" s="1" t="s">
        <v>58</v>
      </c>
      <c r="AK397" s="1">
        <v>0</v>
      </c>
      <c r="AL397" s="1">
        <v>0</v>
      </c>
      <c r="AM397" s="1">
        <v>1</v>
      </c>
      <c r="AN397" s="1">
        <v>0</v>
      </c>
      <c r="AO397" s="1">
        <v>1</v>
      </c>
      <c r="AP397" s="1">
        <v>0</v>
      </c>
      <c r="AQ397" s="1">
        <v>0</v>
      </c>
      <c r="AR397" s="1">
        <v>0</v>
      </c>
      <c r="AS397" s="1">
        <v>0</v>
      </c>
      <c r="AV397" s="1">
        <v>11.1</v>
      </c>
      <c r="AW397" s="1" t="s">
        <v>59</v>
      </c>
      <c r="AX397" s="1">
        <v>3</v>
      </c>
    </row>
    <row r="398" spans="1:50">
      <c r="A398" s="1" t="s">
        <v>882</v>
      </c>
      <c r="B398" s="1" t="s">
        <v>340</v>
      </c>
      <c r="C398" s="1" t="s">
        <v>126</v>
      </c>
      <c r="D398" s="1">
        <v>3160</v>
      </c>
      <c r="E398" s="1" t="s">
        <v>63</v>
      </c>
      <c r="F398" s="1">
        <v>52</v>
      </c>
      <c r="G398" s="1" t="s">
        <v>84</v>
      </c>
      <c r="H398" s="1">
        <v>324.01</v>
      </c>
      <c r="I398" s="1" t="s">
        <v>105</v>
      </c>
      <c r="J398" s="1" t="s">
        <v>71</v>
      </c>
      <c r="K398" s="1" t="s">
        <v>72</v>
      </c>
      <c r="L398" s="1" t="s">
        <v>58</v>
      </c>
      <c r="M398" s="1">
        <v>0</v>
      </c>
      <c r="N398" s="1">
        <v>0</v>
      </c>
      <c r="O398" s="1">
        <v>0</v>
      </c>
      <c r="P398" s="1">
        <v>0</v>
      </c>
      <c r="Q398" s="1" t="s">
        <v>66</v>
      </c>
      <c r="R398" s="1" t="s">
        <v>59</v>
      </c>
      <c r="S398" s="1" t="s">
        <v>59</v>
      </c>
      <c r="T398" s="1" t="s">
        <v>59</v>
      </c>
      <c r="U398" s="1" t="s">
        <v>59</v>
      </c>
      <c r="W398" s="1">
        <v>0</v>
      </c>
      <c r="X398" s="1">
        <v>0</v>
      </c>
      <c r="Y398" s="1" t="s">
        <v>66</v>
      </c>
      <c r="Z398" s="1" t="s">
        <v>58</v>
      </c>
      <c r="AA398" s="1" t="s">
        <v>58</v>
      </c>
      <c r="AB398" s="1" t="s">
        <v>58</v>
      </c>
      <c r="AC398" s="1" t="s">
        <v>58</v>
      </c>
      <c r="AD398" s="1" t="s">
        <v>58</v>
      </c>
      <c r="AE398" s="1" t="s">
        <v>58</v>
      </c>
      <c r="AF398" s="1" t="s">
        <v>58</v>
      </c>
      <c r="AG398" s="1" t="s">
        <v>58</v>
      </c>
      <c r="AH398" s="1" t="s">
        <v>58</v>
      </c>
      <c r="AI398" s="1" t="s">
        <v>58</v>
      </c>
      <c r="AJ398" s="1" t="s">
        <v>58</v>
      </c>
      <c r="AK398" s="1">
        <v>1</v>
      </c>
      <c r="AL398" s="1">
        <v>1</v>
      </c>
      <c r="AM398" s="1">
        <v>1</v>
      </c>
      <c r="AN398" s="1">
        <v>0</v>
      </c>
      <c r="AO398" s="1">
        <v>1</v>
      </c>
      <c r="AP398" s="1">
        <v>0</v>
      </c>
      <c r="AQ398" s="1">
        <v>0</v>
      </c>
      <c r="AR398" s="1">
        <v>0</v>
      </c>
      <c r="AS398" s="1">
        <v>0</v>
      </c>
      <c r="AV398" s="1">
        <v>12.8</v>
      </c>
      <c r="AW398" s="1" t="s">
        <v>59</v>
      </c>
      <c r="AX398" s="1">
        <v>7</v>
      </c>
    </row>
    <row r="399" spans="1:50">
      <c r="A399" s="1" t="s">
        <v>883</v>
      </c>
      <c r="B399" s="1" t="s">
        <v>884</v>
      </c>
      <c r="C399" s="1" t="s">
        <v>420</v>
      </c>
      <c r="E399" s="1" t="s">
        <v>53</v>
      </c>
      <c r="F399" s="1">
        <v>42</v>
      </c>
      <c r="G399" s="1" t="s">
        <v>64</v>
      </c>
      <c r="H399" s="1">
        <v>242.76</v>
      </c>
      <c r="I399" s="1" t="s">
        <v>55</v>
      </c>
      <c r="J399" s="1" t="s">
        <v>71</v>
      </c>
      <c r="K399" s="1" t="s">
        <v>131</v>
      </c>
      <c r="L399" s="1" t="s">
        <v>66</v>
      </c>
      <c r="M399" s="1">
        <v>1</v>
      </c>
      <c r="N399" s="1">
        <v>0</v>
      </c>
      <c r="O399" s="1">
        <v>0</v>
      </c>
      <c r="P399" s="1">
        <v>0</v>
      </c>
      <c r="Q399" s="1" t="s">
        <v>59</v>
      </c>
      <c r="R399" s="1" t="s">
        <v>59</v>
      </c>
      <c r="S399" s="1" t="s">
        <v>59</v>
      </c>
      <c r="T399" s="1" t="s">
        <v>59</v>
      </c>
      <c r="U399" s="1" t="s">
        <v>59</v>
      </c>
      <c r="V399" s="1">
        <v>1</v>
      </c>
      <c r="W399" s="1">
        <v>0</v>
      </c>
      <c r="X399" s="1">
        <v>0</v>
      </c>
      <c r="Y399" s="1" t="s">
        <v>59</v>
      </c>
      <c r="Z399" s="1" t="s">
        <v>59</v>
      </c>
      <c r="AA399" s="1" t="s">
        <v>59</v>
      </c>
      <c r="AB399" s="1" t="s">
        <v>59</v>
      </c>
      <c r="AC399" s="1" t="s">
        <v>59</v>
      </c>
      <c r="AD399" s="1" t="s">
        <v>59</v>
      </c>
      <c r="AE399" s="1" t="s">
        <v>59</v>
      </c>
      <c r="AF399" s="1" t="s">
        <v>59</v>
      </c>
      <c r="AG399" s="1" t="s">
        <v>59</v>
      </c>
      <c r="AH399" s="1" t="s">
        <v>59</v>
      </c>
      <c r="AI399" s="1" t="s">
        <v>59</v>
      </c>
      <c r="AJ399" s="1" t="s">
        <v>59</v>
      </c>
      <c r="AV399" s="1">
        <v>12.1</v>
      </c>
      <c r="AW399" s="1" t="s">
        <v>59</v>
      </c>
      <c r="AX399" s="1">
        <v>2</v>
      </c>
    </row>
    <row r="400" spans="1:50">
      <c r="A400" s="1" t="s">
        <v>885</v>
      </c>
      <c r="B400" s="1" t="s">
        <v>886</v>
      </c>
      <c r="C400" s="1" t="s">
        <v>108</v>
      </c>
      <c r="D400" s="1">
        <v>840</v>
      </c>
      <c r="E400" s="1" t="s">
        <v>63</v>
      </c>
      <c r="F400" s="1">
        <v>0</v>
      </c>
      <c r="G400" s="1" t="s">
        <v>84</v>
      </c>
      <c r="H400" s="1">
        <v>186.51</v>
      </c>
      <c r="I400" s="1" t="s">
        <v>65</v>
      </c>
      <c r="J400" s="1" t="s">
        <v>55</v>
      </c>
      <c r="K400" s="1" t="s">
        <v>156</v>
      </c>
      <c r="L400" s="1" t="s">
        <v>58</v>
      </c>
      <c r="M400" s="1">
        <v>0</v>
      </c>
      <c r="N400" s="1">
        <v>2</v>
      </c>
      <c r="O400" s="1">
        <v>2</v>
      </c>
      <c r="P400" s="1">
        <v>1</v>
      </c>
      <c r="Q400" s="1" t="s">
        <v>59</v>
      </c>
      <c r="R400" s="1" t="s">
        <v>59</v>
      </c>
      <c r="S400" s="1" t="s">
        <v>59</v>
      </c>
      <c r="T400" s="1" t="s">
        <v>59</v>
      </c>
      <c r="U400" s="1" t="s">
        <v>59</v>
      </c>
      <c r="Y400" s="1" t="s">
        <v>66</v>
      </c>
      <c r="Z400" s="1" t="s">
        <v>58</v>
      </c>
      <c r="AA400" s="1" t="s">
        <v>58</v>
      </c>
      <c r="AB400" s="1" t="s">
        <v>58</v>
      </c>
      <c r="AC400" s="1" t="s">
        <v>58</v>
      </c>
      <c r="AD400" s="1" t="s">
        <v>58</v>
      </c>
      <c r="AE400" s="1" t="s">
        <v>58</v>
      </c>
      <c r="AF400" s="1" t="s">
        <v>58</v>
      </c>
      <c r="AG400" s="1" t="s">
        <v>58</v>
      </c>
      <c r="AH400" s="1" t="s">
        <v>58</v>
      </c>
      <c r="AI400" s="1" t="s">
        <v>58</v>
      </c>
      <c r="AJ400" s="1" t="s">
        <v>58</v>
      </c>
      <c r="AK400" s="1">
        <v>0</v>
      </c>
      <c r="AL400" s="1">
        <v>0</v>
      </c>
      <c r="AM400" s="1">
        <v>1</v>
      </c>
      <c r="AN400" s="1">
        <v>0</v>
      </c>
      <c r="AO400" s="1">
        <v>0</v>
      </c>
      <c r="AP400" s="1">
        <v>0</v>
      </c>
      <c r="AQ400" s="1">
        <v>0</v>
      </c>
      <c r="AR400" s="1">
        <v>0</v>
      </c>
      <c r="AS400" s="1">
        <v>0</v>
      </c>
      <c r="AW400" s="1" t="s">
        <v>66</v>
      </c>
      <c r="AX400" s="1">
        <v>9</v>
      </c>
    </row>
    <row r="401" spans="1:50">
      <c r="A401" s="1" t="s">
        <v>887</v>
      </c>
      <c r="B401" s="1" t="s">
        <v>888</v>
      </c>
      <c r="C401" s="1" t="s">
        <v>134</v>
      </c>
      <c r="E401" s="1" t="s">
        <v>53</v>
      </c>
      <c r="F401" s="1">
        <v>66</v>
      </c>
      <c r="G401" s="1" t="s">
        <v>64</v>
      </c>
      <c r="H401" s="1">
        <v>227.63</v>
      </c>
      <c r="I401" s="1" t="s">
        <v>55</v>
      </c>
      <c r="J401" s="1" t="s">
        <v>71</v>
      </c>
      <c r="K401" s="1" t="s">
        <v>72</v>
      </c>
      <c r="L401" s="1" t="s">
        <v>58</v>
      </c>
      <c r="M401" s="1">
        <v>0</v>
      </c>
      <c r="N401" s="1">
        <v>2</v>
      </c>
      <c r="O401" s="1">
        <v>2</v>
      </c>
      <c r="P401" s="1">
        <v>0</v>
      </c>
      <c r="Q401" s="1" t="s">
        <v>59</v>
      </c>
      <c r="R401" s="1" t="s">
        <v>59</v>
      </c>
      <c r="S401" s="1" t="s">
        <v>59</v>
      </c>
      <c r="T401" s="1" t="s">
        <v>59</v>
      </c>
      <c r="U401" s="1" t="s">
        <v>59</v>
      </c>
      <c r="V401" s="1">
        <v>2</v>
      </c>
      <c r="W401" s="1">
        <v>1</v>
      </c>
      <c r="X401" s="1">
        <v>0</v>
      </c>
      <c r="Y401" s="1" t="s">
        <v>58</v>
      </c>
      <c r="Z401" s="1" t="s">
        <v>66</v>
      </c>
      <c r="AA401" s="1" t="s">
        <v>58</v>
      </c>
      <c r="AB401" s="1" t="s">
        <v>66</v>
      </c>
      <c r="AC401" s="1" t="s">
        <v>58</v>
      </c>
      <c r="AD401" s="1" t="s">
        <v>58</v>
      </c>
      <c r="AE401" s="1" t="s">
        <v>58</v>
      </c>
      <c r="AF401" s="1" t="s">
        <v>58</v>
      </c>
      <c r="AG401" s="1" t="s">
        <v>58</v>
      </c>
      <c r="AH401" s="1" t="s">
        <v>58</v>
      </c>
      <c r="AI401" s="1" t="s">
        <v>58</v>
      </c>
      <c r="AJ401" s="1" t="s">
        <v>58</v>
      </c>
      <c r="AK401" s="1">
        <v>0</v>
      </c>
      <c r="AL401" s="1">
        <v>0</v>
      </c>
      <c r="AM401" s="1">
        <v>0</v>
      </c>
      <c r="AN401" s="1">
        <v>0</v>
      </c>
      <c r="AO401" s="1">
        <v>0</v>
      </c>
      <c r="AP401" s="1">
        <v>0</v>
      </c>
      <c r="AQ401" s="1">
        <v>0</v>
      </c>
      <c r="AR401" s="1">
        <v>0</v>
      </c>
      <c r="AS401" s="1">
        <v>0</v>
      </c>
      <c r="AV401" s="1">
        <v>11.4</v>
      </c>
      <c r="AW401" s="1" t="s">
        <v>59</v>
      </c>
      <c r="AX401" s="1">
        <v>1</v>
      </c>
    </row>
    <row r="402" spans="1:50">
      <c r="A402" s="1" t="s">
        <v>889</v>
      </c>
      <c r="B402" s="1" t="s">
        <v>890</v>
      </c>
      <c r="C402" s="1" t="s">
        <v>142</v>
      </c>
      <c r="D402" s="1">
        <v>6440</v>
      </c>
      <c r="E402" s="1" t="s">
        <v>63</v>
      </c>
      <c r="F402" s="1">
        <v>72</v>
      </c>
      <c r="G402" s="1" t="s">
        <v>163</v>
      </c>
      <c r="H402" s="1">
        <v>344.41</v>
      </c>
      <c r="I402" s="1" t="s">
        <v>55</v>
      </c>
      <c r="J402" s="1" t="s">
        <v>71</v>
      </c>
      <c r="K402" s="1" t="s">
        <v>116</v>
      </c>
      <c r="L402" s="1" t="s">
        <v>58</v>
      </c>
      <c r="M402" s="1">
        <v>0</v>
      </c>
      <c r="N402" s="1">
        <v>1</v>
      </c>
      <c r="O402" s="1">
        <v>1</v>
      </c>
      <c r="P402" s="1">
        <v>0</v>
      </c>
      <c r="Q402" s="1" t="s">
        <v>59</v>
      </c>
      <c r="R402" s="1" t="s">
        <v>59</v>
      </c>
      <c r="S402" s="1" t="s">
        <v>59</v>
      </c>
      <c r="T402" s="1" t="s">
        <v>59</v>
      </c>
      <c r="U402" s="1" t="s">
        <v>59</v>
      </c>
      <c r="V402" s="1">
        <v>1</v>
      </c>
      <c r="W402" s="1">
        <v>0</v>
      </c>
      <c r="X402" s="1">
        <v>0</v>
      </c>
      <c r="Y402" s="1" t="s">
        <v>66</v>
      </c>
      <c r="Z402" s="1" t="s">
        <v>58</v>
      </c>
      <c r="AA402" s="1" t="s">
        <v>58</v>
      </c>
      <c r="AB402" s="1" t="s">
        <v>58</v>
      </c>
      <c r="AC402" s="1" t="s">
        <v>58</v>
      </c>
      <c r="AD402" s="1" t="s">
        <v>58</v>
      </c>
      <c r="AE402" s="1" t="s">
        <v>58</v>
      </c>
      <c r="AF402" s="1" t="s">
        <v>58</v>
      </c>
      <c r="AG402" s="1" t="s">
        <v>58</v>
      </c>
      <c r="AH402" s="1" t="s">
        <v>58</v>
      </c>
      <c r="AI402" s="1" t="s">
        <v>58</v>
      </c>
      <c r="AJ402" s="1" t="s">
        <v>58</v>
      </c>
      <c r="AK402" s="1">
        <v>0</v>
      </c>
      <c r="AL402" s="1">
        <v>0</v>
      </c>
      <c r="AM402" s="1">
        <v>1</v>
      </c>
      <c r="AN402" s="1">
        <v>1</v>
      </c>
      <c r="AO402" s="1">
        <v>1</v>
      </c>
      <c r="AP402" s="1">
        <v>0</v>
      </c>
      <c r="AQ402" s="1">
        <v>0</v>
      </c>
      <c r="AR402" s="1">
        <v>0</v>
      </c>
      <c r="AS402" s="1">
        <v>0</v>
      </c>
      <c r="AV402" s="1">
        <v>13.5</v>
      </c>
      <c r="AW402" s="1" t="s">
        <v>59</v>
      </c>
      <c r="AX402" s="1">
        <v>6</v>
      </c>
    </row>
    <row r="403" spans="1:50">
      <c r="A403" s="1" t="s">
        <v>891</v>
      </c>
      <c r="B403" s="1" t="s">
        <v>892</v>
      </c>
      <c r="C403" s="1" t="s">
        <v>148</v>
      </c>
      <c r="D403" s="1">
        <v>5640</v>
      </c>
      <c r="E403" s="1" t="s">
        <v>53</v>
      </c>
      <c r="F403" s="1">
        <v>36</v>
      </c>
      <c r="G403" s="1" t="s">
        <v>127</v>
      </c>
      <c r="H403" s="1">
        <v>490.46</v>
      </c>
      <c r="I403" s="1" t="s">
        <v>55</v>
      </c>
      <c r="J403" s="1" t="s">
        <v>55</v>
      </c>
      <c r="K403" s="1" t="s">
        <v>131</v>
      </c>
      <c r="L403" s="1" t="s">
        <v>66</v>
      </c>
      <c r="M403" s="1">
        <v>3</v>
      </c>
      <c r="N403" s="1">
        <v>2</v>
      </c>
      <c r="O403" s="1">
        <v>2</v>
      </c>
      <c r="P403" s="1">
        <v>0</v>
      </c>
      <c r="Q403" s="1" t="s">
        <v>59</v>
      </c>
      <c r="R403" s="1" t="s">
        <v>59</v>
      </c>
      <c r="S403" s="1" t="s">
        <v>59</v>
      </c>
      <c r="T403" s="1" t="s">
        <v>59</v>
      </c>
      <c r="U403" s="1" t="s">
        <v>59</v>
      </c>
      <c r="W403" s="1">
        <v>0</v>
      </c>
      <c r="X403" s="1">
        <v>0</v>
      </c>
      <c r="Y403" s="1" t="s">
        <v>66</v>
      </c>
      <c r="Z403" s="1" t="s">
        <v>66</v>
      </c>
      <c r="AA403" s="1" t="s">
        <v>58</v>
      </c>
      <c r="AB403" s="1" t="s">
        <v>66</v>
      </c>
      <c r="AC403" s="1" t="s">
        <v>58</v>
      </c>
      <c r="AD403" s="1" t="s">
        <v>58</v>
      </c>
      <c r="AE403" s="1" t="s">
        <v>58</v>
      </c>
      <c r="AF403" s="1" t="s">
        <v>58</v>
      </c>
      <c r="AG403" s="1" t="s">
        <v>58</v>
      </c>
      <c r="AH403" s="1" t="s">
        <v>58</v>
      </c>
      <c r="AI403" s="1" t="s">
        <v>58</v>
      </c>
      <c r="AJ403" s="1" t="s">
        <v>58</v>
      </c>
      <c r="AK403" s="1">
        <v>0</v>
      </c>
      <c r="AL403" s="1">
        <v>0</v>
      </c>
      <c r="AM403" s="1">
        <v>1</v>
      </c>
      <c r="AN403" s="1">
        <v>0</v>
      </c>
      <c r="AO403" s="1">
        <v>1</v>
      </c>
      <c r="AP403" s="1">
        <v>0</v>
      </c>
      <c r="AQ403" s="1">
        <v>0</v>
      </c>
      <c r="AR403" s="1">
        <v>0</v>
      </c>
      <c r="AS403" s="1">
        <v>1</v>
      </c>
      <c r="AV403" s="1">
        <v>15.6</v>
      </c>
      <c r="AW403" s="1" t="s">
        <v>59</v>
      </c>
      <c r="AX403" s="1">
        <v>3</v>
      </c>
    </row>
    <row r="404" spans="1:50">
      <c r="A404" s="1" t="s">
        <v>893</v>
      </c>
      <c r="B404" s="1" t="s">
        <v>894</v>
      </c>
      <c r="C404" s="1" t="s">
        <v>62</v>
      </c>
      <c r="E404" s="1" t="s">
        <v>63</v>
      </c>
      <c r="F404" s="1">
        <v>56</v>
      </c>
      <c r="G404" s="1" t="s">
        <v>226</v>
      </c>
      <c r="H404" s="1">
        <v>268.75</v>
      </c>
      <c r="I404" s="1" t="s">
        <v>100</v>
      </c>
      <c r="J404" s="1" t="s">
        <v>71</v>
      </c>
      <c r="K404" s="1" t="s">
        <v>168</v>
      </c>
      <c r="L404" s="1" t="s">
        <v>58</v>
      </c>
      <c r="M404" s="1">
        <v>0</v>
      </c>
      <c r="N404" s="1">
        <v>2</v>
      </c>
      <c r="O404" s="1">
        <v>1</v>
      </c>
      <c r="P404" s="1">
        <v>0</v>
      </c>
      <c r="Q404" s="1" t="s">
        <v>66</v>
      </c>
      <c r="R404" s="1" t="s">
        <v>59</v>
      </c>
      <c r="S404" s="1" t="s">
        <v>59</v>
      </c>
      <c r="T404" s="1" t="s">
        <v>59</v>
      </c>
      <c r="U404" s="1" t="s">
        <v>66</v>
      </c>
      <c r="V404" s="1">
        <v>0</v>
      </c>
      <c r="W404" s="1">
        <v>1</v>
      </c>
      <c r="X404" s="1">
        <v>0</v>
      </c>
      <c r="Y404" s="1" t="s">
        <v>58</v>
      </c>
      <c r="Z404" s="1" t="s">
        <v>66</v>
      </c>
      <c r="AA404" s="1" t="s">
        <v>58</v>
      </c>
      <c r="AB404" s="1" t="s">
        <v>66</v>
      </c>
      <c r="AC404" s="1" t="s">
        <v>58</v>
      </c>
      <c r="AD404" s="1" t="s">
        <v>58</v>
      </c>
      <c r="AE404" s="1" t="s">
        <v>58</v>
      </c>
      <c r="AF404" s="1" t="s">
        <v>58</v>
      </c>
      <c r="AG404" s="1" t="s">
        <v>58</v>
      </c>
      <c r="AH404" s="1" t="s">
        <v>58</v>
      </c>
      <c r="AI404" s="1" t="s">
        <v>58</v>
      </c>
      <c r="AJ404" s="1" t="s">
        <v>58</v>
      </c>
      <c r="AK404" s="1">
        <v>0</v>
      </c>
      <c r="AL404" s="1">
        <v>0</v>
      </c>
      <c r="AM404" s="1">
        <v>1</v>
      </c>
      <c r="AN404" s="1">
        <v>0</v>
      </c>
      <c r="AO404" s="1">
        <v>1</v>
      </c>
      <c r="AP404" s="1">
        <v>0</v>
      </c>
      <c r="AQ404" s="1">
        <v>0</v>
      </c>
      <c r="AR404" s="1">
        <v>0</v>
      </c>
      <c r="AS404" s="1">
        <v>1</v>
      </c>
      <c r="AV404" s="1">
        <v>12</v>
      </c>
      <c r="AW404" s="1" t="s">
        <v>59</v>
      </c>
      <c r="AX404" s="1">
        <v>8</v>
      </c>
    </row>
    <row r="405" spans="1:50">
      <c r="A405" s="1" t="s">
        <v>895</v>
      </c>
      <c r="B405" s="1" t="s">
        <v>896</v>
      </c>
      <c r="C405" s="1" t="s">
        <v>93</v>
      </c>
      <c r="D405" s="1">
        <v>1120</v>
      </c>
      <c r="E405" s="1" t="s">
        <v>63</v>
      </c>
      <c r="F405" s="1">
        <v>76</v>
      </c>
      <c r="G405" s="1" t="s">
        <v>70</v>
      </c>
      <c r="H405" s="1">
        <v>490.46</v>
      </c>
      <c r="I405" s="1" t="s">
        <v>105</v>
      </c>
      <c r="J405" s="1" t="s">
        <v>71</v>
      </c>
      <c r="K405" s="1" t="s">
        <v>72</v>
      </c>
      <c r="L405" s="1" t="s">
        <v>58</v>
      </c>
      <c r="M405" s="1">
        <v>0</v>
      </c>
      <c r="N405" s="1">
        <v>2</v>
      </c>
      <c r="O405" s="1">
        <v>2</v>
      </c>
      <c r="P405" s="1">
        <v>1</v>
      </c>
      <c r="Q405" s="1" t="s">
        <v>59</v>
      </c>
      <c r="R405" s="1" t="s">
        <v>59</v>
      </c>
      <c r="S405" s="1" t="s">
        <v>59</v>
      </c>
      <c r="T405" s="1" t="s">
        <v>66</v>
      </c>
      <c r="U405" s="1" t="s">
        <v>59</v>
      </c>
      <c r="W405" s="1">
        <v>0</v>
      </c>
      <c r="X405" s="1">
        <v>0</v>
      </c>
      <c r="Y405" s="1" t="s">
        <v>66</v>
      </c>
      <c r="Z405" s="1" t="s">
        <v>66</v>
      </c>
      <c r="AA405" s="1" t="s">
        <v>66</v>
      </c>
      <c r="AB405" s="1" t="s">
        <v>66</v>
      </c>
      <c r="AC405" s="1" t="s">
        <v>58</v>
      </c>
      <c r="AD405" s="1" t="s">
        <v>58</v>
      </c>
      <c r="AE405" s="1" t="s">
        <v>58</v>
      </c>
      <c r="AF405" s="1" t="s">
        <v>58</v>
      </c>
      <c r="AG405" s="1" t="s">
        <v>58</v>
      </c>
      <c r="AH405" s="1" t="s">
        <v>58</v>
      </c>
      <c r="AI405" s="1" t="s">
        <v>58</v>
      </c>
      <c r="AJ405" s="1" t="s">
        <v>66</v>
      </c>
      <c r="AK405" s="1">
        <v>1</v>
      </c>
      <c r="AL405" s="1">
        <v>0</v>
      </c>
      <c r="AM405" s="1">
        <v>0</v>
      </c>
      <c r="AN405" s="1">
        <v>0</v>
      </c>
      <c r="AO405" s="1">
        <v>1</v>
      </c>
      <c r="AP405" s="1">
        <v>0</v>
      </c>
      <c r="AQ405" s="1">
        <v>0</v>
      </c>
      <c r="AR405" s="1">
        <v>0</v>
      </c>
      <c r="AS405" s="1">
        <v>1</v>
      </c>
      <c r="AV405" s="1">
        <v>15.4</v>
      </c>
      <c r="AW405" s="1" t="s">
        <v>66</v>
      </c>
      <c r="AX405" s="1">
        <v>5</v>
      </c>
    </row>
    <row r="406" spans="1:50">
      <c r="A406" s="1" t="s">
        <v>897</v>
      </c>
      <c r="B406" s="1" t="s">
        <v>898</v>
      </c>
      <c r="C406" s="1" t="s">
        <v>171</v>
      </c>
      <c r="D406" s="1">
        <v>5380</v>
      </c>
      <c r="E406" s="1" t="s">
        <v>63</v>
      </c>
      <c r="F406" s="1">
        <v>36</v>
      </c>
      <c r="G406" s="1" t="s">
        <v>64</v>
      </c>
      <c r="H406" s="1">
        <v>258.55</v>
      </c>
      <c r="I406" s="1" t="s">
        <v>261</v>
      </c>
      <c r="J406" s="1" t="s">
        <v>71</v>
      </c>
      <c r="K406" s="1" t="s">
        <v>80</v>
      </c>
      <c r="L406" s="1" t="s">
        <v>58</v>
      </c>
      <c r="M406" s="1">
        <v>0</v>
      </c>
      <c r="N406" s="1">
        <v>0</v>
      </c>
      <c r="O406" s="1">
        <v>0</v>
      </c>
      <c r="P406" s="1">
        <v>0</v>
      </c>
      <c r="Q406" s="1" t="s">
        <v>59</v>
      </c>
      <c r="R406" s="1" t="s">
        <v>66</v>
      </c>
      <c r="S406" s="1" t="s">
        <v>59</v>
      </c>
      <c r="T406" s="1" t="s">
        <v>59</v>
      </c>
      <c r="U406" s="1" t="s">
        <v>59</v>
      </c>
      <c r="V406" s="1">
        <v>3</v>
      </c>
      <c r="W406" s="1">
        <v>0</v>
      </c>
      <c r="X406" s="1">
        <v>1</v>
      </c>
      <c r="Y406" s="1" t="s">
        <v>59</v>
      </c>
      <c r="Z406" s="1" t="s">
        <v>59</v>
      </c>
      <c r="AA406" s="1" t="s">
        <v>59</v>
      </c>
      <c r="AB406" s="1" t="s">
        <v>59</v>
      </c>
      <c r="AC406" s="1" t="s">
        <v>59</v>
      </c>
      <c r="AD406" s="1" t="s">
        <v>59</v>
      </c>
      <c r="AE406" s="1" t="s">
        <v>59</v>
      </c>
      <c r="AF406" s="1" t="s">
        <v>59</v>
      </c>
      <c r="AG406" s="1" t="s">
        <v>59</v>
      </c>
      <c r="AH406" s="1" t="s">
        <v>59</v>
      </c>
      <c r="AI406" s="1" t="s">
        <v>59</v>
      </c>
      <c r="AJ406" s="1" t="s">
        <v>59</v>
      </c>
      <c r="AV406" s="1">
        <v>12.5</v>
      </c>
      <c r="AW406" s="1" t="s">
        <v>59</v>
      </c>
      <c r="AX406" s="1">
        <v>3</v>
      </c>
    </row>
    <row r="407" spans="1:50">
      <c r="A407" s="1" t="s">
        <v>899</v>
      </c>
      <c r="B407" s="1" t="s">
        <v>900</v>
      </c>
      <c r="C407" s="1" t="s">
        <v>199</v>
      </c>
      <c r="D407" s="1">
        <v>240</v>
      </c>
      <c r="E407" s="1" t="s">
        <v>63</v>
      </c>
      <c r="F407" s="1">
        <v>54</v>
      </c>
      <c r="G407" s="1" t="s">
        <v>115</v>
      </c>
      <c r="H407" s="1">
        <v>261.51</v>
      </c>
      <c r="I407" s="1" t="s">
        <v>261</v>
      </c>
      <c r="J407" s="1" t="s">
        <v>55</v>
      </c>
      <c r="K407" s="1" t="s">
        <v>128</v>
      </c>
      <c r="L407" s="1" t="s">
        <v>66</v>
      </c>
      <c r="M407" s="1">
        <v>1</v>
      </c>
      <c r="N407" s="1">
        <v>1</v>
      </c>
      <c r="O407" s="1">
        <v>1</v>
      </c>
      <c r="P407" s="1">
        <v>0</v>
      </c>
      <c r="Q407" s="1" t="s">
        <v>66</v>
      </c>
      <c r="R407" s="1" t="s">
        <v>59</v>
      </c>
      <c r="S407" s="1" t="s">
        <v>66</v>
      </c>
      <c r="T407" s="1" t="s">
        <v>66</v>
      </c>
      <c r="U407" s="1" t="s">
        <v>66</v>
      </c>
      <c r="W407" s="1">
        <v>0</v>
      </c>
      <c r="X407" s="1">
        <v>0</v>
      </c>
      <c r="Y407" s="1" t="s">
        <v>66</v>
      </c>
      <c r="Z407" s="1" t="s">
        <v>66</v>
      </c>
      <c r="AA407" s="1" t="s">
        <v>66</v>
      </c>
      <c r="AB407" s="1" t="s">
        <v>58</v>
      </c>
      <c r="AC407" s="1" t="s">
        <v>58</v>
      </c>
      <c r="AD407" s="1" t="s">
        <v>58</v>
      </c>
      <c r="AE407" s="1" t="s">
        <v>58</v>
      </c>
      <c r="AF407" s="1" t="s">
        <v>58</v>
      </c>
      <c r="AG407" s="1" t="s">
        <v>58</v>
      </c>
      <c r="AH407" s="1" t="s">
        <v>58</v>
      </c>
      <c r="AI407" s="1" t="s">
        <v>58</v>
      </c>
      <c r="AJ407" s="1" t="s">
        <v>58</v>
      </c>
      <c r="AK407" s="1">
        <v>0</v>
      </c>
      <c r="AL407" s="1">
        <v>0</v>
      </c>
      <c r="AM407" s="1">
        <v>1</v>
      </c>
      <c r="AN407" s="1">
        <v>0</v>
      </c>
      <c r="AO407" s="1">
        <v>0</v>
      </c>
      <c r="AP407" s="1">
        <v>0</v>
      </c>
      <c r="AQ407" s="1">
        <v>1</v>
      </c>
      <c r="AR407" s="1">
        <v>0</v>
      </c>
      <c r="AS407" s="1">
        <v>0</v>
      </c>
      <c r="AV407" s="1">
        <v>11.4</v>
      </c>
      <c r="AW407" s="1" t="s">
        <v>59</v>
      </c>
      <c r="AX407" s="1">
        <v>3</v>
      </c>
    </row>
    <row r="408" spans="1:50">
      <c r="A408" s="1" t="s">
        <v>901</v>
      </c>
      <c r="B408" s="1" t="s">
        <v>902</v>
      </c>
      <c r="C408" s="1" t="s">
        <v>108</v>
      </c>
      <c r="E408" s="1" t="s">
        <v>63</v>
      </c>
      <c r="F408" s="1">
        <v>64</v>
      </c>
      <c r="G408" s="1" t="s">
        <v>54</v>
      </c>
      <c r="H408" s="1">
        <v>156.91</v>
      </c>
      <c r="I408" s="1" t="s">
        <v>55</v>
      </c>
      <c r="J408" s="1" t="s">
        <v>71</v>
      </c>
      <c r="K408" s="1" t="s">
        <v>72</v>
      </c>
      <c r="L408" s="1" t="s">
        <v>58</v>
      </c>
      <c r="M408" s="1">
        <v>0</v>
      </c>
      <c r="N408" s="1">
        <v>0</v>
      </c>
      <c r="O408" s="1">
        <v>0</v>
      </c>
      <c r="P408" s="1">
        <v>0</v>
      </c>
      <c r="Q408" s="1" t="s">
        <v>59</v>
      </c>
      <c r="R408" s="1" t="s">
        <v>59</v>
      </c>
      <c r="S408" s="1" t="s">
        <v>59</v>
      </c>
      <c r="T408" s="1" t="s">
        <v>59</v>
      </c>
      <c r="U408" s="1" t="s">
        <v>59</v>
      </c>
      <c r="V408" s="1">
        <v>0</v>
      </c>
      <c r="W408" s="1">
        <v>0</v>
      </c>
      <c r="X408" s="1">
        <v>0</v>
      </c>
      <c r="Y408" s="1" t="s">
        <v>66</v>
      </c>
      <c r="Z408" s="1" t="s">
        <v>58</v>
      </c>
      <c r="AA408" s="1" t="s">
        <v>58</v>
      </c>
      <c r="AB408" s="1" t="s">
        <v>66</v>
      </c>
      <c r="AC408" s="1" t="s">
        <v>58</v>
      </c>
      <c r="AD408" s="1" t="s">
        <v>58</v>
      </c>
      <c r="AE408" s="1" t="s">
        <v>66</v>
      </c>
      <c r="AF408" s="1" t="s">
        <v>58</v>
      </c>
      <c r="AG408" s="1" t="s">
        <v>58</v>
      </c>
      <c r="AH408" s="1" t="s">
        <v>58</v>
      </c>
      <c r="AI408" s="1" t="s">
        <v>58</v>
      </c>
      <c r="AJ408" s="1" t="s">
        <v>58</v>
      </c>
      <c r="AK408" s="1">
        <v>0</v>
      </c>
      <c r="AL408" s="1">
        <v>1</v>
      </c>
      <c r="AM408" s="1">
        <v>1</v>
      </c>
      <c r="AN408" s="1">
        <v>0</v>
      </c>
      <c r="AO408" s="1">
        <v>0</v>
      </c>
      <c r="AP408" s="1">
        <v>0</v>
      </c>
      <c r="AQ408" s="1">
        <v>0</v>
      </c>
      <c r="AR408" s="1">
        <v>0</v>
      </c>
      <c r="AS408" s="1">
        <v>0</v>
      </c>
      <c r="AV408" s="1">
        <v>5.7</v>
      </c>
      <c r="AW408" s="1" t="s">
        <v>59</v>
      </c>
      <c r="AX408" s="1">
        <v>9</v>
      </c>
    </row>
    <row r="409" spans="1:50">
      <c r="A409" s="1" t="s">
        <v>903</v>
      </c>
      <c r="B409" s="1" t="s">
        <v>904</v>
      </c>
      <c r="C409" s="1" t="s">
        <v>134</v>
      </c>
      <c r="D409" s="1">
        <v>80</v>
      </c>
      <c r="E409" s="1" t="s">
        <v>63</v>
      </c>
      <c r="F409" s="1">
        <v>50</v>
      </c>
      <c r="G409" s="1" t="s">
        <v>84</v>
      </c>
      <c r="H409" s="1">
        <v>167.11</v>
      </c>
      <c r="I409" s="1" t="s">
        <v>55</v>
      </c>
      <c r="J409" s="1" t="s">
        <v>55</v>
      </c>
      <c r="K409" s="1" t="s">
        <v>131</v>
      </c>
      <c r="L409" s="1" t="s">
        <v>58</v>
      </c>
      <c r="M409" s="1">
        <v>0</v>
      </c>
      <c r="N409" s="1">
        <v>2</v>
      </c>
      <c r="O409" s="1">
        <v>2</v>
      </c>
      <c r="P409" s="1">
        <v>0</v>
      </c>
      <c r="Q409" s="1" t="s">
        <v>59</v>
      </c>
      <c r="R409" s="1" t="s">
        <v>59</v>
      </c>
      <c r="S409" s="1" t="s">
        <v>59</v>
      </c>
      <c r="T409" s="1" t="s">
        <v>59</v>
      </c>
      <c r="U409" s="1" t="s">
        <v>59</v>
      </c>
      <c r="V409" s="1">
        <v>2</v>
      </c>
      <c r="W409" s="1">
        <v>1</v>
      </c>
      <c r="X409" s="1">
        <v>0</v>
      </c>
      <c r="Y409" s="1" t="s">
        <v>58</v>
      </c>
      <c r="Z409" s="1" t="s">
        <v>58</v>
      </c>
      <c r="AA409" s="1" t="s">
        <v>58</v>
      </c>
      <c r="AB409" s="1" t="s">
        <v>58</v>
      </c>
      <c r="AC409" s="1" t="s">
        <v>58</v>
      </c>
      <c r="AD409" s="1" t="s">
        <v>58</v>
      </c>
      <c r="AE409" s="1" t="s">
        <v>58</v>
      </c>
      <c r="AF409" s="1" t="s">
        <v>58</v>
      </c>
      <c r="AG409" s="1" t="s">
        <v>58</v>
      </c>
      <c r="AH409" s="1" t="s">
        <v>58</v>
      </c>
      <c r="AI409" s="1" t="s">
        <v>58</v>
      </c>
      <c r="AJ409" s="1" t="s">
        <v>58</v>
      </c>
      <c r="AK409" s="1">
        <v>1</v>
      </c>
      <c r="AL409" s="1">
        <v>1</v>
      </c>
      <c r="AM409" s="1">
        <v>1</v>
      </c>
      <c r="AN409" s="1">
        <v>0</v>
      </c>
      <c r="AO409" s="1">
        <v>0</v>
      </c>
      <c r="AP409" s="1">
        <v>0</v>
      </c>
      <c r="AQ409" s="1">
        <v>1</v>
      </c>
      <c r="AR409" s="1">
        <v>0</v>
      </c>
      <c r="AS409" s="1">
        <v>0</v>
      </c>
      <c r="AV409" s="1">
        <v>11.4</v>
      </c>
      <c r="AW409" s="1" t="s">
        <v>59</v>
      </c>
      <c r="AX409" s="1">
        <v>1</v>
      </c>
    </row>
    <row r="410" spans="1:50">
      <c r="A410" s="1" t="s">
        <v>905</v>
      </c>
      <c r="B410" s="1" t="s">
        <v>228</v>
      </c>
      <c r="C410" s="1" t="s">
        <v>108</v>
      </c>
      <c r="D410" s="1">
        <v>7240</v>
      </c>
      <c r="E410" s="1" t="s">
        <v>53</v>
      </c>
      <c r="F410" s="1">
        <v>0</v>
      </c>
      <c r="G410" s="1" t="s">
        <v>70</v>
      </c>
      <c r="H410" s="1">
        <v>270.07</v>
      </c>
      <c r="I410" s="1" t="s">
        <v>55</v>
      </c>
      <c r="J410" s="1" t="s">
        <v>55</v>
      </c>
      <c r="K410" s="1" t="s">
        <v>80</v>
      </c>
      <c r="L410" s="1" t="s">
        <v>66</v>
      </c>
      <c r="M410" s="1">
        <v>1</v>
      </c>
      <c r="N410" s="1">
        <v>1</v>
      </c>
      <c r="O410" s="1">
        <v>1</v>
      </c>
      <c r="P410" s="1">
        <v>0</v>
      </c>
      <c r="Q410" s="1" t="s">
        <v>59</v>
      </c>
      <c r="R410" s="1" t="s">
        <v>59</v>
      </c>
      <c r="S410" s="1" t="s">
        <v>59</v>
      </c>
      <c r="T410" s="1" t="s">
        <v>59</v>
      </c>
      <c r="U410" s="1" t="s">
        <v>59</v>
      </c>
      <c r="V410" s="1">
        <v>1</v>
      </c>
      <c r="W410" s="1">
        <v>1</v>
      </c>
      <c r="X410" s="1">
        <v>0</v>
      </c>
      <c r="Y410" s="1" t="s">
        <v>58</v>
      </c>
      <c r="Z410" s="1" t="s">
        <v>58</v>
      </c>
      <c r="AA410" s="1" t="s">
        <v>58</v>
      </c>
      <c r="AB410" s="1" t="s">
        <v>66</v>
      </c>
      <c r="AC410" s="1" t="s">
        <v>58</v>
      </c>
      <c r="AD410" s="1" t="s">
        <v>58</v>
      </c>
      <c r="AE410" s="1" t="s">
        <v>58</v>
      </c>
      <c r="AF410" s="1" t="s">
        <v>58</v>
      </c>
      <c r="AG410" s="1" t="s">
        <v>58</v>
      </c>
      <c r="AH410" s="1" t="s">
        <v>58</v>
      </c>
      <c r="AI410" s="1" t="s">
        <v>58</v>
      </c>
      <c r="AJ410" s="1" t="s">
        <v>58</v>
      </c>
      <c r="AK410" s="1">
        <v>0</v>
      </c>
      <c r="AL410" s="1">
        <v>1</v>
      </c>
      <c r="AM410" s="1">
        <v>1</v>
      </c>
      <c r="AN410" s="1">
        <v>0</v>
      </c>
      <c r="AO410" s="1">
        <v>1</v>
      </c>
      <c r="AP410" s="1">
        <v>0</v>
      </c>
      <c r="AQ410" s="1">
        <v>0</v>
      </c>
      <c r="AR410" s="1">
        <v>0</v>
      </c>
      <c r="AS410" s="1">
        <v>1</v>
      </c>
      <c r="AV410" s="1">
        <v>13</v>
      </c>
      <c r="AW410" s="1" t="s">
        <v>59</v>
      </c>
      <c r="AX410" s="1">
        <v>9</v>
      </c>
    </row>
    <row r="411" spans="1:50">
      <c r="A411" s="1" t="s">
        <v>906</v>
      </c>
      <c r="B411" s="1" t="s">
        <v>907</v>
      </c>
      <c r="C411" s="1" t="s">
        <v>417</v>
      </c>
      <c r="D411" s="1">
        <v>6560</v>
      </c>
      <c r="E411" s="1" t="s">
        <v>63</v>
      </c>
      <c r="F411" s="1">
        <v>46</v>
      </c>
      <c r="G411" s="1" t="s">
        <v>64</v>
      </c>
      <c r="H411" s="1">
        <v>270.07</v>
      </c>
      <c r="I411" s="1" t="s">
        <v>100</v>
      </c>
      <c r="J411" s="1" t="s">
        <v>71</v>
      </c>
      <c r="K411" s="1" t="s">
        <v>72</v>
      </c>
      <c r="L411" s="1" t="s">
        <v>66</v>
      </c>
      <c r="M411" s="1">
        <v>2</v>
      </c>
      <c r="N411" s="1">
        <v>0</v>
      </c>
      <c r="O411" s="1">
        <v>0</v>
      </c>
      <c r="P411" s="1">
        <v>0</v>
      </c>
      <c r="Q411" s="1" t="s">
        <v>59</v>
      </c>
      <c r="R411" s="1" t="s">
        <v>59</v>
      </c>
      <c r="S411" s="1" t="s">
        <v>66</v>
      </c>
      <c r="T411" s="1" t="s">
        <v>59</v>
      </c>
      <c r="U411" s="1" t="s">
        <v>59</v>
      </c>
      <c r="V411" s="1">
        <v>0</v>
      </c>
      <c r="W411" s="1">
        <v>1</v>
      </c>
      <c r="X411" s="1">
        <v>0</v>
      </c>
      <c r="Y411" s="1" t="s">
        <v>58</v>
      </c>
      <c r="Z411" s="1" t="s">
        <v>66</v>
      </c>
      <c r="AA411" s="1" t="s">
        <v>58</v>
      </c>
      <c r="AB411" s="1" t="s">
        <v>66</v>
      </c>
      <c r="AC411" s="1" t="s">
        <v>58</v>
      </c>
      <c r="AD411" s="1" t="s">
        <v>58</v>
      </c>
      <c r="AE411" s="1" t="s">
        <v>58</v>
      </c>
      <c r="AF411" s="1" t="s">
        <v>58</v>
      </c>
      <c r="AG411" s="1" t="s">
        <v>58</v>
      </c>
      <c r="AH411" s="1" t="s">
        <v>58</v>
      </c>
      <c r="AI411" s="1" t="s">
        <v>58</v>
      </c>
      <c r="AJ411" s="1" t="s">
        <v>58</v>
      </c>
      <c r="AK411" s="1">
        <v>1</v>
      </c>
      <c r="AL411" s="1">
        <v>1</v>
      </c>
      <c r="AM411" s="1">
        <v>1</v>
      </c>
      <c r="AN411" s="1">
        <v>0</v>
      </c>
      <c r="AO411" s="1">
        <v>1</v>
      </c>
      <c r="AP411" s="1">
        <v>0</v>
      </c>
      <c r="AQ411" s="1">
        <v>1</v>
      </c>
      <c r="AR411" s="1">
        <v>0</v>
      </c>
      <c r="AS411" s="1">
        <v>0</v>
      </c>
      <c r="AV411" s="1">
        <v>12.3</v>
      </c>
      <c r="AW411" s="1" t="s">
        <v>59</v>
      </c>
      <c r="AX411" s="1">
        <v>4</v>
      </c>
    </row>
    <row r="412" spans="1:50">
      <c r="A412" s="1" t="s">
        <v>908</v>
      </c>
      <c r="B412" s="1" t="s">
        <v>401</v>
      </c>
      <c r="C412" s="1" t="s">
        <v>108</v>
      </c>
      <c r="D412" s="1">
        <v>2320</v>
      </c>
      <c r="E412" s="1" t="s">
        <v>53</v>
      </c>
      <c r="F412" s="1">
        <v>28</v>
      </c>
      <c r="G412" s="1" t="s">
        <v>115</v>
      </c>
      <c r="H412" s="1">
        <v>154.93</v>
      </c>
      <c r="I412" s="1" t="s">
        <v>55</v>
      </c>
      <c r="J412" s="1" t="s">
        <v>55</v>
      </c>
      <c r="K412" s="1" t="s">
        <v>57</v>
      </c>
      <c r="L412" s="1" t="s">
        <v>58</v>
      </c>
      <c r="M412" s="1">
        <v>0</v>
      </c>
      <c r="N412" s="1">
        <v>0</v>
      </c>
      <c r="O412" s="1">
        <v>0</v>
      </c>
      <c r="P412" s="1">
        <v>0</v>
      </c>
      <c r="Q412" s="1" t="s">
        <v>59</v>
      </c>
      <c r="R412" s="1" t="s">
        <v>59</v>
      </c>
      <c r="S412" s="1" t="s">
        <v>59</v>
      </c>
      <c r="T412" s="1" t="s">
        <v>59</v>
      </c>
      <c r="U412" s="1" t="s">
        <v>59</v>
      </c>
      <c r="V412" s="1">
        <v>0</v>
      </c>
      <c r="W412" s="1">
        <v>0</v>
      </c>
      <c r="X412" s="1">
        <v>0</v>
      </c>
      <c r="Y412" s="1" t="s">
        <v>59</v>
      </c>
      <c r="Z412" s="1" t="s">
        <v>59</v>
      </c>
      <c r="AA412" s="1" t="s">
        <v>59</v>
      </c>
      <c r="AB412" s="1" t="s">
        <v>59</v>
      </c>
      <c r="AC412" s="1" t="s">
        <v>59</v>
      </c>
      <c r="AD412" s="1" t="s">
        <v>59</v>
      </c>
      <c r="AE412" s="1" t="s">
        <v>59</v>
      </c>
      <c r="AF412" s="1" t="s">
        <v>59</v>
      </c>
      <c r="AG412" s="1" t="s">
        <v>59</v>
      </c>
      <c r="AH412" s="1" t="s">
        <v>59</v>
      </c>
      <c r="AI412" s="1" t="s">
        <v>59</v>
      </c>
      <c r="AJ412" s="1" t="s">
        <v>59</v>
      </c>
      <c r="AV412" s="1">
        <v>13.1</v>
      </c>
      <c r="AW412" s="1" t="s">
        <v>59</v>
      </c>
      <c r="AX412" s="1">
        <v>9</v>
      </c>
    </row>
    <row r="413" spans="1:50">
      <c r="A413" s="1" t="s">
        <v>909</v>
      </c>
      <c r="B413" s="1" t="s">
        <v>910</v>
      </c>
      <c r="C413" s="1" t="s">
        <v>119</v>
      </c>
      <c r="E413" s="1" t="s">
        <v>63</v>
      </c>
      <c r="F413" s="1">
        <v>60</v>
      </c>
      <c r="G413" s="1" t="s">
        <v>70</v>
      </c>
      <c r="H413" s="1">
        <v>230.26</v>
      </c>
      <c r="I413" s="1" t="s">
        <v>76</v>
      </c>
      <c r="J413" s="1" t="s">
        <v>71</v>
      </c>
      <c r="K413" s="1" t="s">
        <v>131</v>
      </c>
      <c r="L413" s="1" t="s">
        <v>58</v>
      </c>
      <c r="M413" s="1">
        <v>0</v>
      </c>
      <c r="N413" s="1">
        <v>0</v>
      </c>
      <c r="O413" s="1">
        <v>0</v>
      </c>
      <c r="P413" s="1">
        <v>0</v>
      </c>
      <c r="Q413" s="1" t="s">
        <v>59</v>
      </c>
      <c r="R413" s="1" t="s">
        <v>59</v>
      </c>
      <c r="S413" s="1" t="s">
        <v>59</v>
      </c>
      <c r="T413" s="1" t="s">
        <v>59</v>
      </c>
      <c r="U413" s="1" t="s">
        <v>59</v>
      </c>
      <c r="W413" s="1">
        <v>0</v>
      </c>
      <c r="X413" s="1">
        <v>0</v>
      </c>
      <c r="Y413" s="1" t="s">
        <v>66</v>
      </c>
      <c r="Z413" s="1" t="s">
        <v>58</v>
      </c>
      <c r="AA413" s="1" t="s">
        <v>58</v>
      </c>
      <c r="AB413" s="1" t="s">
        <v>58</v>
      </c>
      <c r="AC413" s="1" t="s">
        <v>58</v>
      </c>
      <c r="AD413" s="1" t="s">
        <v>58</v>
      </c>
      <c r="AE413" s="1" t="s">
        <v>58</v>
      </c>
      <c r="AF413" s="1" t="s">
        <v>58</v>
      </c>
      <c r="AG413" s="1" t="s">
        <v>58</v>
      </c>
      <c r="AH413" s="1" t="s">
        <v>66</v>
      </c>
      <c r="AI413" s="1" t="s">
        <v>58</v>
      </c>
      <c r="AJ413" s="1" t="s">
        <v>58</v>
      </c>
      <c r="AK413" s="1">
        <v>0</v>
      </c>
      <c r="AL413" s="1">
        <v>1</v>
      </c>
      <c r="AM413" s="1">
        <v>1</v>
      </c>
      <c r="AN413" s="1">
        <v>0</v>
      </c>
      <c r="AO413" s="1">
        <v>1</v>
      </c>
      <c r="AP413" s="1">
        <v>0</v>
      </c>
      <c r="AQ413" s="1">
        <v>0</v>
      </c>
      <c r="AR413" s="1">
        <v>0</v>
      </c>
      <c r="AS413" s="1">
        <v>1</v>
      </c>
      <c r="AV413" s="1">
        <v>11.7</v>
      </c>
      <c r="AW413" s="1" t="s">
        <v>66</v>
      </c>
      <c r="AX413" s="1">
        <v>7</v>
      </c>
    </row>
    <row r="414" spans="1:50">
      <c r="A414" s="1" t="s">
        <v>911</v>
      </c>
      <c r="B414" s="1" t="s">
        <v>757</v>
      </c>
      <c r="C414" s="1" t="s">
        <v>199</v>
      </c>
      <c r="D414" s="1">
        <v>6280</v>
      </c>
      <c r="E414" s="1" t="s">
        <v>53</v>
      </c>
      <c r="F414" s="1">
        <v>0</v>
      </c>
      <c r="G414" s="1" t="s">
        <v>226</v>
      </c>
      <c r="H414" s="1">
        <v>264.14</v>
      </c>
      <c r="I414" s="1" t="s">
        <v>55</v>
      </c>
      <c r="J414" s="1" t="s">
        <v>55</v>
      </c>
      <c r="K414" s="1" t="s">
        <v>80</v>
      </c>
      <c r="L414" s="1" t="s">
        <v>58</v>
      </c>
      <c r="M414" s="1">
        <v>0</v>
      </c>
      <c r="N414" s="1">
        <v>0</v>
      </c>
      <c r="O414" s="1">
        <v>0</v>
      </c>
      <c r="P414" s="1">
        <v>0</v>
      </c>
      <c r="Q414" s="1" t="s">
        <v>59</v>
      </c>
      <c r="R414" s="1" t="s">
        <v>59</v>
      </c>
      <c r="S414" s="1" t="s">
        <v>59</v>
      </c>
      <c r="T414" s="1" t="s">
        <v>59</v>
      </c>
      <c r="U414" s="1" t="s">
        <v>59</v>
      </c>
      <c r="W414" s="1">
        <v>0</v>
      </c>
      <c r="X414" s="1">
        <v>0</v>
      </c>
      <c r="Y414" s="1" t="s">
        <v>58</v>
      </c>
      <c r="Z414" s="1" t="s">
        <v>66</v>
      </c>
      <c r="AA414" s="1" t="s">
        <v>58</v>
      </c>
      <c r="AB414" s="1" t="s">
        <v>58</v>
      </c>
      <c r="AC414" s="1" t="s">
        <v>58</v>
      </c>
      <c r="AD414" s="1" t="s">
        <v>58</v>
      </c>
      <c r="AE414" s="1" t="s">
        <v>58</v>
      </c>
      <c r="AF414" s="1" t="s">
        <v>58</v>
      </c>
      <c r="AG414" s="1" t="s">
        <v>58</v>
      </c>
      <c r="AH414" s="1" t="s">
        <v>58</v>
      </c>
      <c r="AI414" s="1" t="s">
        <v>58</v>
      </c>
      <c r="AJ414" s="1" t="s">
        <v>58</v>
      </c>
      <c r="AK414" s="1">
        <v>0</v>
      </c>
      <c r="AL414" s="1">
        <v>0</v>
      </c>
      <c r="AM414" s="1">
        <v>1</v>
      </c>
      <c r="AN414" s="1">
        <v>0</v>
      </c>
      <c r="AO414" s="1">
        <v>0</v>
      </c>
      <c r="AP414" s="1">
        <v>0</v>
      </c>
      <c r="AQ414" s="1">
        <v>0</v>
      </c>
      <c r="AR414" s="1">
        <v>0</v>
      </c>
      <c r="AS414" s="1">
        <v>0</v>
      </c>
      <c r="AV414" s="1">
        <v>12.7</v>
      </c>
      <c r="AW414" s="1" t="s">
        <v>59</v>
      </c>
      <c r="AX414" s="1">
        <v>3</v>
      </c>
    </row>
    <row r="415" spans="1:50">
      <c r="A415" s="1" t="s">
        <v>912</v>
      </c>
      <c r="B415" s="1" t="s">
        <v>913</v>
      </c>
      <c r="C415" s="1" t="s">
        <v>134</v>
      </c>
      <c r="D415" s="1">
        <v>8400</v>
      </c>
      <c r="E415" s="1" t="s">
        <v>63</v>
      </c>
      <c r="F415" s="1">
        <v>50</v>
      </c>
      <c r="G415" s="1" t="s">
        <v>163</v>
      </c>
      <c r="H415" s="1">
        <v>346.38</v>
      </c>
      <c r="I415" s="1" t="s">
        <v>55</v>
      </c>
      <c r="J415" s="1" t="s">
        <v>56</v>
      </c>
      <c r="K415" s="1" t="s">
        <v>85</v>
      </c>
      <c r="L415" s="1" t="s">
        <v>58</v>
      </c>
      <c r="M415" s="1">
        <v>0</v>
      </c>
      <c r="N415" s="1">
        <v>1</v>
      </c>
      <c r="O415" s="1">
        <v>1</v>
      </c>
      <c r="P415" s="1">
        <v>0</v>
      </c>
      <c r="Q415" s="1" t="s">
        <v>59</v>
      </c>
      <c r="R415" s="1" t="s">
        <v>59</v>
      </c>
      <c r="S415" s="1" t="s">
        <v>59</v>
      </c>
      <c r="T415" s="1" t="s">
        <v>59</v>
      </c>
      <c r="U415" s="1" t="s">
        <v>59</v>
      </c>
      <c r="V415" s="1">
        <v>0</v>
      </c>
      <c r="W415" s="1">
        <v>1</v>
      </c>
      <c r="X415" s="1">
        <v>1</v>
      </c>
      <c r="Y415" s="1" t="s">
        <v>59</v>
      </c>
      <c r="Z415" s="1" t="s">
        <v>59</v>
      </c>
      <c r="AA415" s="1" t="s">
        <v>59</v>
      </c>
      <c r="AB415" s="1" t="s">
        <v>59</v>
      </c>
      <c r="AC415" s="1" t="s">
        <v>59</v>
      </c>
      <c r="AD415" s="1" t="s">
        <v>59</v>
      </c>
      <c r="AE415" s="1" t="s">
        <v>59</v>
      </c>
      <c r="AF415" s="1" t="s">
        <v>59</v>
      </c>
      <c r="AG415" s="1" t="s">
        <v>59</v>
      </c>
      <c r="AH415" s="1" t="s">
        <v>59</v>
      </c>
      <c r="AI415" s="1" t="s">
        <v>59</v>
      </c>
      <c r="AJ415" s="1" t="s">
        <v>59</v>
      </c>
      <c r="AV415" s="1">
        <v>14.2</v>
      </c>
      <c r="AW415" s="1" t="s">
        <v>59</v>
      </c>
      <c r="AX415" s="1">
        <v>1</v>
      </c>
    </row>
    <row r="416" spans="1:50">
      <c r="A416" s="1" t="s">
        <v>914</v>
      </c>
      <c r="B416" s="1" t="s">
        <v>915</v>
      </c>
      <c r="C416" s="1" t="s">
        <v>199</v>
      </c>
      <c r="D416" s="1">
        <v>6160</v>
      </c>
      <c r="E416" s="1" t="s">
        <v>53</v>
      </c>
      <c r="F416" s="1">
        <v>32</v>
      </c>
      <c r="G416" s="1" t="s">
        <v>70</v>
      </c>
      <c r="H416" s="1">
        <v>331.25</v>
      </c>
      <c r="I416" s="1" t="s">
        <v>55</v>
      </c>
      <c r="J416" s="1" t="s">
        <v>55</v>
      </c>
      <c r="K416" s="1" t="s">
        <v>215</v>
      </c>
      <c r="L416" s="1" t="s">
        <v>66</v>
      </c>
      <c r="M416" s="1">
        <v>3</v>
      </c>
      <c r="N416" s="1">
        <v>2</v>
      </c>
      <c r="O416" s="1">
        <v>2</v>
      </c>
      <c r="P416" s="1">
        <v>0</v>
      </c>
      <c r="Q416" s="1" t="s">
        <v>59</v>
      </c>
      <c r="R416" s="1" t="s">
        <v>66</v>
      </c>
      <c r="S416" s="1" t="s">
        <v>66</v>
      </c>
      <c r="T416" s="1" t="s">
        <v>66</v>
      </c>
      <c r="U416" s="1" t="s">
        <v>66</v>
      </c>
      <c r="W416" s="1">
        <v>0</v>
      </c>
      <c r="X416" s="1">
        <v>0</v>
      </c>
      <c r="Y416" s="1" t="s">
        <v>58</v>
      </c>
      <c r="Z416" s="1" t="s">
        <v>66</v>
      </c>
      <c r="AA416" s="1" t="s">
        <v>58</v>
      </c>
      <c r="AB416" s="1" t="s">
        <v>58</v>
      </c>
      <c r="AC416" s="1" t="s">
        <v>58</v>
      </c>
      <c r="AD416" s="1" t="s">
        <v>58</v>
      </c>
      <c r="AE416" s="1" t="s">
        <v>58</v>
      </c>
      <c r="AF416" s="1" t="s">
        <v>58</v>
      </c>
      <c r="AG416" s="1" t="s">
        <v>58</v>
      </c>
      <c r="AH416" s="1" t="s">
        <v>58</v>
      </c>
      <c r="AI416" s="1" t="s">
        <v>58</v>
      </c>
      <c r="AJ416" s="1" t="s">
        <v>58</v>
      </c>
      <c r="AK416" s="1">
        <v>1</v>
      </c>
      <c r="AL416" s="1">
        <v>0</v>
      </c>
      <c r="AM416" s="1">
        <v>1</v>
      </c>
      <c r="AN416" s="1">
        <v>0</v>
      </c>
      <c r="AO416" s="1">
        <v>1</v>
      </c>
      <c r="AP416" s="1">
        <v>0</v>
      </c>
      <c r="AQ416" s="1">
        <v>0</v>
      </c>
      <c r="AR416" s="1">
        <v>1</v>
      </c>
      <c r="AS416" s="1">
        <v>1</v>
      </c>
      <c r="AV416" s="1">
        <v>12.5</v>
      </c>
      <c r="AW416" s="1" t="s">
        <v>59</v>
      </c>
      <c r="AX416" s="1">
        <v>3</v>
      </c>
    </row>
    <row r="417" spans="1:50">
      <c r="A417" s="1" t="s">
        <v>916</v>
      </c>
      <c r="B417" s="1" t="s">
        <v>917</v>
      </c>
      <c r="C417" s="1" t="s">
        <v>354</v>
      </c>
      <c r="D417" s="1">
        <v>2985</v>
      </c>
      <c r="E417" s="1" t="s">
        <v>63</v>
      </c>
      <c r="F417" s="1">
        <v>30</v>
      </c>
      <c r="G417" s="1" t="s">
        <v>70</v>
      </c>
      <c r="H417" s="1">
        <v>286.18</v>
      </c>
      <c r="I417" s="1" t="s">
        <v>105</v>
      </c>
      <c r="J417" s="1" t="s">
        <v>71</v>
      </c>
      <c r="K417" s="1" t="s">
        <v>72</v>
      </c>
      <c r="L417" s="1" t="s">
        <v>66</v>
      </c>
      <c r="M417" s="1">
        <v>1</v>
      </c>
      <c r="N417" s="1">
        <v>1</v>
      </c>
      <c r="O417" s="1">
        <v>1</v>
      </c>
      <c r="P417" s="1">
        <v>0</v>
      </c>
      <c r="Q417" s="1" t="s">
        <v>66</v>
      </c>
      <c r="R417" s="1" t="s">
        <v>66</v>
      </c>
      <c r="S417" s="1" t="s">
        <v>59</v>
      </c>
      <c r="T417" s="1" t="s">
        <v>66</v>
      </c>
      <c r="U417" s="1" t="s">
        <v>59</v>
      </c>
      <c r="V417" s="1">
        <v>0</v>
      </c>
      <c r="W417" s="1">
        <v>1</v>
      </c>
      <c r="X417" s="1">
        <v>1</v>
      </c>
      <c r="Y417" s="1" t="s">
        <v>58</v>
      </c>
      <c r="Z417" s="1" t="s">
        <v>66</v>
      </c>
      <c r="AA417" s="1" t="s">
        <v>58</v>
      </c>
      <c r="AB417" s="1" t="s">
        <v>58</v>
      </c>
      <c r="AC417" s="1" t="s">
        <v>58</v>
      </c>
      <c r="AD417" s="1" t="s">
        <v>58</v>
      </c>
      <c r="AE417" s="1" t="s">
        <v>58</v>
      </c>
      <c r="AF417" s="1" t="s">
        <v>58</v>
      </c>
      <c r="AG417" s="1" t="s">
        <v>58</v>
      </c>
      <c r="AH417" s="1" t="s">
        <v>58</v>
      </c>
      <c r="AI417" s="1" t="s">
        <v>58</v>
      </c>
      <c r="AJ417" s="1" t="s">
        <v>58</v>
      </c>
      <c r="AK417" s="1">
        <v>0</v>
      </c>
      <c r="AL417" s="1">
        <v>1</v>
      </c>
      <c r="AM417" s="1">
        <v>0</v>
      </c>
      <c r="AN417" s="1">
        <v>0</v>
      </c>
      <c r="AO417" s="1">
        <v>1</v>
      </c>
      <c r="AP417" s="1">
        <v>0</v>
      </c>
      <c r="AQ417" s="1">
        <v>0</v>
      </c>
      <c r="AR417" s="1">
        <v>0</v>
      </c>
      <c r="AS417" s="1">
        <v>0</v>
      </c>
      <c r="AV417" s="1">
        <v>12.9</v>
      </c>
      <c r="AW417" s="1" t="s">
        <v>59</v>
      </c>
      <c r="AX417" s="1">
        <v>8</v>
      </c>
    </row>
    <row r="418" spans="1:50">
      <c r="A418" s="1" t="s">
        <v>918</v>
      </c>
      <c r="B418" s="1" t="s">
        <v>919</v>
      </c>
      <c r="C418" s="1" t="s">
        <v>108</v>
      </c>
      <c r="D418" s="1">
        <v>5800</v>
      </c>
      <c r="E418" s="1" t="s">
        <v>63</v>
      </c>
      <c r="F418" s="1">
        <v>62</v>
      </c>
      <c r="G418" s="1" t="s">
        <v>70</v>
      </c>
      <c r="H418" s="1">
        <v>298.36</v>
      </c>
      <c r="I418" s="1" t="s">
        <v>105</v>
      </c>
      <c r="J418" s="1" t="s">
        <v>71</v>
      </c>
      <c r="K418" s="1" t="s">
        <v>215</v>
      </c>
      <c r="L418" s="1" t="s">
        <v>58</v>
      </c>
      <c r="M418" s="1">
        <v>0</v>
      </c>
      <c r="N418" s="1">
        <v>2</v>
      </c>
      <c r="O418" s="1">
        <v>2</v>
      </c>
      <c r="P418" s="1">
        <v>0</v>
      </c>
      <c r="Q418" s="1" t="s">
        <v>59</v>
      </c>
      <c r="R418" s="1" t="s">
        <v>59</v>
      </c>
      <c r="S418" s="1" t="s">
        <v>59</v>
      </c>
      <c r="T418" s="1" t="s">
        <v>66</v>
      </c>
      <c r="U418" s="1" t="s">
        <v>59</v>
      </c>
      <c r="V418" s="1">
        <v>1</v>
      </c>
      <c r="W418" s="1">
        <v>1</v>
      </c>
      <c r="X418" s="1">
        <v>1</v>
      </c>
      <c r="Y418" s="1" t="s">
        <v>66</v>
      </c>
      <c r="Z418" s="1" t="s">
        <v>66</v>
      </c>
      <c r="AA418" s="1" t="s">
        <v>58</v>
      </c>
      <c r="AB418" s="1" t="s">
        <v>66</v>
      </c>
      <c r="AC418" s="1" t="s">
        <v>58</v>
      </c>
      <c r="AD418" s="1" t="s">
        <v>58</v>
      </c>
      <c r="AE418" s="1" t="s">
        <v>58</v>
      </c>
      <c r="AF418" s="1" t="s">
        <v>58</v>
      </c>
      <c r="AG418" s="1" t="s">
        <v>58</v>
      </c>
      <c r="AH418" s="1" t="s">
        <v>58</v>
      </c>
      <c r="AI418" s="1" t="s">
        <v>58</v>
      </c>
      <c r="AJ418" s="1" t="s">
        <v>58</v>
      </c>
      <c r="AK418" s="1">
        <v>0</v>
      </c>
      <c r="AL418" s="1">
        <v>1</v>
      </c>
      <c r="AM418" s="1">
        <v>1</v>
      </c>
      <c r="AN418" s="1">
        <v>1</v>
      </c>
      <c r="AO418" s="1">
        <v>1</v>
      </c>
      <c r="AP418" s="1">
        <v>0</v>
      </c>
      <c r="AQ418" s="1">
        <v>0</v>
      </c>
      <c r="AR418" s="1">
        <v>0</v>
      </c>
      <c r="AS418" s="1">
        <v>1</v>
      </c>
      <c r="AV418" s="1">
        <v>13.9</v>
      </c>
      <c r="AW418" s="1" t="s">
        <v>59</v>
      </c>
      <c r="AX418" s="1">
        <v>9</v>
      </c>
    </row>
    <row r="419" spans="1:50">
      <c r="A419" s="1" t="s">
        <v>920</v>
      </c>
      <c r="B419" s="1" t="s">
        <v>921</v>
      </c>
      <c r="C419" s="1" t="s">
        <v>816</v>
      </c>
      <c r="E419" s="1" t="s">
        <v>53</v>
      </c>
      <c r="F419" s="1">
        <v>48</v>
      </c>
      <c r="G419" s="1" t="s">
        <v>226</v>
      </c>
      <c r="H419" s="1">
        <v>288.49</v>
      </c>
      <c r="I419" s="1" t="s">
        <v>55</v>
      </c>
      <c r="J419" s="1" t="s">
        <v>55</v>
      </c>
      <c r="K419" s="1" t="s">
        <v>153</v>
      </c>
      <c r="L419" s="1" t="s">
        <v>58</v>
      </c>
      <c r="M419" s="1">
        <v>0</v>
      </c>
      <c r="N419" s="1">
        <v>2</v>
      </c>
      <c r="O419" s="1">
        <v>2</v>
      </c>
      <c r="P419" s="1">
        <v>0</v>
      </c>
      <c r="Q419" s="1" t="s">
        <v>59</v>
      </c>
      <c r="R419" s="1" t="s">
        <v>59</v>
      </c>
      <c r="S419" s="1" t="s">
        <v>59</v>
      </c>
      <c r="T419" s="1" t="s">
        <v>59</v>
      </c>
      <c r="U419" s="1" t="s">
        <v>59</v>
      </c>
      <c r="W419" s="1">
        <v>0</v>
      </c>
      <c r="X419" s="1">
        <v>0</v>
      </c>
      <c r="Y419" s="1" t="s">
        <v>58</v>
      </c>
      <c r="Z419" s="1" t="s">
        <v>58</v>
      </c>
      <c r="AA419" s="1" t="s">
        <v>58</v>
      </c>
      <c r="AB419" s="1" t="s">
        <v>58</v>
      </c>
      <c r="AC419" s="1" t="s">
        <v>58</v>
      </c>
      <c r="AD419" s="1" t="s">
        <v>58</v>
      </c>
      <c r="AE419" s="1" t="s">
        <v>58</v>
      </c>
      <c r="AF419" s="1" t="s">
        <v>58</v>
      </c>
      <c r="AG419" s="1" t="s">
        <v>58</v>
      </c>
      <c r="AH419" s="1" t="s">
        <v>58</v>
      </c>
      <c r="AI419" s="1" t="s">
        <v>58</v>
      </c>
      <c r="AJ419" s="1" t="s">
        <v>58</v>
      </c>
      <c r="AK419" s="1">
        <v>1</v>
      </c>
      <c r="AL419" s="1">
        <v>0</v>
      </c>
      <c r="AM419" s="1">
        <v>1</v>
      </c>
      <c r="AN419" s="1">
        <v>0</v>
      </c>
      <c r="AO419" s="1">
        <v>1</v>
      </c>
      <c r="AP419" s="1">
        <v>0</v>
      </c>
      <c r="AQ419" s="1">
        <v>0</v>
      </c>
      <c r="AR419" s="1">
        <v>0</v>
      </c>
      <c r="AS419" s="1">
        <v>1</v>
      </c>
      <c r="AV419" s="1">
        <v>12.8</v>
      </c>
      <c r="AW419" s="1" t="s">
        <v>59</v>
      </c>
      <c r="AX419" s="1">
        <v>5</v>
      </c>
    </row>
    <row r="420" spans="1:50">
      <c r="A420" s="1" t="s">
        <v>922</v>
      </c>
      <c r="B420" s="1" t="s">
        <v>923</v>
      </c>
      <c r="C420" s="1" t="s">
        <v>122</v>
      </c>
      <c r="E420" s="1" t="s">
        <v>53</v>
      </c>
      <c r="F420" s="1">
        <v>30</v>
      </c>
      <c r="G420" s="1" t="s">
        <v>64</v>
      </c>
      <c r="H420" s="1">
        <v>228.95</v>
      </c>
      <c r="I420" s="1" t="s">
        <v>105</v>
      </c>
      <c r="J420" s="1" t="s">
        <v>56</v>
      </c>
      <c r="K420" s="1" t="s">
        <v>80</v>
      </c>
      <c r="L420" s="1" t="s">
        <v>66</v>
      </c>
      <c r="M420" s="1">
        <v>3</v>
      </c>
      <c r="N420" s="1">
        <v>0</v>
      </c>
      <c r="O420" s="1">
        <v>0</v>
      </c>
      <c r="P420" s="1">
        <v>0</v>
      </c>
      <c r="Q420" s="1" t="s">
        <v>59</v>
      </c>
      <c r="R420" s="1" t="s">
        <v>59</v>
      </c>
      <c r="S420" s="1" t="s">
        <v>59</v>
      </c>
      <c r="T420" s="1" t="s">
        <v>59</v>
      </c>
      <c r="U420" s="1" t="s">
        <v>59</v>
      </c>
      <c r="V420" s="1">
        <v>0</v>
      </c>
      <c r="W420" s="1">
        <v>0</v>
      </c>
      <c r="X420" s="1">
        <v>0</v>
      </c>
      <c r="Y420" s="1" t="s">
        <v>59</v>
      </c>
      <c r="Z420" s="1" t="s">
        <v>59</v>
      </c>
      <c r="AA420" s="1" t="s">
        <v>59</v>
      </c>
      <c r="AB420" s="1" t="s">
        <v>59</v>
      </c>
      <c r="AC420" s="1" t="s">
        <v>59</v>
      </c>
      <c r="AD420" s="1" t="s">
        <v>59</v>
      </c>
      <c r="AE420" s="1" t="s">
        <v>59</v>
      </c>
      <c r="AF420" s="1" t="s">
        <v>59</v>
      </c>
      <c r="AG420" s="1" t="s">
        <v>59</v>
      </c>
      <c r="AH420" s="1" t="s">
        <v>59</v>
      </c>
      <c r="AI420" s="1" t="s">
        <v>59</v>
      </c>
      <c r="AJ420" s="1" t="s">
        <v>59</v>
      </c>
      <c r="AV420" s="1">
        <v>12.6</v>
      </c>
      <c r="AW420" s="1" t="s">
        <v>59</v>
      </c>
      <c r="AX420" s="1">
        <v>7</v>
      </c>
    </row>
    <row r="421" spans="1:50">
      <c r="A421" s="1" t="s">
        <v>924</v>
      </c>
      <c r="B421" s="1" t="s">
        <v>925</v>
      </c>
      <c r="C421" s="1" t="s">
        <v>328</v>
      </c>
      <c r="E421" s="1" t="s">
        <v>53</v>
      </c>
      <c r="F421" s="1">
        <v>54</v>
      </c>
      <c r="G421" s="1" t="s">
        <v>54</v>
      </c>
      <c r="H421" s="1">
        <v>266.45</v>
      </c>
      <c r="I421" s="1" t="s">
        <v>55</v>
      </c>
      <c r="J421" s="1" t="s">
        <v>55</v>
      </c>
      <c r="K421" s="1" t="s">
        <v>80</v>
      </c>
      <c r="L421" s="1" t="s">
        <v>58</v>
      </c>
      <c r="M421" s="1">
        <v>0</v>
      </c>
      <c r="N421" s="1">
        <v>0</v>
      </c>
      <c r="O421" s="1">
        <v>0</v>
      </c>
      <c r="P421" s="1">
        <v>0</v>
      </c>
      <c r="Q421" s="1" t="s">
        <v>59</v>
      </c>
      <c r="R421" s="1" t="s">
        <v>59</v>
      </c>
      <c r="S421" s="1" t="s">
        <v>66</v>
      </c>
      <c r="T421" s="1" t="s">
        <v>59</v>
      </c>
      <c r="U421" s="1" t="s">
        <v>66</v>
      </c>
      <c r="V421" s="1">
        <v>4</v>
      </c>
      <c r="W421" s="1">
        <v>0</v>
      </c>
      <c r="X421" s="1">
        <v>0</v>
      </c>
      <c r="Y421" s="1" t="s">
        <v>66</v>
      </c>
      <c r="Z421" s="1" t="s">
        <v>66</v>
      </c>
      <c r="AA421" s="1" t="s">
        <v>58</v>
      </c>
      <c r="AB421" s="1" t="s">
        <v>58</v>
      </c>
      <c r="AC421" s="1" t="s">
        <v>58</v>
      </c>
      <c r="AD421" s="1" t="s">
        <v>58</v>
      </c>
      <c r="AE421" s="1" t="s">
        <v>66</v>
      </c>
      <c r="AF421" s="1" t="s">
        <v>58</v>
      </c>
      <c r="AG421" s="1" t="s">
        <v>58</v>
      </c>
      <c r="AH421" s="1" t="s">
        <v>58</v>
      </c>
      <c r="AI421" s="1" t="s">
        <v>58</v>
      </c>
      <c r="AJ421" s="1" t="s">
        <v>58</v>
      </c>
      <c r="AK421" s="1">
        <v>1</v>
      </c>
      <c r="AL421" s="1">
        <v>0</v>
      </c>
      <c r="AM421" s="1">
        <v>1</v>
      </c>
      <c r="AN421" s="1">
        <v>0</v>
      </c>
      <c r="AO421" s="1">
        <v>1</v>
      </c>
      <c r="AP421" s="1">
        <v>0</v>
      </c>
      <c r="AQ421" s="1">
        <v>0</v>
      </c>
      <c r="AR421" s="1">
        <v>0</v>
      </c>
      <c r="AS421" s="1">
        <v>1</v>
      </c>
      <c r="AV421" s="1">
        <v>12.4</v>
      </c>
      <c r="AW421" s="1" t="s">
        <v>59</v>
      </c>
      <c r="AX421" s="1">
        <v>5</v>
      </c>
    </row>
    <row r="422" spans="1:50">
      <c r="A422" s="1" t="s">
        <v>926</v>
      </c>
      <c r="B422" s="1" t="s">
        <v>508</v>
      </c>
      <c r="C422" s="1" t="s">
        <v>62</v>
      </c>
      <c r="E422" s="1" t="s">
        <v>53</v>
      </c>
      <c r="F422" s="1">
        <v>60</v>
      </c>
      <c r="G422" s="1" t="s">
        <v>64</v>
      </c>
      <c r="H422" s="1">
        <v>213.49</v>
      </c>
      <c r="I422" s="1" t="s">
        <v>55</v>
      </c>
      <c r="J422" s="1" t="s">
        <v>71</v>
      </c>
      <c r="K422" s="1" t="s">
        <v>153</v>
      </c>
      <c r="L422" s="1" t="s">
        <v>58</v>
      </c>
      <c r="M422" s="1">
        <v>0</v>
      </c>
      <c r="N422" s="1">
        <v>2</v>
      </c>
      <c r="O422" s="1">
        <v>2</v>
      </c>
      <c r="P422" s="1">
        <v>0</v>
      </c>
      <c r="Q422" s="1" t="s">
        <v>59</v>
      </c>
      <c r="R422" s="1" t="s">
        <v>59</v>
      </c>
      <c r="S422" s="1" t="s">
        <v>59</v>
      </c>
      <c r="T422" s="1" t="s">
        <v>59</v>
      </c>
      <c r="U422" s="1" t="s">
        <v>59</v>
      </c>
      <c r="V422" s="1">
        <v>1</v>
      </c>
      <c r="W422" s="1">
        <v>0</v>
      </c>
      <c r="X422" s="1">
        <v>0</v>
      </c>
      <c r="Y422" s="1" t="s">
        <v>66</v>
      </c>
      <c r="Z422" s="1" t="s">
        <v>66</v>
      </c>
      <c r="AA422" s="1" t="s">
        <v>58</v>
      </c>
      <c r="AB422" s="1" t="s">
        <v>66</v>
      </c>
      <c r="AC422" s="1" t="s">
        <v>58</v>
      </c>
      <c r="AD422" s="1" t="s">
        <v>58</v>
      </c>
      <c r="AE422" s="1" t="s">
        <v>66</v>
      </c>
      <c r="AF422" s="1" t="s">
        <v>58</v>
      </c>
      <c r="AG422" s="1" t="s">
        <v>58</v>
      </c>
      <c r="AH422" s="1" t="s">
        <v>58</v>
      </c>
      <c r="AI422" s="1" t="s">
        <v>58</v>
      </c>
      <c r="AJ422" s="1" t="s">
        <v>66</v>
      </c>
      <c r="AK422" s="1">
        <v>0</v>
      </c>
      <c r="AL422" s="1">
        <v>1</v>
      </c>
      <c r="AM422" s="1">
        <v>1</v>
      </c>
      <c r="AN422" s="1">
        <v>0</v>
      </c>
      <c r="AO422" s="1">
        <v>1</v>
      </c>
      <c r="AP422" s="1">
        <v>0</v>
      </c>
      <c r="AQ422" s="1">
        <v>0</v>
      </c>
      <c r="AR422" s="1">
        <v>0</v>
      </c>
      <c r="AS422" s="1">
        <v>0</v>
      </c>
      <c r="AV422" s="1">
        <v>11.9</v>
      </c>
      <c r="AW422" s="1" t="s">
        <v>59</v>
      </c>
      <c r="AX422" s="1">
        <v>8</v>
      </c>
    </row>
    <row r="423" spans="1:50">
      <c r="A423" s="1" t="s">
        <v>927</v>
      </c>
      <c r="B423" s="1" t="s">
        <v>928</v>
      </c>
      <c r="C423" s="1" t="s">
        <v>417</v>
      </c>
      <c r="D423" s="1">
        <v>2080</v>
      </c>
      <c r="E423" s="1" t="s">
        <v>53</v>
      </c>
      <c r="F423" s="1">
        <v>50</v>
      </c>
      <c r="G423" s="1" t="s">
        <v>70</v>
      </c>
      <c r="H423" s="1">
        <v>382.89</v>
      </c>
      <c r="I423" s="1" t="s">
        <v>105</v>
      </c>
      <c r="J423" s="1" t="s">
        <v>56</v>
      </c>
      <c r="K423" s="1" t="s">
        <v>72</v>
      </c>
      <c r="L423" s="1" t="s">
        <v>66</v>
      </c>
      <c r="M423" s="1">
        <v>1</v>
      </c>
      <c r="N423" s="1">
        <v>2</v>
      </c>
      <c r="O423" s="1">
        <v>2</v>
      </c>
      <c r="P423" s="1">
        <v>0</v>
      </c>
      <c r="Q423" s="1" t="s">
        <v>59</v>
      </c>
      <c r="R423" s="1" t="s">
        <v>59</v>
      </c>
      <c r="S423" s="1" t="s">
        <v>66</v>
      </c>
      <c r="T423" s="1" t="s">
        <v>66</v>
      </c>
      <c r="U423" s="1" t="s">
        <v>66</v>
      </c>
      <c r="V423" s="1">
        <v>1</v>
      </c>
      <c r="W423" s="1">
        <v>0</v>
      </c>
      <c r="X423" s="1">
        <v>0</v>
      </c>
      <c r="Y423" s="1" t="s">
        <v>66</v>
      </c>
      <c r="Z423" s="1" t="s">
        <v>58</v>
      </c>
      <c r="AA423" s="1" t="s">
        <v>58</v>
      </c>
      <c r="AB423" s="1" t="s">
        <v>66</v>
      </c>
      <c r="AC423" s="1" t="s">
        <v>58</v>
      </c>
      <c r="AD423" s="1" t="s">
        <v>66</v>
      </c>
      <c r="AE423" s="1" t="s">
        <v>66</v>
      </c>
      <c r="AF423" s="1" t="s">
        <v>58</v>
      </c>
      <c r="AG423" s="1" t="s">
        <v>58</v>
      </c>
      <c r="AH423" s="1" t="s">
        <v>58</v>
      </c>
      <c r="AI423" s="1" t="s">
        <v>58</v>
      </c>
      <c r="AJ423" s="1" t="s">
        <v>58</v>
      </c>
      <c r="AK423" s="1">
        <v>1</v>
      </c>
      <c r="AL423" s="1">
        <v>1</v>
      </c>
      <c r="AM423" s="1">
        <v>1</v>
      </c>
      <c r="AN423" s="1">
        <v>0</v>
      </c>
      <c r="AO423" s="1">
        <v>0</v>
      </c>
      <c r="AP423" s="1">
        <v>0</v>
      </c>
      <c r="AQ423" s="1">
        <v>0</v>
      </c>
      <c r="AR423" s="1">
        <v>0</v>
      </c>
      <c r="AS423" s="1">
        <v>0</v>
      </c>
      <c r="AV423" s="1">
        <v>14.4</v>
      </c>
      <c r="AW423" s="1" t="s">
        <v>59</v>
      </c>
      <c r="AX423" s="1">
        <v>4</v>
      </c>
    </row>
    <row r="424" spans="1:50">
      <c r="A424" s="1" t="s">
        <v>929</v>
      </c>
      <c r="B424" s="1" t="s">
        <v>930</v>
      </c>
      <c r="C424" s="1" t="s">
        <v>134</v>
      </c>
      <c r="E424" s="1" t="s">
        <v>53</v>
      </c>
      <c r="F424" s="1">
        <v>0</v>
      </c>
      <c r="G424" s="1" t="s">
        <v>64</v>
      </c>
      <c r="H424" s="1">
        <v>262.83</v>
      </c>
      <c r="I424" s="1" t="s">
        <v>65</v>
      </c>
      <c r="J424" s="1" t="s">
        <v>55</v>
      </c>
      <c r="K424" s="1" t="s">
        <v>55</v>
      </c>
      <c r="L424" s="1" t="s">
        <v>66</v>
      </c>
      <c r="M424" s="1">
        <v>1</v>
      </c>
      <c r="N424" s="1">
        <v>2</v>
      </c>
      <c r="O424" s="1">
        <v>2</v>
      </c>
      <c r="P424" s="1">
        <v>0</v>
      </c>
      <c r="Q424" s="1" t="s">
        <v>59</v>
      </c>
      <c r="R424" s="1" t="s">
        <v>59</v>
      </c>
      <c r="S424" s="1" t="s">
        <v>59</v>
      </c>
      <c r="T424" s="1" t="s">
        <v>59</v>
      </c>
      <c r="U424" s="1" t="s">
        <v>59</v>
      </c>
      <c r="V424" s="1">
        <v>2</v>
      </c>
      <c r="W424" s="1">
        <v>1</v>
      </c>
      <c r="X424" s="1">
        <v>0</v>
      </c>
      <c r="Y424" s="1" t="s">
        <v>58</v>
      </c>
      <c r="Z424" s="1" t="s">
        <v>58</v>
      </c>
      <c r="AA424" s="1" t="s">
        <v>58</v>
      </c>
      <c r="AB424" s="1" t="s">
        <v>58</v>
      </c>
      <c r="AC424" s="1" t="s">
        <v>58</v>
      </c>
      <c r="AD424" s="1" t="s">
        <v>58</v>
      </c>
      <c r="AE424" s="1" t="s">
        <v>58</v>
      </c>
      <c r="AF424" s="1" t="s">
        <v>58</v>
      </c>
      <c r="AG424" s="1" t="s">
        <v>58</v>
      </c>
      <c r="AH424" s="1" t="s">
        <v>58</v>
      </c>
      <c r="AI424" s="1" t="s">
        <v>58</v>
      </c>
      <c r="AJ424" s="1" t="s">
        <v>58</v>
      </c>
      <c r="AK424" s="1">
        <v>1</v>
      </c>
      <c r="AL424" s="1">
        <v>1</v>
      </c>
      <c r="AM424" s="1">
        <v>1</v>
      </c>
      <c r="AN424" s="1">
        <v>0</v>
      </c>
      <c r="AO424" s="1">
        <v>0</v>
      </c>
      <c r="AP424" s="1">
        <v>1</v>
      </c>
      <c r="AQ424" s="1">
        <v>0</v>
      </c>
      <c r="AR424" s="1">
        <v>0</v>
      </c>
      <c r="AS424" s="1">
        <v>1</v>
      </c>
      <c r="AV424" s="1">
        <v>11.9</v>
      </c>
      <c r="AW424" s="1" t="s">
        <v>66</v>
      </c>
      <c r="AX424" s="1">
        <v>1</v>
      </c>
    </row>
    <row r="425" spans="1:50">
      <c r="A425" s="1" t="s">
        <v>931</v>
      </c>
      <c r="B425" s="1" t="s">
        <v>932</v>
      </c>
      <c r="C425" s="1" t="s">
        <v>417</v>
      </c>
      <c r="D425" s="1">
        <v>1125</v>
      </c>
      <c r="E425" s="1" t="s">
        <v>63</v>
      </c>
      <c r="F425" s="1">
        <v>74</v>
      </c>
      <c r="G425" s="1" t="s">
        <v>64</v>
      </c>
      <c r="H425" s="1">
        <v>372.7</v>
      </c>
      <c r="I425" s="1" t="s">
        <v>105</v>
      </c>
      <c r="J425" s="1" t="s">
        <v>71</v>
      </c>
      <c r="K425" s="1" t="s">
        <v>90</v>
      </c>
      <c r="L425" s="1" t="s">
        <v>58</v>
      </c>
      <c r="M425" s="1">
        <v>0</v>
      </c>
      <c r="N425" s="1">
        <v>1</v>
      </c>
      <c r="O425" s="1">
        <v>1</v>
      </c>
      <c r="P425" s="1">
        <v>0</v>
      </c>
      <c r="Q425" s="1" t="s">
        <v>59</v>
      </c>
      <c r="R425" s="1" t="s">
        <v>66</v>
      </c>
      <c r="S425" s="1" t="s">
        <v>66</v>
      </c>
      <c r="T425" s="1" t="s">
        <v>66</v>
      </c>
      <c r="U425" s="1" t="s">
        <v>59</v>
      </c>
      <c r="V425" s="1">
        <v>1</v>
      </c>
      <c r="W425" s="1">
        <v>1</v>
      </c>
      <c r="X425" s="1">
        <v>1</v>
      </c>
      <c r="Y425" s="1" t="s">
        <v>66</v>
      </c>
      <c r="Z425" s="1" t="s">
        <v>58</v>
      </c>
      <c r="AA425" s="1" t="s">
        <v>58</v>
      </c>
      <c r="AB425" s="1" t="s">
        <v>58</v>
      </c>
      <c r="AC425" s="1" t="s">
        <v>58</v>
      </c>
      <c r="AD425" s="1" t="s">
        <v>58</v>
      </c>
      <c r="AE425" s="1" t="s">
        <v>58</v>
      </c>
      <c r="AF425" s="1" t="s">
        <v>58</v>
      </c>
      <c r="AG425" s="1" t="s">
        <v>58</v>
      </c>
      <c r="AH425" s="1" t="s">
        <v>58</v>
      </c>
      <c r="AI425" s="1" t="s">
        <v>58</v>
      </c>
      <c r="AJ425" s="1" t="s">
        <v>58</v>
      </c>
      <c r="AK425" s="1">
        <v>0</v>
      </c>
      <c r="AL425" s="1">
        <v>0</v>
      </c>
      <c r="AM425" s="1">
        <v>1</v>
      </c>
      <c r="AN425" s="1">
        <v>1</v>
      </c>
      <c r="AO425" s="1">
        <v>1</v>
      </c>
      <c r="AP425" s="1">
        <v>1</v>
      </c>
      <c r="AQ425" s="1">
        <v>0</v>
      </c>
      <c r="AR425" s="1">
        <v>0</v>
      </c>
      <c r="AS425" s="1">
        <v>1</v>
      </c>
      <c r="AV425" s="1">
        <v>14.9</v>
      </c>
      <c r="AW425" s="1" t="s">
        <v>66</v>
      </c>
      <c r="AX425" s="1">
        <v>4</v>
      </c>
    </row>
    <row r="426" spans="1:50">
      <c r="A426" s="1" t="s">
        <v>933</v>
      </c>
      <c r="B426" s="1" t="s">
        <v>934</v>
      </c>
      <c r="C426" s="1" t="s">
        <v>83</v>
      </c>
      <c r="D426" s="1">
        <v>3660</v>
      </c>
      <c r="E426" s="1" t="s">
        <v>53</v>
      </c>
      <c r="F426" s="1">
        <v>56</v>
      </c>
      <c r="G426" s="1" t="s">
        <v>64</v>
      </c>
      <c r="H426" s="1">
        <v>218.09</v>
      </c>
      <c r="I426" s="1" t="s">
        <v>55</v>
      </c>
      <c r="J426" s="1" t="s">
        <v>55</v>
      </c>
      <c r="K426" s="1" t="s">
        <v>153</v>
      </c>
      <c r="L426" s="1" t="s">
        <v>58</v>
      </c>
      <c r="M426" s="1">
        <v>0</v>
      </c>
      <c r="N426" s="1">
        <v>0</v>
      </c>
      <c r="O426" s="1">
        <v>0</v>
      </c>
      <c r="P426" s="1">
        <v>0</v>
      </c>
      <c r="Q426" s="1" t="s">
        <v>59</v>
      </c>
      <c r="R426" s="1" t="s">
        <v>59</v>
      </c>
      <c r="S426" s="1" t="s">
        <v>59</v>
      </c>
      <c r="T426" s="1" t="s">
        <v>59</v>
      </c>
      <c r="U426" s="1" t="s">
        <v>59</v>
      </c>
      <c r="V426" s="1">
        <v>1</v>
      </c>
      <c r="W426" s="1">
        <v>1</v>
      </c>
      <c r="X426" s="1">
        <v>1</v>
      </c>
      <c r="Y426" s="1" t="s">
        <v>58</v>
      </c>
      <c r="Z426" s="1" t="s">
        <v>58</v>
      </c>
      <c r="AA426" s="1" t="s">
        <v>58</v>
      </c>
      <c r="AB426" s="1" t="s">
        <v>58</v>
      </c>
      <c r="AC426" s="1" t="s">
        <v>58</v>
      </c>
      <c r="AD426" s="1" t="s">
        <v>58</v>
      </c>
      <c r="AE426" s="1" t="s">
        <v>66</v>
      </c>
      <c r="AF426" s="1" t="s">
        <v>58</v>
      </c>
      <c r="AG426" s="1" t="s">
        <v>58</v>
      </c>
      <c r="AH426" s="1" t="s">
        <v>58</v>
      </c>
      <c r="AI426" s="1" t="s">
        <v>58</v>
      </c>
      <c r="AJ426" s="1" t="s">
        <v>58</v>
      </c>
      <c r="AK426" s="1">
        <v>0</v>
      </c>
      <c r="AL426" s="1">
        <v>1</v>
      </c>
      <c r="AM426" s="1">
        <v>1</v>
      </c>
      <c r="AN426" s="1">
        <v>0</v>
      </c>
      <c r="AO426" s="1">
        <v>0</v>
      </c>
      <c r="AP426" s="1">
        <v>0</v>
      </c>
      <c r="AQ426" s="1">
        <v>0</v>
      </c>
      <c r="AR426" s="1">
        <v>0</v>
      </c>
      <c r="AS426" s="1">
        <v>0</v>
      </c>
      <c r="AV426" s="1">
        <v>11.9</v>
      </c>
      <c r="AW426" s="1" t="s">
        <v>59</v>
      </c>
      <c r="AX426" s="1">
        <v>2</v>
      </c>
    </row>
    <row r="427" spans="1:50">
      <c r="A427" s="1" t="s">
        <v>935</v>
      </c>
      <c r="B427" s="1" t="s">
        <v>936</v>
      </c>
      <c r="C427" s="1" t="s">
        <v>108</v>
      </c>
      <c r="D427" s="1">
        <v>40</v>
      </c>
      <c r="E427" s="1" t="s">
        <v>53</v>
      </c>
      <c r="F427" s="1">
        <v>44</v>
      </c>
      <c r="G427" s="1" t="s">
        <v>115</v>
      </c>
      <c r="H427" s="1">
        <v>128.94999999999999</v>
      </c>
      <c r="I427" s="1" t="s">
        <v>55</v>
      </c>
      <c r="J427" s="1" t="s">
        <v>55</v>
      </c>
      <c r="K427" s="1" t="s">
        <v>57</v>
      </c>
      <c r="L427" s="1" t="s">
        <v>58</v>
      </c>
      <c r="M427" s="1">
        <v>0</v>
      </c>
      <c r="N427" s="1">
        <v>0</v>
      </c>
      <c r="O427" s="1">
        <v>0</v>
      </c>
      <c r="P427" s="1">
        <v>0</v>
      </c>
      <c r="Q427" s="1" t="s">
        <v>59</v>
      </c>
      <c r="R427" s="1" t="s">
        <v>59</v>
      </c>
      <c r="S427" s="1" t="s">
        <v>59</v>
      </c>
      <c r="T427" s="1" t="s">
        <v>59</v>
      </c>
      <c r="U427" s="1" t="s">
        <v>59</v>
      </c>
      <c r="V427" s="1">
        <v>1</v>
      </c>
      <c r="W427" s="1">
        <v>0</v>
      </c>
      <c r="X427" s="1">
        <v>0</v>
      </c>
      <c r="Y427" s="1" t="s">
        <v>58</v>
      </c>
      <c r="Z427" s="1" t="s">
        <v>58</v>
      </c>
      <c r="AA427" s="1" t="s">
        <v>58</v>
      </c>
      <c r="AB427" s="1" t="s">
        <v>58</v>
      </c>
      <c r="AC427" s="1" t="s">
        <v>58</v>
      </c>
      <c r="AD427" s="1" t="s">
        <v>58</v>
      </c>
      <c r="AE427" s="1" t="s">
        <v>58</v>
      </c>
      <c r="AF427" s="1" t="s">
        <v>58</v>
      </c>
      <c r="AG427" s="1" t="s">
        <v>58</v>
      </c>
      <c r="AH427" s="1" t="s">
        <v>58</v>
      </c>
      <c r="AI427" s="1" t="s">
        <v>58</v>
      </c>
      <c r="AJ427" s="1" t="s">
        <v>58</v>
      </c>
      <c r="AK427" s="1">
        <v>1</v>
      </c>
      <c r="AL427" s="1">
        <v>1</v>
      </c>
      <c r="AM427" s="1">
        <v>1</v>
      </c>
      <c r="AN427" s="1">
        <v>0</v>
      </c>
      <c r="AO427" s="1">
        <v>0</v>
      </c>
      <c r="AP427" s="1">
        <v>0</v>
      </c>
      <c r="AQ427" s="1">
        <v>0</v>
      </c>
      <c r="AR427" s="1">
        <v>0</v>
      </c>
      <c r="AS427" s="1">
        <v>0</v>
      </c>
      <c r="AV427" s="1">
        <v>12</v>
      </c>
      <c r="AW427" s="1" t="s">
        <v>59</v>
      </c>
      <c r="AX427" s="1">
        <v>9</v>
      </c>
    </row>
    <row r="428" spans="1:50">
      <c r="A428" s="1" t="s">
        <v>937</v>
      </c>
      <c r="B428" s="1" t="s">
        <v>228</v>
      </c>
      <c r="C428" s="1" t="s">
        <v>108</v>
      </c>
      <c r="D428" s="1">
        <v>7240</v>
      </c>
      <c r="E428" s="1" t="s">
        <v>53</v>
      </c>
      <c r="F428" s="1">
        <v>52</v>
      </c>
      <c r="G428" s="1" t="s">
        <v>115</v>
      </c>
      <c r="H428" s="1">
        <v>209.54</v>
      </c>
      <c r="I428" s="1" t="s">
        <v>313</v>
      </c>
      <c r="J428" s="1" t="s">
        <v>71</v>
      </c>
      <c r="K428" s="1" t="s">
        <v>111</v>
      </c>
      <c r="L428" s="1" t="s">
        <v>58</v>
      </c>
      <c r="M428" s="1">
        <v>0</v>
      </c>
      <c r="N428" s="1">
        <v>2</v>
      </c>
      <c r="O428" s="1">
        <v>2</v>
      </c>
      <c r="P428" s="1">
        <v>1</v>
      </c>
      <c r="Q428" s="1" t="s">
        <v>59</v>
      </c>
      <c r="R428" s="1" t="s">
        <v>59</v>
      </c>
      <c r="S428" s="1" t="s">
        <v>59</v>
      </c>
      <c r="T428" s="1" t="s">
        <v>59</v>
      </c>
      <c r="U428" s="1" t="s">
        <v>59</v>
      </c>
      <c r="Y428" s="1" t="s">
        <v>58</v>
      </c>
      <c r="Z428" s="1" t="s">
        <v>58</v>
      </c>
      <c r="AA428" s="1" t="s">
        <v>58</v>
      </c>
      <c r="AB428" s="1" t="s">
        <v>58</v>
      </c>
      <c r="AC428" s="1" t="s">
        <v>58</v>
      </c>
      <c r="AD428" s="1" t="s">
        <v>58</v>
      </c>
      <c r="AE428" s="1" t="s">
        <v>58</v>
      </c>
      <c r="AF428" s="1" t="s">
        <v>58</v>
      </c>
      <c r="AG428" s="1" t="s">
        <v>58</v>
      </c>
      <c r="AH428" s="1" t="s">
        <v>58</v>
      </c>
      <c r="AI428" s="1" t="s">
        <v>58</v>
      </c>
      <c r="AJ428" s="1" t="s">
        <v>58</v>
      </c>
      <c r="AK428" s="1">
        <v>0</v>
      </c>
      <c r="AL428" s="1">
        <v>1</v>
      </c>
      <c r="AM428" s="1">
        <v>1</v>
      </c>
      <c r="AN428" s="1">
        <v>1</v>
      </c>
      <c r="AO428" s="1">
        <v>1</v>
      </c>
      <c r="AP428" s="1">
        <v>0</v>
      </c>
      <c r="AQ428" s="1">
        <v>0</v>
      </c>
      <c r="AR428" s="1">
        <v>0</v>
      </c>
      <c r="AS428" s="1">
        <v>0</v>
      </c>
      <c r="AW428" s="1" t="s">
        <v>59</v>
      </c>
      <c r="AX428" s="1">
        <v>9</v>
      </c>
    </row>
    <row r="429" spans="1:50">
      <c r="A429" s="1" t="s">
        <v>938</v>
      </c>
      <c r="B429" s="1" t="s">
        <v>939</v>
      </c>
      <c r="C429" s="1" t="s">
        <v>103</v>
      </c>
      <c r="D429" s="1">
        <v>6690</v>
      </c>
      <c r="E429" s="1" t="s">
        <v>53</v>
      </c>
      <c r="F429" s="1">
        <v>44</v>
      </c>
      <c r="G429" s="1" t="s">
        <v>115</v>
      </c>
      <c r="H429" s="1">
        <v>186.18</v>
      </c>
      <c r="I429" s="1" t="s">
        <v>55</v>
      </c>
      <c r="J429" s="1" t="s">
        <v>56</v>
      </c>
      <c r="K429" s="1" t="s">
        <v>168</v>
      </c>
      <c r="L429" s="1" t="s">
        <v>58</v>
      </c>
      <c r="M429" s="1">
        <v>0</v>
      </c>
      <c r="N429" s="1">
        <v>1</v>
      </c>
      <c r="O429" s="1">
        <v>1</v>
      </c>
      <c r="P429" s="1">
        <v>0</v>
      </c>
      <c r="Q429" s="1" t="s">
        <v>59</v>
      </c>
      <c r="R429" s="1" t="s">
        <v>59</v>
      </c>
      <c r="S429" s="1" t="s">
        <v>59</v>
      </c>
      <c r="T429" s="1" t="s">
        <v>59</v>
      </c>
      <c r="U429" s="1" t="s">
        <v>59</v>
      </c>
      <c r="W429" s="1">
        <v>0</v>
      </c>
      <c r="X429" s="1">
        <v>0</v>
      </c>
      <c r="Y429" s="1" t="s">
        <v>59</v>
      </c>
      <c r="Z429" s="1" t="s">
        <v>59</v>
      </c>
      <c r="AA429" s="1" t="s">
        <v>59</v>
      </c>
      <c r="AB429" s="1" t="s">
        <v>59</v>
      </c>
      <c r="AC429" s="1" t="s">
        <v>59</v>
      </c>
      <c r="AD429" s="1" t="s">
        <v>59</v>
      </c>
      <c r="AE429" s="1" t="s">
        <v>59</v>
      </c>
      <c r="AF429" s="1" t="s">
        <v>59</v>
      </c>
      <c r="AG429" s="1" t="s">
        <v>59</v>
      </c>
      <c r="AH429" s="1" t="s">
        <v>59</v>
      </c>
      <c r="AI429" s="1" t="s">
        <v>59</v>
      </c>
      <c r="AJ429" s="1" t="s">
        <v>59</v>
      </c>
      <c r="AV429" s="1">
        <v>13.5</v>
      </c>
      <c r="AW429" s="1" t="s">
        <v>59</v>
      </c>
      <c r="AX429" s="1">
        <v>6</v>
      </c>
    </row>
    <row r="430" spans="1:50">
      <c r="A430" s="1" t="s">
        <v>940</v>
      </c>
      <c r="B430" s="1" t="s">
        <v>518</v>
      </c>
      <c r="C430" s="1" t="s">
        <v>148</v>
      </c>
      <c r="D430" s="1">
        <v>5015</v>
      </c>
      <c r="E430" s="1" t="s">
        <v>63</v>
      </c>
      <c r="F430" s="1">
        <v>82</v>
      </c>
      <c r="G430" s="1" t="s">
        <v>70</v>
      </c>
      <c r="H430" s="1">
        <v>431.91</v>
      </c>
      <c r="I430" s="1" t="s">
        <v>55</v>
      </c>
      <c r="J430" s="1" t="s">
        <v>55</v>
      </c>
      <c r="K430" s="1" t="s">
        <v>72</v>
      </c>
      <c r="L430" s="1" t="s">
        <v>58</v>
      </c>
      <c r="M430" s="1">
        <v>0</v>
      </c>
      <c r="N430" s="1">
        <v>1</v>
      </c>
      <c r="O430" s="1">
        <v>1</v>
      </c>
      <c r="P430" s="1">
        <v>0</v>
      </c>
      <c r="Q430" s="1" t="s">
        <v>59</v>
      </c>
      <c r="R430" s="1" t="s">
        <v>59</v>
      </c>
      <c r="S430" s="1" t="s">
        <v>59</v>
      </c>
      <c r="T430" s="1" t="s">
        <v>59</v>
      </c>
      <c r="U430" s="1" t="s">
        <v>59</v>
      </c>
      <c r="W430" s="1">
        <v>0</v>
      </c>
      <c r="X430" s="1">
        <v>0</v>
      </c>
      <c r="Y430" s="1" t="s">
        <v>66</v>
      </c>
      <c r="Z430" s="1" t="s">
        <v>66</v>
      </c>
      <c r="AA430" s="1" t="s">
        <v>58</v>
      </c>
      <c r="AB430" s="1" t="s">
        <v>66</v>
      </c>
      <c r="AC430" s="1" t="s">
        <v>58</v>
      </c>
      <c r="AD430" s="1" t="s">
        <v>58</v>
      </c>
      <c r="AE430" s="1" t="s">
        <v>58</v>
      </c>
      <c r="AF430" s="1" t="s">
        <v>58</v>
      </c>
      <c r="AG430" s="1" t="s">
        <v>58</v>
      </c>
      <c r="AH430" s="1" t="s">
        <v>58</v>
      </c>
      <c r="AI430" s="1" t="s">
        <v>58</v>
      </c>
      <c r="AJ430" s="1" t="s">
        <v>58</v>
      </c>
      <c r="AK430" s="1">
        <v>1</v>
      </c>
      <c r="AL430" s="1">
        <v>1</v>
      </c>
      <c r="AM430" s="1">
        <v>1</v>
      </c>
      <c r="AN430" s="1">
        <v>1</v>
      </c>
      <c r="AO430" s="1">
        <v>1</v>
      </c>
      <c r="AP430" s="1">
        <v>0</v>
      </c>
      <c r="AQ430" s="1">
        <v>1</v>
      </c>
      <c r="AR430" s="1">
        <v>0</v>
      </c>
      <c r="AS430" s="1">
        <v>1</v>
      </c>
      <c r="AV430" s="1">
        <v>15.7</v>
      </c>
      <c r="AW430" s="1" t="s">
        <v>59</v>
      </c>
      <c r="AX430" s="1">
        <v>3</v>
      </c>
    </row>
    <row r="431" spans="1:50">
      <c r="A431" s="1" t="s">
        <v>941</v>
      </c>
      <c r="B431" s="1" t="s">
        <v>942</v>
      </c>
      <c r="C431" s="1" t="s">
        <v>122</v>
      </c>
      <c r="D431" s="1">
        <v>8280</v>
      </c>
      <c r="E431" s="1" t="s">
        <v>63</v>
      </c>
      <c r="F431" s="1">
        <v>70</v>
      </c>
      <c r="G431" s="1" t="s">
        <v>115</v>
      </c>
      <c r="H431" s="1">
        <v>200.33</v>
      </c>
      <c r="I431" s="1" t="s">
        <v>105</v>
      </c>
      <c r="J431" s="1" t="s">
        <v>71</v>
      </c>
      <c r="K431" s="1" t="s">
        <v>72</v>
      </c>
      <c r="L431" s="1" t="s">
        <v>58</v>
      </c>
      <c r="M431" s="1">
        <v>0</v>
      </c>
      <c r="N431" s="1">
        <v>1</v>
      </c>
      <c r="O431" s="1">
        <v>1</v>
      </c>
      <c r="P431" s="1">
        <v>0</v>
      </c>
      <c r="Q431" s="1" t="s">
        <v>59</v>
      </c>
      <c r="R431" s="1" t="s">
        <v>59</v>
      </c>
      <c r="S431" s="1" t="s">
        <v>59</v>
      </c>
      <c r="T431" s="1" t="s">
        <v>59</v>
      </c>
      <c r="U431" s="1" t="s">
        <v>59</v>
      </c>
      <c r="V431" s="1">
        <v>2</v>
      </c>
      <c r="W431" s="1">
        <v>0</v>
      </c>
      <c r="X431" s="1">
        <v>1</v>
      </c>
      <c r="Y431" s="1" t="s">
        <v>59</v>
      </c>
      <c r="Z431" s="1" t="s">
        <v>59</v>
      </c>
      <c r="AA431" s="1" t="s">
        <v>59</v>
      </c>
      <c r="AB431" s="1" t="s">
        <v>59</v>
      </c>
      <c r="AC431" s="1" t="s">
        <v>59</v>
      </c>
      <c r="AD431" s="1" t="s">
        <v>59</v>
      </c>
      <c r="AE431" s="1" t="s">
        <v>59</v>
      </c>
      <c r="AF431" s="1" t="s">
        <v>59</v>
      </c>
      <c r="AG431" s="1" t="s">
        <v>59</v>
      </c>
      <c r="AH431" s="1" t="s">
        <v>59</v>
      </c>
      <c r="AI431" s="1" t="s">
        <v>59</v>
      </c>
      <c r="AJ431" s="1" t="s">
        <v>59</v>
      </c>
      <c r="AV431" s="1">
        <v>12.9</v>
      </c>
      <c r="AW431" s="1" t="s">
        <v>59</v>
      </c>
      <c r="AX431" s="1">
        <v>7</v>
      </c>
    </row>
    <row r="432" spans="1:50">
      <c r="A432" s="1" t="s">
        <v>943</v>
      </c>
      <c r="B432" s="1" t="s">
        <v>944</v>
      </c>
      <c r="C432" s="1" t="s">
        <v>75</v>
      </c>
      <c r="D432" s="1">
        <v>2160</v>
      </c>
      <c r="E432" s="1" t="s">
        <v>63</v>
      </c>
      <c r="F432" s="1">
        <v>62</v>
      </c>
      <c r="G432" s="1" t="s">
        <v>226</v>
      </c>
      <c r="H432" s="1">
        <v>376.64</v>
      </c>
      <c r="I432" s="1" t="s">
        <v>55</v>
      </c>
      <c r="J432" s="1" t="s">
        <v>55</v>
      </c>
      <c r="K432" s="1" t="s">
        <v>156</v>
      </c>
      <c r="L432" s="1" t="s">
        <v>58</v>
      </c>
      <c r="M432" s="1">
        <v>0</v>
      </c>
      <c r="N432" s="1">
        <v>2</v>
      </c>
      <c r="O432" s="1">
        <v>2</v>
      </c>
      <c r="P432" s="1">
        <v>0</v>
      </c>
      <c r="Q432" s="1" t="s">
        <v>59</v>
      </c>
      <c r="R432" s="1" t="s">
        <v>59</v>
      </c>
      <c r="S432" s="1" t="s">
        <v>59</v>
      </c>
      <c r="T432" s="1" t="s">
        <v>59</v>
      </c>
      <c r="U432" s="1" t="s">
        <v>59</v>
      </c>
      <c r="V432" s="1">
        <v>2</v>
      </c>
      <c r="W432" s="1">
        <v>1</v>
      </c>
      <c r="X432" s="1">
        <v>1</v>
      </c>
      <c r="Y432" s="1" t="s">
        <v>66</v>
      </c>
      <c r="Z432" s="1" t="s">
        <v>66</v>
      </c>
      <c r="AA432" s="1" t="s">
        <v>66</v>
      </c>
      <c r="AB432" s="1" t="s">
        <v>66</v>
      </c>
      <c r="AC432" s="1" t="s">
        <v>58</v>
      </c>
      <c r="AD432" s="1" t="s">
        <v>58</v>
      </c>
      <c r="AE432" s="1" t="s">
        <v>66</v>
      </c>
      <c r="AF432" s="1" t="s">
        <v>58</v>
      </c>
      <c r="AG432" s="1" t="s">
        <v>66</v>
      </c>
      <c r="AH432" s="1" t="s">
        <v>58</v>
      </c>
      <c r="AI432" s="1" t="s">
        <v>58</v>
      </c>
      <c r="AJ432" s="1" t="s">
        <v>58</v>
      </c>
      <c r="AK432" s="1">
        <v>0</v>
      </c>
      <c r="AL432" s="1">
        <v>0</v>
      </c>
      <c r="AM432" s="1">
        <v>1</v>
      </c>
      <c r="AN432" s="1">
        <v>0</v>
      </c>
      <c r="AO432" s="1">
        <v>1</v>
      </c>
      <c r="AP432" s="1">
        <v>0</v>
      </c>
      <c r="AQ432" s="1">
        <v>1</v>
      </c>
      <c r="AR432" s="1">
        <v>0</v>
      </c>
      <c r="AS432" s="1">
        <v>0</v>
      </c>
      <c r="AV432" s="1">
        <v>13.4</v>
      </c>
      <c r="AW432" s="1" t="s">
        <v>59</v>
      </c>
      <c r="AX432" s="1">
        <v>1</v>
      </c>
    </row>
    <row r="433" spans="1:50">
      <c r="A433" s="1" t="s">
        <v>945</v>
      </c>
      <c r="B433" s="1" t="s">
        <v>946</v>
      </c>
      <c r="C433" s="1" t="s">
        <v>171</v>
      </c>
      <c r="D433" s="1">
        <v>5380</v>
      </c>
      <c r="E433" s="1" t="s">
        <v>63</v>
      </c>
      <c r="F433" s="1">
        <v>22</v>
      </c>
      <c r="G433" s="1" t="s">
        <v>226</v>
      </c>
      <c r="H433" s="1">
        <v>472.37</v>
      </c>
      <c r="I433" s="1" t="s">
        <v>55</v>
      </c>
      <c r="J433" s="1" t="s">
        <v>55</v>
      </c>
      <c r="K433" s="1" t="s">
        <v>72</v>
      </c>
      <c r="L433" s="1" t="s">
        <v>58</v>
      </c>
      <c r="M433" s="1">
        <v>0</v>
      </c>
      <c r="N433" s="1">
        <v>2</v>
      </c>
      <c r="O433" s="1">
        <v>2</v>
      </c>
      <c r="P433" s="1">
        <v>1</v>
      </c>
      <c r="Q433" s="1" t="s">
        <v>59</v>
      </c>
      <c r="R433" s="1" t="s">
        <v>59</v>
      </c>
      <c r="S433" s="1" t="s">
        <v>59</v>
      </c>
      <c r="T433" s="1" t="s">
        <v>59</v>
      </c>
      <c r="U433" s="1" t="s">
        <v>59</v>
      </c>
      <c r="V433" s="1">
        <v>1</v>
      </c>
      <c r="W433" s="1">
        <v>0</v>
      </c>
      <c r="X433" s="1">
        <v>1</v>
      </c>
      <c r="Y433" s="1" t="s">
        <v>66</v>
      </c>
      <c r="Z433" s="1" t="s">
        <v>66</v>
      </c>
      <c r="AA433" s="1" t="s">
        <v>66</v>
      </c>
      <c r="AB433" s="1" t="s">
        <v>66</v>
      </c>
      <c r="AC433" s="1" t="s">
        <v>58</v>
      </c>
      <c r="AD433" s="1" t="s">
        <v>58</v>
      </c>
      <c r="AE433" s="1" t="s">
        <v>66</v>
      </c>
      <c r="AF433" s="1" t="s">
        <v>58</v>
      </c>
      <c r="AG433" s="1" t="s">
        <v>58</v>
      </c>
      <c r="AH433" s="1" t="s">
        <v>58</v>
      </c>
      <c r="AI433" s="1" t="s">
        <v>58</v>
      </c>
      <c r="AJ433" s="1" t="s">
        <v>58</v>
      </c>
      <c r="AK433" s="1">
        <v>0</v>
      </c>
      <c r="AL433" s="1">
        <v>0</v>
      </c>
      <c r="AM433" s="1">
        <v>1</v>
      </c>
      <c r="AN433" s="1">
        <v>0</v>
      </c>
      <c r="AO433" s="1">
        <v>1</v>
      </c>
      <c r="AP433" s="1">
        <v>0</v>
      </c>
      <c r="AQ433" s="1">
        <v>0</v>
      </c>
      <c r="AR433" s="1">
        <v>0</v>
      </c>
      <c r="AS433" s="1">
        <v>0</v>
      </c>
      <c r="AV433" s="1">
        <v>14.2</v>
      </c>
      <c r="AW433" s="1" t="s">
        <v>59</v>
      </c>
      <c r="AX433" s="1">
        <v>3</v>
      </c>
    </row>
    <row r="434" spans="1:50">
      <c r="A434" s="1" t="s">
        <v>947</v>
      </c>
      <c r="B434" s="1" t="s">
        <v>948</v>
      </c>
      <c r="C434" s="1" t="s">
        <v>103</v>
      </c>
      <c r="D434" s="1">
        <v>9270</v>
      </c>
      <c r="E434" s="1" t="s">
        <v>53</v>
      </c>
      <c r="F434" s="1">
        <v>40</v>
      </c>
      <c r="G434" s="1" t="s">
        <v>54</v>
      </c>
      <c r="H434" s="1">
        <v>271.38</v>
      </c>
      <c r="I434" s="1" t="s">
        <v>55</v>
      </c>
      <c r="J434" s="1" t="s">
        <v>56</v>
      </c>
      <c r="K434" s="1" t="s">
        <v>131</v>
      </c>
      <c r="L434" s="1" t="s">
        <v>58</v>
      </c>
      <c r="M434" s="1">
        <v>0</v>
      </c>
      <c r="N434" s="1">
        <v>1</v>
      </c>
      <c r="O434" s="1">
        <v>1</v>
      </c>
      <c r="P434" s="1">
        <v>0</v>
      </c>
      <c r="Q434" s="1" t="s">
        <v>59</v>
      </c>
      <c r="R434" s="1" t="s">
        <v>59</v>
      </c>
      <c r="S434" s="1" t="s">
        <v>59</v>
      </c>
      <c r="T434" s="1" t="s">
        <v>59</v>
      </c>
      <c r="U434" s="1" t="s">
        <v>59</v>
      </c>
      <c r="W434" s="1">
        <v>0</v>
      </c>
      <c r="X434" s="1">
        <v>0</v>
      </c>
      <c r="Y434" s="1" t="s">
        <v>58</v>
      </c>
      <c r="Z434" s="1" t="s">
        <v>58</v>
      </c>
      <c r="AA434" s="1" t="s">
        <v>58</v>
      </c>
      <c r="AB434" s="1" t="s">
        <v>58</v>
      </c>
      <c r="AC434" s="1" t="s">
        <v>58</v>
      </c>
      <c r="AD434" s="1" t="s">
        <v>58</v>
      </c>
      <c r="AE434" s="1" t="s">
        <v>58</v>
      </c>
      <c r="AF434" s="1" t="s">
        <v>58</v>
      </c>
      <c r="AG434" s="1" t="s">
        <v>58</v>
      </c>
      <c r="AH434" s="1" t="s">
        <v>58</v>
      </c>
      <c r="AI434" s="1" t="s">
        <v>58</v>
      </c>
      <c r="AJ434" s="1" t="s">
        <v>58</v>
      </c>
      <c r="AK434" s="1">
        <v>1</v>
      </c>
      <c r="AL434" s="1">
        <v>0</v>
      </c>
      <c r="AM434" s="1">
        <v>1</v>
      </c>
      <c r="AN434" s="1">
        <v>0</v>
      </c>
      <c r="AO434" s="1">
        <v>1</v>
      </c>
      <c r="AP434" s="1">
        <v>0</v>
      </c>
      <c r="AQ434" s="1">
        <v>0</v>
      </c>
      <c r="AR434" s="1">
        <v>1</v>
      </c>
      <c r="AS434" s="1">
        <v>1</v>
      </c>
      <c r="AV434" s="1">
        <v>12.2</v>
      </c>
      <c r="AW434" s="1" t="s">
        <v>59</v>
      </c>
      <c r="AX434" s="1">
        <v>6</v>
      </c>
    </row>
    <row r="435" spans="1:50">
      <c r="A435" s="1" t="s">
        <v>949</v>
      </c>
      <c r="B435" s="1" t="s">
        <v>679</v>
      </c>
      <c r="C435" s="1" t="s">
        <v>103</v>
      </c>
      <c r="D435" s="1">
        <v>2840</v>
      </c>
      <c r="E435" s="1" t="s">
        <v>63</v>
      </c>
      <c r="F435" s="1">
        <v>54</v>
      </c>
      <c r="G435" s="1" t="s">
        <v>64</v>
      </c>
      <c r="H435" s="1">
        <v>260.86</v>
      </c>
      <c r="I435" s="1" t="s">
        <v>105</v>
      </c>
      <c r="J435" s="1" t="s">
        <v>71</v>
      </c>
      <c r="K435" s="1" t="s">
        <v>72</v>
      </c>
      <c r="L435" s="1" t="s">
        <v>66</v>
      </c>
      <c r="M435" s="1">
        <v>1</v>
      </c>
      <c r="N435" s="1">
        <v>2</v>
      </c>
      <c r="O435" s="1">
        <v>2</v>
      </c>
      <c r="P435" s="1">
        <v>0</v>
      </c>
      <c r="Q435" s="1" t="s">
        <v>59</v>
      </c>
      <c r="R435" s="1" t="s">
        <v>59</v>
      </c>
      <c r="S435" s="1" t="s">
        <v>59</v>
      </c>
      <c r="T435" s="1" t="s">
        <v>59</v>
      </c>
      <c r="U435" s="1" t="s">
        <v>59</v>
      </c>
      <c r="W435" s="1">
        <v>0</v>
      </c>
      <c r="X435" s="1">
        <v>0</v>
      </c>
      <c r="Y435" s="1" t="s">
        <v>58</v>
      </c>
      <c r="Z435" s="1" t="s">
        <v>58</v>
      </c>
      <c r="AA435" s="1" t="s">
        <v>58</v>
      </c>
      <c r="AB435" s="1" t="s">
        <v>66</v>
      </c>
      <c r="AC435" s="1" t="s">
        <v>58</v>
      </c>
      <c r="AD435" s="1" t="s">
        <v>58</v>
      </c>
      <c r="AE435" s="1" t="s">
        <v>58</v>
      </c>
      <c r="AF435" s="1" t="s">
        <v>58</v>
      </c>
      <c r="AG435" s="1" t="s">
        <v>58</v>
      </c>
      <c r="AH435" s="1" t="s">
        <v>58</v>
      </c>
      <c r="AI435" s="1" t="s">
        <v>58</v>
      </c>
      <c r="AJ435" s="1" t="s">
        <v>58</v>
      </c>
      <c r="AK435" s="1">
        <v>0</v>
      </c>
      <c r="AL435" s="1">
        <v>1</v>
      </c>
      <c r="AM435" s="1">
        <v>1</v>
      </c>
      <c r="AN435" s="1">
        <v>0</v>
      </c>
      <c r="AO435" s="1">
        <v>1</v>
      </c>
      <c r="AP435" s="1">
        <v>0</v>
      </c>
      <c r="AQ435" s="1">
        <v>0</v>
      </c>
      <c r="AR435" s="1">
        <v>0</v>
      </c>
      <c r="AS435" s="1">
        <v>1</v>
      </c>
      <c r="AV435" s="1">
        <v>9.8000000000000007</v>
      </c>
      <c r="AW435" s="1" t="s">
        <v>59</v>
      </c>
      <c r="AX435" s="1">
        <v>6</v>
      </c>
    </row>
    <row r="436" spans="1:50">
      <c r="A436" s="1" t="s">
        <v>950</v>
      </c>
      <c r="B436" s="1" t="s">
        <v>195</v>
      </c>
      <c r="C436" s="1" t="s">
        <v>108</v>
      </c>
      <c r="D436" s="1">
        <v>1920</v>
      </c>
      <c r="E436" s="1" t="s">
        <v>63</v>
      </c>
      <c r="F436" s="1">
        <v>76</v>
      </c>
      <c r="G436" s="1" t="s">
        <v>89</v>
      </c>
      <c r="H436" s="1">
        <v>490.46</v>
      </c>
      <c r="I436" s="1" t="s">
        <v>55</v>
      </c>
      <c r="J436" s="1" t="s">
        <v>71</v>
      </c>
      <c r="K436" s="1" t="s">
        <v>72</v>
      </c>
      <c r="L436" s="1" t="s">
        <v>58</v>
      </c>
      <c r="M436" s="1">
        <v>0</v>
      </c>
      <c r="N436" s="1">
        <v>2</v>
      </c>
      <c r="O436" s="1">
        <v>2</v>
      </c>
      <c r="P436" s="1">
        <v>1</v>
      </c>
      <c r="Q436" s="1" t="s">
        <v>59</v>
      </c>
      <c r="R436" s="1" t="s">
        <v>59</v>
      </c>
      <c r="S436" s="1" t="s">
        <v>59</v>
      </c>
      <c r="T436" s="1" t="s">
        <v>59</v>
      </c>
      <c r="U436" s="1" t="s">
        <v>59</v>
      </c>
      <c r="Y436" s="1" t="s">
        <v>66</v>
      </c>
      <c r="Z436" s="1" t="s">
        <v>58</v>
      </c>
      <c r="AA436" s="1" t="s">
        <v>58</v>
      </c>
      <c r="AB436" s="1" t="s">
        <v>66</v>
      </c>
      <c r="AC436" s="1" t="s">
        <v>58</v>
      </c>
      <c r="AD436" s="1" t="s">
        <v>58</v>
      </c>
      <c r="AE436" s="1" t="s">
        <v>58</v>
      </c>
      <c r="AF436" s="1" t="s">
        <v>58</v>
      </c>
      <c r="AG436" s="1" t="s">
        <v>58</v>
      </c>
      <c r="AH436" s="1" t="s">
        <v>58</v>
      </c>
      <c r="AI436" s="1" t="s">
        <v>58</v>
      </c>
      <c r="AJ436" s="1" t="s">
        <v>58</v>
      </c>
      <c r="AK436" s="1">
        <v>0</v>
      </c>
      <c r="AL436" s="1">
        <v>1</v>
      </c>
      <c r="AM436" s="1">
        <v>1</v>
      </c>
      <c r="AN436" s="1">
        <v>0</v>
      </c>
      <c r="AO436" s="1">
        <v>1</v>
      </c>
      <c r="AP436" s="1">
        <v>0</v>
      </c>
      <c r="AQ436" s="1">
        <v>0</v>
      </c>
      <c r="AR436" s="1">
        <v>1</v>
      </c>
      <c r="AS436" s="1">
        <v>0</v>
      </c>
      <c r="AW436" s="1" t="s">
        <v>59</v>
      </c>
      <c r="AX436" s="1">
        <v>9</v>
      </c>
    </row>
    <row r="437" spans="1:50">
      <c r="A437" s="1" t="s">
        <v>951</v>
      </c>
      <c r="B437" s="1" t="s">
        <v>952</v>
      </c>
      <c r="C437" s="1" t="s">
        <v>79</v>
      </c>
      <c r="D437" s="1">
        <v>3710</v>
      </c>
      <c r="E437" s="1" t="s">
        <v>53</v>
      </c>
      <c r="F437" s="1">
        <v>38</v>
      </c>
      <c r="G437" s="1" t="s">
        <v>64</v>
      </c>
      <c r="H437" s="1">
        <v>235.86</v>
      </c>
      <c r="I437" s="1" t="s">
        <v>241</v>
      </c>
      <c r="J437" s="1" t="s">
        <v>56</v>
      </c>
      <c r="K437" s="1" t="s">
        <v>256</v>
      </c>
      <c r="L437" s="1" t="s">
        <v>66</v>
      </c>
      <c r="M437" s="1">
        <v>2</v>
      </c>
      <c r="N437" s="1">
        <v>2</v>
      </c>
      <c r="O437" s="1">
        <v>2</v>
      </c>
      <c r="P437" s="1">
        <v>0</v>
      </c>
      <c r="Q437" s="1" t="s">
        <v>59</v>
      </c>
      <c r="R437" s="1" t="s">
        <v>59</v>
      </c>
      <c r="S437" s="1" t="s">
        <v>59</v>
      </c>
      <c r="T437" s="1" t="s">
        <v>59</v>
      </c>
      <c r="U437" s="1" t="s">
        <v>59</v>
      </c>
      <c r="V437" s="1">
        <v>0</v>
      </c>
      <c r="W437" s="1">
        <v>0</v>
      </c>
      <c r="X437" s="1">
        <v>0</v>
      </c>
      <c r="Y437" s="1" t="s">
        <v>59</v>
      </c>
      <c r="Z437" s="1" t="s">
        <v>59</v>
      </c>
      <c r="AA437" s="1" t="s">
        <v>59</v>
      </c>
      <c r="AB437" s="1" t="s">
        <v>59</v>
      </c>
      <c r="AC437" s="1" t="s">
        <v>59</v>
      </c>
      <c r="AD437" s="1" t="s">
        <v>59</v>
      </c>
      <c r="AE437" s="1" t="s">
        <v>59</v>
      </c>
      <c r="AF437" s="1" t="s">
        <v>59</v>
      </c>
      <c r="AG437" s="1" t="s">
        <v>59</v>
      </c>
      <c r="AH437" s="1" t="s">
        <v>59</v>
      </c>
      <c r="AI437" s="1" t="s">
        <v>59</v>
      </c>
      <c r="AJ437" s="1" t="s">
        <v>59</v>
      </c>
      <c r="AV437" s="1">
        <v>13.2</v>
      </c>
      <c r="AW437" s="1" t="s">
        <v>59</v>
      </c>
      <c r="AX437" s="1">
        <v>8</v>
      </c>
    </row>
    <row r="438" spans="1:50">
      <c r="A438" s="1" t="s">
        <v>953</v>
      </c>
      <c r="B438" s="1" t="s">
        <v>954</v>
      </c>
      <c r="C438" s="1" t="s">
        <v>103</v>
      </c>
      <c r="D438" s="1">
        <v>7460</v>
      </c>
      <c r="E438" s="1" t="s">
        <v>53</v>
      </c>
      <c r="F438" s="1">
        <v>42</v>
      </c>
      <c r="G438" s="1" t="s">
        <v>226</v>
      </c>
      <c r="H438" s="1">
        <v>318.75</v>
      </c>
      <c r="I438" s="1" t="s">
        <v>55</v>
      </c>
      <c r="J438" s="1" t="s">
        <v>55</v>
      </c>
      <c r="K438" s="1" t="s">
        <v>131</v>
      </c>
      <c r="L438" s="1" t="s">
        <v>58</v>
      </c>
      <c r="M438" s="1">
        <v>0</v>
      </c>
      <c r="N438" s="1">
        <v>1</v>
      </c>
      <c r="O438" s="1">
        <v>1</v>
      </c>
      <c r="P438" s="1">
        <v>0</v>
      </c>
      <c r="Q438" s="1" t="s">
        <v>59</v>
      </c>
      <c r="R438" s="1" t="s">
        <v>59</v>
      </c>
      <c r="S438" s="1" t="s">
        <v>59</v>
      </c>
      <c r="T438" s="1" t="s">
        <v>59</v>
      </c>
      <c r="U438" s="1" t="s">
        <v>59</v>
      </c>
      <c r="W438" s="1">
        <v>0</v>
      </c>
      <c r="X438" s="1">
        <v>0</v>
      </c>
      <c r="Y438" s="1" t="s">
        <v>59</v>
      </c>
      <c r="Z438" s="1" t="s">
        <v>59</v>
      </c>
      <c r="AA438" s="1" t="s">
        <v>59</v>
      </c>
      <c r="AB438" s="1" t="s">
        <v>59</v>
      </c>
      <c r="AC438" s="1" t="s">
        <v>59</v>
      </c>
      <c r="AD438" s="1" t="s">
        <v>59</v>
      </c>
      <c r="AE438" s="1" t="s">
        <v>59</v>
      </c>
      <c r="AF438" s="1" t="s">
        <v>59</v>
      </c>
      <c r="AG438" s="1" t="s">
        <v>59</v>
      </c>
      <c r="AH438" s="1" t="s">
        <v>59</v>
      </c>
      <c r="AI438" s="1" t="s">
        <v>59</v>
      </c>
      <c r="AJ438" s="1" t="s">
        <v>59</v>
      </c>
      <c r="AV438" s="1">
        <v>13.5</v>
      </c>
      <c r="AW438" s="1" t="s">
        <v>59</v>
      </c>
      <c r="AX438" s="1">
        <v>6</v>
      </c>
    </row>
    <row r="439" spans="1:50">
      <c r="A439" s="1" t="s">
        <v>955</v>
      </c>
      <c r="B439" s="1" t="s">
        <v>956</v>
      </c>
      <c r="C439" s="1" t="s">
        <v>142</v>
      </c>
      <c r="D439" s="1">
        <v>7080</v>
      </c>
      <c r="E439" s="1" t="s">
        <v>63</v>
      </c>
      <c r="F439" s="1">
        <v>38</v>
      </c>
      <c r="G439" s="1" t="s">
        <v>104</v>
      </c>
      <c r="H439" s="1">
        <v>215.13</v>
      </c>
      <c r="I439" s="1" t="s">
        <v>55</v>
      </c>
      <c r="J439" s="1" t="s">
        <v>55</v>
      </c>
      <c r="K439" s="1" t="s">
        <v>57</v>
      </c>
      <c r="L439" s="1" t="s">
        <v>66</v>
      </c>
      <c r="M439" s="1">
        <v>2</v>
      </c>
      <c r="N439" s="1">
        <v>1</v>
      </c>
      <c r="O439" s="1">
        <v>1</v>
      </c>
      <c r="P439" s="1">
        <v>0</v>
      </c>
      <c r="Q439" s="1" t="s">
        <v>59</v>
      </c>
      <c r="R439" s="1" t="s">
        <v>59</v>
      </c>
      <c r="S439" s="1" t="s">
        <v>59</v>
      </c>
      <c r="T439" s="1" t="s">
        <v>59</v>
      </c>
      <c r="U439" s="1" t="s">
        <v>59</v>
      </c>
      <c r="V439" s="1">
        <v>0</v>
      </c>
      <c r="W439" s="1">
        <v>1</v>
      </c>
      <c r="X439" s="1">
        <v>0</v>
      </c>
      <c r="Y439" s="1" t="s">
        <v>58</v>
      </c>
      <c r="Z439" s="1" t="s">
        <v>58</v>
      </c>
      <c r="AA439" s="1" t="s">
        <v>58</v>
      </c>
      <c r="AB439" s="1" t="s">
        <v>58</v>
      </c>
      <c r="AC439" s="1" t="s">
        <v>58</v>
      </c>
      <c r="AD439" s="1" t="s">
        <v>58</v>
      </c>
      <c r="AE439" s="1" t="s">
        <v>58</v>
      </c>
      <c r="AF439" s="1" t="s">
        <v>58</v>
      </c>
      <c r="AG439" s="1" t="s">
        <v>58</v>
      </c>
      <c r="AH439" s="1" t="s">
        <v>58</v>
      </c>
      <c r="AI439" s="1" t="s">
        <v>58</v>
      </c>
      <c r="AJ439" s="1" t="s">
        <v>58</v>
      </c>
      <c r="AK439" s="1">
        <v>0</v>
      </c>
      <c r="AL439" s="1">
        <v>0</v>
      </c>
      <c r="AM439" s="1">
        <v>0</v>
      </c>
      <c r="AN439" s="1">
        <v>0</v>
      </c>
      <c r="AO439" s="1">
        <v>0</v>
      </c>
      <c r="AP439" s="1">
        <v>0</v>
      </c>
      <c r="AQ439" s="1">
        <v>0</v>
      </c>
      <c r="AR439" s="1">
        <v>0</v>
      </c>
      <c r="AS439" s="1">
        <v>0</v>
      </c>
      <c r="AV439" s="1">
        <v>12.4</v>
      </c>
      <c r="AW439" s="1" t="s">
        <v>59</v>
      </c>
      <c r="AX439" s="1">
        <v>6</v>
      </c>
    </row>
    <row r="440" spans="1:50">
      <c r="A440" s="1" t="s">
        <v>957</v>
      </c>
      <c r="B440" s="1" t="s">
        <v>958</v>
      </c>
      <c r="C440" s="1" t="s">
        <v>103</v>
      </c>
      <c r="D440" s="1">
        <v>4480</v>
      </c>
      <c r="E440" s="1" t="s">
        <v>53</v>
      </c>
      <c r="F440" s="1">
        <v>72</v>
      </c>
      <c r="G440" s="1" t="s">
        <v>70</v>
      </c>
      <c r="H440" s="1">
        <v>490.46</v>
      </c>
      <c r="I440" s="1" t="s">
        <v>105</v>
      </c>
      <c r="J440" s="1" t="s">
        <v>71</v>
      </c>
      <c r="K440" s="1" t="s">
        <v>72</v>
      </c>
      <c r="L440" s="1" t="s">
        <v>58</v>
      </c>
      <c r="M440" s="1">
        <v>0</v>
      </c>
      <c r="N440" s="1">
        <v>2</v>
      </c>
      <c r="O440" s="1">
        <v>2</v>
      </c>
      <c r="P440" s="1">
        <v>2</v>
      </c>
      <c r="Q440" s="1" t="s">
        <v>59</v>
      </c>
      <c r="R440" s="1" t="s">
        <v>59</v>
      </c>
      <c r="S440" s="1" t="s">
        <v>59</v>
      </c>
      <c r="T440" s="1" t="s">
        <v>59</v>
      </c>
      <c r="U440" s="1" t="s">
        <v>59</v>
      </c>
      <c r="W440" s="1">
        <v>0</v>
      </c>
      <c r="X440" s="1">
        <v>0</v>
      </c>
      <c r="Y440" s="1" t="s">
        <v>66</v>
      </c>
      <c r="Z440" s="1" t="s">
        <v>66</v>
      </c>
      <c r="AA440" s="1" t="s">
        <v>66</v>
      </c>
      <c r="AB440" s="1" t="s">
        <v>66</v>
      </c>
      <c r="AC440" s="1" t="s">
        <v>58</v>
      </c>
      <c r="AD440" s="1" t="s">
        <v>58</v>
      </c>
      <c r="AE440" s="1" t="s">
        <v>58</v>
      </c>
      <c r="AF440" s="1" t="s">
        <v>58</v>
      </c>
      <c r="AG440" s="1" t="s">
        <v>58</v>
      </c>
      <c r="AH440" s="1" t="s">
        <v>58</v>
      </c>
      <c r="AI440" s="1" t="s">
        <v>58</v>
      </c>
      <c r="AJ440" s="1" t="s">
        <v>58</v>
      </c>
      <c r="AK440" s="1">
        <v>0</v>
      </c>
      <c r="AL440" s="1">
        <v>0</v>
      </c>
      <c r="AM440" s="1">
        <v>0</v>
      </c>
      <c r="AN440" s="1">
        <v>0</v>
      </c>
      <c r="AO440" s="1">
        <v>1</v>
      </c>
      <c r="AP440" s="1">
        <v>0</v>
      </c>
      <c r="AQ440" s="1">
        <v>0</v>
      </c>
      <c r="AR440" s="1">
        <v>1</v>
      </c>
      <c r="AS440" s="1">
        <v>0</v>
      </c>
      <c r="AV440" s="1">
        <v>15.7</v>
      </c>
      <c r="AW440" s="1" t="s">
        <v>59</v>
      </c>
      <c r="AX440" s="1">
        <v>6</v>
      </c>
    </row>
    <row r="441" spans="1:50">
      <c r="A441" s="1" t="s">
        <v>959</v>
      </c>
      <c r="B441" s="1" t="s">
        <v>960</v>
      </c>
      <c r="C441" s="1" t="s">
        <v>93</v>
      </c>
      <c r="D441" s="1">
        <v>1120</v>
      </c>
      <c r="E441" s="1" t="s">
        <v>63</v>
      </c>
      <c r="F441" s="1">
        <v>34</v>
      </c>
      <c r="G441" s="1" t="s">
        <v>84</v>
      </c>
      <c r="H441" s="1">
        <v>352.63</v>
      </c>
      <c r="I441" s="1" t="s">
        <v>55</v>
      </c>
      <c r="J441" s="1" t="s">
        <v>55</v>
      </c>
      <c r="K441" s="1" t="s">
        <v>131</v>
      </c>
      <c r="L441" s="1" t="s">
        <v>58</v>
      </c>
      <c r="M441" s="1">
        <v>0</v>
      </c>
      <c r="N441" s="1">
        <v>0</v>
      </c>
      <c r="O441" s="1">
        <v>0</v>
      </c>
      <c r="P441" s="1">
        <v>0</v>
      </c>
      <c r="Q441" s="1" t="s">
        <v>59</v>
      </c>
      <c r="R441" s="1" t="s">
        <v>59</v>
      </c>
      <c r="S441" s="1" t="s">
        <v>59</v>
      </c>
      <c r="T441" s="1" t="s">
        <v>59</v>
      </c>
      <c r="U441" s="1" t="s">
        <v>59</v>
      </c>
      <c r="W441" s="1">
        <v>0</v>
      </c>
      <c r="X441" s="1">
        <v>0</v>
      </c>
      <c r="Y441" s="1" t="s">
        <v>66</v>
      </c>
      <c r="Z441" s="1" t="s">
        <v>66</v>
      </c>
      <c r="AA441" s="1" t="s">
        <v>58</v>
      </c>
      <c r="AB441" s="1" t="s">
        <v>66</v>
      </c>
      <c r="AC441" s="1" t="s">
        <v>58</v>
      </c>
      <c r="AD441" s="1" t="s">
        <v>58</v>
      </c>
      <c r="AE441" s="1" t="s">
        <v>58</v>
      </c>
      <c r="AF441" s="1" t="s">
        <v>58</v>
      </c>
      <c r="AG441" s="1" t="s">
        <v>58</v>
      </c>
      <c r="AH441" s="1" t="s">
        <v>58</v>
      </c>
      <c r="AI441" s="1" t="s">
        <v>58</v>
      </c>
      <c r="AJ441" s="1" t="s">
        <v>58</v>
      </c>
      <c r="AK441" s="1">
        <v>1</v>
      </c>
      <c r="AL441" s="1">
        <v>0</v>
      </c>
      <c r="AM441" s="1">
        <v>1</v>
      </c>
      <c r="AN441" s="1">
        <v>0</v>
      </c>
      <c r="AO441" s="1">
        <v>0</v>
      </c>
      <c r="AP441" s="1">
        <v>0</v>
      </c>
      <c r="AQ441" s="1">
        <v>0</v>
      </c>
      <c r="AR441" s="1">
        <v>0</v>
      </c>
      <c r="AS441" s="1">
        <v>0</v>
      </c>
      <c r="AV441" s="1">
        <v>15.3</v>
      </c>
      <c r="AW441" s="1" t="s">
        <v>59</v>
      </c>
      <c r="AX441" s="1">
        <v>5</v>
      </c>
    </row>
    <row r="442" spans="1:50">
      <c r="A442" s="1" t="s">
        <v>961</v>
      </c>
      <c r="B442" s="1" t="s">
        <v>962</v>
      </c>
      <c r="C442" s="1" t="s">
        <v>185</v>
      </c>
      <c r="D442" s="1">
        <v>1600</v>
      </c>
      <c r="E442" s="1" t="s">
        <v>53</v>
      </c>
      <c r="F442" s="1">
        <v>78</v>
      </c>
      <c r="G442" s="1" t="s">
        <v>104</v>
      </c>
      <c r="H442" s="1">
        <v>325</v>
      </c>
      <c r="I442" s="1" t="s">
        <v>105</v>
      </c>
      <c r="J442" s="1" t="s">
        <v>71</v>
      </c>
      <c r="K442" s="1" t="s">
        <v>72</v>
      </c>
      <c r="L442" s="1" t="s">
        <v>58</v>
      </c>
      <c r="M442" s="1">
        <v>0</v>
      </c>
      <c r="N442" s="1">
        <v>2</v>
      </c>
      <c r="O442" s="1">
        <v>2</v>
      </c>
      <c r="P442" s="1">
        <v>1</v>
      </c>
      <c r="Q442" s="1" t="s">
        <v>59</v>
      </c>
      <c r="R442" s="1" t="s">
        <v>59</v>
      </c>
      <c r="S442" s="1" t="s">
        <v>59</v>
      </c>
      <c r="T442" s="1" t="s">
        <v>59</v>
      </c>
      <c r="U442" s="1" t="s">
        <v>59</v>
      </c>
      <c r="W442" s="1">
        <v>0</v>
      </c>
      <c r="X442" s="1">
        <v>0</v>
      </c>
      <c r="Y442" s="1" t="s">
        <v>66</v>
      </c>
      <c r="Z442" s="1" t="s">
        <v>66</v>
      </c>
      <c r="AA442" s="1" t="s">
        <v>58</v>
      </c>
      <c r="AB442" s="1" t="s">
        <v>66</v>
      </c>
      <c r="AC442" s="1" t="s">
        <v>58</v>
      </c>
      <c r="AD442" s="1" t="s">
        <v>58</v>
      </c>
      <c r="AE442" s="1" t="s">
        <v>58</v>
      </c>
      <c r="AF442" s="1" t="s">
        <v>58</v>
      </c>
      <c r="AG442" s="1" t="s">
        <v>58</v>
      </c>
      <c r="AH442" s="1" t="s">
        <v>58</v>
      </c>
      <c r="AI442" s="1" t="s">
        <v>58</v>
      </c>
      <c r="AJ442" s="1" t="s">
        <v>58</v>
      </c>
      <c r="AK442" s="1">
        <v>0</v>
      </c>
      <c r="AL442" s="1">
        <v>0</v>
      </c>
      <c r="AM442" s="1">
        <v>1</v>
      </c>
      <c r="AN442" s="1">
        <v>0</v>
      </c>
      <c r="AO442" s="1">
        <v>0</v>
      </c>
      <c r="AP442" s="1">
        <v>0</v>
      </c>
      <c r="AQ442" s="1">
        <v>0</v>
      </c>
      <c r="AR442" s="1">
        <v>0</v>
      </c>
      <c r="AS442" s="1">
        <v>0</v>
      </c>
      <c r="AV442" s="1">
        <v>12.7</v>
      </c>
      <c r="AW442" s="1" t="s">
        <v>59</v>
      </c>
      <c r="AX442" s="1">
        <v>1</v>
      </c>
    </row>
    <row r="443" spans="1:50">
      <c r="A443" s="1" t="s">
        <v>963</v>
      </c>
      <c r="B443" s="1" t="s">
        <v>388</v>
      </c>
      <c r="C443" s="1" t="s">
        <v>79</v>
      </c>
      <c r="D443" s="1">
        <v>7040</v>
      </c>
      <c r="E443" s="1" t="s">
        <v>63</v>
      </c>
      <c r="F443" s="1">
        <v>80</v>
      </c>
      <c r="G443" s="1" t="s">
        <v>70</v>
      </c>
      <c r="H443" s="1">
        <v>339.14</v>
      </c>
      <c r="I443" s="1" t="s">
        <v>94</v>
      </c>
      <c r="J443" s="1" t="s">
        <v>71</v>
      </c>
      <c r="K443" s="1" t="s">
        <v>57</v>
      </c>
      <c r="L443" s="1" t="s">
        <v>58</v>
      </c>
      <c r="M443" s="1">
        <v>0</v>
      </c>
      <c r="N443" s="1">
        <v>2</v>
      </c>
      <c r="O443" s="1">
        <v>2</v>
      </c>
      <c r="P443" s="1">
        <v>0</v>
      </c>
      <c r="Q443" s="1" t="s">
        <v>66</v>
      </c>
      <c r="R443" s="1" t="s">
        <v>66</v>
      </c>
      <c r="S443" s="1" t="s">
        <v>59</v>
      </c>
      <c r="T443" s="1" t="s">
        <v>66</v>
      </c>
      <c r="U443" s="1" t="s">
        <v>59</v>
      </c>
      <c r="V443" s="1">
        <v>0</v>
      </c>
      <c r="W443" s="1">
        <v>1</v>
      </c>
      <c r="X443" s="1">
        <v>1</v>
      </c>
      <c r="Y443" s="1" t="s">
        <v>58</v>
      </c>
      <c r="Z443" s="1" t="s">
        <v>58</v>
      </c>
      <c r="AA443" s="1" t="s">
        <v>58</v>
      </c>
      <c r="AB443" s="1" t="s">
        <v>58</v>
      </c>
      <c r="AC443" s="1" t="s">
        <v>58</v>
      </c>
      <c r="AD443" s="1" t="s">
        <v>58</v>
      </c>
      <c r="AE443" s="1" t="s">
        <v>58</v>
      </c>
      <c r="AF443" s="1" t="s">
        <v>58</v>
      </c>
      <c r="AG443" s="1" t="s">
        <v>66</v>
      </c>
      <c r="AH443" s="1" t="s">
        <v>58</v>
      </c>
      <c r="AI443" s="1" t="s">
        <v>58</v>
      </c>
      <c r="AJ443" s="1" t="s">
        <v>58</v>
      </c>
      <c r="AK443" s="1">
        <v>0</v>
      </c>
      <c r="AL443" s="1">
        <v>0</v>
      </c>
      <c r="AM443" s="1">
        <v>1</v>
      </c>
      <c r="AN443" s="1">
        <v>0</v>
      </c>
      <c r="AO443" s="1">
        <v>1</v>
      </c>
      <c r="AP443" s="1">
        <v>0</v>
      </c>
      <c r="AQ443" s="1">
        <v>0</v>
      </c>
      <c r="AR443" s="1">
        <v>0</v>
      </c>
      <c r="AS443" s="1">
        <v>0</v>
      </c>
      <c r="AV443" s="1">
        <v>15.5</v>
      </c>
      <c r="AW443" s="1" t="s">
        <v>59</v>
      </c>
      <c r="AX443" s="1">
        <v>8</v>
      </c>
    </row>
    <row r="444" spans="1:50">
      <c r="A444" s="1" t="s">
        <v>964</v>
      </c>
      <c r="B444" s="1" t="s">
        <v>737</v>
      </c>
      <c r="C444" s="1" t="s">
        <v>199</v>
      </c>
      <c r="D444" s="1">
        <v>6160</v>
      </c>
      <c r="E444" s="1" t="s">
        <v>53</v>
      </c>
      <c r="F444" s="1">
        <v>34</v>
      </c>
      <c r="G444" s="1" t="s">
        <v>115</v>
      </c>
      <c r="H444" s="1">
        <v>164.14</v>
      </c>
      <c r="I444" s="1" t="s">
        <v>55</v>
      </c>
      <c r="J444" s="1" t="s">
        <v>55</v>
      </c>
      <c r="K444" s="1" t="s">
        <v>57</v>
      </c>
      <c r="L444" s="1" t="s">
        <v>58</v>
      </c>
      <c r="M444" s="1">
        <v>0</v>
      </c>
      <c r="N444" s="1">
        <v>0</v>
      </c>
      <c r="O444" s="1">
        <v>0</v>
      </c>
      <c r="P444" s="1">
        <v>0</v>
      </c>
      <c r="Q444" s="1" t="s">
        <v>59</v>
      </c>
      <c r="R444" s="1" t="s">
        <v>59</v>
      </c>
      <c r="S444" s="1" t="s">
        <v>59</v>
      </c>
      <c r="T444" s="1" t="s">
        <v>59</v>
      </c>
      <c r="U444" s="1" t="s">
        <v>59</v>
      </c>
      <c r="W444" s="1">
        <v>0</v>
      </c>
      <c r="X444" s="1">
        <v>0</v>
      </c>
      <c r="Y444" s="1" t="s">
        <v>58</v>
      </c>
      <c r="Z444" s="1" t="s">
        <v>58</v>
      </c>
      <c r="AA444" s="1" t="s">
        <v>58</v>
      </c>
      <c r="AB444" s="1" t="s">
        <v>58</v>
      </c>
      <c r="AC444" s="1" t="s">
        <v>58</v>
      </c>
      <c r="AD444" s="1" t="s">
        <v>58</v>
      </c>
      <c r="AE444" s="1" t="s">
        <v>58</v>
      </c>
      <c r="AF444" s="1" t="s">
        <v>58</v>
      </c>
      <c r="AG444" s="1" t="s">
        <v>58</v>
      </c>
      <c r="AH444" s="1" t="s">
        <v>58</v>
      </c>
      <c r="AI444" s="1" t="s">
        <v>58</v>
      </c>
      <c r="AJ444" s="1" t="s">
        <v>58</v>
      </c>
      <c r="AK444" s="1">
        <v>0</v>
      </c>
      <c r="AL444" s="1">
        <v>0</v>
      </c>
      <c r="AM444" s="1">
        <v>1</v>
      </c>
      <c r="AN444" s="1">
        <v>0</v>
      </c>
      <c r="AO444" s="1">
        <v>1</v>
      </c>
      <c r="AP444" s="1">
        <v>0</v>
      </c>
      <c r="AQ444" s="1">
        <v>0</v>
      </c>
      <c r="AR444" s="1">
        <v>0</v>
      </c>
      <c r="AS444" s="1">
        <v>0</v>
      </c>
      <c r="AV444" s="1">
        <v>12.8</v>
      </c>
      <c r="AW444" s="1" t="s">
        <v>59</v>
      </c>
      <c r="AX444" s="1">
        <v>3</v>
      </c>
    </row>
    <row r="445" spans="1:50">
      <c r="A445" s="1" t="s">
        <v>965</v>
      </c>
      <c r="B445" s="1" t="s">
        <v>966</v>
      </c>
      <c r="C445" s="1" t="s">
        <v>205</v>
      </c>
      <c r="E445" s="1" t="s">
        <v>53</v>
      </c>
      <c r="F445" s="1">
        <v>40</v>
      </c>
      <c r="G445" s="1" t="s">
        <v>70</v>
      </c>
      <c r="H445" s="1">
        <v>224.67</v>
      </c>
      <c r="I445" s="1" t="s">
        <v>100</v>
      </c>
      <c r="J445" s="1" t="s">
        <v>55</v>
      </c>
      <c r="K445" s="1" t="s">
        <v>80</v>
      </c>
      <c r="L445" s="1" t="s">
        <v>58</v>
      </c>
      <c r="M445" s="1">
        <v>0</v>
      </c>
      <c r="N445" s="1">
        <v>1</v>
      </c>
      <c r="O445" s="1">
        <v>1</v>
      </c>
      <c r="P445" s="1">
        <v>0</v>
      </c>
      <c r="Q445" s="1" t="s">
        <v>59</v>
      </c>
      <c r="R445" s="1" t="s">
        <v>59</v>
      </c>
      <c r="S445" s="1" t="s">
        <v>59</v>
      </c>
      <c r="T445" s="1" t="s">
        <v>59</v>
      </c>
      <c r="U445" s="1" t="s">
        <v>59</v>
      </c>
      <c r="W445" s="1">
        <v>0</v>
      </c>
      <c r="X445" s="1">
        <v>0</v>
      </c>
      <c r="Y445" s="1" t="s">
        <v>59</v>
      </c>
      <c r="Z445" s="1" t="s">
        <v>59</v>
      </c>
      <c r="AA445" s="1" t="s">
        <v>59</v>
      </c>
      <c r="AB445" s="1" t="s">
        <v>59</v>
      </c>
      <c r="AC445" s="1" t="s">
        <v>59</v>
      </c>
      <c r="AD445" s="1" t="s">
        <v>59</v>
      </c>
      <c r="AE445" s="1" t="s">
        <v>59</v>
      </c>
      <c r="AF445" s="1" t="s">
        <v>59</v>
      </c>
      <c r="AG445" s="1" t="s">
        <v>59</v>
      </c>
      <c r="AH445" s="1" t="s">
        <v>59</v>
      </c>
      <c r="AI445" s="1" t="s">
        <v>59</v>
      </c>
      <c r="AJ445" s="1" t="s">
        <v>59</v>
      </c>
      <c r="AV445" s="1">
        <v>12.3</v>
      </c>
      <c r="AW445" s="1" t="s">
        <v>59</v>
      </c>
      <c r="AX445" s="1">
        <v>1</v>
      </c>
    </row>
    <row r="446" spans="1:50">
      <c r="A446" s="1" t="s">
        <v>967</v>
      </c>
      <c r="B446" s="1" t="s">
        <v>968</v>
      </c>
      <c r="C446" s="1" t="s">
        <v>122</v>
      </c>
      <c r="D446" s="1">
        <v>5000</v>
      </c>
      <c r="E446" s="1" t="s">
        <v>63</v>
      </c>
      <c r="F446" s="1">
        <v>0</v>
      </c>
      <c r="G446" s="1" t="s">
        <v>226</v>
      </c>
      <c r="H446" s="1">
        <v>323.68</v>
      </c>
      <c r="I446" s="1" t="s">
        <v>55</v>
      </c>
      <c r="J446" s="1" t="s">
        <v>55</v>
      </c>
      <c r="K446" s="1" t="s">
        <v>57</v>
      </c>
      <c r="L446" s="1" t="s">
        <v>58</v>
      </c>
      <c r="M446" s="1">
        <v>0</v>
      </c>
      <c r="N446" s="1">
        <v>1</v>
      </c>
      <c r="O446" s="1">
        <v>1</v>
      </c>
      <c r="P446" s="1">
        <v>0</v>
      </c>
      <c r="Q446" s="1" t="s">
        <v>59</v>
      </c>
      <c r="R446" s="1" t="s">
        <v>59</v>
      </c>
      <c r="S446" s="1" t="s">
        <v>59</v>
      </c>
      <c r="T446" s="1" t="s">
        <v>59</v>
      </c>
      <c r="U446" s="1" t="s">
        <v>59</v>
      </c>
      <c r="W446" s="1">
        <v>0</v>
      </c>
      <c r="X446" s="1">
        <v>0</v>
      </c>
      <c r="Y446" s="1" t="s">
        <v>66</v>
      </c>
      <c r="Z446" s="1" t="s">
        <v>58</v>
      </c>
      <c r="AA446" s="1" t="s">
        <v>58</v>
      </c>
      <c r="AB446" s="1" t="s">
        <v>58</v>
      </c>
      <c r="AC446" s="1" t="s">
        <v>58</v>
      </c>
      <c r="AD446" s="1" t="s">
        <v>58</v>
      </c>
      <c r="AE446" s="1" t="s">
        <v>58</v>
      </c>
      <c r="AF446" s="1" t="s">
        <v>58</v>
      </c>
      <c r="AG446" s="1" t="s">
        <v>58</v>
      </c>
      <c r="AH446" s="1" t="s">
        <v>58</v>
      </c>
      <c r="AI446" s="1" t="s">
        <v>58</v>
      </c>
      <c r="AJ446" s="1" t="s">
        <v>58</v>
      </c>
      <c r="AK446" s="1">
        <v>0</v>
      </c>
      <c r="AL446" s="1">
        <v>0</v>
      </c>
      <c r="AM446" s="1">
        <v>0</v>
      </c>
      <c r="AN446" s="1">
        <v>0</v>
      </c>
      <c r="AO446" s="1">
        <v>0</v>
      </c>
      <c r="AP446" s="1">
        <v>0</v>
      </c>
      <c r="AQ446" s="1">
        <v>0</v>
      </c>
      <c r="AR446" s="1">
        <v>0</v>
      </c>
      <c r="AS446" s="1">
        <v>0</v>
      </c>
      <c r="AV446" s="1">
        <v>14.9</v>
      </c>
      <c r="AW446" s="1" t="s">
        <v>59</v>
      </c>
      <c r="AX446" s="1">
        <v>7</v>
      </c>
    </row>
    <row r="447" spans="1:50">
      <c r="A447" s="1" t="s">
        <v>969</v>
      </c>
      <c r="B447" s="1" t="s">
        <v>970</v>
      </c>
      <c r="C447" s="1" t="s">
        <v>185</v>
      </c>
      <c r="D447" s="1">
        <v>1600</v>
      </c>
      <c r="E447" s="1" t="s">
        <v>63</v>
      </c>
      <c r="F447" s="1">
        <v>0</v>
      </c>
      <c r="G447" s="1" t="s">
        <v>70</v>
      </c>
      <c r="H447" s="1">
        <v>315.45999999999998</v>
      </c>
      <c r="I447" s="1" t="s">
        <v>55</v>
      </c>
      <c r="J447" s="1" t="s">
        <v>55</v>
      </c>
      <c r="K447" s="1" t="s">
        <v>131</v>
      </c>
      <c r="L447" s="1" t="s">
        <v>58</v>
      </c>
      <c r="M447" s="1">
        <v>0</v>
      </c>
      <c r="N447" s="1">
        <v>1</v>
      </c>
      <c r="O447" s="1">
        <v>1</v>
      </c>
      <c r="P447" s="1">
        <v>0</v>
      </c>
      <c r="Q447" s="1" t="s">
        <v>59</v>
      </c>
      <c r="R447" s="1" t="s">
        <v>59</v>
      </c>
      <c r="S447" s="1" t="s">
        <v>59</v>
      </c>
      <c r="T447" s="1" t="s">
        <v>59</v>
      </c>
      <c r="U447" s="1" t="s">
        <v>59</v>
      </c>
      <c r="W447" s="1">
        <v>0</v>
      </c>
      <c r="X447" s="1">
        <v>0</v>
      </c>
      <c r="Y447" s="1" t="s">
        <v>59</v>
      </c>
      <c r="Z447" s="1" t="s">
        <v>59</v>
      </c>
      <c r="AA447" s="1" t="s">
        <v>59</v>
      </c>
      <c r="AB447" s="1" t="s">
        <v>59</v>
      </c>
      <c r="AC447" s="1" t="s">
        <v>59</v>
      </c>
      <c r="AD447" s="1" t="s">
        <v>59</v>
      </c>
      <c r="AE447" s="1" t="s">
        <v>59</v>
      </c>
      <c r="AF447" s="1" t="s">
        <v>59</v>
      </c>
      <c r="AG447" s="1" t="s">
        <v>59</v>
      </c>
      <c r="AH447" s="1" t="s">
        <v>59</v>
      </c>
      <c r="AI447" s="1" t="s">
        <v>59</v>
      </c>
      <c r="AJ447" s="1" t="s">
        <v>59</v>
      </c>
      <c r="AV447" s="1">
        <v>15.7</v>
      </c>
      <c r="AW447" s="1" t="s">
        <v>59</v>
      </c>
      <c r="AX447" s="1">
        <v>1</v>
      </c>
    </row>
    <row r="448" spans="1:50">
      <c r="A448" s="1" t="s">
        <v>971</v>
      </c>
      <c r="B448" s="1" t="s">
        <v>972</v>
      </c>
      <c r="C448" s="1" t="s">
        <v>142</v>
      </c>
      <c r="D448" s="1">
        <v>6440</v>
      </c>
      <c r="E448" s="1" t="s">
        <v>63</v>
      </c>
      <c r="F448" s="1">
        <v>32</v>
      </c>
      <c r="G448" s="1" t="s">
        <v>70</v>
      </c>
      <c r="H448" s="1">
        <v>325</v>
      </c>
      <c r="I448" s="1" t="s">
        <v>55</v>
      </c>
      <c r="J448" s="1" t="s">
        <v>55</v>
      </c>
      <c r="K448" s="1" t="s">
        <v>85</v>
      </c>
      <c r="L448" s="1" t="s">
        <v>58</v>
      </c>
      <c r="M448" s="1">
        <v>0</v>
      </c>
      <c r="N448" s="1">
        <v>1</v>
      </c>
      <c r="O448" s="1">
        <v>1</v>
      </c>
      <c r="P448" s="1">
        <v>0</v>
      </c>
      <c r="Q448" s="1" t="s">
        <v>59</v>
      </c>
      <c r="R448" s="1" t="s">
        <v>59</v>
      </c>
      <c r="S448" s="1" t="s">
        <v>59</v>
      </c>
      <c r="T448" s="1" t="s">
        <v>59</v>
      </c>
      <c r="U448" s="1" t="s">
        <v>59</v>
      </c>
      <c r="V448" s="1">
        <v>0</v>
      </c>
      <c r="W448" s="1">
        <v>1</v>
      </c>
      <c r="X448" s="1">
        <v>0</v>
      </c>
      <c r="Y448" s="1" t="s">
        <v>59</v>
      </c>
      <c r="Z448" s="1" t="s">
        <v>59</v>
      </c>
      <c r="AA448" s="1" t="s">
        <v>59</v>
      </c>
      <c r="AB448" s="1" t="s">
        <v>59</v>
      </c>
      <c r="AC448" s="1" t="s">
        <v>59</v>
      </c>
      <c r="AD448" s="1" t="s">
        <v>59</v>
      </c>
      <c r="AE448" s="1" t="s">
        <v>59</v>
      </c>
      <c r="AF448" s="1" t="s">
        <v>59</v>
      </c>
      <c r="AG448" s="1" t="s">
        <v>59</v>
      </c>
      <c r="AH448" s="1" t="s">
        <v>59</v>
      </c>
      <c r="AI448" s="1" t="s">
        <v>59</v>
      </c>
      <c r="AJ448" s="1" t="s">
        <v>59</v>
      </c>
      <c r="AV448" s="1">
        <v>13</v>
      </c>
      <c r="AW448" s="1" t="s">
        <v>59</v>
      </c>
      <c r="AX448" s="1">
        <v>6</v>
      </c>
    </row>
    <row r="449" spans="1:50">
      <c r="A449" s="1" t="s">
        <v>973</v>
      </c>
      <c r="B449" s="1" t="s">
        <v>974</v>
      </c>
      <c r="C449" s="1" t="s">
        <v>218</v>
      </c>
      <c r="E449" s="1" t="s">
        <v>53</v>
      </c>
      <c r="F449" s="1">
        <v>56</v>
      </c>
      <c r="G449" s="1" t="s">
        <v>89</v>
      </c>
      <c r="H449" s="1">
        <v>352.3</v>
      </c>
      <c r="I449" s="1" t="s">
        <v>55</v>
      </c>
      <c r="J449" s="1" t="s">
        <v>71</v>
      </c>
      <c r="K449" s="1" t="s">
        <v>90</v>
      </c>
      <c r="L449" s="1" t="s">
        <v>66</v>
      </c>
      <c r="M449" s="1">
        <v>1</v>
      </c>
      <c r="N449" s="1">
        <v>0</v>
      </c>
      <c r="O449" s="1">
        <v>0</v>
      </c>
      <c r="P449" s="1">
        <v>0</v>
      </c>
      <c r="Q449" s="1" t="s">
        <v>59</v>
      </c>
      <c r="R449" s="1" t="s">
        <v>59</v>
      </c>
      <c r="S449" s="1" t="s">
        <v>59</v>
      </c>
      <c r="T449" s="1" t="s">
        <v>59</v>
      </c>
      <c r="U449" s="1" t="s">
        <v>59</v>
      </c>
      <c r="W449" s="1">
        <v>0</v>
      </c>
      <c r="X449" s="1">
        <v>0</v>
      </c>
      <c r="Y449" s="1" t="s">
        <v>59</v>
      </c>
      <c r="Z449" s="1" t="s">
        <v>59</v>
      </c>
      <c r="AA449" s="1" t="s">
        <v>59</v>
      </c>
      <c r="AB449" s="1" t="s">
        <v>59</v>
      </c>
      <c r="AC449" s="1" t="s">
        <v>59</v>
      </c>
      <c r="AD449" s="1" t="s">
        <v>59</v>
      </c>
      <c r="AE449" s="1" t="s">
        <v>59</v>
      </c>
      <c r="AF449" s="1" t="s">
        <v>59</v>
      </c>
      <c r="AG449" s="1" t="s">
        <v>59</v>
      </c>
      <c r="AH449" s="1" t="s">
        <v>59</v>
      </c>
      <c r="AI449" s="1" t="s">
        <v>59</v>
      </c>
      <c r="AJ449" s="1" t="s">
        <v>59</v>
      </c>
      <c r="AV449" s="1">
        <v>12.5</v>
      </c>
      <c r="AW449" s="1" t="s">
        <v>59</v>
      </c>
      <c r="AX449" s="1">
        <v>9</v>
      </c>
    </row>
    <row r="450" spans="1:50">
      <c r="A450" s="1" t="s">
        <v>975</v>
      </c>
      <c r="B450" s="1" t="s">
        <v>976</v>
      </c>
      <c r="C450" s="1" t="s">
        <v>69</v>
      </c>
      <c r="D450" s="1">
        <v>8200</v>
      </c>
      <c r="E450" s="1" t="s">
        <v>53</v>
      </c>
      <c r="F450" s="1">
        <v>38</v>
      </c>
      <c r="G450" s="1" t="s">
        <v>226</v>
      </c>
      <c r="H450" s="1">
        <v>387.17</v>
      </c>
      <c r="I450" s="1" t="s">
        <v>55</v>
      </c>
      <c r="J450" s="1" t="s">
        <v>55</v>
      </c>
      <c r="K450" s="1" t="s">
        <v>111</v>
      </c>
      <c r="L450" s="1" t="s">
        <v>66</v>
      </c>
      <c r="M450" s="1">
        <v>3</v>
      </c>
      <c r="N450" s="1">
        <v>2</v>
      </c>
      <c r="O450" s="1">
        <v>2</v>
      </c>
      <c r="P450" s="1">
        <v>0</v>
      </c>
      <c r="Q450" s="1" t="s">
        <v>59</v>
      </c>
      <c r="R450" s="1" t="s">
        <v>59</v>
      </c>
      <c r="S450" s="1" t="s">
        <v>59</v>
      </c>
      <c r="T450" s="1" t="s">
        <v>59</v>
      </c>
      <c r="U450" s="1" t="s">
        <v>59</v>
      </c>
      <c r="W450" s="1">
        <v>0</v>
      </c>
      <c r="X450" s="1">
        <v>0</v>
      </c>
      <c r="Y450" s="1" t="s">
        <v>66</v>
      </c>
      <c r="Z450" s="1" t="s">
        <v>66</v>
      </c>
      <c r="AA450" s="1" t="s">
        <v>66</v>
      </c>
      <c r="AB450" s="1" t="s">
        <v>66</v>
      </c>
      <c r="AC450" s="1" t="s">
        <v>58</v>
      </c>
      <c r="AD450" s="1" t="s">
        <v>58</v>
      </c>
      <c r="AE450" s="1" t="s">
        <v>58</v>
      </c>
      <c r="AF450" s="1" t="s">
        <v>58</v>
      </c>
      <c r="AG450" s="1" t="s">
        <v>58</v>
      </c>
      <c r="AH450" s="1" t="s">
        <v>58</v>
      </c>
      <c r="AI450" s="1" t="s">
        <v>58</v>
      </c>
      <c r="AJ450" s="1" t="s">
        <v>58</v>
      </c>
      <c r="AK450" s="1">
        <v>0</v>
      </c>
      <c r="AL450" s="1">
        <v>1</v>
      </c>
      <c r="AM450" s="1">
        <v>1</v>
      </c>
      <c r="AN450" s="1">
        <v>0</v>
      </c>
      <c r="AO450" s="1">
        <v>0</v>
      </c>
      <c r="AP450" s="1">
        <v>0</v>
      </c>
      <c r="AQ450" s="1">
        <v>0</v>
      </c>
      <c r="AR450" s="1">
        <v>0</v>
      </c>
      <c r="AS450" s="1">
        <v>0</v>
      </c>
      <c r="AV450" s="1">
        <v>12.8</v>
      </c>
      <c r="AW450" s="1" t="s">
        <v>59</v>
      </c>
      <c r="AX450" s="1">
        <v>6</v>
      </c>
    </row>
    <row r="451" spans="1:50">
      <c r="A451" s="1" t="s">
        <v>977</v>
      </c>
      <c r="B451" s="1" t="s">
        <v>978</v>
      </c>
      <c r="C451" s="1" t="s">
        <v>88</v>
      </c>
      <c r="E451" s="1" t="s">
        <v>63</v>
      </c>
      <c r="F451" s="1">
        <v>52</v>
      </c>
      <c r="G451" s="1" t="s">
        <v>54</v>
      </c>
      <c r="H451" s="1">
        <v>127.63</v>
      </c>
      <c r="I451" s="1" t="s">
        <v>55</v>
      </c>
      <c r="J451" s="1" t="s">
        <v>55</v>
      </c>
      <c r="K451" s="1" t="s">
        <v>215</v>
      </c>
      <c r="L451" s="1" t="s">
        <v>58</v>
      </c>
      <c r="M451" s="1">
        <v>0</v>
      </c>
      <c r="N451" s="1">
        <v>0</v>
      </c>
      <c r="O451" s="1">
        <v>0</v>
      </c>
      <c r="P451" s="1">
        <v>0</v>
      </c>
      <c r="Q451" s="1" t="s">
        <v>59</v>
      </c>
      <c r="R451" s="1" t="s">
        <v>59</v>
      </c>
      <c r="S451" s="1" t="s">
        <v>59</v>
      </c>
      <c r="T451" s="1" t="s">
        <v>59</v>
      </c>
      <c r="U451" s="1" t="s">
        <v>59</v>
      </c>
      <c r="V451" s="1">
        <v>0</v>
      </c>
      <c r="W451" s="1">
        <v>1</v>
      </c>
      <c r="X451" s="1">
        <v>0</v>
      </c>
      <c r="Y451" s="1" t="s">
        <v>59</v>
      </c>
      <c r="Z451" s="1" t="s">
        <v>59</v>
      </c>
      <c r="AA451" s="1" t="s">
        <v>59</v>
      </c>
      <c r="AB451" s="1" t="s">
        <v>59</v>
      </c>
      <c r="AC451" s="1" t="s">
        <v>59</v>
      </c>
      <c r="AD451" s="1" t="s">
        <v>59</v>
      </c>
      <c r="AE451" s="1" t="s">
        <v>59</v>
      </c>
      <c r="AF451" s="1" t="s">
        <v>59</v>
      </c>
      <c r="AG451" s="1" t="s">
        <v>59</v>
      </c>
      <c r="AH451" s="1" t="s">
        <v>59</v>
      </c>
      <c r="AI451" s="1" t="s">
        <v>59</v>
      </c>
      <c r="AJ451" s="1" t="s">
        <v>59</v>
      </c>
      <c r="AV451" s="1">
        <v>12.1</v>
      </c>
      <c r="AW451" s="1" t="s">
        <v>59</v>
      </c>
      <c r="AX451" s="1">
        <v>8</v>
      </c>
    </row>
    <row r="452" spans="1:50">
      <c r="A452" s="1" t="s">
        <v>979</v>
      </c>
      <c r="B452" s="1" t="s">
        <v>428</v>
      </c>
      <c r="C452" s="1" t="s">
        <v>83</v>
      </c>
      <c r="D452" s="1">
        <v>5360</v>
      </c>
      <c r="E452" s="1" t="s">
        <v>53</v>
      </c>
      <c r="F452" s="1">
        <v>60</v>
      </c>
      <c r="G452" s="1" t="s">
        <v>70</v>
      </c>
      <c r="H452" s="1">
        <v>256.58</v>
      </c>
      <c r="I452" s="1" t="s">
        <v>55</v>
      </c>
      <c r="J452" s="1" t="s">
        <v>71</v>
      </c>
      <c r="K452" s="1" t="s">
        <v>72</v>
      </c>
      <c r="L452" s="1" t="s">
        <v>58</v>
      </c>
      <c r="M452" s="1">
        <v>0</v>
      </c>
      <c r="N452" s="1">
        <v>2</v>
      </c>
      <c r="O452" s="1">
        <v>2</v>
      </c>
      <c r="P452" s="1">
        <v>0</v>
      </c>
      <c r="Q452" s="1" t="s">
        <v>59</v>
      </c>
      <c r="R452" s="1" t="s">
        <v>59</v>
      </c>
      <c r="S452" s="1" t="s">
        <v>59</v>
      </c>
      <c r="T452" s="1" t="s">
        <v>59</v>
      </c>
      <c r="U452" s="1" t="s">
        <v>59</v>
      </c>
      <c r="V452" s="1">
        <v>1</v>
      </c>
      <c r="W452" s="1">
        <v>0</v>
      </c>
      <c r="X452" s="1">
        <v>0</v>
      </c>
      <c r="Y452" s="1" t="s">
        <v>58</v>
      </c>
      <c r="Z452" s="1" t="s">
        <v>58</v>
      </c>
      <c r="AA452" s="1" t="s">
        <v>58</v>
      </c>
      <c r="AB452" s="1" t="s">
        <v>58</v>
      </c>
      <c r="AC452" s="1" t="s">
        <v>58</v>
      </c>
      <c r="AD452" s="1" t="s">
        <v>58</v>
      </c>
      <c r="AE452" s="1" t="s">
        <v>58</v>
      </c>
      <c r="AF452" s="1" t="s">
        <v>58</v>
      </c>
      <c r="AG452" s="1" t="s">
        <v>58</v>
      </c>
      <c r="AH452" s="1" t="s">
        <v>58</v>
      </c>
      <c r="AI452" s="1" t="s">
        <v>58</v>
      </c>
      <c r="AJ452" s="1" t="s">
        <v>58</v>
      </c>
      <c r="AK452" s="1">
        <v>1</v>
      </c>
      <c r="AL452" s="1">
        <v>1</v>
      </c>
      <c r="AM452" s="1">
        <v>1</v>
      </c>
      <c r="AN452" s="1">
        <v>0</v>
      </c>
      <c r="AO452" s="1">
        <v>1</v>
      </c>
      <c r="AP452" s="1">
        <v>0</v>
      </c>
      <c r="AQ452" s="1">
        <v>0</v>
      </c>
      <c r="AR452" s="1">
        <v>0</v>
      </c>
      <c r="AS452" s="1">
        <v>0</v>
      </c>
      <c r="AV452" s="1">
        <v>11.7</v>
      </c>
      <c r="AW452" s="1" t="s">
        <v>59</v>
      </c>
      <c r="AX452" s="1">
        <v>2</v>
      </c>
    </row>
    <row r="453" spans="1:50">
      <c r="A453" s="1" t="s">
        <v>980</v>
      </c>
      <c r="B453" s="1" t="s">
        <v>939</v>
      </c>
      <c r="C453" s="1" t="s">
        <v>103</v>
      </c>
      <c r="D453" s="1">
        <v>6690</v>
      </c>
      <c r="E453" s="1" t="s">
        <v>53</v>
      </c>
      <c r="F453" s="1">
        <v>56</v>
      </c>
      <c r="G453" s="1" t="s">
        <v>84</v>
      </c>
      <c r="H453" s="1">
        <v>323.36</v>
      </c>
      <c r="I453" s="1" t="s">
        <v>55</v>
      </c>
      <c r="J453" s="1" t="s">
        <v>55</v>
      </c>
      <c r="K453" s="1" t="s">
        <v>57</v>
      </c>
      <c r="L453" s="1" t="s">
        <v>58</v>
      </c>
      <c r="M453" s="1">
        <v>0</v>
      </c>
      <c r="N453" s="1">
        <v>1</v>
      </c>
      <c r="O453" s="1">
        <v>1</v>
      </c>
      <c r="P453" s="1">
        <v>0</v>
      </c>
      <c r="Q453" s="1" t="s">
        <v>59</v>
      </c>
      <c r="R453" s="1" t="s">
        <v>59</v>
      </c>
      <c r="S453" s="1" t="s">
        <v>59</v>
      </c>
      <c r="T453" s="1" t="s">
        <v>59</v>
      </c>
      <c r="U453" s="1" t="s">
        <v>59</v>
      </c>
      <c r="W453" s="1">
        <v>0</v>
      </c>
      <c r="X453" s="1">
        <v>0</v>
      </c>
      <c r="Y453" s="1" t="s">
        <v>58</v>
      </c>
      <c r="Z453" s="1" t="s">
        <v>66</v>
      </c>
      <c r="AA453" s="1" t="s">
        <v>58</v>
      </c>
      <c r="AB453" s="1" t="s">
        <v>58</v>
      </c>
      <c r="AC453" s="1" t="s">
        <v>58</v>
      </c>
      <c r="AD453" s="1" t="s">
        <v>58</v>
      </c>
      <c r="AE453" s="1" t="s">
        <v>58</v>
      </c>
      <c r="AF453" s="1" t="s">
        <v>58</v>
      </c>
      <c r="AG453" s="1" t="s">
        <v>58</v>
      </c>
      <c r="AH453" s="1" t="s">
        <v>58</v>
      </c>
      <c r="AI453" s="1" t="s">
        <v>58</v>
      </c>
      <c r="AJ453" s="1" t="s">
        <v>58</v>
      </c>
      <c r="AK453" s="1">
        <v>0</v>
      </c>
      <c r="AL453" s="1">
        <v>1</v>
      </c>
      <c r="AM453" s="1">
        <v>0</v>
      </c>
      <c r="AN453" s="1">
        <v>0</v>
      </c>
      <c r="AO453" s="1">
        <v>0</v>
      </c>
      <c r="AP453" s="1">
        <v>0</v>
      </c>
      <c r="AQ453" s="1">
        <v>0</v>
      </c>
      <c r="AR453" s="1">
        <v>0</v>
      </c>
      <c r="AS453" s="1">
        <v>0</v>
      </c>
      <c r="AV453" s="1">
        <v>12.2</v>
      </c>
      <c r="AW453" s="1" t="s">
        <v>59</v>
      </c>
      <c r="AX453" s="1">
        <v>6</v>
      </c>
    </row>
    <row r="454" spans="1:50">
      <c r="A454" s="1" t="s">
        <v>981</v>
      </c>
      <c r="B454" s="1" t="s">
        <v>982</v>
      </c>
      <c r="C454" s="1" t="s">
        <v>202</v>
      </c>
      <c r="D454" s="1">
        <v>3440</v>
      </c>
      <c r="E454" s="1" t="s">
        <v>53</v>
      </c>
      <c r="F454" s="1">
        <v>74</v>
      </c>
      <c r="G454" s="1" t="s">
        <v>115</v>
      </c>
      <c r="H454" s="1">
        <v>285.52999999999997</v>
      </c>
      <c r="I454" s="1" t="s">
        <v>94</v>
      </c>
      <c r="J454" s="1" t="s">
        <v>56</v>
      </c>
      <c r="K454" s="1" t="s">
        <v>72</v>
      </c>
      <c r="L454" s="1" t="s">
        <v>58</v>
      </c>
      <c r="M454" s="1">
        <v>0</v>
      </c>
      <c r="N454" s="1">
        <v>2</v>
      </c>
      <c r="O454" s="1">
        <v>2</v>
      </c>
      <c r="P454" s="1">
        <v>0</v>
      </c>
      <c r="Q454" s="1" t="s">
        <v>59</v>
      </c>
      <c r="R454" s="1" t="s">
        <v>59</v>
      </c>
      <c r="S454" s="1" t="s">
        <v>59</v>
      </c>
      <c r="T454" s="1" t="s">
        <v>59</v>
      </c>
      <c r="U454" s="1" t="s">
        <v>59</v>
      </c>
      <c r="V454" s="1">
        <v>1</v>
      </c>
      <c r="W454" s="1">
        <v>0</v>
      </c>
      <c r="X454" s="1">
        <v>0</v>
      </c>
      <c r="Y454" s="1" t="s">
        <v>58</v>
      </c>
      <c r="Z454" s="1" t="s">
        <v>66</v>
      </c>
      <c r="AA454" s="1" t="s">
        <v>58</v>
      </c>
      <c r="AB454" s="1" t="s">
        <v>66</v>
      </c>
      <c r="AC454" s="1" t="s">
        <v>58</v>
      </c>
      <c r="AD454" s="1" t="s">
        <v>58</v>
      </c>
      <c r="AE454" s="1" t="s">
        <v>58</v>
      </c>
      <c r="AF454" s="1" t="s">
        <v>58</v>
      </c>
      <c r="AG454" s="1" t="s">
        <v>58</v>
      </c>
      <c r="AH454" s="1" t="s">
        <v>58</v>
      </c>
      <c r="AI454" s="1" t="s">
        <v>66</v>
      </c>
      <c r="AJ454" s="1" t="s">
        <v>58</v>
      </c>
      <c r="AK454" s="1">
        <v>0</v>
      </c>
      <c r="AL454" s="1">
        <v>0</v>
      </c>
      <c r="AM454" s="1">
        <v>1</v>
      </c>
      <c r="AN454" s="1">
        <v>0</v>
      </c>
      <c r="AO454" s="1">
        <v>0</v>
      </c>
      <c r="AP454" s="1">
        <v>0</v>
      </c>
      <c r="AQ454" s="1">
        <v>0</v>
      </c>
      <c r="AR454" s="1">
        <v>0</v>
      </c>
      <c r="AS454" s="1">
        <v>0</v>
      </c>
      <c r="AV454" s="1">
        <v>14.8</v>
      </c>
      <c r="AW454" s="1" t="s">
        <v>59</v>
      </c>
      <c r="AX454" s="1">
        <v>2</v>
      </c>
    </row>
    <row r="455" spans="1:50">
      <c r="A455" s="1" t="s">
        <v>983</v>
      </c>
      <c r="B455" s="1" t="s">
        <v>984</v>
      </c>
      <c r="C455" s="1" t="s">
        <v>781</v>
      </c>
      <c r="D455" s="1">
        <v>7490</v>
      </c>
      <c r="E455" s="1" t="s">
        <v>63</v>
      </c>
      <c r="F455" s="1">
        <v>60</v>
      </c>
      <c r="G455" s="1" t="s">
        <v>64</v>
      </c>
      <c r="H455" s="1">
        <v>357.24</v>
      </c>
      <c r="I455" s="1" t="s">
        <v>641</v>
      </c>
      <c r="J455" s="1" t="s">
        <v>55</v>
      </c>
      <c r="K455" s="1" t="s">
        <v>153</v>
      </c>
      <c r="L455" s="1" t="s">
        <v>58</v>
      </c>
      <c r="M455" s="1">
        <v>1</v>
      </c>
      <c r="N455" s="1">
        <v>2</v>
      </c>
      <c r="O455" s="1">
        <v>1</v>
      </c>
      <c r="P455" s="1">
        <v>1</v>
      </c>
      <c r="Q455" s="1" t="s">
        <v>59</v>
      </c>
      <c r="R455" s="1" t="s">
        <v>59</v>
      </c>
      <c r="S455" s="1" t="s">
        <v>59</v>
      </c>
      <c r="T455" s="1" t="s">
        <v>59</v>
      </c>
      <c r="U455" s="1" t="s">
        <v>59</v>
      </c>
      <c r="Y455" s="1" t="s">
        <v>58</v>
      </c>
      <c r="Z455" s="1" t="s">
        <v>58</v>
      </c>
      <c r="AA455" s="1" t="s">
        <v>58</v>
      </c>
      <c r="AB455" s="1" t="s">
        <v>58</v>
      </c>
      <c r="AC455" s="1" t="s">
        <v>58</v>
      </c>
      <c r="AD455" s="1" t="s">
        <v>58</v>
      </c>
      <c r="AE455" s="1" t="s">
        <v>66</v>
      </c>
      <c r="AF455" s="1" t="s">
        <v>58</v>
      </c>
      <c r="AG455" s="1" t="s">
        <v>58</v>
      </c>
      <c r="AH455" s="1" t="s">
        <v>58</v>
      </c>
      <c r="AI455" s="1" t="s">
        <v>58</v>
      </c>
      <c r="AJ455" s="1" t="s">
        <v>58</v>
      </c>
      <c r="AK455" s="1">
        <v>1</v>
      </c>
      <c r="AL455" s="1">
        <v>0</v>
      </c>
      <c r="AM455" s="1">
        <v>1</v>
      </c>
      <c r="AN455" s="1">
        <v>0</v>
      </c>
      <c r="AO455" s="1">
        <v>0</v>
      </c>
      <c r="AP455" s="1">
        <v>0</v>
      </c>
      <c r="AQ455" s="1">
        <v>0</v>
      </c>
      <c r="AR455" s="1">
        <v>0</v>
      </c>
      <c r="AS455" s="1">
        <v>0</v>
      </c>
      <c r="AW455" s="1" t="s">
        <v>66</v>
      </c>
      <c r="AX455" s="1">
        <v>4</v>
      </c>
    </row>
    <row r="456" spans="1:50">
      <c r="A456" s="1" t="s">
        <v>985</v>
      </c>
      <c r="B456" s="1" t="s">
        <v>842</v>
      </c>
      <c r="C456" s="1" t="s">
        <v>88</v>
      </c>
      <c r="D456" s="1">
        <v>5120</v>
      </c>
      <c r="E456" s="1" t="s">
        <v>63</v>
      </c>
      <c r="F456" s="1">
        <v>58</v>
      </c>
      <c r="G456" s="1" t="s">
        <v>226</v>
      </c>
      <c r="H456" s="1">
        <v>371.71</v>
      </c>
      <c r="I456" s="1" t="s">
        <v>261</v>
      </c>
      <c r="J456" s="1" t="s">
        <v>71</v>
      </c>
      <c r="K456" s="1" t="s">
        <v>72</v>
      </c>
      <c r="L456" s="1" t="s">
        <v>66</v>
      </c>
      <c r="M456" s="1">
        <v>1</v>
      </c>
      <c r="N456" s="1">
        <v>2</v>
      </c>
      <c r="O456" s="1">
        <v>2</v>
      </c>
      <c r="P456" s="1">
        <v>1</v>
      </c>
      <c r="Q456" s="1" t="s">
        <v>59</v>
      </c>
      <c r="R456" s="1" t="s">
        <v>59</v>
      </c>
      <c r="S456" s="1" t="s">
        <v>66</v>
      </c>
      <c r="T456" s="1" t="s">
        <v>59</v>
      </c>
      <c r="U456" s="1" t="s">
        <v>59</v>
      </c>
      <c r="V456" s="1">
        <v>1</v>
      </c>
      <c r="W456" s="1">
        <v>1</v>
      </c>
      <c r="X456" s="1">
        <v>0</v>
      </c>
      <c r="Y456" s="1" t="s">
        <v>66</v>
      </c>
      <c r="Z456" s="1" t="s">
        <v>58</v>
      </c>
      <c r="AA456" s="1" t="s">
        <v>66</v>
      </c>
      <c r="AB456" s="1" t="s">
        <v>58</v>
      </c>
      <c r="AC456" s="1" t="s">
        <v>58</v>
      </c>
      <c r="AD456" s="1" t="s">
        <v>58</v>
      </c>
      <c r="AE456" s="1" t="s">
        <v>66</v>
      </c>
      <c r="AF456" s="1" t="s">
        <v>58</v>
      </c>
      <c r="AG456" s="1" t="s">
        <v>58</v>
      </c>
      <c r="AH456" s="1" t="s">
        <v>58</v>
      </c>
      <c r="AI456" s="1" t="s">
        <v>58</v>
      </c>
      <c r="AJ456" s="1" t="s">
        <v>58</v>
      </c>
      <c r="AK456" s="1">
        <v>0</v>
      </c>
      <c r="AL456" s="1">
        <v>0</v>
      </c>
      <c r="AM456" s="1">
        <v>1</v>
      </c>
      <c r="AN456" s="1">
        <v>0</v>
      </c>
      <c r="AO456" s="1">
        <v>1</v>
      </c>
      <c r="AP456" s="1">
        <v>0</v>
      </c>
      <c r="AQ456" s="1">
        <v>1</v>
      </c>
      <c r="AR456" s="1">
        <v>0</v>
      </c>
      <c r="AS456" s="1">
        <v>0</v>
      </c>
      <c r="AV456" s="1">
        <v>13.3</v>
      </c>
      <c r="AW456" s="1" t="s">
        <v>59</v>
      </c>
      <c r="AX456" s="1">
        <v>8</v>
      </c>
    </row>
    <row r="457" spans="1:50">
      <c r="A457" s="1" t="s">
        <v>986</v>
      </c>
      <c r="B457" s="1" t="s">
        <v>987</v>
      </c>
      <c r="C457" s="1" t="s">
        <v>79</v>
      </c>
      <c r="D457" s="1">
        <v>7000</v>
      </c>
      <c r="E457" s="1" t="s">
        <v>63</v>
      </c>
      <c r="F457" s="1">
        <v>40</v>
      </c>
      <c r="G457" s="1" t="s">
        <v>84</v>
      </c>
      <c r="H457" s="1">
        <v>240.79</v>
      </c>
      <c r="I457" s="1" t="s">
        <v>105</v>
      </c>
      <c r="J457" s="1" t="s">
        <v>71</v>
      </c>
      <c r="K457" s="1" t="s">
        <v>168</v>
      </c>
      <c r="L457" s="1" t="s">
        <v>66</v>
      </c>
      <c r="M457" s="1">
        <v>3</v>
      </c>
      <c r="N457" s="1">
        <v>1</v>
      </c>
      <c r="O457" s="1">
        <v>1</v>
      </c>
      <c r="P457" s="1">
        <v>0</v>
      </c>
      <c r="Q457" s="1" t="s">
        <v>59</v>
      </c>
      <c r="R457" s="1" t="s">
        <v>59</v>
      </c>
      <c r="S457" s="1" t="s">
        <v>59</v>
      </c>
      <c r="T457" s="1" t="s">
        <v>59</v>
      </c>
      <c r="U457" s="1" t="s">
        <v>59</v>
      </c>
      <c r="V457" s="1">
        <v>1</v>
      </c>
      <c r="W457" s="1">
        <v>1</v>
      </c>
      <c r="X457" s="1">
        <v>0</v>
      </c>
      <c r="Y457" s="1" t="s">
        <v>66</v>
      </c>
      <c r="Z457" s="1" t="s">
        <v>58</v>
      </c>
      <c r="AA457" s="1" t="s">
        <v>58</v>
      </c>
      <c r="AB457" s="1" t="s">
        <v>66</v>
      </c>
      <c r="AC457" s="1" t="s">
        <v>58</v>
      </c>
      <c r="AD457" s="1" t="s">
        <v>58</v>
      </c>
      <c r="AE457" s="1" t="s">
        <v>58</v>
      </c>
      <c r="AF457" s="1" t="s">
        <v>58</v>
      </c>
      <c r="AG457" s="1" t="s">
        <v>58</v>
      </c>
      <c r="AH457" s="1" t="s">
        <v>58</v>
      </c>
      <c r="AI457" s="1" t="s">
        <v>58</v>
      </c>
      <c r="AJ457" s="1" t="s">
        <v>58</v>
      </c>
      <c r="AK457" s="1">
        <v>0</v>
      </c>
      <c r="AL457" s="1">
        <v>1</v>
      </c>
      <c r="AM457" s="1">
        <v>1</v>
      </c>
      <c r="AN457" s="1">
        <v>1</v>
      </c>
      <c r="AO457" s="1">
        <v>0</v>
      </c>
      <c r="AP457" s="1">
        <v>0</v>
      </c>
      <c r="AQ457" s="1">
        <v>0</v>
      </c>
      <c r="AR457" s="1">
        <v>0</v>
      </c>
      <c r="AS457" s="1">
        <v>1</v>
      </c>
      <c r="AV457" s="1">
        <v>12.1</v>
      </c>
      <c r="AW457" s="1" t="s">
        <v>59</v>
      </c>
      <c r="AX457" s="1">
        <v>8</v>
      </c>
    </row>
    <row r="458" spans="1:50">
      <c r="A458" s="1" t="s">
        <v>988</v>
      </c>
      <c r="B458" s="1" t="s">
        <v>989</v>
      </c>
      <c r="C458" s="1" t="s">
        <v>199</v>
      </c>
      <c r="E458" s="1" t="s">
        <v>63</v>
      </c>
      <c r="F458" s="1">
        <v>60</v>
      </c>
      <c r="G458" s="1" t="s">
        <v>246</v>
      </c>
      <c r="H458" s="1">
        <v>356.58</v>
      </c>
      <c r="I458" s="1" t="s">
        <v>55</v>
      </c>
      <c r="J458" s="1" t="s">
        <v>71</v>
      </c>
      <c r="K458" s="1" t="s">
        <v>72</v>
      </c>
      <c r="L458" s="1" t="s">
        <v>58</v>
      </c>
      <c r="M458" s="1">
        <v>0</v>
      </c>
      <c r="N458" s="1">
        <v>1</v>
      </c>
      <c r="O458" s="1">
        <v>1</v>
      </c>
      <c r="P458" s="1">
        <v>0</v>
      </c>
      <c r="Q458" s="1" t="s">
        <v>59</v>
      </c>
      <c r="R458" s="1" t="s">
        <v>59</v>
      </c>
      <c r="S458" s="1" t="s">
        <v>59</v>
      </c>
      <c r="T458" s="1" t="s">
        <v>59</v>
      </c>
      <c r="U458" s="1" t="s">
        <v>59</v>
      </c>
      <c r="W458" s="1">
        <v>0</v>
      </c>
      <c r="X458" s="1">
        <v>0</v>
      </c>
      <c r="Y458" s="1" t="s">
        <v>58</v>
      </c>
      <c r="Z458" s="1" t="s">
        <v>66</v>
      </c>
      <c r="AA458" s="1" t="s">
        <v>58</v>
      </c>
      <c r="AB458" s="1" t="s">
        <v>66</v>
      </c>
      <c r="AC458" s="1" t="s">
        <v>58</v>
      </c>
      <c r="AD458" s="1" t="s">
        <v>58</v>
      </c>
      <c r="AE458" s="1" t="s">
        <v>66</v>
      </c>
      <c r="AF458" s="1" t="s">
        <v>58</v>
      </c>
      <c r="AG458" s="1" t="s">
        <v>58</v>
      </c>
      <c r="AH458" s="1" t="s">
        <v>58</v>
      </c>
      <c r="AI458" s="1" t="s">
        <v>58</v>
      </c>
      <c r="AJ458" s="1" t="s">
        <v>58</v>
      </c>
      <c r="AK458" s="1">
        <v>0</v>
      </c>
      <c r="AL458" s="1">
        <v>1</v>
      </c>
      <c r="AM458" s="1">
        <v>1</v>
      </c>
      <c r="AN458" s="1">
        <v>1</v>
      </c>
      <c r="AO458" s="1">
        <v>0</v>
      </c>
      <c r="AP458" s="1">
        <v>0</v>
      </c>
      <c r="AQ458" s="1">
        <v>0</v>
      </c>
      <c r="AR458" s="1">
        <v>0</v>
      </c>
      <c r="AS458" s="1">
        <v>1</v>
      </c>
      <c r="AV458" s="1">
        <v>12.2</v>
      </c>
      <c r="AW458" s="1" t="s">
        <v>59</v>
      </c>
      <c r="AX458" s="1">
        <v>3</v>
      </c>
    </row>
    <row r="459" spans="1:50">
      <c r="A459" s="1" t="s">
        <v>990</v>
      </c>
      <c r="B459" s="1" t="s">
        <v>191</v>
      </c>
      <c r="C459" s="1" t="s">
        <v>108</v>
      </c>
      <c r="D459" s="1">
        <v>1880</v>
      </c>
      <c r="E459" s="1" t="s">
        <v>53</v>
      </c>
      <c r="F459" s="1">
        <v>44</v>
      </c>
      <c r="G459" s="1" t="s">
        <v>64</v>
      </c>
      <c r="H459" s="1">
        <v>216.12</v>
      </c>
      <c r="I459" s="1" t="s">
        <v>105</v>
      </c>
      <c r="J459" s="1" t="s">
        <v>71</v>
      </c>
      <c r="K459" s="1" t="s">
        <v>156</v>
      </c>
      <c r="L459" s="1" t="s">
        <v>58</v>
      </c>
      <c r="M459" s="1">
        <v>0</v>
      </c>
      <c r="N459" s="1">
        <v>1</v>
      </c>
      <c r="O459" s="1">
        <v>1</v>
      </c>
      <c r="P459" s="1">
        <v>0</v>
      </c>
      <c r="Q459" s="1" t="s">
        <v>59</v>
      </c>
      <c r="R459" s="1" t="s">
        <v>59</v>
      </c>
      <c r="S459" s="1" t="s">
        <v>59</v>
      </c>
      <c r="T459" s="1" t="s">
        <v>59</v>
      </c>
      <c r="U459" s="1" t="s">
        <v>59</v>
      </c>
      <c r="V459" s="1">
        <v>1</v>
      </c>
      <c r="W459" s="1">
        <v>1</v>
      </c>
      <c r="X459" s="1">
        <v>0</v>
      </c>
      <c r="Y459" s="1" t="s">
        <v>66</v>
      </c>
      <c r="Z459" s="1" t="s">
        <v>58</v>
      </c>
      <c r="AA459" s="1" t="s">
        <v>58</v>
      </c>
      <c r="AB459" s="1" t="s">
        <v>58</v>
      </c>
      <c r="AC459" s="1" t="s">
        <v>58</v>
      </c>
      <c r="AD459" s="1" t="s">
        <v>58</v>
      </c>
      <c r="AE459" s="1" t="s">
        <v>58</v>
      </c>
      <c r="AF459" s="1" t="s">
        <v>58</v>
      </c>
      <c r="AG459" s="1" t="s">
        <v>58</v>
      </c>
      <c r="AH459" s="1" t="s">
        <v>58</v>
      </c>
      <c r="AI459" s="1" t="s">
        <v>58</v>
      </c>
      <c r="AJ459" s="1" t="s">
        <v>58</v>
      </c>
      <c r="AK459" s="1">
        <v>1</v>
      </c>
      <c r="AL459" s="1">
        <v>1</v>
      </c>
      <c r="AM459" s="1">
        <v>1</v>
      </c>
      <c r="AN459" s="1">
        <v>0</v>
      </c>
      <c r="AO459" s="1">
        <v>1</v>
      </c>
      <c r="AP459" s="1">
        <v>1</v>
      </c>
      <c r="AQ459" s="1">
        <v>0</v>
      </c>
      <c r="AR459" s="1">
        <v>0</v>
      </c>
      <c r="AS459" s="1">
        <v>1</v>
      </c>
      <c r="AV459" s="1">
        <v>12.4</v>
      </c>
      <c r="AW459" s="1" t="s">
        <v>59</v>
      </c>
      <c r="AX459" s="1">
        <v>9</v>
      </c>
    </row>
    <row r="460" spans="1:50">
      <c r="A460" s="1" t="s">
        <v>991</v>
      </c>
      <c r="B460" s="1" t="s">
        <v>992</v>
      </c>
      <c r="C460" s="1" t="s">
        <v>119</v>
      </c>
      <c r="E460" s="1" t="s">
        <v>53</v>
      </c>
      <c r="F460" s="1">
        <v>66</v>
      </c>
      <c r="G460" s="1" t="s">
        <v>54</v>
      </c>
      <c r="H460" s="1">
        <v>115.46</v>
      </c>
      <c r="I460" s="1" t="s">
        <v>55</v>
      </c>
      <c r="J460" s="1" t="s">
        <v>55</v>
      </c>
      <c r="K460" s="1" t="s">
        <v>256</v>
      </c>
      <c r="L460" s="1" t="s">
        <v>58</v>
      </c>
      <c r="M460" s="1">
        <v>0</v>
      </c>
      <c r="N460" s="1">
        <v>1</v>
      </c>
      <c r="O460" s="1">
        <v>1</v>
      </c>
      <c r="P460" s="1">
        <v>0</v>
      </c>
      <c r="Q460" s="1" t="s">
        <v>59</v>
      </c>
      <c r="R460" s="1" t="s">
        <v>59</v>
      </c>
      <c r="S460" s="1" t="s">
        <v>59</v>
      </c>
      <c r="T460" s="1" t="s">
        <v>59</v>
      </c>
      <c r="U460" s="1" t="s">
        <v>59</v>
      </c>
      <c r="W460" s="1">
        <v>0</v>
      </c>
      <c r="X460" s="1">
        <v>0</v>
      </c>
      <c r="Y460" s="1" t="s">
        <v>59</v>
      </c>
      <c r="Z460" s="1" t="s">
        <v>59</v>
      </c>
      <c r="AA460" s="1" t="s">
        <v>59</v>
      </c>
      <c r="AB460" s="1" t="s">
        <v>59</v>
      </c>
      <c r="AC460" s="1" t="s">
        <v>59</v>
      </c>
      <c r="AD460" s="1" t="s">
        <v>59</v>
      </c>
      <c r="AE460" s="1" t="s">
        <v>59</v>
      </c>
      <c r="AF460" s="1" t="s">
        <v>59</v>
      </c>
      <c r="AG460" s="1" t="s">
        <v>59</v>
      </c>
      <c r="AH460" s="1" t="s">
        <v>59</v>
      </c>
      <c r="AI460" s="1" t="s">
        <v>59</v>
      </c>
      <c r="AJ460" s="1" t="s">
        <v>59</v>
      </c>
      <c r="AV460" s="1">
        <v>11.9</v>
      </c>
      <c r="AW460" s="1" t="s">
        <v>59</v>
      </c>
      <c r="AX460" s="1">
        <v>7</v>
      </c>
    </row>
    <row r="461" spans="1:50">
      <c r="A461" s="1" t="s">
        <v>993</v>
      </c>
      <c r="B461" s="1" t="s">
        <v>994</v>
      </c>
      <c r="C461" s="1" t="s">
        <v>532</v>
      </c>
      <c r="D461" s="1">
        <v>7760</v>
      </c>
      <c r="E461" s="1" t="s">
        <v>63</v>
      </c>
      <c r="F461" s="1">
        <v>26</v>
      </c>
      <c r="G461" s="1" t="s">
        <v>104</v>
      </c>
      <c r="H461" s="1">
        <v>171.38</v>
      </c>
      <c r="I461" s="1" t="s">
        <v>55</v>
      </c>
      <c r="J461" s="1" t="s">
        <v>56</v>
      </c>
      <c r="K461" s="1" t="s">
        <v>128</v>
      </c>
      <c r="L461" s="1" t="s">
        <v>58</v>
      </c>
      <c r="M461" s="1">
        <v>0</v>
      </c>
      <c r="N461" s="1">
        <v>0</v>
      </c>
      <c r="O461" s="1">
        <v>0</v>
      </c>
      <c r="P461" s="1">
        <v>0</v>
      </c>
      <c r="Q461" s="1" t="s">
        <v>59</v>
      </c>
      <c r="R461" s="1" t="s">
        <v>59</v>
      </c>
      <c r="S461" s="1" t="s">
        <v>59</v>
      </c>
      <c r="T461" s="1" t="s">
        <v>59</v>
      </c>
      <c r="U461" s="1" t="s">
        <v>59</v>
      </c>
      <c r="V461" s="1">
        <v>0</v>
      </c>
      <c r="W461" s="1">
        <v>0</v>
      </c>
      <c r="X461" s="1">
        <v>0</v>
      </c>
      <c r="Y461" s="1" t="s">
        <v>59</v>
      </c>
      <c r="Z461" s="1" t="s">
        <v>59</v>
      </c>
      <c r="AA461" s="1" t="s">
        <v>59</v>
      </c>
      <c r="AB461" s="1" t="s">
        <v>59</v>
      </c>
      <c r="AC461" s="1" t="s">
        <v>59</v>
      </c>
      <c r="AD461" s="1" t="s">
        <v>59</v>
      </c>
      <c r="AE461" s="1" t="s">
        <v>59</v>
      </c>
      <c r="AF461" s="1" t="s">
        <v>59</v>
      </c>
      <c r="AG461" s="1" t="s">
        <v>59</v>
      </c>
      <c r="AH461" s="1" t="s">
        <v>59</v>
      </c>
      <c r="AI461" s="1" t="s">
        <v>59</v>
      </c>
      <c r="AJ461" s="1" t="s">
        <v>59</v>
      </c>
      <c r="AV461" s="1">
        <v>13</v>
      </c>
      <c r="AW461" s="1" t="s">
        <v>59</v>
      </c>
      <c r="AX461" s="1">
        <v>8</v>
      </c>
    </row>
    <row r="462" spans="1:50">
      <c r="A462" s="1" t="s">
        <v>995</v>
      </c>
      <c r="B462" s="1" t="s">
        <v>996</v>
      </c>
      <c r="C462" s="1" t="s">
        <v>75</v>
      </c>
      <c r="D462" s="1">
        <v>2160</v>
      </c>
      <c r="E462" s="1" t="s">
        <v>63</v>
      </c>
      <c r="F462" s="1">
        <v>40</v>
      </c>
      <c r="G462" s="1" t="s">
        <v>84</v>
      </c>
      <c r="H462" s="1">
        <v>250.99</v>
      </c>
      <c r="I462" s="1" t="s">
        <v>55</v>
      </c>
      <c r="J462" s="1" t="s">
        <v>56</v>
      </c>
      <c r="K462" s="1" t="s">
        <v>116</v>
      </c>
      <c r="L462" s="1" t="s">
        <v>58</v>
      </c>
      <c r="M462" s="1">
        <v>0</v>
      </c>
      <c r="N462" s="1">
        <v>1</v>
      </c>
      <c r="O462" s="1">
        <v>1</v>
      </c>
      <c r="P462" s="1">
        <v>0</v>
      </c>
      <c r="Q462" s="1" t="s">
        <v>59</v>
      </c>
      <c r="R462" s="1" t="s">
        <v>59</v>
      </c>
      <c r="S462" s="1" t="s">
        <v>59</v>
      </c>
      <c r="T462" s="1" t="s">
        <v>59</v>
      </c>
      <c r="U462" s="1" t="s">
        <v>59</v>
      </c>
      <c r="V462" s="1">
        <v>1</v>
      </c>
      <c r="W462" s="1">
        <v>1</v>
      </c>
      <c r="X462" s="1">
        <v>1</v>
      </c>
      <c r="Y462" s="1" t="s">
        <v>66</v>
      </c>
      <c r="Z462" s="1" t="s">
        <v>58</v>
      </c>
      <c r="AA462" s="1" t="s">
        <v>58</v>
      </c>
      <c r="AB462" s="1" t="s">
        <v>58</v>
      </c>
      <c r="AC462" s="1" t="s">
        <v>58</v>
      </c>
      <c r="AD462" s="1" t="s">
        <v>58</v>
      </c>
      <c r="AE462" s="1" t="s">
        <v>58</v>
      </c>
      <c r="AF462" s="1" t="s">
        <v>58</v>
      </c>
      <c r="AG462" s="1" t="s">
        <v>58</v>
      </c>
      <c r="AH462" s="1" t="s">
        <v>58</v>
      </c>
      <c r="AI462" s="1" t="s">
        <v>58</v>
      </c>
      <c r="AJ462" s="1" t="s">
        <v>58</v>
      </c>
      <c r="AK462" s="1">
        <v>0</v>
      </c>
      <c r="AL462" s="1">
        <v>1</v>
      </c>
      <c r="AM462" s="1">
        <v>0</v>
      </c>
      <c r="AN462" s="1">
        <v>0</v>
      </c>
      <c r="AO462" s="1">
        <v>1</v>
      </c>
      <c r="AP462" s="1">
        <v>1</v>
      </c>
      <c r="AQ462" s="1">
        <v>0</v>
      </c>
      <c r="AR462" s="1">
        <v>1</v>
      </c>
      <c r="AS462" s="1">
        <v>0</v>
      </c>
      <c r="AV462" s="1">
        <v>11.7</v>
      </c>
      <c r="AW462" s="1" t="s">
        <v>59</v>
      </c>
      <c r="AX462" s="1">
        <v>1</v>
      </c>
    </row>
    <row r="463" spans="1:50">
      <c r="A463" s="1" t="s">
        <v>997</v>
      </c>
      <c r="B463" s="1" t="s">
        <v>998</v>
      </c>
      <c r="C463" s="1" t="s">
        <v>108</v>
      </c>
      <c r="D463" s="1">
        <v>3360</v>
      </c>
      <c r="E463" s="1" t="s">
        <v>53</v>
      </c>
      <c r="F463" s="1">
        <v>56</v>
      </c>
      <c r="G463" s="1" t="s">
        <v>163</v>
      </c>
      <c r="H463" s="1">
        <v>389.47</v>
      </c>
      <c r="I463" s="1" t="s">
        <v>55</v>
      </c>
      <c r="J463" s="1" t="s">
        <v>71</v>
      </c>
      <c r="K463" s="1" t="s">
        <v>153</v>
      </c>
      <c r="L463" s="1" t="s">
        <v>58</v>
      </c>
      <c r="M463" s="1">
        <v>0</v>
      </c>
      <c r="N463" s="1">
        <v>2</v>
      </c>
      <c r="O463" s="1">
        <v>2</v>
      </c>
      <c r="P463" s="1">
        <v>1</v>
      </c>
      <c r="Q463" s="1" t="s">
        <v>59</v>
      </c>
      <c r="R463" s="1" t="s">
        <v>59</v>
      </c>
      <c r="S463" s="1" t="s">
        <v>59</v>
      </c>
      <c r="T463" s="1" t="s">
        <v>59</v>
      </c>
      <c r="U463" s="1" t="s">
        <v>59</v>
      </c>
      <c r="Y463" s="1" t="s">
        <v>66</v>
      </c>
      <c r="Z463" s="1" t="s">
        <v>58</v>
      </c>
      <c r="AA463" s="1" t="s">
        <v>58</v>
      </c>
      <c r="AB463" s="1" t="s">
        <v>66</v>
      </c>
      <c r="AC463" s="1" t="s">
        <v>58</v>
      </c>
      <c r="AD463" s="1" t="s">
        <v>58</v>
      </c>
      <c r="AE463" s="1" t="s">
        <v>66</v>
      </c>
      <c r="AF463" s="1" t="s">
        <v>58</v>
      </c>
      <c r="AG463" s="1" t="s">
        <v>58</v>
      </c>
      <c r="AH463" s="1" t="s">
        <v>58</v>
      </c>
      <c r="AI463" s="1" t="s">
        <v>58</v>
      </c>
      <c r="AJ463" s="1" t="s">
        <v>58</v>
      </c>
      <c r="AK463" s="1">
        <v>1</v>
      </c>
      <c r="AL463" s="1">
        <v>0</v>
      </c>
      <c r="AM463" s="1">
        <v>1</v>
      </c>
      <c r="AN463" s="1">
        <v>1</v>
      </c>
      <c r="AO463" s="1">
        <v>1</v>
      </c>
      <c r="AP463" s="1">
        <v>0</v>
      </c>
      <c r="AQ463" s="1">
        <v>0</v>
      </c>
      <c r="AR463" s="1">
        <v>0</v>
      </c>
      <c r="AS463" s="1">
        <v>1</v>
      </c>
      <c r="AW463" s="1" t="s">
        <v>59</v>
      </c>
      <c r="AX463" s="1">
        <v>9</v>
      </c>
    </row>
    <row r="464" spans="1:50">
      <c r="A464" s="1" t="s">
        <v>999</v>
      </c>
      <c r="B464" s="1" t="s">
        <v>1000</v>
      </c>
      <c r="C464" s="1" t="s">
        <v>171</v>
      </c>
      <c r="D464" s="1">
        <v>5600</v>
      </c>
      <c r="E464" s="1" t="s">
        <v>53</v>
      </c>
      <c r="F464" s="1">
        <v>42</v>
      </c>
      <c r="G464" s="1" t="s">
        <v>70</v>
      </c>
      <c r="H464" s="1">
        <v>415.79</v>
      </c>
      <c r="I464" s="1" t="s">
        <v>196</v>
      </c>
      <c r="J464" s="1" t="s">
        <v>71</v>
      </c>
      <c r="K464" s="1" t="s">
        <v>80</v>
      </c>
      <c r="L464" s="1" t="s">
        <v>66</v>
      </c>
      <c r="M464" s="1">
        <v>1</v>
      </c>
      <c r="N464" s="1">
        <v>2</v>
      </c>
      <c r="O464" s="1">
        <v>2</v>
      </c>
      <c r="P464" s="1">
        <v>1</v>
      </c>
      <c r="Q464" s="1" t="s">
        <v>59</v>
      </c>
      <c r="R464" s="1" t="s">
        <v>59</v>
      </c>
      <c r="S464" s="1" t="s">
        <v>59</v>
      </c>
      <c r="T464" s="1" t="s">
        <v>59</v>
      </c>
      <c r="U464" s="1" t="s">
        <v>59</v>
      </c>
      <c r="Y464" s="1" t="s">
        <v>66</v>
      </c>
      <c r="Z464" s="1" t="s">
        <v>66</v>
      </c>
      <c r="AA464" s="1" t="s">
        <v>58</v>
      </c>
      <c r="AB464" s="1" t="s">
        <v>66</v>
      </c>
      <c r="AC464" s="1" t="s">
        <v>58</v>
      </c>
      <c r="AD464" s="1" t="s">
        <v>58</v>
      </c>
      <c r="AE464" s="1" t="s">
        <v>58</v>
      </c>
      <c r="AF464" s="1" t="s">
        <v>58</v>
      </c>
      <c r="AG464" s="1" t="s">
        <v>58</v>
      </c>
      <c r="AH464" s="1" t="s">
        <v>58</v>
      </c>
      <c r="AI464" s="1" t="s">
        <v>58</v>
      </c>
      <c r="AJ464" s="1" t="s">
        <v>58</v>
      </c>
      <c r="AK464" s="1">
        <v>0</v>
      </c>
      <c r="AL464" s="1">
        <v>1</v>
      </c>
      <c r="AM464" s="1">
        <v>1</v>
      </c>
      <c r="AN464" s="1">
        <v>0</v>
      </c>
      <c r="AO464" s="1">
        <v>1</v>
      </c>
      <c r="AP464" s="1">
        <v>0</v>
      </c>
      <c r="AQ464" s="1">
        <v>0</v>
      </c>
      <c r="AR464" s="1">
        <v>1</v>
      </c>
      <c r="AS464" s="1">
        <v>1</v>
      </c>
      <c r="AW464" s="1" t="s">
        <v>66</v>
      </c>
      <c r="AX464" s="1">
        <v>3</v>
      </c>
    </row>
    <row r="465" spans="1:50">
      <c r="A465" s="1" t="s">
        <v>1001</v>
      </c>
      <c r="B465" s="1" t="s">
        <v>1002</v>
      </c>
      <c r="C465" s="1" t="s">
        <v>134</v>
      </c>
      <c r="D465" s="1">
        <v>2000</v>
      </c>
      <c r="E465" s="1" t="s">
        <v>53</v>
      </c>
      <c r="F465" s="1">
        <v>70</v>
      </c>
      <c r="G465" s="1" t="s">
        <v>54</v>
      </c>
      <c r="H465" s="1">
        <v>115.46</v>
      </c>
      <c r="I465" s="1" t="s">
        <v>55</v>
      </c>
      <c r="J465" s="1" t="s">
        <v>55</v>
      </c>
      <c r="K465" s="1" t="s">
        <v>256</v>
      </c>
      <c r="L465" s="1" t="s">
        <v>58</v>
      </c>
      <c r="M465" s="1">
        <v>0</v>
      </c>
      <c r="N465" s="1">
        <v>1</v>
      </c>
      <c r="O465" s="1">
        <v>1</v>
      </c>
      <c r="P465" s="1">
        <v>0</v>
      </c>
      <c r="Q465" s="1" t="s">
        <v>59</v>
      </c>
      <c r="R465" s="1" t="s">
        <v>59</v>
      </c>
      <c r="S465" s="1" t="s">
        <v>59</v>
      </c>
      <c r="T465" s="1" t="s">
        <v>59</v>
      </c>
      <c r="U465" s="1" t="s">
        <v>59</v>
      </c>
      <c r="V465" s="1">
        <v>1</v>
      </c>
      <c r="W465" s="1">
        <v>0</v>
      </c>
      <c r="X465" s="1">
        <v>0</v>
      </c>
      <c r="Y465" s="1" t="s">
        <v>58</v>
      </c>
      <c r="Z465" s="1" t="s">
        <v>58</v>
      </c>
      <c r="AA465" s="1" t="s">
        <v>58</v>
      </c>
      <c r="AB465" s="1" t="s">
        <v>58</v>
      </c>
      <c r="AC465" s="1" t="s">
        <v>58</v>
      </c>
      <c r="AD465" s="1" t="s">
        <v>58</v>
      </c>
      <c r="AE465" s="1" t="s">
        <v>58</v>
      </c>
      <c r="AF465" s="1" t="s">
        <v>58</v>
      </c>
      <c r="AG465" s="1" t="s">
        <v>58</v>
      </c>
      <c r="AH465" s="1" t="s">
        <v>58</v>
      </c>
      <c r="AI465" s="1" t="s">
        <v>58</v>
      </c>
      <c r="AJ465" s="1" t="s">
        <v>58</v>
      </c>
      <c r="AK465" s="1">
        <v>0</v>
      </c>
      <c r="AL465" s="1">
        <v>0</v>
      </c>
      <c r="AM465" s="1">
        <v>0</v>
      </c>
      <c r="AN465" s="1">
        <v>0</v>
      </c>
      <c r="AO465" s="1">
        <v>0</v>
      </c>
      <c r="AP465" s="1">
        <v>0</v>
      </c>
      <c r="AQ465" s="1">
        <v>0</v>
      </c>
      <c r="AR465" s="1">
        <v>0</v>
      </c>
      <c r="AS465" s="1">
        <v>0</v>
      </c>
      <c r="AV465" s="1">
        <v>11.4</v>
      </c>
      <c r="AW465" s="1" t="s">
        <v>59</v>
      </c>
      <c r="AX465" s="1">
        <v>1</v>
      </c>
    </row>
    <row r="466" spans="1:50">
      <c r="A466" s="1" t="s">
        <v>1003</v>
      </c>
      <c r="B466" s="1" t="s">
        <v>1004</v>
      </c>
      <c r="C466" s="1" t="s">
        <v>75</v>
      </c>
      <c r="D466" s="1">
        <v>3720</v>
      </c>
      <c r="E466" s="1" t="s">
        <v>53</v>
      </c>
      <c r="F466" s="1">
        <v>42</v>
      </c>
      <c r="G466" s="1" t="s">
        <v>64</v>
      </c>
      <c r="H466" s="1">
        <v>233.22</v>
      </c>
      <c r="I466" s="1" t="s">
        <v>55</v>
      </c>
      <c r="J466" s="1" t="s">
        <v>55</v>
      </c>
      <c r="K466" s="1" t="s">
        <v>128</v>
      </c>
      <c r="L466" s="1" t="s">
        <v>58</v>
      </c>
      <c r="M466" s="1">
        <v>0</v>
      </c>
      <c r="N466" s="1">
        <v>0</v>
      </c>
      <c r="O466" s="1">
        <v>0</v>
      </c>
      <c r="P466" s="1">
        <v>0</v>
      </c>
      <c r="Q466" s="1" t="s">
        <v>59</v>
      </c>
      <c r="R466" s="1" t="s">
        <v>59</v>
      </c>
      <c r="S466" s="1" t="s">
        <v>59</v>
      </c>
      <c r="T466" s="1" t="s">
        <v>59</v>
      </c>
      <c r="U466" s="1" t="s">
        <v>59</v>
      </c>
      <c r="V466" s="1">
        <v>0</v>
      </c>
      <c r="W466" s="1">
        <v>0</v>
      </c>
      <c r="X466" s="1">
        <v>0</v>
      </c>
      <c r="Y466" s="1" t="s">
        <v>58</v>
      </c>
      <c r="Z466" s="1" t="s">
        <v>58</v>
      </c>
      <c r="AA466" s="1" t="s">
        <v>58</v>
      </c>
      <c r="AB466" s="1" t="s">
        <v>58</v>
      </c>
      <c r="AC466" s="1" t="s">
        <v>58</v>
      </c>
      <c r="AD466" s="1" t="s">
        <v>58</v>
      </c>
      <c r="AE466" s="1" t="s">
        <v>58</v>
      </c>
      <c r="AF466" s="1" t="s">
        <v>58</v>
      </c>
      <c r="AG466" s="1" t="s">
        <v>58</v>
      </c>
      <c r="AH466" s="1" t="s">
        <v>58</v>
      </c>
      <c r="AI466" s="1" t="s">
        <v>58</v>
      </c>
      <c r="AJ466" s="1" t="s">
        <v>58</v>
      </c>
      <c r="AK466" s="1">
        <v>0</v>
      </c>
      <c r="AL466" s="1">
        <v>1</v>
      </c>
      <c r="AM466" s="1">
        <v>1</v>
      </c>
      <c r="AN466" s="1">
        <v>0</v>
      </c>
      <c r="AO466" s="1">
        <v>0</v>
      </c>
      <c r="AP466" s="1">
        <v>0</v>
      </c>
      <c r="AQ466" s="1">
        <v>0</v>
      </c>
      <c r="AR466" s="1">
        <v>0</v>
      </c>
      <c r="AS466" s="1">
        <v>0</v>
      </c>
      <c r="AV466" s="1">
        <v>12.5</v>
      </c>
      <c r="AW466" s="1" t="s">
        <v>59</v>
      </c>
      <c r="AX466" s="1">
        <v>1</v>
      </c>
    </row>
    <row r="467" spans="1:50">
      <c r="A467" s="1" t="s">
        <v>1005</v>
      </c>
      <c r="B467" s="1" t="s">
        <v>1006</v>
      </c>
      <c r="C467" s="1" t="s">
        <v>108</v>
      </c>
      <c r="D467" s="1">
        <v>7240</v>
      </c>
      <c r="E467" s="1" t="s">
        <v>53</v>
      </c>
      <c r="F467" s="1">
        <v>0</v>
      </c>
      <c r="G467" s="1" t="s">
        <v>84</v>
      </c>
      <c r="H467" s="1">
        <v>225.33</v>
      </c>
      <c r="I467" s="1" t="s">
        <v>55</v>
      </c>
      <c r="J467" s="1" t="s">
        <v>55</v>
      </c>
      <c r="K467" s="1" t="s">
        <v>85</v>
      </c>
      <c r="L467" s="1" t="s">
        <v>66</v>
      </c>
      <c r="M467" s="1">
        <v>2</v>
      </c>
      <c r="N467" s="1">
        <v>2</v>
      </c>
      <c r="O467" s="1">
        <v>2</v>
      </c>
      <c r="P467" s="1">
        <v>0</v>
      </c>
      <c r="Q467" s="1" t="s">
        <v>59</v>
      </c>
      <c r="R467" s="1" t="s">
        <v>59</v>
      </c>
      <c r="S467" s="1" t="s">
        <v>59</v>
      </c>
      <c r="T467" s="1" t="s">
        <v>59</v>
      </c>
      <c r="U467" s="1" t="s">
        <v>59</v>
      </c>
      <c r="V467" s="1">
        <v>4</v>
      </c>
      <c r="W467" s="1">
        <v>1</v>
      </c>
      <c r="X467" s="1">
        <v>0</v>
      </c>
      <c r="Y467" s="1" t="s">
        <v>66</v>
      </c>
      <c r="Z467" s="1" t="s">
        <v>66</v>
      </c>
      <c r="AA467" s="1" t="s">
        <v>58</v>
      </c>
      <c r="AB467" s="1" t="s">
        <v>66</v>
      </c>
      <c r="AC467" s="1" t="s">
        <v>58</v>
      </c>
      <c r="AD467" s="1" t="s">
        <v>58</v>
      </c>
      <c r="AE467" s="1" t="s">
        <v>58</v>
      </c>
      <c r="AF467" s="1" t="s">
        <v>58</v>
      </c>
      <c r="AG467" s="1" t="s">
        <v>58</v>
      </c>
      <c r="AH467" s="1" t="s">
        <v>58</v>
      </c>
      <c r="AI467" s="1" t="s">
        <v>58</v>
      </c>
      <c r="AJ467" s="1" t="s">
        <v>58</v>
      </c>
      <c r="AK467" s="1">
        <v>0</v>
      </c>
      <c r="AL467" s="1">
        <v>0</v>
      </c>
      <c r="AM467" s="1">
        <v>1</v>
      </c>
      <c r="AN467" s="1">
        <v>0</v>
      </c>
      <c r="AO467" s="1">
        <v>0</v>
      </c>
      <c r="AP467" s="1">
        <v>0</v>
      </c>
      <c r="AQ467" s="1">
        <v>0</v>
      </c>
      <c r="AR467" s="1">
        <v>0</v>
      </c>
      <c r="AS467" s="1">
        <v>0</v>
      </c>
      <c r="AV467" s="1">
        <v>11.7</v>
      </c>
      <c r="AW467" s="1" t="s">
        <v>59</v>
      </c>
      <c r="AX467" s="1">
        <v>9</v>
      </c>
    </row>
    <row r="468" spans="1:50">
      <c r="A468" s="1" t="s">
        <v>1007</v>
      </c>
      <c r="B468" s="1" t="s">
        <v>1008</v>
      </c>
      <c r="C468" s="1" t="s">
        <v>122</v>
      </c>
      <c r="D468" s="1">
        <v>3980</v>
      </c>
      <c r="E468" s="1" t="s">
        <v>53</v>
      </c>
      <c r="F468" s="1">
        <v>0</v>
      </c>
      <c r="G468" s="1" t="s">
        <v>54</v>
      </c>
      <c r="H468" s="1">
        <v>100</v>
      </c>
      <c r="I468" s="1" t="s">
        <v>55</v>
      </c>
      <c r="J468" s="1" t="s">
        <v>55</v>
      </c>
      <c r="K468" s="1" t="s">
        <v>57</v>
      </c>
      <c r="L468" s="1" t="s">
        <v>58</v>
      </c>
      <c r="M468" s="1">
        <v>0</v>
      </c>
      <c r="N468" s="1">
        <v>0</v>
      </c>
      <c r="O468" s="1">
        <v>0</v>
      </c>
      <c r="P468" s="1">
        <v>0</v>
      </c>
      <c r="Q468" s="1" t="s">
        <v>59</v>
      </c>
      <c r="R468" s="1" t="s">
        <v>59</v>
      </c>
      <c r="S468" s="1" t="s">
        <v>59</v>
      </c>
      <c r="T468" s="1" t="s">
        <v>59</v>
      </c>
      <c r="U468" s="1" t="s">
        <v>59</v>
      </c>
      <c r="W468" s="1">
        <v>0</v>
      </c>
      <c r="X468" s="1">
        <v>0</v>
      </c>
      <c r="Y468" s="1" t="s">
        <v>59</v>
      </c>
      <c r="Z468" s="1" t="s">
        <v>59</v>
      </c>
      <c r="AA468" s="1" t="s">
        <v>59</v>
      </c>
      <c r="AB468" s="1" t="s">
        <v>59</v>
      </c>
      <c r="AC468" s="1" t="s">
        <v>59</v>
      </c>
      <c r="AD468" s="1" t="s">
        <v>59</v>
      </c>
      <c r="AE468" s="1" t="s">
        <v>59</v>
      </c>
      <c r="AF468" s="1" t="s">
        <v>59</v>
      </c>
      <c r="AG468" s="1" t="s">
        <v>59</v>
      </c>
      <c r="AH468" s="1" t="s">
        <v>59</v>
      </c>
      <c r="AI468" s="1" t="s">
        <v>59</v>
      </c>
      <c r="AJ468" s="1" t="s">
        <v>59</v>
      </c>
      <c r="AV468" s="1">
        <v>11.5</v>
      </c>
      <c r="AW468" s="1" t="s">
        <v>59</v>
      </c>
      <c r="AX468" s="1">
        <v>7</v>
      </c>
    </row>
    <row r="469" spans="1:50">
      <c r="A469" s="1" t="s">
        <v>1009</v>
      </c>
      <c r="B469" s="1" t="s">
        <v>1010</v>
      </c>
      <c r="C469" s="1" t="s">
        <v>142</v>
      </c>
      <c r="E469" s="1" t="s">
        <v>63</v>
      </c>
      <c r="F469" s="1">
        <v>50</v>
      </c>
      <c r="G469" s="1" t="s">
        <v>363</v>
      </c>
      <c r="H469" s="1">
        <v>420.07</v>
      </c>
      <c r="I469" s="1" t="s">
        <v>55</v>
      </c>
      <c r="J469" s="1" t="s">
        <v>55</v>
      </c>
      <c r="K469" s="1" t="s">
        <v>72</v>
      </c>
      <c r="L469" s="1" t="s">
        <v>66</v>
      </c>
      <c r="M469" s="1">
        <v>1</v>
      </c>
      <c r="N469" s="1">
        <v>2</v>
      </c>
      <c r="O469" s="1">
        <v>2</v>
      </c>
      <c r="P469" s="1">
        <v>0</v>
      </c>
      <c r="Q469" s="1" t="s">
        <v>59</v>
      </c>
      <c r="R469" s="1" t="s">
        <v>59</v>
      </c>
      <c r="S469" s="1" t="s">
        <v>59</v>
      </c>
      <c r="T469" s="1" t="s">
        <v>59</v>
      </c>
      <c r="U469" s="1" t="s">
        <v>59</v>
      </c>
      <c r="V469" s="1">
        <v>2</v>
      </c>
      <c r="W469" s="1">
        <v>1</v>
      </c>
      <c r="X469" s="1">
        <v>0</v>
      </c>
      <c r="Y469" s="1" t="s">
        <v>66</v>
      </c>
      <c r="Z469" s="1" t="s">
        <v>66</v>
      </c>
      <c r="AA469" s="1" t="s">
        <v>58</v>
      </c>
      <c r="AB469" s="1" t="s">
        <v>66</v>
      </c>
      <c r="AC469" s="1" t="s">
        <v>58</v>
      </c>
      <c r="AD469" s="1" t="s">
        <v>58</v>
      </c>
      <c r="AE469" s="1" t="s">
        <v>58</v>
      </c>
      <c r="AF469" s="1" t="s">
        <v>58</v>
      </c>
      <c r="AG469" s="1" t="s">
        <v>58</v>
      </c>
      <c r="AH469" s="1" t="s">
        <v>58</v>
      </c>
      <c r="AI469" s="1" t="s">
        <v>58</v>
      </c>
      <c r="AJ469" s="1" t="s">
        <v>58</v>
      </c>
      <c r="AK469" s="1">
        <v>0</v>
      </c>
      <c r="AL469" s="1">
        <v>1</v>
      </c>
      <c r="AM469" s="1">
        <v>1</v>
      </c>
      <c r="AN469" s="1">
        <v>0</v>
      </c>
      <c r="AO469" s="1">
        <v>0</v>
      </c>
      <c r="AP469" s="1">
        <v>1</v>
      </c>
      <c r="AQ469" s="1">
        <v>1</v>
      </c>
      <c r="AR469" s="1">
        <v>0</v>
      </c>
      <c r="AS469" s="1">
        <v>1</v>
      </c>
      <c r="AV469" s="1">
        <v>14</v>
      </c>
      <c r="AW469" s="1" t="s">
        <v>59</v>
      </c>
      <c r="AX469" s="1">
        <v>6</v>
      </c>
    </row>
    <row r="470" spans="1:50">
      <c r="A470" s="1" t="s">
        <v>1011</v>
      </c>
      <c r="B470" s="1" t="s">
        <v>1012</v>
      </c>
      <c r="C470" s="1" t="s">
        <v>83</v>
      </c>
      <c r="D470" s="1">
        <v>4920</v>
      </c>
      <c r="E470" s="1" t="s">
        <v>53</v>
      </c>
      <c r="F470" s="1">
        <v>0</v>
      </c>
      <c r="G470" s="1" t="s">
        <v>163</v>
      </c>
      <c r="H470" s="1">
        <v>309.20999999999998</v>
      </c>
      <c r="I470" s="1" t="s">
        <v>55</v>
      </c>
      <c r="J470" s="1" t="s">
        <v>55</v>
      </c>
      <c r="K470" s="1" t="s">
        <v>80</v>
      </c>
      <c r="L470" s="1" t="s">
        <v>58</v>
      </c>
      <c r="M470" s="1">
        <v>0</v>
      </c>
      <c r="N470" s="1">
        <v>1</v>
      </c>
      <c r="O470" s="1">
        <v>1</v>
      </c>
      <c r="P470" s="1">
        <v>0</v>
      </c>
      <c r="Q470" s="1" t="s">
        <v>59</v>
      </c>
      <c r="R470" s="1" t="s">
        <v>59</v>
      </c>
      <c r="S470" s="1" t="s">
        <v>59</v>
      </c>
      <c r="T470" s="1" t="s">
        <v>59</v>
      </c>
      <c r="U470" s="1" t="s">
        <v>59</v>
      </c>
      <c r="V470" s="1">
        <v>0</v>
      </c>
      <c r="W470" s="1">
        <v>1</v>
      </c>
      <c r="X470" s="1">
        <v>0</v>
      </c>
      <c r="Y470" s="1" t="s">
        <v>59</v>
      </c>
      <c r="Z470" s="1" t="s">
        <v>59</v>
      </c>
      <c r="AA470" s="1" t="s">
        <v>59</v>
      </c>
      <c r="AB470" s="1" t="s">
        <v>59</v>
      </c>
      <c r="AC470" s="1" t="s">
        <v>59</v>
      </c>
      <c r="AD470" s="1" t="s">
        <v>59</v>
      </c>
      <c r="AE470" s="1" t="s">
        <v>59</v>
      </c>
      <c r="AF470" s="1" t="s">
        <v>59</v>
      </c>
      <c r="AG470" s="1" t="s">
        <v>59</v>
      </c>
      <c r="AH470" s="1" t="s">
        <v>59</v>
      </c>
      <c r="AI470" s="1" t="s">
        <v>59</v>
      </c>
      <c r="AJ470" s="1" t="s">
        <v>59</v>
      </c>
      <c r="AV470" s="1">
        <v>14.8</v>
      </c>
      <c r="AW470" s="1" t="s">
        <v>59</v>
      </c>
      <c r="AX470" s="1">
        <v>2</v>
      </c>
    </row>
    <row r="471" spans="1:50">
      <c r="A471" s="1" t="s">
        <v>1013</v>
      </c>
      <c r="B471" s="1" t="s">
        <v>78</v>
      </c>
      <c r="C471" s="1" t="s">
        <v>185</v>
      </c>
      <c r="D471" s="1">
        <v>7040</v>
      </c>
      <c r="E471" s="1" t="s">
        <v>63</v>
      </c>
      <c r="F471" s="1">
        <v>62</v>
      </c>
      <c r="G471" s="1" t="s">
        <v>163</v>
      </c>
      <c r="H471" s="1">
        <v>393.42</v>
      </c>
      <c r="I471" s="1" t="s">
        <v>100</v>
      </c>
      <c r="J471" s="1" t="s">
        <v>56</v>
      </c>
      <c r="K471" s="1" t="s">
        <v>72</v>
      </c>
      <c r="L471" s="1" t="s">
        <v>58</v>
      </c>
      <c r="M471" s="1">
        <v>0</v>
      </c>
      <c r="N471" s="1">
        <v>2</v>
      </c>
      <c r="O471" s="1">
        <v>2</v>
      </c>
      <c r="P471" s="1">
        <v>0</v>
      </c>
      <c r="Q471" s="1" t="s">
        <v>59</v>
      </c>
      <c r="R471" s="1" t="s">
        <v>59</v>
      </c>
      <c r="S471" s="1" t="s">
        <v>66</v>
      </c>
      <c r="T471" s="1" t="s">
        <v>66</v>
      </c>
      <c r="U471" s="1" t="s">
        <v>66</v>
      </c>
      <c r="W471" s="1">
        <v>0</v>
      </c>
      <c r="X471" s="1">
        <v>0</v>
      </c>
      <c r="Y471" s="1" t="s">
        <v>58</v>
      </c>
      <c r="Z471" s="1" t="s">
        <v>58</v>
      </c>
      <c r="AA471" s="1" t="s">
        <v>58</v>
      </c>
      <c r="AB471" s="1" t="s">
        <v>58</v>
      </c>
      <c r="AC471" s="1" t="s">
        <v>58</v>
      </c>
      <c r="AD471" s="1" t="s">
        <v>58</v>
      </c>
      <c r="AE471" s="1" t="s">
        <v>58</v>
      </c>
      <c r="AF471" s="1" t="s">
        <v>58</v>
      </c>
      <c r="AG471" s="1" t="s">
        <v>58</v>
      </c>
      <c r="AH471" s="1" t="s">
        <v>58</v>
      </c>
      <c r="AI471" s="1" t="s">
        <v>58</v>
      </c>
      <c r="AJ471" s="1" t="s">
        <v>58</v>
      </c>
      <c r="AK471" s="1">
        <v>1</v>
      </c>
      <c r="AL471" s="1">
        <v>0</v>
      </c>
      <c r="AM471" s="1">
        <v>1</v>
      </c>
      <c r="AN471" s="1">
        <v>0</v>
      </c>
      <c r="AO471" s="1">
        <v>0</v>
      </c>
      <c r="AP471" s="1">
        <v>0</v>
      </c>
      <c r="AQ471" s="1">
        <v>0</v>
      </c>
      <c r="AR471" s="1">
        <v>0</v>
      </c>
      <c r="AS471" s="1">
        <v>0</v>
      </c>
      <c r="AV471" s="1">
        <v>15.3</v>
      </c>
      <c r="AW471" s="1" t="s">
        <v>59</v>
      </c>
      <c r="AX471" s="1">
        <v>1</v>
      </c>
    </row>
    <row r="472" spans="1:50">
      <c r="A472" s="1" t="s">
        <v>1014</v>
      </c>
      <c r="B472" s="1" t="s">
        <v>1015</v>
      </c>
      <c r="C472" s="1" t="s">
        <v>69</v>
      </c>
      <c r="E472" s="1" t="s">
        <v>63</v>
      </c>
      <c r="F472" s="1">
        <v>50</v>
      </c>
      <c r="G472" s="1" t="s">
        <v>64</v>
      </c>
      <c r="H472" s="1">
        <v>233.88</v>
      </c>
      <c r="I472" s="1" t="s">
        <v>105</v>
      </c>
      <c r="J472" s="1" t="s">
        <v>56</v>
      </c>
      <c r="K472" s="1" t="s">
        <v>85</v>
      </c>
      <c r="L472" s="1" t="s">
        <v>58</v>
      </c>
      <c r="M472" s="1">
        <v>0</v>
      </c>
      <c r="N472" s="1">
        <v>1</v>
      </c>
      <c r="O472" s="1">
        <v>1</v>
      </c>
      <c r="P472" s="1">
        <v>0</v>
      </c>
      <c r="Q472" s="1" t="s">
        <v>66</v>
      </c>
      <c r="R472" s="1" t="s">
        <v>66</v>
      </c>
      <c r="S472" s="1" t="s">
        <v>59</v>
      </c>
      <c r="T472" s="1" t="s">
        <v>66</v>
      </c>
      <c r="U472" s="1" t="s">
        <v>66</v>
      </c>
      <c r="W472" s="1">
        <v>0</v>
      </c>
      <c r="X472" s="1">
        <v>0</v>
      </c>
      <c r="Y472" s="1" t="s">
        <v>59</v>
      </c>
      <c r="Z472" s="1" t="s">
        <v>59</v>
      </c>
      <c r="AA472" s="1" t="s">
        <v>59</v>
      </c>
      <c r="AB472" s="1" t="s">
        <v>59</v>
      </c>
      <c r="AC472" s="1" t="s">
        <v>59</v>
      </c>
      <c r="AD472" s="1" t="s">
        <v>59</v>
      </c>
      <c r="AE472" s="1" t="s">
        <v>59</v>
      </c>
      <c r="AF472" s="1" t="s">
        <v>59</v>
      </c>
      <c r="AG472" s="1" t="s">
        <v>59</v>
      </c>
      <c r="AH472" s="1" t="s">
        <v>59</v>
      </c>
      <c r="AI472" s="1" t="s">
        <v>59</v>
      </c>
      <c r="AJ472" s="1" t="s">
        <v>59</v>
      </c>
      <c r="AV472" s="1">
        <v>12.4</v>
      </c>
      <c r="AW472" s="1" t="s">
        <v>66</v>
      </c>
      <c r="AX472" s="1">
        <v>6</v>
      </c>
    </row>
    <row r="473" spans="1:50">
      <c r="A473" s="1" t="s">
        <v>1016</v>
      </c>
      <c r="B473" s="1" t="s">
        <v>566</v>
      </c>
      <c r="C473" s="1" t="s">
        <v>75</v>
      </c>
      <c r="E473" s="1" t="s">
        <v>53</v>
      </c>
      <c r="F473" s="1">
        <v>72</v>
      </c>
      <c r="G473" s="1" t="s">
        <v>104</v>
      </c>
      <c r="H473" s="1">
        <v>209.54</v>
      </c>
      <c r="I473" s="1" t="s">
        <v>105</v>
      </c>
      <c r="J473" s="1" t="s">
        <v>55</v>
      </c>
      <c r="K473" s="1" t="s">
        <v>145</v>
      </c>
      <c r="L473" s="1" t="s">
        <v>58</v>
      </c>
      <c r="M473" s="1">
        <v>0</v>
      </c>
      <c r="N473" s="1">
        <v>2</v>
      </c>
      <c r="O473" s="1">
        <v>2</v>
      </c>
      <c r="P473" s="1">
        <v>1</v>
      </c>
      <c r="Q473" s="1" t="s">
        <v>59</v>
      </c>
      <c r="R473" s="1" t="s">
        <v>59</v>
      </c>
      <c r="S473" s="1" t="s">
        <v>59</v>
      </c>
      <c r="T473" s="1" t="s">
        <v>59</v>
      </c>
      <c r="U473" s="1" t="s">
        <v>59</v>
      </c>
      <c r="V473" s="1">
        <v>0</v>
      </c>
      <c r="W473" s="1">
        <v>1</v>
      </c>
      <c r="X473" s="1">
        <v>1</v>
      </c>
      <c r="Y473" s="1" t="s">
        <v>58</v>
      </c>
      <c r="Z473" s="1" t="s">
        <v>58</v>
      </c>
      <c r="AA473" s="1" t="s">
        <v>58</v>
      </c>
      <c r="AB473" s="1" t="s">
        <v>58</v>
      </c>
      <c r="AC473" s="1" t="s">
        <v>58</v>
      </c>
      <c r="AD473" s="1" t="s">
        <v>58</v>
      </c>
      <c r="AE473" s="1" t="s">
        <v>58</v>
      </c>
      <c r="AF473" s="1" t="s">
        <v>58</v>
      </c>
      <c r="AG473" s="1" t="s">
        <v>58</v>
      </c>
      <c r="AH473" s="1" t="s">
        <v>58</v>
      </c>
      <c r="AI473" s="1" t="s">
        <v>58</v>
      </c>
      <c r="AJ473" s="1" t="s">
        <v>58</v>
      </c>
      <c r="AK473" s="1">
        <v>0</v>
      </c>
      <c r="AL473" s="1">
        <v>0</v>
      </c>
      <c r="AM473" s="1">
        <v>0</v>
      </c>
      <c r="AN473" s="1">
        <v>0</v>
      </c>
      <c r="AO473" s="1">
        <v>0</v>
      </c>
      <c r="AP473" s="1">
        <v>0</v>
      </c>
      <c r="AQ473" s="1">
        <v>0</v>
      </c>
      <c r="AR473" s="1">
        <v>0</v>
      </c>
      <c r="AS473" s="1">
        <v>0</v>
      </c>
      <c r="AV473" s="1">
        <v>12.7</v>
      </c>
      <c r="AW473" s="1" t="s">
        <v>59</v>
      </c>
      <c r="AX473" s="1">
        <v>1</v>
      </c>
    </row>
    <row r="474" spans="1:50">
      <c r="A474" s="1" t="s">
        <v>1017</v>
      </c>
      <c r="B474" s="1" t="s">
        <v>1018</v>
      </c>
      <c r="C474" s="1" t="s">
        <v>271</v>
      </c>
      <c r="E474" s="1" t="s">
        <v>53</v>
      </c>
      <c r="F474" s="1">
        <v>78</v>
      </c>
      <c r="G474" s="1" t="s">
        <v>54</v>
      </c>
      <c r="H474" s="1">
        <v>304.93</v>
      </c>
      <c r="I474" s="1" t="s">
        <v>55</v>
      </c>
      <c r="J474" s="1" t="s">
        <v>55</v>
      </c>
      <c r="K474" s="1" t="s">
        <v>72</v>
      </c>
      <c r="L474" s="1" t="s">
        <v>58</v>
      </c>
      <c r="M474" s="1">
        <v>0</v>
      </c>
      <c r="N474" s="1">
        <v>2</v>
      </c>
      <c r="O474" s="1">
        <v>2</v>
      </c>
      <c r="P474" s="1">
        <v>0</v>
      </c>
      <c r="Q474" s="1" t="s">
        <v>59</v>
      </c>
      <c r="R474" s="1" t="s">
        <v>59</v>
      </c>
      <c r="S474" s="1" t="s">
        <v>59</v>
      </c>
      <c r="T474" s="1" t="s">
        <v>59</v>
      </c>
      <c r="U474" s="1" t="s">
        <v>59</v>
      </c>
      <c r="V474" s="1">
        <v>1</v>
      </c>
      <c r="W474" s="1">
        <v>1</v>
      </c>
      <c r="X474" s="1">
        <v>0</v>
      </c>
      <c r="Y474" s="1" t="s">
        <v>58</v>
      </c>
      <c r="Z474" s="1" t="s">
        <v>58</v>
      </c>
      <c r="AA474" s="1" t="s">
        <v>58</v>
      </c>
      <c r="AB474" s="1" t="s">
        <v>58</v>
      </c>
      <c r="AC474" s="1" t="s">
        <v>58</v>
      </c>
      <c r="AD474" s="1" t="s">
        <v>58</v>
      </c>
      <c r="AE474" s="1" t="s">
        <v>58</v>
      </c>
      <c r="AF474" s="1" t="s">
        <v>58</v>
      </c>
      <c r="AG474" s="1" t="s">
        <v>58</v>
      </c>
      <c r="AH474" s="1" t="s">
        <v>58</v>
      </c>
      <c r="AI474" s="1" t="s">
        <v>58</v>
      </c>
      <c r="AJ474" s="1" t="s">
        <v>58</v>
      </c>
      <c r="AK474" s="1">
        <v>1</v>
      </c>
      <c r="AL474" s="1">
        <v>1</v>
      </c>
      <c r="AM474" s="1">
        <v>1</v>
      </c>
      <c r="AN474" s="1">
        <v>0</v>
      </c>
      <c r="AO474" s="1">
        <v>0</v>
      </c>
      <c r="AP474" s="1">
        <v>0</v>
      </c>
      <c r="AQ474" s="1">
        <v>0</v>
      </c>
      <c r="AR474" s="1">
        <v>0</v>
      </c>
      <c r="AS474" s="1">
        <v>0</v>
      </c>
      <c r="AV474" s="1">
        <v>12.5</v>
      </c>
      <c r="AW474" s="1" t="s">
        <v>59</v>
      </c>
      <c r="AX474" s="1">
        <v>1</v>
      </c>
    </row>
    <row r="475" spans="1:50">
      <c r="A475" s="1" t="s">
        <v>1019</v>
      </c>
      <c r="B475" s="1" t="s">
        <v>1020</v>
      </c>
      <c r="C475" s="1" t="s">
        <v>212</v>
      </c>
      <c r="E475" s="1" t="s">
        <v>63</v>
      </c>
      <c r="F475" s="1">
        <v>64</v>
      </c>
      <c r="G475" s="1" t="s">
        <v>54</v>
      </c>
      <c r="H475" s="1">
        <v>238.49</v>
      </c>
      <c r="I475" s="1" t="s">
        <v>65</v>
      </c>
      <c r="J475" s="1" t="s">
        <v>71</v>
      </c>
      <c r="K475" s="1" t="s">
        <v>111</v>
      </c>
      <c r="L475" s="1" t="s">
        <v>58</v>
      </c>
      <c r="M475" s="1">
        <v>0</v>
      </c>
      <c r="N475" s="1">
        <v>1</v>
      </c>
      <c r="O475" s="1">
        <v>1</v>
      </c>
      <c r="P475" s="1">
        <v>0</v>
      </c>
      <c r="Q475" s="1" t="s">
        <v>59</v>
      </c>
      <c r="R475" s="1" t="s">
        <v>59</v>
      </c>
      <c r="S475" s="1" t="s">
        <v>66</v>
      </c>
      <c r="T475" s="1" t="s">
        <v>66</v>
      </c>
      <c r="U475" s="1" t="s">
        <v>59</v>
      </c>
      <c r="W475" s="1">
        <v>0</v>
      </c>
      <c r="X475" s="1">
        <v>0</v>
      </c>
      <c r="Y475" s="1" t="s">
        <v>58</v>
      </c>
      <c r="Z475" s="1" t="s">
        <v>66</v>
      </c>
      <c r="AA475" s="1" t="s">
        <v>58</v>
      </c>
      <c r="AB475" s="1" t="s">
        <v>58</v>
      </c>
      <c r="AC475" s="1" t="s">
        <v>58</v>
      </c>
      <c r="AD475" s="1" t="s">
        <v>58</v>
      </c>
      <c r="AE475" s="1" t="s">
        <v>58</v>
      </c>
      <c r="AF475" s="1" t="s">
        <v>58</v>
      </c>
      <c r="AG475" s="1" t="s">
        <v>58</v>
      </c>
      <c r="AH475" s="1" t="s">
        <v>58</v>
      </c>
      <c r="AI475" s="1" t="s">
        <v>58</v>
      </c>
      <c r="AJ475" s="1" t="s">
        <v>58</v>
      </c>
      <c r="AK475" s="1">
        <v>1</v>
      </c>
      <c r="AL475" s="1">
        <v>1</v>
      </c>
      <c r="AM475" s="1">
        <v>1</v>
      </c>
      <c r="AN475" s="1">
        <v>1</v>
      </c>
      <c r="AO475" s="1">
        <v>1</v>
      </c>
      <c r="AP475" s="1">
        <v>0</v>
      </c>
      <c r="AQ475" s="1">
        <v>0</v>
      </c>
      <c r="AR475" s="1">
        <v>0</v>
      </c>
      <c r="AS475" s="1">
        <v>1</v>
      </c>
      <c r="AV475" s="1">
        <v>11.6</v>
      </c>
      <c r="AW475" s="1" t="s">
        <v>59</v>
      </c>
      <c r="AX475" s="1">
        <v>7</v>
      </c>
    </row>
    <row r="476" spans="1:50">
      <c r="A476" s="1" t="s">
        <v>1021</v>
      </c>
      <c r="B476" s="1" t="s">
        <v>1022</v>
      </c>
      <c r="C476" s="1" t="s">
        <v>122</v>
      </c>
      <c r="D476" s="1">
        <v>5960</v>
      </c>
      <c r="E476" s="1" t="s">
        <v>63</v>
      </c>
      <c r="F476" s="1">
        <v>66</v>
      </c>
      <c r="G476" s="1" t="s">
        <v>70</v>
      </c>
      <c r="H476" s="1">
        <v>299.67</v>
      </c>
      <c r="I476" s="1" t="s">
        <v>105</v>
      </c>
      <c r="J476" s="1" t="s">
        <v>71</v>
      </c>
      <c r="K476" s="1" t="s">
        <v>85</v>
      </c>
      <c r="L476" s="1" t="s">
        <v>58</v>
      </c>
      <c r="M476" s="1">
        <v>0</v>
      </c>
      <c r="N476" s="1">
        <v>1</v>
      </c>
      <c r="O476" s="1">
        <v>1</v>
      </c>
      <c r="P476" s="1">
        <v>0</v>
      </c>
      <c r="Q476" s="1" t="s">
        <v>59</v>
      </c>
      <c r="R476" s="1" t="s">
        <v>59</v>
      </c>
      <c r="S476" s="1" t="s">
        <v>59</v>
      </c>
      <c r="T476" s="1" t="s">
        <v>66</v>
      </c>
      <c r="U476" s="1" t="s">
        <v>59</v>
      </c>
      <c r="V476" s="1">
        <v>1</v>
      </c>
      <c r="W476" s="1">
        <v>1</v>
      </c>
      <c r="X476" s="1">
        <v>1</v>
      </c>
      <c r="Y476" s="1" t="s">
        <v>58</v>
      </c>
      <c r="Z476" s="1" t="s">
        <v>58</v>
      </c>
      <c r="AA476" s="1" t="s">
        <v>58</v>
      </c>
      <c r="AB476" s="1" t="s">
        <v>58</v>
      </c>
      <c r="AC476" s="1" t="s">
        <v>58</v>
      </c>
      <c r="AD476" s="1" t="s">
        <v>58</v>
      </c>
      <c r="AE476" s="1" t="s">
        <v>58</v>
      </c>
      <c r="AF476" s="1" t="s">
        <v>58</v>
      </c>
      <c r="AG476" s="1" t="s">
        <v>58</v>
      </c>
      <c r="AH476" s="1" t="s">
        <v>58</v>
      </c>
      <c r="AI476" s="1" t="s">
        <v>58</v>
      </c>
      <c r="AJ476" s="1" t="s">
        <v>58</v>
      </c>
      <c r="AK476" s="1">
        <v>0</v>
      </c>
      <c r="AL476" s="1">
        <v>0</v>
      </c>
      <c r="AM476" s="1">
        <v>1</v>
      </c>
      <c r="AN476" s="1">
        <v>0</v>
      </c>
      <c r="AO476" s="1">
        <v>1</v>
      </c>
      <c r="AP476" s="1">
        <v>0</v>
      </c>
      <c r="AQ476" s="1">
        <v>0</v>
      </c>
      <c r="AR476" s="1">
        <v>1</v>
      </c>
      <c r="AS476" s="1">
        <v>1</v>
      </c>
      <c r="AV476" s="1">
        <v>12</v>
      </c>
      <c r="AW476" s="1" t="s">
        <v>59</v>
      </c>
      <c r="AX476" s="1">
        <v>7</v>
      </c>
    </row>
    <row r="477" spans="1:50">
      <c r="A477" s="1" t="s">
        <v>1023</v>
      </c>
      <c r="B477" s="1" t="s">
        <v>1024</v>
      </c>
      <c r="C477" s="1" t="s">
        <v>103</v>
      </c>
      <c r="D477" s="1">
        <v>7320</v>
      </c>
      <c r="E477" s="1" t="s">
        <v>53</v>
      </c>
      <c r="F477" s="1">
        <v>96</v>
      </c>
      <c r="G477" s="1" t="s">
        <v>226</v>
      </c>
      <c r="H477" s="1">
        <v>466.78</v>
      </c>
      <c r="I477" s="1" t="s">
        <v>55</v>
      </c>
      <c r="J477" s="1" t="s">
        <v>71</v>
      </c>
      <c r="K477" s="1" t="s">
        <v>128</v>
      </c>
      <c r="L477" s="1" t="s">
        <v>58</v>
      </c>
      <c r="M477" s="1">
        <v>0</v>
      </c>
      <c r="N477" s="1">
        <v>2</v>
      </c>
      <c r="O477" s="1">
        <v>2</v>
      </c>
      <c r="P477" s="1">
        <v>1</v>
      </c>
      <c r="Q477" s="1" t="s">
        <v>59</v>
      </c>
      <c r="R477" s="1" t="s">
        <v>59</v>
      </c>
      <c r="S477" s="1" t="s">
        <v>59</v>
      </c>
      <c r="T477" s="1" t="s">
        <v>59</v>
      </c>
      <c r="U477" s="1" t="s">
        <v>59</v>
      </c>
      <c r="W477" s="1">
        <v>0</v>
      </c>
      <c r="X477" s="1">
        <v>0</v>
      </c>
      <c r="Y477" s="1" t="s">
        <v>66</v>
      </c>
      <c r="Z477" s="1" t="s">
        <v>66</v>
      </c>
      <c r="AA477" s="1" t="s">
        <v>58</v>
      </c>
      <c r="AB477" s="1" t="s">
        <v>66</v>
      </c>
      <c r="AC477" s="1" t="s">
        <v>58</v>
      </c>
      <c r="AD477" s="1" t="s">
        <v>58</v>
      </c>
      <c r="AE477" s="1" t="s">
        <v>58</v>
      </c>
      <c r="AF477" s="1" t="s">
        <v>58</v>
      </c>
      <c r="AG477" s="1" t="s">
        <v>58</v>
      </c>
      <c r="AH477" s="1" t="s">
        <v>66</v>
      </c>
      <c r="AI477" s="1" t="s">
        <v>58</v>
      </c>
      <c r="AJ477" s="1" t="s">
        <v>58</v>
      </c>
      <c r="AK477" s="1">
        <v>0</v>
      </c>
      <c r="AL477" s="1">
        <v>0</v>
      </c>
      <c r="AM477" s="1">
        <v>1</v>
      </c>
      <c r="AN477" s="1">
        <v>1</v>
      </c>
      <c r="AO477" s="1">
        <v>1</v>
      </c>
      <c r="AP477" s="1">
        <v>0</v>
      </c>
      <c r="AQ477" s="1">
        <v>0</v>
      </c>
      <c r="AR477" s="1">
        <v>0</v>
      </c>
      <c r="AS477" s="1">
        <v>0</v>
      </c>
      <c r="AV477" s="1">
        <v>14.2</v>
      </c>
      <c r="AW477" s="1" t="s">
        <v>59</v>
      </c>
      <c r="AX477" s="1">
        <v>6</v>
      </c>
    </row>
    <row r="478" spans="1:50">
      <c r="A478" s="1" t="s">
        <v>1025</v>
      </c>
      <c r="B478" s="1" t="s">
        <v>1026</v>
      </c>
      <c r="C478" s="1" t="s">
        <v>75</v>
      </c>
      <c r="D478" s="1">
        <v>440</v>
      </c>
      <c r="E478" s="1" t="s">
        <v>53</v>
      </c>
      <c r="F478" s="1">
        <v>32</v>
      </c>
      <c r="G478" s="1" t="s">
        <v>64</v>
      </c>
      <c r="H478" s="1">
        <v>275.66000000000003</v>
      </c>
      <c r="I478" s="1" t="s">
        <v>105</v>
      </c>
      <c r="J478" s="1" t="s">
        <v>56</v>
      </c>
      <c r="K478" s="1" t="s">
        <v>57</v>
      </c>
      <c r="L478" s="1" t="s">
        <v>58</v>
      </c>
      <c r="M478" s="1">
        <v>0</v>
      </c>
      <c r="N478" s="1">
        <v>1</v>
      </c>
      <c r="O478" s="1">
        <v>1</v>
      </c>
      <c r="P478" s="1">
        <v>0</v>
      </c>
      <c r="Q478" s="1" t="s">
        <v>59</v>
      </c>
      <c r="R478" s="1" t="s">
        <v>59</v>
      </c>
      <c r="S478" s="1" t="s">
        <v>59</v>
      </c>
      <c r="T478" s="1" t="s">
        <v>59</v>
      </c>
      <c r="U478" s="1" t="s">
        <v>59</v>
      </c>
      <c r="V478" s="1">
        <v>1</v>
      </c>
      <c r="W478" s="1">
        <v>0</v>
      </c>
      <c r="X478" s="1">
        <v>0</v>
      </c>
      <c r="Y478" s="1" t="s">
        <v>58</v>
      </c>
      <c r="Z478" s="1" t="s">
        <v>58</v>
      </c>
      <c r="AA478" s="1" t="s">
        <v>58</v>
      </c>
      <c r="AB478" s="1" t="s">
        <v>58</v>
      </c>
      <c r="AC478" s="1" t="s">
        <v>58</v>
      </c>
      <c r="AD478" s="1" t="s">
        <v>58</v>
      </c>
      <c r="AE478" s="1" t="s">
        <v>58</v>
      </c>
      <c r="AF478" s="1" t="s">
        <v>58</v>
      </c>
      <c r="AG478" s="1" t="s">
        <v>58</v>
      </c>
      <c r="AH478" s="1" t="s">
        <v>58</v>
      </c>
      <c r="AI478" s="1" t="s">
        <v>58</v>
      </c>
      <c r="AJ478" s="1" t="s">
        <v>58</v>
      </c>
      <c r="AK478" s="1">
        <v>0</v>
      </c>
      <c r="AL478" s="1">
        <v>0</v>
      </c>
      <c r="AM478" s="1">
        <v>0</v>
      </c>
      <c r="AN478" s="1">
        <v>0</v>
      </c>
      <c r="AO478" s="1">
        <v>0</v>
      </c>
      <c r="AP478" s="1">
        <v>0</v>
      </c>
      <c r="AQ478" s="1">
        <v>0</v>
      </c>
      <c r="AR478" s="1">
        <v>0</v>
      </c>
      <c r="AS478" s="1">
        <v>0</v>
      </c>
      <c r="AV478" s="1">
        <v>15</v>
      </c>
      <c r="AW478" s="1" t="s">
        <v>59</v>
      </c>
      <c r="AX478" s="1">
        <v>1</v>
      </c>
    </row>
    <row r="479" spans="1:50">
      <c r="A479" s="1" t="s">
        <v>1027</v>
      </c>
      <c r="B479" s="1" t="s">
        <v>1028</v>
      </c>
      <c r="C479" s="1" t="s">
        <v>134</v>
      </c>
      <c r="E479" s="1" t="s">
        <v>53</v>
      </c>
      <c r="F479" s="1">
        <v>56</v>
      </c>
      <c r="G479" s="1" t="s">
        <v>115</v>
      </c>
      <c r="H479" s="1">
        <v>145.38999999999999</v>
      </c>
      <c r="I479" s="1" t="s">
        <v>261</v>
      </c>
      <c r="J479" s="1" t="s">
        <v>56</v>
      </c>
      <c r="K479" s="1" t="s">
        <v>57</v>
      </c>
      <c r="L479" s="1" t="s">
        <v>58</v>
      </c>
      <c r="M479" s="1">
        <v>0</v>
      </c>
      <c r="N479" s="1">
        <v>2</v>
      </c>
      <c r="O479" s="1">
        <v>2</v>
      </c>
      <c r="P479" s="1">
        <v>0</v>
      </c>
      <c r="Q479" s="1" t="s">
        <v>66</v>
      </c>
      <c r="R479" s="1" t="s">
        <v>59</v>
      </c>
      <c r="S479" s="1" t="s">
        <v>59</v>
      </c>
      <c r="T479" s="1" t="s">
        <v>66</v>
      </c>
      <c r="U479" s="1" t="s">
        <v>66</v>
      </c>
      <c r="V479" s="1">
        <v>0</v>
      </c>
      <c r="W479" s="1">
        <v>0</v>
      </c>
      <c r="X479" s="1">
        <v>0</v>
      </c>
      <c r="Y479" s="1" t="s">
        <v>59</v>
      </c>
      <c r="Z479" s="1" t="s">
        <v>59</v>
      </c>
      <c r="AA479" s="1" t="s">
        <v>59</v>
      </c>
      <c r="AB479" s="1" t="s">
        <v>59</v>
      </c>
      <c r="AC479" s="1" t="s">
        <v>59</v>
      </c>
      <c r="AD479" s="1" t="s">
        <v>59</v>
      </c>
      <c r="AE479" s="1" t="s">
        <v>59</v>
      </c>
      <c r="AF479" s="1" t="s">
        <v>59</v>
      </c>
      <c r="AG479" s="1" t="s">
        <v>59</v>
      </c>
      <c r="AH479" s="1" t="s">
        <v>59</v>
      </c>
      <c r="AI479" s="1" t="s">
        <v>59</v>
      </c>
      <c r="AJ479" s="1" t="s">
        <v>59</v>
      </c>
      <c r="AV479" s="1">
        <v>11.5</v>
      </c>
      <c r="AW479" s="1" t="s">
        <v>59</v>
      </c>
      <c r="AX479" s="1">
        <v>1</v>
      </c>
    </row>
    <row r="480" spans="1:50">
      <c r="A480" s="1" t="s">
        <v>1029</v>
      </c>
      <c r="B480" s="1" t="s">
        <v>1030</v>
      </c>
      <c r="C480" s="1" t="s">
        <v>142</v>
      </c>
      <c r="D480" s="1">
        <v>6440</v>
      </c>
      <c r="E480" s="1" t="s">
        <v>63</v>
      </c>
      <c r="F480" s="1">
        <v>0</v>
      </c>
      <c r="G480" s="1" t="s">
        <v>64</v>
      </c>
      <c r="H480" s="1">
        <v>331.58</v>
      </c>
      <c r="I480" s="1" t="s">
        <v>105</v>
      </c>
      <c r="J480" s="1" t="s">
        <v>71</v>
      </c>
      <c r="K480" s="1" t="s">
        <v>215</v>
      </c>
      <c r="L480" s="1" t="s">
        <v>66</v>
      </c>
      <c r="M480" s="1">
        <v>5</v>
      </c>
      <c r="N480" s="1">
        <v>2</v>
      </c>
      <c r="O480" s="1">
        <v>2</v>
      </c>
      <c r="P480" s="1">
        <v>0</v>
      </c>
      <c r="Q480" s="1" t="s">
        <v>59</v>
      </c>
      <c r="R480" s="1" t="s">
        <v>59</v>
      </c>
      <c r="S480" s="1" t="s">
        <v>59</v>
      </c>
      <c r="T480" s="1" t="s">
        <v>59</v>
      </c>
      <c r="U480" s="1" t="s">
        <v>59</v>
      </c>
      <c r="V480" s="1">
        <v>1</v>
      </c>
      <c r="W480" s="1">
        <v>1</v>
      </c>
      <c r="X480" s="1">
        <v>1</v>
      </c>
      <c r="Y480" s="1" t="s">
        <v>58</v>
      </c>
      <c r="Z480" s="1" t="s">
        <v>58</v>
      </c>
      <c r="AA480" s="1" t="s">
        <v>58</v>
      </c>
      <c r="AB480" s="1" t="s">
        <v>66</v>
      </c>
      <c r="AC480" s="1" t="s">
        <v>58</v>
      </c>
      <c r="AD480" s="1" t="s">
        <v>58</v>
      </c>
      <c r="AE480" s="1" t="s">
        <v>66</v>
      </c>
      <c r="AF480" s="1" t="s">
        <v>58</v>
      </c>
      <c r="AG480" s="1" t="s">
        <v>58</v>
      </c>
      <c r="AH480" s="1" t="s">
        <v>58</v>
      </c>
      <c r="AI480" s="1" t="s">
        <v>58</v>
      </c>
      <c r="AJ480" s="1" t="s">
        <v>58</v>
      </c>
      <c r="AK480" s="1">
        <v>0</v>
      </c>
      <c r="AL480" s="1">
        <v>0</v>
      </c>
      <c r="AM480" s="1">
        <v>1</v>
      </c>
      <c r="AN480" s="1">
        <v>0</v>
      </c>
      <c r="AO480" s="1">
        <v>1</v>
      </c>
      <c r="AP480" s="1">
        <v>0</v>
      </c>
      <c r="AQ480" s="1">
        <v>0</v>
      </c>
      <c r="AR480" s="1">
        <v>0</v>
      </c>
      <c r="AS480" s="1">
        <v>0</v>
      </c>
      <c r="AV480" s="1">
        <v>13.8</v>
      </c>
      <c r="AW480" s="1" t="s">
        <v>59</v>
      </c>
      <c r="AX480" s="1">
        <v>6</v>
      </c>
    </row>
    <row r="481" spans="1:50">
      <c r="A481" s="1" t="s">
        <v>1031</v>
      </c>
      <c r="B481" s="1" t="s">
        <v>1032</v>
      </c>
      <c r="C481" s="1" t="s">
        <v>366</v>
      </c>
      <c r="D481" s="1">
        <v>6520</v>
      </c>
      <c r="E481" s="1" t="s">
        <v>53</v>
      </c>
      <c r="F481" s="1">
        <v>60</v>
      </c>
      <c r="G481" s="1" t="s">
        <v>64</v>
      </c>
      <c r="H481" s="1">
        <v>278.62</v>
      </c>
      <c r="I481" s="1" t="s">
        <v>55</v>
      </c>
      <c r="J481" s="1" t="s">
        <v>55</v>
      </c>
      <c r="K481" s="1" t="s">
        <v>256</v>
      </c>
      <c r="L481" s="1" t="s">
        <v>66</v>
      </c>
      <c r="M481" s="1">
        <v>2</v>
      </c>
      <c r="N481" s="1">
        <v>2</v>
      </c>
      <c r="O481" s="1">
        <v>1</v>
      </c>
      <c r="P481" s="1">
        <v>0</v>
      </c>
      <c r="Q481" s="1" t="s">
        <v>59</v>
      </c>
      <c r="R481" s="1" t="s">
        <v>59</v>
      </c>
      <c r="S481" s="1" t="s">
        <v>59</v>
      </c>
      <c r="T481" s="1" t="s">
        <v>59</v>
      </c>
      <c r="U481" s="1" t="s">
        <v>59</v>
      </c>
      <c r="V481" s="1">
        <v>2</v>
      </c>
      <c r="W481" s="1">
        <v>1</v>
      </c>
      <c r="X481" s="1">
        <v>1</v>
      </c>
      <c r="Y481" s="1" t="s">
        <v>59</v>
      </c>
      <c r="Z481" s="1" t="s">
        <v>59</v>
      </c>
      <c r="AA481" s="1" t="s">
        <v>59</v>
      </c>
      <c r="AB481" s="1" t="s">
        <v>59</v>
      </c>
      <c r="AC481" s="1" t="s">
        <v>59</v>
      </c>
      <c r="AD481" s="1" t="s">
        <v>59</v>
      </c>
      <c r="AE481" s="1" t="s">
        <v>59</v>
      </c>
      <c r="AF481" s="1" t="s">
        <v>59</v>
      </c>
      <c r="AG481" s="1" t="s">
        <v>59</v>
      </c>
      <c r="AH481" s="1" t="s">
        <v>59</v>
      </c>
      <c r="AI481" s="1" t="s">
        <v>59</v>
      </c>
      <c r="AJ481" s="1" t="s">
        <v>59</v>
      </c>
      <c r="AV481" s="1">
        <v>13.2</v>
      </c>
      <c r="AW481" s="1" t="s">
        <v>59</v>
      </c>
      <c r="AX481" s="1">
        <v>4</v>
      </c>
    </row>
    <row r="482" spans="1:50">
      <c r="A482" s="1" t="s">
        <v>1033</v>
      </c>
      <c r="B482" s="1" t="s">
        <v>1034</v>
      </c>
      <c r="C482" s="1" t="s">
        <v>93</v>
      </c>
      <c r="D482" s="1">
        <v>6320</v>
      </c>
      <c r="E482" s="1" t="s">
        <v>53</v>
      </c>
      <c r="F482" s="1">
        <v>0</v>
      </c>
      <c r="G482" s="1" t="s">
        <v>54</v>
      </c>
      <c r="H482" s="1">
        <v>156.58000000000001</v>
      </c>
      <c r="I482" s="1" t="s">
        <v>55</v>
      </c>
      <c r="J482" s="1" t="s">
        <v>55</v>
      </c>
      <c r="K482" s="1" t="s">
        <v>123</v>
      </c>
      <c r="L482" s="1" t="s">
        <v>66</v>
      </c>
      <c r="M482" s="1">
        <v>1</v>
      </c>
      <c r="N482" s="1">
        <v>0</v>
      </c>
      <c r="O482" s="1">
        <v>0</v>
      </c>
      <c r="P482" s="1">
        <v>0</v>
      </c>
      <c r="Q482" s="1" t="s">
        <v>59</v>
      </c>
      <c r="R482" s="1" t="s">
        <v>59</v>
      </c>
      <c r="S482" s="1" t="s">
        <v>59</v>
      </c>
      <c r="T482" s="1" t="s">
        <v>59</v>
      </c>
      <c r="U482" s="1" t="s">
        <v>59</v>
      </c>
      <c r="W482" s="1">
        <v>0</v>
      </c>
      <c r="X482" s="1">
        <v>0</v>
      </c>
      <c r="Y482" s="1" t="s">
        <v>59</v>
      </c>
      <c r="Z482" s="1" t="s">
        <v>59</v>
      </c>
      <c r="AA482" s="1" t="s">
        <v>59</v>
      </c>
      <c r="AB482" s="1" t="s">
        <v>59</v>
      </c>
      <c r="AC482" s="1" t="s">
        <v>59</v>
      </c>
      <c r="AD482" s="1" t="s">
        <v>59</v>
      </c>
      <c r="AE482" s="1" t="s">
        <v>59</v>
      </c>
      <c r="AF482" s="1" t="s">
        <v>59</v>
      </c>
      <c r="AG482" s="1" t="s">
        <v>59</v>
      </c>
      <c r="AH482" s="1" t="s">
        <v>59</v>
      </c>
      <c r="AI482" s="1" t="s">
        <v>59</v>
      </c>
      <c r="AJ482" s="1" t="s">
        <v>59</v>
      </c>
      <c r="AV482" s="1">
        <v>12.1</v>
      </c>
      <c r="AW482" s="1" t="s">
        <v>59</v>
      </c>
      <c r="AX482" s="1">
        <v>5</v>
      </c>
    </row>
    <row r="483" spans="1:50">
      <c r="A483" s="1" t="s">
        <v>1035</v>
      </c>
      <c r="B483" s="1" t="s">
        <v>1036</v>
      </c>
      <c r="C483" s="1" t="s">
        <v>75</v>
      </c>
      <c r="E483" s="1" t="s">
        <v>58</v>
      </c>
      <c r="F483" s="1">
        <v>0</v>
      </c>
      <c r="G483" s="1" t="s">
        <v>70</v>
      </c>
      <c r="H483" s="1">
        <v>273.68</v>
      </c>
      <c r="I483" s="1" t="s">
        <v>55</v>
      </c>
      <c r="J483" s="1" t="s">
        <v>55</v>
      </c>
      <c r="K483" s="1" t="s">
        <v>85</v>
      </c>
      <c r="L483" s="1" t="s">
        <v>66</v>
      </c>
      <c r="M483" s="1">
        <v>4</v>
      </c>
      <c r="N483" s="1">
        <v>1</v>
      </c>
      <c r="O483" s="1">
        <v>1</v>
      </c>
      <c r="P483" s="1">
        <v>0</v>
      </c>
      <c r="Q483" s="1" t="s">
        <v>59</v>
      </c>
      <c r="R483" s="1" t="s">
        <v>59</v>
      </c>
      <c r="S483" s="1" t="s">
        <v>59</v>
      </c>
      <c r="T483" s="1" t="s">
        <v>59</v>
      </c>
      <c r="U483" s="1" t="s">
        <v>59</v>
      </c>
      <c r="V483" s="1">
        <v>0</v>
      </c>
      <c r="W483" s="1">
        <v>1</v>
      </c>
      <c r="X483" s="1">
        <v>1</v>
      </c>
      <c r="Y483" s="1" t="s">
        <v>66</v>
      </c>
      <c r="Z483" s="1" t="s">
        <v>66</v>
      </c>
      <c r="AA483" s="1" t="s">
        <v>58</v>
      </c>
      <c r="AB483" s="1" t="s">
        <v>58</v>
      </c>
      <c r="AC483" s="1" t="s">
        <v>58</v>
      </c>
      <c r="AD483" s="1" t="s">
        <v>58</v>
      </c>
      <c r="AE483" s="1" t="s">
        <v>66</v>
      </c>
      <c r="AF483" s="1" t="s">
        <v>58</v>
      </c>
      <c r="AG483" s="1" t="s">
        <v>58</v>
      </c>
      <c r="AH483" s="1" t="s">
        <v>58</v>
      </c>
      <c r="AI483" s="1" t="s">
        <v>58</v>
      </c>
      <c r="AJ483" s="1" t="s">
        <v>58</v>
      </c>
      <c r="AK483" s="1">
        <v>0</v>
      </c>
      <c r="AL483" s="1">
        <v>0</v>
      </c>
      <c r="AM483" s="1">
        <v>1</v>
      </c>
      <c r="AN483" s="1">
        <v>0</v>
      </c>
      <c r="AO483" s="1">
        <v>1</v>
      </c>
      <c r="AP483" s="1">
        <v>0</v>
      </c>
      <c r="AQ483" s="1">
        <v>0</v>
      </c>
      <c r="AR483" s="1">
        <v>0</v>
      </c>
      <c r="AS483" s="1">
        <v>0</v>
      </c>
      <c r="AV483" s="1">
        <v>12.6</v>
      </c>
      <c r="AW483" s="1" t="s">
        <v>59</v>
      </c>
      <c r="AX483" s="1">
        <v>1</v>
      </c>
    </row>
    <row r="484" spans="1:50">
      <c r="A484" s="1" t="s">
        <v>1037</v>
      </c>
      <c r="B484" s="1" t="s">
        <v>1038</v>
      </c>
      <c r="C484" s="1" t="s">
        <v>108</v>
      </c>
      <c r="D484" s="1">
        <v>3360</v>
      </c>
      <c r="E484" s="1" t="s">
        <v>63</v>
      </c>
      <c r="F484" s="1">
        <v>44</v>
      </c>
      <c r="G484" s="1" t="s">
        <v>363</v>
      </c>
      <c r="H484" s="1">
        <v>366.12</v>
      </c>
      <c r="I484" s="1" t="s">
        <v>55</v>
      </c>
      <c r="J484" s="1" t="s">
        <v>55</v>
      </c>
      <c r="K484" s="1" t="s">
        <v>153</v>
      </c>
      <c r="L484" s="1" t="s">
        <v>66</v>
      </c>
      <c r="M484" s="1">
        <v>3</v>
      </c>
      <c r="N484" s="1">
        <v>2</v>
      </c>
      <c r="O484" s="1">
        <v>2</v>
      </c>
      <c r="P484" s="1">
        <v>0</v>
      </c>
      <c r="Q484" s="1" t="s">
        <v>59</v>
      </c>
      <c r="R484" s="1" t="s">
        <v>59</v>
      </c>
      <c r="S484" s="1" t="s">
        <v>59</v>
      </c>
      <c r="T484" s="1" t="s">
        <v>59</v>
      </c>
      <c r="U484" s="1" t="s">
        <v>59</v>
      </c>
      <c r="V484" s="1">
        <v>2</v>
      </c>
      <c r="W484" s="1">
        <v>0</v>
      </c>
      <c r="X484" s="1">
        <v>1</v>
      </c>
      <c r="Y484" s="1" t="s">
        <v>58</v>
      </c>
      <c r="Z484" s="1" t="s">
        <v>58</v>
      </c>
      <c r="AA484" s="1" t="s">
        <v>58</v>
      </c>
      <c r="AB484" s="1" t="s">
        <v>66</v>
      </c>
      <c r="AC484" s="1" t="s">
        <v>58</v>
      </c>
      <c r="AD484" s="1" t="s">
        <v>58</v>
      </c>
      <c r="AE484" s="1" t="s">
        <v>66</v>
      </c>
      <c r="AF484" s="1" t="s">
        <v>58</v>
      </c>
      <c r="AG484" s="1" t="s">
        <v>58</v>
      </c>
      <c r="AH484" s="1" t="s">
        <v>58</v>
      </c>
      <c r="AI484" s="1" t="s">
        <v>58</v>
      </c>
      <c r="AJ484" s="1" t="s">
        <v>58</v>
      </c>
      <c r="AK484" s="1">
        <v>0</v>
      </c>
      <c r="AL484" s="1">
        <v>0</v>
      </c>
      <c r="AM484" s="1">
        <v>1</v>
      </c>
      <c r="AN484" s="1">
        <v>0</v>
      </c>
      <c r="AO484" s="1">
        <v>1</v>
      </c>
      <c r="AP484" s="1">
        <v>0</v>
      </c>
      <c r="AQ484" s="1">
        <v>0</v>
      </c>
      <c r="AR484" s="1">
        <v>0</v>
      </c>
      <c r="AS484" s="1">
        <v>0</v>
      </c>
      <c r="AV484" s="1">
        <v>14.7</v>
      </c>
      <c r="AW484" s="1" t="s">
        <v>59</v>
      </c>
      <c r="AX484" s="1">
        <v>9</v>
      </c>
    </row>
    <row r="485" spans="1:50">
      <c r="A485" s="1" t="s">
        <v>1039</v>
      </c>
      <c r="B485" s="1" t="s">
        <v>1040</v>
      </c>
      <c r="C485" s="1" t="s">
        <v>271</v>
      </c>
      <c r="D485" s="1">
        <v>5080</v>
      </c>
      <c r="E485" s="1" t="s">
        <v>53</v>
      </c>
      <c r="F485" s="1">
        <v>28</v>
      </c>
      <c r="G485" s="1" t="s">
        <v>54</v>
      </c>
      <c r="H485" s="1">
        <v>181.91</v>
      </c>
      <c r="I485" s="1" t="s">
        <v>55</v>
      </c>
      <c r="J485" s="1" t="s">
        <v>55</v>
      </c>
      <c r="K485" s="1" t="s">
        <v>85</v>
      </c>
      <c r="L485" s="1" t="s">
        <v>58</v>
      </c>
      <c r="M485" s="1">
        <v>0</v>
      </c>
      <c r="N485" s="1">
        <v>2</v>
      </c>
      <c r="O485" s="1">
        <v>2</v>
      </c>
      <c r="P485" s="1">
        <v>0</v>
      </c>
      <c r="Q485" s="1" t="s">
        <v>59</v>
      </c>
      <c r="R485" s="1" t="s">
        <v>59</v>
      </c>
      <c r="S485" s="1" t="s">
        <v>59</v>
      </c>
      <c r="T485" s="1" t="s">
        <v>59</v>
      </c>
      <c r="U485" s="1" t="s">
        <v>59</v>
      </c>
      <c r="V485" s="1">
        <v>1</v>
      </c>
      <c r="W485" s="1">
        <v>0</v>
      </c>
      <c r="X485" s="1">
        <v>0</v>
      </c>
      <c r="Y485" s="1" t="s">
        <v>66</v>
      </c>
      <c r="Z485" s="1" t="s">
        <v>58</v>
      </c>
      <c r="AA485" s="1" t="s">
        <v>66</v>
      </c>
      <c r="AB485" s="1" t="s">
        <v>58</v>
      </c>
      <c r="AC485" s="1" t="s">
        <v>58</v>
      </c>
      <c r="AD485" s="1" t="s">
        <v>58</v>
      </c>
      <c r="AE485" s="1" t="s">
        <v>58</v>
      </c>
      <c r="AF485" s="1" t="s">
        <v>58</v>
      </c>
      <c r="AG485" s="1" t="s">
        <v>58</v>
      </c>
      <c r="AH485" s="1" t="s">
        <v>58</v>
      </c>
      <c r="AI485" s="1" t="s">
        <v>58</v>
      </c>
      <c r="AJ485" s="1" t="s">
        <v>58</v>
      </c>
      <c r="AK485" s="1">
        <v>0</v>
      </c>
      <c r="AL485" s="1">
        <v>0</v>
      </c>
      <c r="AM485" s="1">
        <v>1</v>
      </c>
      <c r="AN485" s="1">
        <v>0</v>
      </c>
      <c r="AO485" s="1">
        <v>1</v>
      </c>
      <c r="AP485" s="1">
        <v>0</v>
      </c>
      <c r="AQ485" s="1">
        <v>0</v>
      </c>
      <c r="AR485" s="1">
        <v>0</v>
      </c>
      <c r="AS485" s="1">
        <v>0</v>
      </c>
      <c r="AV485" s="1">
        <v>11.7</v>
      </c>
      <c r="AW485" s="1" t="s">
        <v>59</v>
      </c>
      <c r="AX485" s="1">
        <v>1</v>
      </c>
    </row>
    <row r="486" spans="1:50">
      <c r="A486" s="1" t="s">
        <v>1041</v>
      </c>
      <c r="B486" s="1" t="s">
        <v>1042</v>
      </c>
      <c r="C486" s="1" t="s">
        <v>142</v>
      </c>
      <c r="D486" s="1">
        <v>2400</v>
      </c>
      <c r="E486" s="1" t="s">
        <v>63</v>
      </c>
      <c r="F486" s="1">
        <v>30</v>
      </c>
      <c r="G486" s="1" t="s">
        <v>64</v>
      </c>
      <c r="H486" s="1">
        <v>228.29</v>
      </c>
      <c r="I486" s="1" t="s">
        <v>65</v>
      </c>
      <c r="J486" s="1" t="s">
        <v>71</v>
      </c>
      <c r="K486" s="1" t="s">
        <v>85</v>
      </c>
      <c r="L486" s="1" t="s">
        <v>58</v>
      </c>
      <c r="M486" s="1">
        <v>0</v>
      </c>
      <c r="N486" s="1">
        <v>0</v>
      </c>
      <c r="O486" s="1">
        <v>0</v>
      </c>
      <c r="P486" s="1">
        <v>0</v>
      </c>
      <c r="Q486" s="1" t="s">
        <v>59</v>
      </c>
      <c r="R486" s="1" t="s">
        <v>59</v>
      </c>
      <c r="S486" s="1" t="s">
        <v>59</v>
      </c>
      <c r="T486" s="1" t="s">
        <v>59</v>
      </c>
      <c r="U486" s="1" t="s">
        <v>59</v>
      </c>
      <c r="V486" s="1">
        <v>1</v>
      </c>
      <c r="W486" s="1">
        <v>1</v>
      </c>
      <c r="X486" s="1">
        <v>1</v>
      </c>
      <c r="Y486" s="1" t="s">
        <v>58</v>
      </c>
      <c r="Z486" s="1" t="s">
        <v>58</v>
      </c>
      <c r="AA486" s="1" t="s">
        <v>58</v>
      </c>
      <c r="AB486" s="1" t="s">
        <v>58</v>
      </c>
      <c r="AC486" s="1" t="s">
        <v>58</v>
      </c>
      <c r="AD486" s="1" t="s">
        <v>58</v>
      </c>
      <c r="AE486" s="1" t="s">
        <v>58</v>
      </c>
      <c r="AF486" s="1" t="s">
        <v>58</v>
      </c>
      <c r="AG486" s="1" t="s">
        <v>58</v>
      </c>
      <c r="AH486" s="1" t="s">
        <v>58</v>
      </c>
      <c r="AI486" s="1" t="s">
        <v>58</v>
      </c>
      <c r="AJ486" s="1" t="s">
        <v>58</v>
      </c>
      <c r="AK486" s="1">
        <v>0</v>
      </c>
      <c r="AL486" s="1">
        <v>1</v>
      </c>
      <c r="AM486" s="1">
        <v>1</v>
      </c>
      <c r="AN486" s="1">
        <v>0</v>
      </c>
      <c r="AO486" s="1">
        <v>0</v>
      </c>
      <c r="AP486" s="1">
        <v>0</v>
      </c>
      <c r="AQ486" s="1">
        <v>0</v>
      </c>
      <c r="AR486" s="1">
        <v>0</v>
      </c>
      <c r="AS486" s="1">
        <v>1</v>
      </c>
      <c r="AV486" s="1">
        <v>12.8</v>
      </c>
      <c r="AW486" s="1" t="s">
        <v>59</v>
      </c>
      <c r="AX486" s="1">
        <v>6</v>
      </c>
    </row>
    <row r="487" spans="1:50">
      <c r="A487" s="1" t="s">
        <v>1043</v>
      </c>
      <c r="B487" s="1" t="s">
        <v>1044</v>
      </c>
      <c r="C487" s="1" t="s">
        <v>182</v>
      </c>
      <c r="D487" s="1">
        <v>720</v>
      </c>
      <c r="E487" s="1" t="s">
        <v>53</v>
      </c>
      <c r="F487" s="1">
        <v>38</v>
      </c>
      <c r="G487" s="1" t="s">
        <v>64</v>
      </c>
      <c r="H487" s="1">
        <v>217.11</v>
      </c>
      <c r="I487" s="1" t="s">
        <v>55</v>
      </c>
      <c r="J487" s="1" t="s">
        <v>71</v>
      </c>
      <c r="K487" s="1" t="s">
        <v>90</v>
      </c>
      <c r="L487" s="1" t="s">
        <v>58</v>
      </c>
      <c r="M487" s="1">
        <v>0</v>
      </c>
      <c r="N487" s="1">
        <v>1</v>
      </c>
      <c r="O487" s="1">
        <v>1</v>
      </c>
      <c r="P487" s="1">
        <v>0</v>
      </c>
      <c r="Q487" s="1" t="s">
        <v>59</v>
      </c>
      <c r="R487" s="1" t="s">
        <v>59</v>
      </c>
      <c r="S487" s="1" t="s">
        <v>59</v>
      </c>
      <c r="T487" s="1" t="s">
        <v>59</v>
      </c>
      <c r="U487" s="1" t="s">
        <v>59</v>
      </c>
      <c r="V487" s="1">
        <v>0</v>
      </c>
      <c r="W487" s="1">
        <v>0</v>
      </c>
      <c r="X487" s="1">
        <v>0</v>
      </c>
      <c r="Y487" s="1" t="s">
        <v>59</v>
      </c>
      <c r="Z487" s="1" t="s">
        <v>59</v>
      </c>
      <c r="AA487" s="1" t="s">
        <v>59</v>
      </c>
      <c r="AB487" s="1" t="s">
        <v>59</v>
      </c>
      <c r="AC487" s="1" t="s">
        <v>59</v>
      </c>
      <c r="AD487" s="1" t="s">
        <v>59</v>
      </c>
      <c r="AE487" s="1" t="s">
        <v>59</v>
      </c>
      <c r="AF487" s="1" t="s">
        <v>59</v>
      </c>
      <c r="AG487" s="1" t="s">
        <v>59</v>
      </c>
      <c r="AH487" s="1" t="s">
        <v>59</v>
      </c>
      <c r="AI487" s="1" t="s">
        <v>59</v>
      </c>
      <c r="AJ487" s="1" t="s">
        <v>59</v>
      </c>
      <c r="AV487" s="1">
        <v>12.9</v>
      </c>
      <c r="AW487" s="1" t="s">
        <v>59</v>
      </c>
      <c r="AX487" s="1">
        <v>7</v>
      </c>
    </row>
    <row r="488" spans="1:50">
      <c r="A488" s="1" t="s">
        <v>1045</v>
      </c>
      <c r="B488" s="1" t="s">
        <v>1046</v>
      </c>
      <c r="C488" s="1" t="s">
        <v>212</v>
      </c>
      <c r="E488" s="1" t="s">
        <v>53</v>
      </c>
      <c r="F488" s="1">
        <v>60</v>
      </c>
      <c r="G488" s="1" t="s">
        <v>70</v>
      </c>
      <c r="H488" s="1">
        <v>340.79</v>
      </c>
      <c r="I488" s="1" t="s">
        <v>55</v>
      </c>
      <c r="J488" s="1" t="s">
        <v>55</v>
      </c>
      <c r="K488" s="1" t="s">
        <v>156</v>
      </c>
      <c r="L488" s="1" t="s">
        <v>58</v>
      </c>
      <c r="M488" s="1">
        <v>0</v>
      </c>
      <c r="N488" s="1">
        <v>2</v>
      </c>
      <c r="O488" s="1">
        <v>2</v>
      </c>
      <c r="P488" s="1">
        <v>1</v>
      </c>
      <c r="Q488" s="1" t="s">
        <v>59</v>
      </c>
      <c r="R488" s="1" t="s">
        <v>59</v>
      </c>
      <c r="S488" s="1" t="s">
        <v>59</v>
      </c>
      <c r="T488" s="1" t="s">
        <v>59</v>
      </c>
      <c r="U488" s="1" t="s">
        <v>59</v>
      </c>
      <c r="Y488" s="1" t="s">
        <v>58</v>
      </c>
      <c r="Z488" s="1" t="s">
        <v>58</v>
      </c>
      <c r="AA488" s="1" t="s">
        <v>58</v>
      </c>
      <c r="AB488" s="1" t="s">
        <v>58</v>
      </c>
      <c r="AC488" s="1" t="s">
        <v>58</v>
      </c>
      <c r="AD488" s="1" t="s">
        <v>58</v>
      </c>
      <c r="AE488" s="1" t="s">
        <v>58</v>
      </c>
      <c r="AF488" s="1" t="s">
        <v>58</v>
      </c>
      <c r="AG488" s="1" t="s">
        <v>58</v>
      </c>
      <c r="AH488" s="1" t="s">
        <v>58</v>
      </c>
      <c r="AI488" s="1" t="s">
        <v>58</v>
      </c>
      <c r="AJ488" s="1" t="s">
        <v>58</v>
      </c>
      <c r="AK488" s="1">
        <v>0</v>
      </c>
      <c r="AL488" s="1">
        <v>1</v>
      </c>
      <c r="AM488" s="1">
        <v>1</v>
      </c>
      <c r="AN488" s="1">
        <v>0</v>
      </c>
      <c r="AO488" s="1">
        <v>1</v>
      </c>
      <c r="AP488" s="1">
        <v>0</v>
      </c>
      <c r="AQ488" s="1">
        <v>0</v>
      </c>
      <c r="AR488" s="1">
        <v>0</v>
      </c>
      <c r="AS488" s="1">
        <v>1</v>
      </c>
      <c r="AW488" s="1" t="s">
        <v>59</v>
      </c>
      <c r="AX488" s="1">
        <v>7</v>
      </c>
    </row>
    <row r="489" spans="1:50">
      <c r="A489" s="1" t="s">
        <v>1047</v>
      </c>
      <c r="B489" s="1" t="s">
        <v>1048</v>
      </c>
      <c r="C489" s="1" t="s">
        <v>103</v>
      </c>
      <c r="D489" s="1">
        <v>5170</v>
      </c>
      <c r="E489" s="1" t="s">
        <v>63</v>
      </c>
      <c r="F489" s="1">
        <v>58</v>
      </c>
      <c r="G489" s="1" t="s">
        <v>64</v>
      </c>
      <c r="H489" s="1">
        <v>269.41000000000003</v>
      </c>
      <c r="I489" s="1" t="s">
        <v>105</v>
      </c>
      <c r="J489" s="1" t="s">
        <v>71</v>
      </c>
      <c r="K489" s="1" t="s">
        <v>72</v>
      </c>
      <c r="L489" s="1" t="s">
        <v>58</v>
      </c>
      <c r="M489" s="1">
        <v>0</v>
      </c>
      <c r="N489" s="1">
        <v>2</v>
      </c>
      <c r="O489" s="1">
        <v>2</v>
      </c>
      <c r="P489" s="1">
        <v>1</v>
      </c>
      <c r="Q489" s="1" t="s">
        <v>59</v>
      </c>
      <c r="R489" s="1" t="s">
        <v>59</v>
      </c>
      <c r="S489" s="1" t="s">
        <v>66</v>
      </c>
      <c r="T489" s="1" t="s">
        <v>59</v>
      </c>
      <c r="U489" s="1" t="s">
        <v>59</v>
      </c>
      <c r="W489" s="1">
        <v>0</v>
      </c>
      <c r="X489" s="1">
        <v>0</v>
      </c>
      <c r="Y489" s="1" t="s">
        <v>58</v>
      </c>
      <c r="Z489" s="1" t="s">
        <v>66</v>
      </c>
      <c r="AA489" s="1" t="s">
        <v>58</v>
      </c>
      <c r="AB489" s="1" t="s">
        <v>58</v>
      </c>
      <c r="AC489" s="1" t="s">
        <v>58</v>
      </c>
      <c r="AD489" s="1" t="s">
        <v>58</v>
      </c>
      <c r="AE489" s="1" t="s">
        <v>58</v>
      </c>
      <c r="AF489" s="1" t="s">
        <v>58</v>
      </c>
      <c r="AG489" s="1" t="s">
        <v>66</v>
      </c>
      <c r="AH489" s="1" t="s">
        <v>58</v>
      </c>
      <c r="AI489" s="1" t="s">
        <v>58</v>
      </c>
      <c r="AJ489" s="1" t="s">
        <v>58</v>
      </c>
      <c r="AK489" s="1">
        <v>1</v>
      </c>
      <c r="AL489" s="1">
        <v>0</v>
      </c>
      <c r="AM489" s="1">
        <v>1</v>
      </c>
      <c r="AN489" s="1">
        <v>1</v>
      </c>
      <c r="AO489" s="1">
        <v>0</v>
      </c>
      <c r="AP489" s="1">
        <v>0</v>
      </c>
      <c r="AQ489" s="1">
        <v>0</v>
      </c>
      <c r="AR489" s="1">
        <v>0</v>
      </c>
      <c r="AS489" s="1">
        <v>1</v>
      </c>
      <c r="AV489" s="1">
        <v>12</v>
      </c>
      <c r="AW489" s="1" t="s">
        <v>59</v>
      </c>
      <c r="AX489" s="1">
        <v>6</v>
      </c>
    </row>
    <row r="490" spans="1:50">
      <c r="A490" s="1" t="s">
        <v>1049</v>
      </c>
      <c r="B490" s="1" t="s">
        <v>1050</v>
      </c>
      <c r="C490" s="1" t="s">
        <v>171</v>
      </c>
      <c r="D490" s="1">
        <v>5600</v>
      </c>
      <c r="E490" s="1" t="s">
        <v>63</v>
      </c>
      <c r="F490" s="1">
        <v>52</v>
      </c>
      <c r="G490" s="1" t="s">
        <v>115</v>
      </c>
      <c r="H490" s="1">
        <v>237.5</v>
      </c>
      <c r="I490" s="1" t="s">
        <v>196</v>
      </c>
      <c r="J490" s="1" t="s">
        <v>55</v>
      </c>
      <c r="K490" s="1" t="s">
        <v>57</v>
      </c>
      <c r="L490" s="1" t="s">
        <v>58</v>
      </c>
      <c r="M490" s="1">
        <v>0</v>
      </c>
      <c r="N490" s="1">
        <v>2</v>
      </c>
      <c r="O490" s="1">
        <v>2</v>
      </c>
      <c r="P490" s="1">
        <v>0</v>
      </c>
      <c r="Q490" s="1" t="s">
        <v>59</v>
      </c>
      <c r="R490" s="1" t="s">
        <v>59</v>
      </c>
      <c r="S490" s="1" t="s">
        <v>59</v>
      </c>
      <c r="T490" s="1" t="s">
        <v>59</v>
      </c>
      <c r="U490" s="1" t="s">
        <v>59</v>
      </c>
      <c r="Y490" s="1" t="s">
        <v>58</v>
      </c>
      <c r="Z490" s="1" t="s">
        <v>58</v>
      </c>
      <c r="AA490" s="1" t="s">
        <v>58</v>
      </c>
      <c r="AB490" s="1" t="s">
        <v>58</v>
      </c>
      <c r="AC490" s="1" t="s">
        <v>58</v>
      </c>
      <c r="AD490" s="1" t="s">
        <v>58</v>
      </c>
      <c r="AE490" s="1" t="s">
        <v>58</v>
      </c>
      <c r="AF490" s="1" t="s">
        <v>58</v>
      </c>
      <c r="AG490" s="1" t="s">
        <v>58</v>
      </c>
      <c r="AH490" s="1" t="s">
        <v>58</v>
      </c>
      <c r="AI490" s="1" t="s">
        <v>58</v>
      </c>
      <c r="AJ490" s="1" t="s">
        <v>58</v>
      </c>
      <c r="AK490" s="1">
        <v>0</v>
      </c>
      <c r="AL490" s="1">
        <v>0</v>
      </c>
      <c r="AM490" s="1">
        <v>1</v>
      </c>
      <c r="AN490" s="1">
        <v>1</v>
      </c>
      <c r="AO490" s="1">
        <v>0</v>
      </c>
      <c r="AP490" s="1">
        <v>0</v>
      </c>
      <c r="AQ490" s="1">
        <v>0</v>
      </c>
      <c r="AR490" s="1">
        <v>0</v>
      </c>
      <c r="AS490" s="1">
        <v>0</v>
      </c>
      <c r="AW490" s="1" t="s">
        <v>59</v>
      </c>
      <c r="AX490" s="1">
        <v>3</v>
      </c>
    </row>
    <row r="491" spans="1:50">
      <c r="A491" s="1" t="s">
        <v>1051</v>
      </c>
      <c r="B491" s="1" t="s">
        <v>1052</v>
      </c>
      <c r="C491" s="1" t="s">
        <v>212</v>
      </c>
      <c r="E491" s="1" t="s">
        <v>63</v>
      </c>
      <c r="F491" s="1">
        <v>44</v>
      </c>
      <c r="G491" s="1" t="s">
        <v>84</v>
      </c>
      <c r="H491" s="1">
        <v>290.79000000000002</v>
      </c>
      <c r="I491" s="1" t="s">
        <v>105</v>
      </c>
      <c r="J491" s="1" t="s">
        <v>71</v>
      </c>
      <c r="K491" s="1" t="s">
        <v>156</v>
      </c>
      <c r="L491" s="1" t="s">
        <v>66</v>
      </c>
      <c r="M491" s="1">
        <v>2</v>
      </c>
      <c r="N491" s="1">
        <v>1</v>
      </c>
      <c r="O491" s="1">
        <v>1</v>
      </c>
      <c r="P491" s="1">
        <v>0</v>
      </c>
      <c r="Q491" s="1" t="s">
        <v>59</v>
      </c>
      <c r="R491" s="1" t="s">
        <v>59</v>
      </c>
      <c r="S491" s="1" t="s">
        <v>59</v>
      </c>
      <c r="T491" s="1" t="s">
        <v>59</v>
      </c>
      <c r="U491" s="1" t="s">
        <v>59</v>
      </c>
      <c r="W491" s="1">
        <v>0</v>
      </c>
      <c r="X491" s="1">
        <v>0</v>
      </c>
      <c r="Y491" s="1" t="s">
        <v>58</v>
      </c>
      <c r="Z491" s="1" t="s">
        <v>66</v>
      </c>
      <c r="AA491" s="1" t="s">
        <v>58</v>
      </c>
      <c r="AB491" s="1" t="s">
        <v>58</v>
      </c>
      <c r="AC491" s="1" t="s">
        <v>58</v>
      </c>
      <c r="AD491" s="1" t="s">
        <v>58</v>
      </c>
      <c r="AE491" s="1" t="s">
        <v>58</v>
      </c>
      <c r="AF491" s="1" t="s">
        <v>58</v>
      </c>
      <c r="AG491" s="1" t="s">
        <v>58</v>
      </c>
      <c r="AH491" s="1" t="s">
        <v>66</v>
      </c>
      <c r="AI491" s="1" t="s">
        <v>58</v>
      </c>
      <c r="AJ491" s="1" t="s">
        <v>58</v>
      </c>
      <c r="AK491" s="1">
        <v>0</v>
      </c>
      <c r="AL491" s="1">
        <v>0</v>
      </c>
      <c r="AM491" s="1">
        <v>1</v>
      </c>
      <c r="AN491" s="1">
        <v>0</v>
      </c>
      <c r="AO491" s="1">
        <v>1</v>
      </c>
      <c r="AP491" s="1">
        <v>0</v>
      </c>
      <c r="AQ491" s="1">
        <v>1</v>
      </c>
      <c r="AR491" s="1">
        <v>0</v>
      </c>
      <c r="AS491" s="1">
        <v>0</v>
      </c>
      <c r="AV491" s="1">
        <v>11.7</v>
      </c>
      <c r="AW491" s="1" t="s">
        <v>59</v>
      </c>
      <c r="AX491" s="1">
        <v>7</v>
      </c>
    </row>
    <row r="492" spans="1:50">
      <c r="A492" s="1" t="s">
        <v>1053</v>
      </c>
      <c r="B492" s="1" t="s">
        <v>1054</v>
      </c>
      <c r="C492" s="1" t="s">
        <v>148</v>
      </c>
      <c r="D492" s="1">
        <v>5190</v>
      </c>
      <c r="E492" s="1" t="s">
        <v>63</v>
      </c>
      <c r="F492" s="1">
        <v>56</v>
      </c>
      <c r="G492" s="1" t="s">
        <v>246</v>
      </c>
      <c r="H492" s="1">
        <v>424.67</v>
      </c>
      <c r="I492" s="1" t="s">
        <v>76</v>
      </c>
      <c r="J492" s="1" t="s">
        <v>71</v>
      </c>
      <c r="K492" s="1" t="s">
        <v>128</v>
      </c>
      <c r="L492" s="1" t="s">
        <v>58</v>
      </c>
      <c r="M492" s="1">
        <v>0</v>
      </c>
      <c r="N492" s="1">
        <v>2</v>
      </c>
      <c r="O492" s="1">
        <v>2</v>
      </c>
      <c r="P492" s="1">
        <v>0</v>
      </c>
      <c r="Q492" s="1" t="s">
        <v>59</v>
      </c>
      <c r="R492" s="1" t="s">
        <v>59</v>
      </c>
      <c r="S492" s="1" t="s">
        <v>59</v>
      </c>
      <c r="T492" s="1" t="s">
        <v>59</v>
      </c>
      <c r="U492" s="1" t="s">
        <v>66</v>
      </c>
      <c r="W492" s="1">
        <v>0</v>
      </c>
      <c r="X492" s="1">
        <v>0</v>
      </c>
      <c r="Y492" s="1" t="s">
        <v>66</v>
      </c>
      <c r="Z492" s="1" t="s">
        <v>58</v>
      </c>
      <c r="AA492" s="1" t="s">
        <v>58</v>
      </c>
      <c r="AB492" s="1" t="s">
        <v>58</v>
      </c>
      <c r="AC492" s="1" t="s">
        <v>58</v>
      </c>
      <c r="AD492" s="1" t="s">
        <v>58</v>
      </c>
      <c r="AE492" s="1" t="s">
        <v>58</v>
      </c>
      <c r="AF492" s="1" t="s">
        <v>58</v>
      </c>
      <c r="AG492" s="1" t="s">
        <v>58</v>
      </c>
      <c r="AH492" s="1" t="s">
        <v>58</v>
      </c>
      <c r="AI492" s="1" t="s">
        <v>58</v>
      </c>
      <c r="AJ492" s="1" t="s">
        <v>58</v>
      </c>
      <c r="AK492" s="1">
        <v>0</v>
      </c>
      <c r="AL492" s="1">
        <v>1</v>
      </c>
      <c r="AM492" s="1">
        <v>1</v>
      </c>
      <c r="AN492" s="1">
        <v>0</v>
      </c>
      <c r="AO492" s="1">
        <v>0</v>
      </c>
      <c r="AP492" s="1">
        <v>0</v>
      </c>
      <c r="AQ492" s="1">
        <v>0</v>
      </c>
      <c r="AR492" s="1">
        <v>1</v>
      </c>
      <c r="AS492" s="1">
        <v>0</v>
      </c>
      <c r="AV492" s="1">
        <v>13.8</v>
      </c>
      <c r="AW492" s="1" t="s">
        <v>59</v>
      </c>
      <c r="AX492" s="1">
        <v>3</v>
      </c>
    </row>
    <row r="493" spans="1:50">
      <c r="A493" s="1" t="s">
        <v>1055</v>
      </c>
      <c r="B493" s="1" t="s">
        <v>660</v>
      </c>
      <c r="C493" s="1" t="s">
        <v>119</v>
      </c>
      <c r="D493" s="1">
        <v>520</v>
      </c>
      <c r="E493" s="1" t="s">
        <v>63</v>
      </c>
      <c r="F493" s="1">
        <v>0</v>
      </c>
      <c r="G493" s="1" t="s">
        <v>54</v>
      </c>
      <c r="H493" s="1">
        <v>140.13</v>
      </c>
      <c r="I493" s="1" t="s">
        <v>55</v>
      </c>
      <c r="J493" s="1" t="s">
        <v>55</v>
      </c>
      <c r="K493" s="1" t="s">
        <v>256</v>
      </c>
      <c r="L493" s="1" t="s">
        <v>58</v>
      </c>
      <c r="M493" s="1">
        <v>0</v>
      </c>
      <c r="N493" s="1">
        <v>1</v>
      </c>
      <c r="O493" s="1">
        <v>0</v>
      </c>
      <c r="P493" s="1">
        <v>0</v>
      </c>
      <c r="Q493" s="1" t="s">
        <v>59</v>
      </c>
      <c r="R493" s="1" t="s">
        <v>59</v>
      </c>
      <c r="S493" s="1" t="s">
        <v>59</v>
      </c>
      <c r="T493" s="1" t="s">
        <v>59</v>
      </c>
      <c r="U493" s="1" t="s">
        <v>59</v>
      </c>
      <c r="Y493" s="1" t="s">
        <v>58</v>
      </c>
      <c r="Z493" s="1" t="s">
        <v>58</v>
      </c>
      <c r="AA493" s="1" t="s">
        <v>58</v>
      </c>
      <c r="AB493" s="1" t="s">
        <v>58</v>
      </c>
      <c r="AC493" s="1" t="s">
        <v>58</v>
      </c>
      <c r="AD493" s="1" t="s">
        <v>58</v>
      </c>
      <c r="AE493" s="1" t="s">
        <v>58</v>
      </c>
      <c r="AF493" s="1" t="s">
        <v>58</v>
      </c>
      <c r="AG493" s="1" t="s">
        <v>58</v>
      </c>
      <c r="AH493" s="1" t="s">
        <v>58</v>
      </c>
      <c r="AI493" s="1" t="s">
        <v>58</v>
      </c>
      <c r="AJ493" s="1" t="s">
        <v>58</v>
      </c>
      <c r="AK493" s="1">
        <v>0</v>
      </c>
      <c r="AL493" s="1">
        <v>0</v>
      </c>
      <c r="AM493" s="1">
        <v>0</v>
      </c>
      <c r="AN493" s="1">
        <v>0</v>
      </c>
      <c r="AO493" s="1">
        <v>0</v>
      </c>
      <c r="AP493" s="1">
        <v>0</v>
      </c>
      <c r="AQ493" s="1">
        <v>0</v>
      </c>
      <c r="AR493" s="1">
        <v>0</v>
      </c>
      <c r="AS493" s="1">
        <v>0</v>
      </c>
      <c r="AW493" s="1" t="s">
        <v>59</v>
      </c>
      <c r="AX493" s="1">
        <v>7</v>
      </c>
    </row>
    <row r="494" spans="1:50">
      <c r="A494" s="1" t="s">
        <v>1056</v>
      </c>
      <c r="B494" s="1" t="s">
        <v>737</v>
      </c>
      <c r="C494" s="1" t="s">
        <v>199</v>
      </c>
      <c r="D494" s="1">
        <v>6160</v>
      </c>
      <c r="E494" s="1" t="s">
        <v>63</v>
      </c>
      <c r="F494" s="1">
        <v>68</v>
      </c>
      <c r="G494" s="1" t="s">
        <v>84</v>
      </c>
      <c r="H494" s="1">
        <v>294.08</v>
      </c>
      <c r="I494" s="1" t="s">
        <v>105</v>
      </c>
      <c r="J494" s="1" t="s">
        <v>55</v>
      </c>
      <c r="K494" s="1" t="s">
        <v>72</v>
      </c>
      <c r="L494" s="1" t="s">
        <v>58</v>
      </c>
      <c r="M494" s="1">
        <v>0</v>
      </c>
      <c r="N494" s="1">
        <v>2</v>
      </c>
      <c r="O494" s="1">
        <v>2</v>
      </c>
      <c r="P494" s="1">
        <v>0</v>
      </c>
      <c r="Q494" s="1" t="s">
        <v>66</v>
      </c>
      <c r="R494" s="1" t="s">
        <v>66</v>
      </c>
      <c r="S494" s="1" t="s">
        <v>66</v>
      </c>
      <c r="T494" s="1" t="s">
        <v>66</v>
      </c>
      <c r="U494" s="1" t="s">
        <v>66</v>
      </c>
      <c r="W494" s="1">
        <v>0</v>
      </c>
      <c r="X494" s="1">
        <v>0</v>
      </c>
      <c r="Y494" s="1" t="s">
        <v>66</v>
      </c>
      <c r="Z494" s="1" t="s">
        <v>66</v>
      </c>
      <c r="AA494" s="1" t="s">
        <v>58</v>
      </c>
      <c r="AB494" s="1" t="s">
        <v>66</v>
      </c>
      <c r="AC494" s="1" t="s">
        <v>58</v>
      </c>
      <c r="AD494" s="1" t="s">
        <v>58</v>
      </c>
      <c r="AE494" s="1" t="s">
        <v>66</v>
      </c>
      <c r="AF494" s="1" t="s">
        <v>58</v>
      </c>
      <c r="AG494" s="1" t="s">
        <v>58</v>
      </c>
      <c r="AH494" s="1" t="s">
        <v>58</v>
      </c>
      <c r="AI494" s="1" t="s">
        <v>58</v>
      </c>
      <c r="AJ494" s="1" t="s">
        <v>58</v>
      </c>
      <c r="AK494" s="1">
        <v>0</v>
      </c>
      <c r="AL494" s="1">
        <v>1</v>
      </c>
      <c r="AM494" s="1">
        <v>1</v>
      </c>
      <c r="AN494" s="1">
        <v>1</v>
      </c>
      <c r="AO494" s="1">
        <v>1</v>
      </c>
      <c r="AP494" s="1">
        <v>0</v>
      </c>
      <c r="AQ494" s="1">
        <v>0</v>
      </c>
      <c r="AR494" s="1">
        <v>0</v>
      </c>
      <c r="AS494" s="1">
        <v>1</v>
      </c>
      <c r="AV494" s="1">
        <v>12.3</v>
      </c>
      <c r="AW494" s="1" t="s">
        <v>66</v>
      </c>
      <c r="AX494" s="1">
        <v>3</v>
      </c>
    </row>
    <row r="495" spans="1:50">
      <c r="A495" s="1" t="s">
        <v>1057</v>
      </c>
      <c r="B495" s="1" t="s">
        <v>1058</v>
      </c>
      <c r="C495" s="1" t="s">
        <v>83</v>
      </c>
      <c r="D495" s="1">
        <v>3840</v>
      </c>
      <c r="E495" s="1" t="s">
        <v>63</v>
      </c>
      <c r="F495" s="1">
        <v>58</v>
      </c>
      <c r="G495" s="1" t="s">
        <v>226</v>
      </c>
      <c r="H495" s="1">
        <v>354.28</v>
      </c>
      <c r="I495" s="1" t="s">
        <v>105</v>
      </c>
      <c r="J495" s="1" t="s">
        <v>55</v>
      </c>
      <c r="K495" s="1" t="s">
        <v>156</v>
      </c>
      <c r="L495" s="1" t="s">
        <v>58</v>
      </c>
      <c r="M495" s="1">
        <v>0</v>
      </c>
      <c r="N495" s="1">
        <v>2</v>
      </c>
      <c r="O495" s="1">
        <v>2</v>
      </c>
      <c r="P495" s="1">
        <v>0</v>
      </c>
      <c r="Q495" s="1" t="s">
        <v>59</v>
      </c>
      <c r="R495" s="1" t="s">
        <v>66</v>
      </c>
      <c r="S495" s="1" t="s">
        <v>59</v>
      </c>
      <c r="T495" s="1" t="s">
        <v>66</v>
      </c>
      <c r="U495" s="1" t="s">
        <v>66</v>
      </c>
      <c r="V495" s="1">
        <v>2</v>
      </c>
      <c r="W495" s="1">
        <v>1</v>
      </c>
      <c r="X495" s="1">
        <v>1</v>
      </c>
      <c r="Y495" s="1" t="s">
        <v>66</v>
      </c>
      <c r="Z495" s="1" t="s">
        <v>66</v>
      </c>
      <c r="AA495" s="1" t="s">
        <v>58</v>
      </c>
      <c r="AB495" s="1" t="s">
        <v>58</v>
      </c>
      <c r="AC495" s="1" t="s">
        <v>58</v>
      </c>
      <c r="AD495" s="1" t="s">
        <v>58</v>
      </c>
      <c r="AE495" s="1" t="s">
        <v>66</v>
      </c>
      <c r="AF495" s="1" t="s">
        <v>58</v>
      </c>
      <c r="AG495" s="1" t="s">
        <v>66</v>
      </c>
      <c r="AH495" s="1" t="s">
        <v>58</v>
      </c>
      <c r="AI495" s="1" t="s">
        <v>58</v>
      </c>
      <c r="AJ495" s="1" t="s">
        <v>58</v>
      </c>
      <c r="AK495" s="1">
        <v>0</v>
      </c>
      <c r="AL495" s="1">
        <v>1</v>
      </c>
      <c r="AM495" s="1">
        <v>1</v>
      </c>
      <c r="AN495" s="1">
        <v>1</v>
      </c>
      <c r="AO495" s="1">
        <v>1</v>
      </c>
      <c r="AP495" s="1">
        <v>0</v>
      </c>
      <c r="AQ495" s="1">
        <v>0</v>
      </c>
      <c r="AR495" s="1">
        <v>0</v>
      </c>
      <c r="AS495" s="1">
        <v>1</v>
      </c>
      <c r="AV495" s="1">
        <v>15.6</v>
      </c>
      <c r="AW495" s="1" t="s">
        <v>59</v>
      </c>
      <c r="AX495" s="1">
        <v>2</v>
      </c>
    </row>
    <row r="496" spans="1:50">
      <c r="A496" s="1" t="s">
        <v>1059</v>
      </c>
      <c r="B496" s="1" t="s">
        <v>1060</v>
      </c>
      <c r="C496" s="1" t="s">
        <v>119</v>
      </c>
      <c r="D496" s="1">
        <v>4680</v>
      </c>
      <c r="E496" s="1" t="s">
        <v>53</v>
      </c>
      <c r="F496" s="1">
        <v>64</v>
      </c>
      <c r="G496" s="1" t="s">
        <v>115</v>
      </c>
      <c r="H496" s="1">
        <v>187.17</v>
      </c>
      <c r="I496" s="1" t="s">
        <v>55</v>
      </c>
      <c r="J496" s="1" t="s">
        <v>71</v>
      </c>
      <c r="K496" s="1" t="s">
        <v>72</v>
      </c>
      <c r="L496" s="1" t="s">
        <v>58</v>
      </c>
      <c r="M496" s="1">
        <v>0</v>
      </c>
      <c r="N496" s="1">
        <v>2</v>
      </c>
      <c r="O496" s="1">
        <v>2</v>
      </c>
      <c r="P496" s="1">
        <v>0</v>
      </c>
      <c r="Q496" s="1" t="s">
        <v>59</v>
      </c>
      <c r="R496" s="1" t="s">
        <v>59</v>
      </c>
      <c r="S496" s="1" t="s">
        <v>59</v>
      </c>
      <c r="T496" s="1" t="s">
        <v>59</v>
      </c>
      <c r="U496" s="1" t="s">
        <v>59</v>
      </c>
      <c r="W496" s="1">
        <v>0</v>
      </c>
      <c r="X496" s="1">
        <v>0</v>
      </c>
      <c r="Y496" s="1" t="s">
        <v>66</v>
      </c>
      <c r="Z496" s="1" t="s">
        <v>66</v>
      </c>
      <c r="AA496" s="1" t="s">
        <v>58</v>
      </c>
      <c r="AB496" s="1" t="s">
        <v>66</v>
      </c>
      <c r="AC496" s="1" t="s">
        <v>58</v>
      </c>
      <c r="AD496" s="1" t="s">
        <v>58</v>
      </c>
      <c r="AE496" s="1" t="s">
        <v>66</v>
      </c>
      <c r="AF496" s="1" t="s">
        <v>58</v>
      </c>
      <c r="AG496" s="1" t="s">
        <v>66</v>
      </c>
      <c r="AH496" s="1" t="s">
        <v>58</v>
      </c>
      <c r="AI496" s="1" t="s">
        <v>58</v>
      </c>
      <c r="AJ496" s="1" t="s">
        <v>58</v>
      </c>
      <c r="AK496" s="1">
        <v>0</v>
      </c>
      <c r="AL496" s="1">
        <v>0</v>
      </c>
      <c r="AM496" s="1">
        <v>1</v>
      </c>
      <c r="AN496" s="1">
        <v>0</v>
      </c>
      <c r="AO496" s="1">
        <v>1</v>
      </c>
      <c r="AP496" s="1">
        <v>0</v>
      </c>
      <c r="AQ496" s="1">
        <v>0</v>
      </c>
      <c r="AR496" s="1">
        <v>0</v>
      </c>
      <c r="AS496" s="1">
        <v>0</v>
      </c>
      <c r="AV496" s="1">
        <v>11</v>
      </c>
      <c r="AW496" s="1" t="s">
        <v>59</v>
      </c>
      <c r="AX496" s="1">
        <v>7</v>
      </c>
    </row>
    <row r="497" spans="1:50">
      <c r="A497" s="1" t="s">
        <v>1061</v>
      </c>
      <c r="B497" s="1" t="s">
        <v>1062</v>
      </c>
      <c r="C497" s="1" t="s">
        <v>236</v>
      </c>
      <c r="D497" s="1">
        <v>8520</v>
      </c>
      <c r="E497" s="1" t="s">
        <v>53</v>
      </c>
      <c r="F497" s="1">
        <v>46</v>
      </c>
      <c r="G497" s="1" t="s">
        <v>115</v>
      </c>
      <c r="H497" s="1">
        <v>276.64</v>
      </c>
      <c r="I497" s="1" t="s">
        <v>55</v>
      </c>
      <c r="J497" s="1" t="s">
        <v>56</v>
      </c>
      <c r="K497" s="1" t="s">
        <v>85</v>
      </c>
      <c r="L497" s="1" t="s">
        <v>58</v>
      </c>
      <c r="M497" s="1">
        <v>0</v>
      </c>
      <c r="N497" s="1">
        <v>1</v>
      </c>
      <c r="O497" s="1">
        <v>1</v>
      </c>
      <c r="P497" s="1">
        <v>0</v>
      </c>
      <c r="Q497" s="1" t="s">
        <v>59</v>
      </c>
      <c r="R497" s="1" t="s">
        <v>59</v>
      </c>
      <c r="S497" s="1" t="s">
        <v>59</v>
      </c>
      <c r="T497" s="1" t="s">
        <v>59</v>
      </c>
      <c r="U497" s="1" t="s">
        <v>59</v>
      </c>
      <c r="V497" s="1">
        <v>1</v>
      </c>
      <c r="W497" s="1">
        <v>1</v>
      </c>
      <c r="X497" s="1">
        <v>0</v>
      </c>
      <c r="Y497" s="1" t="s">
        <v>58</v>
      </c>
      <c r="Z497" s="1" t="s">
        <v>58</v>
      </c>
      <c r="AA497" s="1" t="s">
        <v>58</v>
      </c>
      <c r="AB497" s="1" t="s">
        <v>58</v>
      </c>
      <c r="AC497" s="1" t="s">
        <v>58</v>
      </c>
      <c r="AD497" s="1" t="s">
        <v>58</v>
      </c>
      <c r="AE497" s="1" t="s">
        <v>58</v>
      </c>
      <c r="AF497" s="1" t="s">
        <v>58</v>
      </c>
      <c r="AG497" s="1" t="s">
        <v>58</v>
      </c>
      <c r="AH497" s="1" t="s">
        <v>66</v>
      </c>
      <c r="AI497" s="1" t="s">
        <v>58</v>
      </c>
      <c r="AJ497" s="1" t="s">
        <v>58</v>
      </c>
      <c r="AK497" s="1">
        <v>0</v>
      </c>
      <c r="AL497" s="1">
        <v>1</v>
      </c>
      <c r="AM497" s="1">
        <v>1</v>
      </c>
      <c r="AN497" s="1">
        <v>0</v>
      </c>
      <c r="AO497" s="1">
        <v>1</v>
      </c>
      <c r="AP497" s="1">
        <v>0</v>
      </c>
      <c r="AQ497" s="1">
        <v>0</v>
      </c>
      <c r="AR497" s="1">
        <v>0</v>
      </c>
      <c r="AS497" s="1">
        <v>0</v>
      </c>
      <c r="AV497" s="1">
        <v>12.9</v>
      </c>
      <c r="AW497" s="1" t="s">
        <v>59</v>
      </c>
      <c r="AX497" s="1">
        <v>4</v>
      </c>
    </row>
    <row r="498" spans="1:50">
      <c r="A498" s="1" t="s">
        <v>1063</v>
      </c>
      <c r="B498" s="1" t="s">
        <v>380</v>
      </c>
      <c r="C498" s="1" t="s">
        <v>108</v>
      </c>
      <c r="D498" s="1">
        <v>640</v>
      </c>
      <c r="E498" s="1" t="s">
        <v>63</v>
      </c>
      <c r="F498" s="1">
        <v>60</v>
      </c>
      <c r="G498" s="1" t="s">
        <v>70</v>
      </c>
      <c r="H498" s="1">
        <v>379.28</v>
      </c>
      <c r="I498" s="1" t="s">
        <v>105</v>
      </c>
      <c r="J498" s="1" t="s">
        <v>71</v>
      </c>
      <c r="K498" s="1" t="s">
        <v>80</v>
      </c>
      <c r="L498" s="1" t="s">
        <v>58</v>
      </c>
      <c r="M498" s="1">
        <v>0</v>
      </c>
      <c r="N498" s="1">
        <v>1</v>
      </c>
      <c r="O498" s="1">
        <v>1</v>
      </c>
      <c r="P498" s="1">
        <v>0</v>
      </c>
      <c r="Q498" s="1" t="s">
        <v>59</v>
      </c>
      <c r="R498" s="1" t="s">
        <v>59</v>
      </c>
      <c r="S498" s="1" t="s">
        <v>66</v>
      </c>
      <c r="T498" s="1" t="s">
        <v>59</v>
      </c>
      <c r="U498" s="1" t="s">
        <v>59</v>
      </c>
      <c r="V498" s="1">
        <v>3</v>
      </c>
      <c r="W498" s="1">
        <v>0</v>
      </c>
      <c r="X498" s="1">
        <v>0</v>
      </c>
      <c r="Y498" s="1" t="s">
        <v>66</v>
      </c>
      <c r="Z498" s="1" t="s">
        <v>66</v>
      </c>
      <c r="AA498" s="1" t="s">
        <v>58</v>
      </c>
      <c r="AB498" s="1" t="s">
        <v>66</v>
      </c>
      <c r="AC498" s="1" t="s">
        <v>58</v>
      </c>
      <c r="AD498" s="1" t="s">
        <v>58</v>
      </c>
      <c r="AE498" s="1" t="s">
        <v>66</v>
      </c>
      <c r="AF498" s="1" t="s">
        <v>58</v>
      </c>
      <c r="AG498" s="1" t="s">
        <v>58</v>
      </c>
      <c r="AH498" s="1" t="s">
        <v>66</v>
      </c>
      <c r="AI498" s="1" t="s">
        <v>58</v>
      </c>
      <c r="AJ498" s="1" t="s">
        <v>58</v>
      </c>
      <c r="AK498" s="1">
        <v>0</v>
      </c>
      <c r="AL498" s="1">
        <v>0</v>
      </c>
      <c r="AM498" s="1">
        <v>1</v>
      </c>
      <c r="AN498" s="1">
        <v>1</v>
      </c>
      <c r="AO498" s="1">
        <v>1</v>
      </c>
      <c r="AP498" s="1">
        <v>0</v>
      </c>
      <c r="AQ498" s="1">
        <v>0</v>
      </c>
      <c r="AR498" s="1">
        <v>0</v>
      </c>
      <c r="AS498" s="1">
        <v>1</v>
      </c>
      <c r="AV498" s="1">
        <v>15.8</v>
      </c>
      <c r="AW498" s="1" t="s">
        <v>59</v>
      </c>
      <c r="AX498" s="1">
        <v>9</v>
      </c>
    </row>
    <row r="499" spans="1:50">
      <c r="A499" s="1" t="s">
        <v>1064</v>
      </c>
      <c r="B499" s="1" t="s">
        <v>1065</v>
      </c>
      <c r="C499" s="1" t="s">
        <v>218</v>
      </c>
      <c r="D499" s="1">
        <v>4400</v>
      </c>
      <c r="E499" s="1" t="s">
        <v>63</v>
      </c>
      <c r="F499" s="1">
        <v>40</v>
      </c>
      <c r="G499" s="1" t="s">
        <v>70</v>
      </c>
      <c r="H499" s="1">
        <v>262.83</v>
      </c>
      <c r="I499" s="1" t="s">
        <v>105</v>
      </c>
      <c r="J499" s="1" t="s">
        <v>71</v>
      </c>
      <c r="K499" s="1" t="s">
        <v>57</v>
      </c>
      <c r="L499" s="1" t="s">
        <v>66</v>
      </c>
      <c r="M499" s="1">
        <v>6</v>
      </c>
      <c r="N499" s="1">
        <v>2</v>
      </c>
      <c r="O499" s="1">
        <v>2</v>
      </c>
      <c r="P499" s="1">
        <v>0</v>
      </c>
      <c r="Q499" s="1" t="s">
        <v>66</v>
      </c>
      <c r="R499" s="1" t="s">
        <v>59</v>
      </c>
      <c r="S499" s="1" t="s">
        <v>59</v>
      </c>
      <c r="T499" s="1" t="s">
        <v>66</v>
      </c>
      <c r="U499" s="1" t="s">
        <v>66</v>
      </c>
      <c r="W499" s="1">
        <v>0</v>
      </c>
      <c r="X499" s="1">
        <v>0</v>
      </c>
      <c r="Y499" s="1" t="s">
        <v>58</v>
      </c>
      <c r="Z499" s="1" t="s">
        <v>58</v>
      </c>
      <c r="AA499" s="1" t="s">
        <v>58</v>
      </c>
      <c r="AB499" s="1" t="s">
        <v>58</v>
      </c>
      <c r="AC499" s="1" t="s">
        <v>58</v>
      </c>
      <c r="AD499" s="1" t="s">
        <v>58</v>
      </c>
      <c r="AE499" s="1" t="s">
        <v>58</v>
      </c>
      <c r="AF499" s="1" t="s">
        <v>58</v>
      </c>
      <c r="AG499" s="1" t="s">
        <v>66</v>
      </c>
      <c r="AH499" s="1" t="s">
        <v>58</v>
      </c>
      <c r="AI499" s="1" t="s">
        <v>58</v>
      </c>
      <c r="AJ499" s="1" t="s">
        <v>58</v>
      </c>
      <c r="AK499" s="1">
        <v>0</v>
      </c>
      <c r="AL499" s="1">
        <v>0</v>
      </c>
      <c r="AM499" s="1">
        <v>1</v>
      </c>
      <c r="AN499" s="1">
        <v>1</v>
      </c>
      <c r="AO499" s="1">
        <v>1</v>
      </c>
      <c r="AP499" s="1">
        <v>0</v>
      </c>
      <c r="AQ499" s="1">
        <v>0</v>
      </c>
      <c r="AR499" s="1">
        <v>0</v>
      </c>
      <c r="AS499" s="1">
        <v>0</v>
      </c>
      <c r="AV499" s="1">
        <v>13.8</v>
      </c>
      <c r="AW499" s="1" t="s">
        <v>59</v>
      </c>
      <c r="AX499" s="1">
        <v>9</v>
      </c>
    </row>
    <row r="500" spans="1:50">
      <c r="A500" s="1" t="s">
        <v>1066</v>
      </c>
      <c r="B500" s="1" t="s">
        <v>1067</v>
      </c>
      <c r="C500" s="1" t="s">
        <v>122</v>
      </c>
      <c r="D500" s="1">
        <v>5960</v>
      </c>
      <c r="E500" s="1" t="s">
        <v>53</v>
      </c>
      <c r="F500" s="1">
        <v>64</v>
      </c>
      <c r="G500" s="1" t="s">
        <v>163</v>
      </c>
      <c r="H500" s="1">
        <v>402.96</v>
      </c>
      <c r="I500" s="1" t="s">
        <v>105</v>
      </c>
      <c r="J500" s="1" t="s">
        <v>56</v>
      </c>
      <c r="K500" s="1" t="s">
        <v>156</v>
      </c>
      <c r="L500" s="1" t="s">
        <v>58</v>
      </c>
      <c r="M500" s="1">
        <v>0</v>
      </c>
      <c r="N500" s="1">
        <v>2</v>
      </c>
      <c r="O500" s="1">
        <v>2</v>
      </c>
      <c r="P500" s="1">
        <v>0</v>
      </c>
      <c r="Q500" s="1" t="s">
        <v>59</v>
      </c>
      <c r="R500" s="1" t="s">
        <v>59</v>
      </c>
      <c r="S500" s="1" t="s">
        <v>59</v>
      </c>
      <c r="T500" s="1" t="s">
        <v>59</v>
      </c>
      <c r="U500" s="1" t="s">
        <v>59</v>
      </c>
      <c r="V500" s="1">
        <v>1</v>
      </c>
      <c r="W500" s="1">
        <v>1</v>
      </c>
      <c r="X500" s="1">
        <v>0</v>
      </c>
      <c r="Y500" s="1" t="s">
        <v>66</v>
      </c>
      <c r="Z500" s="1" t="s">
        <v>58</v>
      </c>
      <c r="AA500" s="1" t="s">
        <v>58</v>
      </c>
      <c r="AB500" s="1" t="s">
        <v>66</v>
      </c>
      <c r="AC500" s="1" t="s">
        <v>58</v>
      </c>
      <c r="AD500" s="1" t="s">
        <v>58</v>
      </c>
      <c r="AE500" s="1" t="s">
        <v>66</v>
      </c>
      <c r="AF500" s="1" t="s">
        <v>58</v>
      </c>
      <c r="AG500" s="1" t="s">
        <v>58</v>
      </c>
      <c r="AH500" s="1" t="s">
        <v>58</v>
      </c>
      <c r="AI500" s="1" t="s">
        <v>58</v>
      </c>
      <c r="AJ500" s="1" t="s">
        <v>58</v>
      </c>
      <c r="AK500" s="1">
        <v>1</v>
      </c>
      <c r="AL500" s="1">
        <v>1</v>
      </c>
      <c r="AM500" s="1">
        <v>1</v>
      </c>
      <c r="AN500" s="1">
        <v>0</v>
      </c>
      <c r="AO500" s="1">
        <v>0</v>
      </c>
      <c r="AP500" s="1">
        <v>0</v>
      </c>
      <c r="AQ500" s="1">
        <v>0</v>
      </c>
      <c r="AR500" s="1">
        <v>1</v>
      </c>
      <c r="AS500" s="1">
        <v>0</v>
      </c>
      <c r="AV500" s="1">
        <v>14.9</v>
      </c>
      <c r="AW500" s="1" t="s">
        <v>59</v>
      </c>
      <c r="AX500" s="1">
        <v>7</v>
      </c>
    </row>
    <row r="501" spans="1:50">
      <c r="A501" s="1" t="s">
        <v>1068</v>
      </c>
      <c r="B501" s="1" t="s">
        <v>739</v>
      </c>
      <c r="C501" s="1" t="s">
        <v>609</v>
      </c>
      <c r="D501" s="1">
        <v>5880</v>
      </c>
      <c r="E501" s="1" t="s">
        <v>53</v>
      </c>
      <c r="F501" s="1">
        <v>78</v>
      </c>
      <c r="G501" s="1" t="s">
        <v>64</v>
      </c>
      <c r="H501" s="1">
        <v>238.16</v>
      </c>
      <c r="I501" s="1" t="s">
        <v>94</v>
      </c>
      <c r="J501" s="1" t="s">
        <v>71</v>
      </c>
      <c r="K501" s="1" t="s">
        <v>131</v>
      </c>
      <c r="L501" s="1" t="s">
        <v>58</v>
      </c>
      <c r="M501" s="1">
        <v>0</v>
      </c>
      <c r="N501" s="1">
        <v>2</v>
      </c>
      <c r="O501" s="1">
        <v>2</v>
      </c>
      <c r="P501" s="1">
        <v>1</v>
      </c>
      <c r="Q501" s="1" t="s">
        <v>59</v>
      </c>
      <c r="R501" s="1" t="s">
        <v>59</v>
      </c>
      <c r="S501" s="1" t="s">
        <v>59</v>
      </c>
      <c r="T501" s="1" t="s">
        <v>59</v>
      </c>
      <c r="U501" s="1" t="s">
        <v>59</v>
      </c>
      <c r="W501" s="1">
        <v>0</v>
      </c>
      <c r="X501" s="1">
        <v>0</v>
      </c>
      <c r="Y501" s="1" t="s">
        <v>66</v>
      </c>
      <c r="Z501" s="1" t="s">
        <v>58</v>
      </c>
      <c r="AA501" s="1" t="s">
        <v>58</v>
      </c>
      <c r="AB501" s="1" t="s">
        <v>58</v>
      </c>
      <c r="AC501" s="1" t="s">
        <v>58</v>
      </c>
      <c r="AD501" s="1" t="s">
        <v>58</v>
      </c>
      <c r="AE501" s="1" t="s">
        <v>58</v>
      </c>
      <c r="AF501" s="1" t="s">
        <v>58</v>
      </c>
      <c r="AG501" s="1" t="s">
        <v>58</v>
      </c>
      <c r="AH501" s="1" t="s">
        <v>58</v>
      </c>
      <c r="AI501" s="1" t="s">
        <v>58</v>
      </c>
      <c r="AJ501" s="1" t="s">
        <v>58</v>
      </c>
      <c r="AK501" s="1">
        <v>0</v>
      </c>
      <c r="AL501" s="1">
        <v>0</v>
      </c>
      <c r="AM501" s="1">
        <v>1</v>
      </c>
      <c r="AN501" s="1">
        <v>0</v>
      </c>
      <c r="AO501" s="1">
        <v>0</v>
      </c>
      <c r="AP501" s="1">
        <v>0</v>
      </c>
      <c r="AQ501" s="1">
        <v>0</v>
      </c>
      <c r="AR501" s="1">
        <v>0</v>
      </c>
      <c r="AS501" s="1">
        <v>0</v>
      </c>
      <c r="AV501" s="1">
        <v>13.1</v>
      </c>
      <c r="AW501" s="1" t="s">
        <v>66</v>
      </c>
      <c r="AX501" s="1">
        <v>9</v>
      </c>
    </row>
    <row r="502" spans="1:50">
      <c r="A502" s="1" t="s">
        <v>1069</v>
      </c>
      <c r="B502" s="1" t="s">
        <v>1070</v>
      </c>
      <c r="C502" s="1" t="s">
        <v>420</v>
      </c>
      <c r="E502" s="1" t="s">
        <v>53</v>
      </c>
      <c r="F502" s="1">
        <v>52</v>
      </c>
      <c r="G502" s="1" t="s">
        <v>64</v>
      </c>
      <c r="H502" s="1">
        <v>201.97</v>
      </c>
      <c r="I502" s="1" t="s">
        <v>55</v>
      </c>
      <c r="J502" s="1" t="s">
        <v>56</v>
      </c>
      <c r="K502" s="1" t="s">
        <v>168</v>
      </c>
      <c r="L502" s="1" t="s">
        <v>58</v>
      </c>
      <c r="M502" s="1">
        <v>0</v>
      </c>
      <c r="N502" s="1">
        <v>1</v>
      </c>
      <c r="O502" s="1">
        <v>1</v>
      </c>
      <c r="P502" s="1">
        <v>0</v>
      </c>
      <c r="Q502" s="1" t="s">
        <v>59</v>
      </c>
      <c r="R502" s="1" t="s">
        <v>59</v>
      </c>
      <c r="S502" s="1" t="s">
        <v>59</v>
      </c>
      <c r="T502" s="1" t="s">
        <v>59</v>
      </c>
      <c r="U502" s="1" t="s">
        <v>59</v>
      </c>
      <c r="V502" s="1">
        <v>0</v>
      </c>
      <c r="W502" s="1">
        <v>1</v>
      </c>
      <c r="X502" s="1">
        <v>1</v>
      </c>
      <c r="Y502" s="1" t="s">
        <v>58</v>
      </c>
      <c r="Z502" s="1" t="s">
        <v>58</v>
      </c>
      <c r="AA502" s="1" t="s">
        <v>58</v>
      </c>
      <c r="AB502" s="1" t="s">
        <v>58</v>
      </c>
      <c r="AC502" s="1" t="s">
        <v>58</v>
      </c>
      <c r="AD502" s="1" t="s">
        <v>58</v>
      </c>
      <c r="AE502" s="1" t="s">
        <v>66</v>
      </c>
      <c r="AF502" s="1" t="s">
        <v>58</v>
      </c>
      <c r="AG502" s="1" t="s">
        <v>58</v>
      </c>
      <c r="AH502" s="1" t="s">
        <v>58</v>
      </c>
      <c r="AI502" s="1" t="s">
        <v>58</v>
      </c>
      <c r="AJ502" s="1" t="s">
        <v>58</v>
      </c>
      <c r="AK502" s="1">
        <v>1</v>
      </c>
      <c r="AL502" s="1">
        <v>1</v>
      </c>
      <c r="AM502" s="1">
        <v>1</v>
      </c>
      <c r="AN502" s="1">
        <v>0</v>
      </c>
      <c r="AO502" s="1">
        <v>1</v>
      </c>
      <c r="AP502" s="1">
        <v>0</v>
      </c>
      <c r="AQ502" s="1">
        <v>0</v>
      </c>
      <c r="AR502" s="1">
        <v>0</v>
      </c>
      <c r="AS502" s="1">
        <v>0</v>
      </c>
      <c r="AV502" s="1">
        <v>11.3</v>
      </c>
      <c r="AW502" s="1" t="s">
        <v>59</v>
      </c>
      <c r="AX502" s="1">
        <v>2</v>
      </c>
    </row>
    <row r="503" spans="1:50">
      <c r="A503" s="1" t="s">
        <v>1071</v>
      </c>
      <c r="B503" s="1" t="s">
        <v>1072</v>
      </c>
      <c r="C503" s="1" t="s">
        <v>236</v>
      </c>
      <c r="D503" s="1">
        <v>6200</v>
      </c>
      <c r="E503" s="1" t="s">
        <v>53</v>
      </c>
      <c r="F503" s="1">
        <v>62</v>
      </c>
      <c r="G503" s="1" t="s">
        <v>70</v>
      </c>
      <c r="H503" s="1">
        <v>321.70999999999998</v>
      </c>
      <c r="I503" s="1" t="s">
        <v>196</v>
      </c>
      <c r="J503" s="1" t="s">
        <v>71</v>
      </c>
      <c r="K503" s="1" t="s">
        <v>168</v>
      </c>
      <c r="L503" s="1" t="s">
        <v>58</v>
      </c>
      <c r="M503" s="1">
        <v>0</v>
      </c>
      <c r="N503" s="1">
        <v>0</v>
      </c>
      <c r="O503" s="1">
        <v>0</v>
      </c>
      <c r="P503" s="1">
        <v>0</v>
      </c>
      <c r="Q503" s="1" t="s">
        <v>59</v>
      </c>
      <c r="R503" s="1" t="s">
        <v>59</v>
      </c>
      <c r="S503" s="1" t="s">
        <v>59</v>
      </c>
      <c r="T503" s="1" t="s">
        <v>59</v>
      </c>
      <c r="U503" s="1" t="s">
        <v>59</v>
      </c>
      <c r="V503" s="1">
        <v>0</v>
      </c>
      <c r="W503" s="1">
        <v>0</v>
      </c>
      <c r="X503" s="1">
        <v>0</v>
      </c>
      <c r="Y503" s="1" t="s">
        <v>58</v>
      </c>
      <c r="Z503" s="1" t="s">
        <v>58</v>
      </c>
      <c r="AA503" s="1" t="s">
        <v>58</v>
      </c>
      <c r="AB503" s="1" t="s">
        <v>58</v>
      </c>
      <c r="AC503" s="1" t="s">
        <v>58</v>
      </c>
      <c r="AD503" s="1" t="s">
        <v>58</v>
      </c>
      <c r="AE503" s="1" t="s">
        <v>58</v>
      </c>
      <c r="AF503" s="1" t="s">
        <v>58</v>
      </c>
      <c r="AG503" s="1" t="s">
        <v>58</v>
      </c>
      <c r="AH503" s="1" t="s">
        <v>58</v>
      </c>
      <c r="AI503" s="1" t="s">
        <v>58</v>
      </c>
      <c r="AJ503" s="1" t="s">
        <v>58</v>
      </c>
      <c r="AK503" s="1">
        <v>1</v>
      </c>
      <c r="AL503" s="1">
        <v>1</v>
      </c>
      <c r="AM503" s="1">
        <v>0</v>
      </c>
      <c r="AN503" s="1">
        <v>0</v>
      </c>
      <c r="AO503" s="1">
        <v>0</v>
      </c>
      <c r="AP503" s="1">
        <v>0</v>
      </c>
      <c r="AQ503" s="1">
        <v>0</v>
      </c>
      <c r="AR503" s="1">
        <v>1</v>
      </c>
      <c r="AS503" s="1">
        <v>0</v>
      </c>
      <c r="AV503" s="1">
        <v>15.6</v>
      </c>
      <c r="AW503" s="1" t="s">
        <v>59</v>
      </c>
      <c r="AX503" s="1">
        <v>4</v>
      </c>
    </row>
    <row r="504" spans="1:50">
      <c r="A504" s="1" t="s">
        <v>1073</v>
      </c>
      <c r="B504" s="1" t="s">
        <v>1074</v>
      </c>
      <c r="C504" s="1" t="s">
        <v>171</v>
      </c>
      <c r="D504" s="1">
        <v>5380</v>
      </c>
      <c r="E504" s="1" t="s">
        <v>53</v>
      </c>
      <c r="F504" s="1">
        <v>28</v>
      </c>
      <c r="G504" s="1" t="s">
        <v>64</v>
      </c>
      <c r="H504" s="1">
        <v>490.46</v>
      </c>
      <c r="I504" s="1" t="s">
        <v>55</v>
      </c>
      <c r="J504" s="1" t="s">
        <v>55</v>
      </c>
      <c r="K504" s="1" t="s">
        <v>131</v>
      </c>
      <c r="L504" s="1" t="s">
        <v>66</v>
      </c>
      <c r="M504" s="1">
        <v>1</v>
      </c>
      <c r="N504" s="1">
        <v>1</v>
      </c>
      <c r="O504" s="1">
        <v>1</v>
      </c>
      <c r="P504" s="1">
        <v>0</v>
      </c>
      <c r="Q504" s="1" t="s">
        <v>59</v>
      </c>
      <c r="R504" s="1" t="s">
        <v>59</v>
      </c>
      <c r="S504" s="1" t="s">
        <v>59</v>
      </c>
      <c r="T504" s="1" t="s">
        <v>59</v>
      </c>
      <c r="U504" s="1" t="s">
        <v>59</v>
      </c>
      <c r="V504" s="1">
        <v>0</v>
      </c>
      <c r="W504" s="1">
        <v>1</v>
      </c>
      <c r="X504" s="1">
        <v>1</v>
      </c>
      <c r="Y504" s="1" t="s">
        <v>66</v>
      </c>
      <c r="Z504" s="1" t="s">
        <v>58</v>
      </c>
      <c r="AA504" s="1" t="s">
        <v>58</v>
      </c>
      <c r="AB504" s="1" t="s">
        <v>58</v>
      </c>
      <c r="AC504" s="1" t="s">
        <v>58</v>
      </c>
      <c r="AD504" s="1" t="s">
        <v>58</v>
      </c>
      <c r="AE504" s="1" t="s">
        <v>58</v>
      </c>
      <c r="AF504" s="1" t="s">
        <v>58</v>
      </c>
      <c r="AG504" s="1" t="s">
        <v>58</v>
      </c>
      <c r="AH504" s="1" t="s">
        <v>58</v>
      </c>
      <c r="AI504" s="1" t="s">
        <v>58</v>
      </c>
      <c r="AJ504" s="1" t="s">
        <v>58</v>
      </c>
      <c r="AK504" s="1">
        <v>0</v>
      </c>
      <c r="AL504" s="1">
        <v>0</v>
      </c>
      <c r="AM504" s="1">
        <v>1</v>
      </c>
      <c r="AN504" s="1">
        <v>0</v>
      </c>
      <c r="AO504" s="1">
        <v>1</v>
      </c>
      <c r="AP504" s="1">
        <v>0</v>
      </c>
      <c r="AQ504" s="1">
        <v>0</v>
      </c>
      <c r="AR504" s="1">
        <v>0</v>
      </c>
      <c r="AS504" s="1">
        <v>1</v>
      </c>
      <c r="AV504" s="1">
        <v>15.5</v>
      </c>
      <c r="AW504" s="1" t="s">
        <v>59</v>
      </c>
      <c r="AX504" s="1">
        <v>3</v>
      </c>
    </row>
    <row r="505" spans="1:50">
      <c r="A505" s="1" t="s">
        <v>1075</v>
      </c>
      <c r="B505" s="1" t="s">
        <v>1072</v>
      </c>
      <c r="C505" s="1" t="s">
        <v>236</v>
      </c>
      <c r="D505" s="1">
        <v>6200</v>
      </c>
      <c r="E505" s="1" t="s">
        <v>53</v>
      </c>
      <c r="F505" s="1">
        <v>0</v>
      </c>
      <c r="G505" s="1" t="s">
        <v>54</v>
      </c>
      <c r="H505" s="1">
        <v>152.96</v>
      </c>
      <c r="I505" s="1" t="s">
        <v>55</v>
      </c>
      <c r="J505" s="1" t="s">
        <v>55</v>
      </c>
      <c r="K505" s="1" t="s">
        <v>85</v>
      </c>
      <c r="L505" s="1" t="s">
        <v>58</v>
      </c>
      <c r="M505" s="1">
        <v>0</v>
      </c>
      <c r="N505" s="1">
        <v>0</v>
      </c>
      <c r="O505" s="1">
        <v>0</v>
      </c>
      <c r="P505" s="1">
        <v>0</v>
      </c>
      <c r="Q505" s="1" t="s">
        <v>59</v>
      </c>
      <c r="R505" s="1" t="s">
        <v>59</v>
      </c>
      <c r="S505" s="1" t="s">
        <v>59</v>
      </c>
      <c r="T505" s="1" t="s">
        <v>59</v>
      </c>
      <c r="U505" s="1" t="s">
        <v>59</v>
      </c>
      <c r="V505" s="1">
        <v>3</v>
      </c>
      <c r="W505" s="1">
        <v>1</v>
      </c>
      <c r="X505" s="1">
        <v>0</v>
      </c>
      <c r="Y505" s="1" t="s">
        <v>66</v>
      </c>
      <c r="Z505" s="1" t="s">
        <v>58</v>
      </c>
      <c r="AA505" s="1" t="s">
        <v>58</v>
      </c>
      <c r="AB505" s="1" t="s">
        <v>58</v>
      </c>
      <c r="AC505" s="1" t="s">
        <v>58</v>
      </c>
      <c r="AD505" s="1" t="s">
        <v>58</v>
      </c>
      <c r="AE505" s="1" t="s">
        <v>58</v>
      </c>
      <c r="AF505" s="1" t="s">
        <v>58</v>
      </c>
      <c r="AG505" s="1" t="s">
        <v>58</v>
      </c>
      <c r="AH505" s="1" t="s">
        <v>58</v>
      </c>
      <c r="AI505" s="1" t="s">
        <v>58</v>
      </c>
      <c r="AJ505" s="1" t="s">
        <v>58</v>
      </c>
      <c r="AK505" s="1">
        <v>0</v>
      </c>
      <c r="AL505" s="1">
        <v>0</v>
      </c>
      <c r="AM505" s="1">
        <v>0</v>
      </c>
      <c r="AN505" s="1">
        <v>0</v>
      </c>
      <c r="AO505" s="1">
        <v>0</v>
      </c>
      <c r="AP505" s="1">
        <v>0</v>
      </c>
      <c r="AQ505" s="1">
        <v>0</v>
      </c>
      <c r="AR505" s="1">
        <v>0</v>
      </c>
      <c r="AS505" s="1">
        <v>0</v>
      </c>
      <c r="AV505" s="1">
        <v>13.4</v>
      </c>
      <c r="AW505" s="1" t="s">
        <v>59</v>
      </c>
      <c r="AX505" s="1">
        <v>4</v>
      </c>
    </row>
    <row r="506" spans="1:50">
      <c r="A506" s="1" t="s">
        <v>1076</v>
      </c>
      <c r="B506" s="1" t="s">
        <v>1077</v>
      </c>
      <c r="C506" s="1" t="s">
        <v>212</v>
      </c>
      <c r="D506" s="1">
        <v>3120</v>
      </c>
      <c r="E506" s="1" t="s">
        <v>53</v>
      </c>
      <c r="F506" s="1">
        <v>30</v>
      </c>
      <c r="G506" s="1" t="s">
        <v>64</v>
      </c>
      <c r="H506" s="1">
        <v>288.16000000000003</v>
      </c>
      <c r="I506" s="1" t="s">
        <v>55</v>
      </c>
      <c r="J506" s="1" t="s">
        <v>55</v>
      </c>
      <c r="K506" s="1" t="s">
        <v>80</v>
      </c>
      <c r="L506" s="1" t="s">
        <v>66</v>
      </c>
      <c r="M506" s="1">
        <v>1</v>
      </c>
      <c r="N506" s="1">
        <v>1</v>
      </c>
      <c r="O506" s="1">
        <v>1</v>
      </c>
      <c r="P506" s="1">
        <v>0</v>
      </c>
      <c r="Q506" s="1" t="s">
        <v>59</v>
      </c>
      <c r="R506" s="1" t="s">
        <v>59</v>
      </c>
      <c r="S506" s="1" t="s">
        <v>59</v>
      </c>
      <c r="T506" s="1" t="s">
        <v>59</v>
      </c>
      <c r="U506" s="1" t="s">
        <v>59</v>
      </c>
      <c r="W506" s="1">
        <v>0</v>
      </c>
      <c r="X506" s="1">
        <v>0</v>
      </c>
      <c r="Y506" s="1" t="s">
        <v>66</v>
      </c>
      <c r="Z506" s="1" t="s">
        <v>58</v>
      </c>
      <c r="AA506" s="1" t="s">
        <v>58</v>
      </c>
      <c r="AB506" s="1" t="s">
        <v>58</v>
      </c>
      <c r="AC506" s="1" t="s">
        <v>58</v>
      </c>
      <c r="AD506" s="1" t="s">
        <v>58</v>
      </c>
      <c r="AE506" s="1" t="s">
        <v>58</v>
      </c>
      <c r="AF506" s="1" t="s">
        <v>58</v>
      </c>
      <c r="AG506" s="1" t="s">
        <v>58</v>
      </c>
      <c r="AH506" s="1" t="s">
        <v>58</v>
      </c>
      <c r="AI506" s="1" t="s">
        <v>58</v>
      </c>
      <c r="AJ506" s="1" t="s">
        <v>58</v>
      </c>
      <c r="AK506" s="1">
        <v>0</v>
      </c>
      <c r="AL506" s="1">
        <v>0</v>
      </c>
      <c r="AM506" s="1">
        <v>0</v>
      </c>
      <c r="AN506" s="1">
        <v>0</v>
      </c>
      <c r="AO506" s="1">
        <v>0</v>
      </c>
      <c r="AP506" s="1">
        <v>0</v>
      </c>
      <c r="AQ506" s="1">
        <v>0</v>
      </c>
      <c r="AR506" s="1">
        <v>0</v>
      </c>
      <c r="AS506" s="1">
        <v>0</v>
      </c>
      <c r="AV506" s="1">
        <v>14.1</v>
      </c>
      <c r="AW506" s="1" t="s">
        <v>59</v>
      </c>
      <c r="AX506" s="1">
        <v>7</v>
      </c>
    </row>
    <row r="507" spans="1:50">
      <c r="A507" s="1" t="s">
        <v>1078</v>
      </c>
      <c r="B507" s="1" t="s">
        <v>1079</v>
      </c>
      <c r="C507" s="1" t="s">
        <v>122</v>
      </c>
      <c r="D507" s="1">
        <v>6080</v>
      </c>
      <c r="E507" s="1" t="s">
        <v>53</v>
      </c>
      <c r="F507" s="1">
        <v>0</v>
      </c>
      <c r="G507" s="1" t="s">
        <v>64</v>
      </c>
      <c r="H507" s="1">
        <v>249.01</v>
      </c>
      <c r="I507" s="1" t="s">
        <v>641</v>
      </c>
      <c r="J507" s="1" t="s">
        <v>55</v>
      </c>
      <c r="K507" s="1" t="s">
        <v>123</v>
      </c>
      <c r="L507" s="1" t="s">
        <v>66</v>
      </c>
      <c r="M507" s="1">
        <v>0</v>
      </c>
      <c r="N507" s="1">
        <v>2</v>
      </c>
      <c r="O507" s="1">
        <v>2</v>
      </c>
      <c r="P507" s="1">
        <v>1</v>
      </c>
      <c r="Q507" s="1" t="s">
        <v>59</v>
      </c>
      <c r="R507" s="1" t="s">
        <v>59</v>
      </c>
      <c r="S507" s="1" t="s">
        <v>59</v>
      </c>
      <c r="T507" s="1" t="s">
        <v>59</v>
      </c>
      <c r="U507" s="1" t="s">
        <v>59</v>
      </c>
      <c r="W507" s="1">
        <v>0</v>
      </c>
      <c r="X507" s="1">
        <v>0</v>
      </c>
      <c r="Y507" s="1" t="s">
        <v>66</v>
      </c>
      <c r="Z507" s="1" t="s">
        <v>58</v>
      </c>
      <c r="AA507" s="1" t="s">
        <v>58</v>
      </c>
      <c r="AB507" s="1" t="s">
        <v>58</v>
      </c>
      <c r="AC507" s="1" t="s">
        <v>58</v>
      </c>
      <c r="AD507" s="1" t="s">
        <v>58</v>
      </c>
      <c r="AE507" s="1" t="s">
        <v>58</v>
      </c>
      <c r="AF507" s="1" t="s">
        <v>58</v>
      </c>
      <c r="AG507" s="1" t="s">
        <v>58</v>
      </c>
      <c r="AH507" s="1" t="s">
        <v>58</v>
      </c>
      <c r="AI507" s="1" t="s">
        <v>58</v>
      </c>
      <c r="AJ507" s="1" t="s">
        <v>58</v>
      </c>
      <c r="AK507" s="1">
        <v>0</v>
      </c>
      <c r="AL507" s="1">
        <v>0</v>
      </c>
      <c r="AM507" s="1">
        <v>1</v>
      </c>
      <c r="AN507" s="1">
        <v>0</v>
      </c>
      <c r="AO507" s="1">
        <v>1</v>
      </c>
      <c r="AP507" s="1">
        <v>0</v>
      </c>
      <c r="AQ507" s="1">
        <v>0</v>
      </c>
      <c r="AR507" s="1">
        <v>0</v>
      </c>
      <c r="AS507" s="1">
        <v>1</v>
      </c>
      <c r="AV507" s="1">
        <v>13.6</v>
      </c>
      <c r="AW507" s="1" t="s">
        <v>66</v>
      </c>
      <c r="AX507" s="1">
        <v>7</v>
      </c>
    </row>
    <row r="508" spans="1:50">
      <c r="A508" s="1" t="s">
        <v>1080</v>
      </c>
      <c r="B508" s="1" t="s">
        <v>1058</v>
      </c>
      <c r="C508" s="1" t="s">
        <v>83</v>
      </c>
      <c r="D508" s="1">
        <v>3840</v>
      </c>
      <c r="E508" s="1" t="s">
        <v>63</v>
      </c>
      <c r="F508" s="1">
        <v>52</v>
      </c>
      <c r="G508" s="1" t="s">
        <v>226</v>
      </c>
      <c r="H508" s="1">
        <v>382.89</v>
      </c>
      <c r="I508" s="1" t="s">
        <v>105</v>
      </c>
      <c r="J508" s="1" t="s">
        <v>71</v>
      </c>
      <c r="K508" s="1" t="s">
        <v>72</v>
      </c>
      <c r="L508" s="1" t="s">
        <v>58</v>
      </c>
      <c r="M508" s="1">
        <v>0</v>
      </c>
      <c r="N508" s="1">
        <v>2</v>
      </c>
      <c r="O508" s="1">
        <v>2</v>
      </c>
      <c r="P508" s="1">
        <v>0</v>
      </c>
      <c r="Q508" s="1" t="s">
        <v>59</v>
      </c>
      <c r="R508" s="1" t="s">
        <v>59</v>
      </c>
      <c r="S508" s="1" t="s">
        <v>59</v>
      </c>
      <c r="T508" s="1" t="s">
        <v>59</v>
      </c>
      <c r="U508" s="1" t="s">
        <v>59</v>
      </c>
      <c r="V508" s="1">
        <v>0</v>
      </c>
      <c r="W508" s="1">
        <v>0</v>
      </c>
      <c r="X508" s="1">
        <v>1</v>
      </c>
      <c r="Y508" s="1" t="s">
        <v>58</v>
      </c>
      <c r="Z508" s="1" t="s">
        <v>58</v>
      </c>
      <c r="AA508" s="1" t="s">
        <v>58</v>
      </c>
      <c r="AB508" s="1" t="s">
        <v>66</v>
      </c>
      <c r="AC508" s="1" t="s">
        <v>58</v>
      </c>
      <c r="AD508" s="1" t="s">
        <v>58</v>
      </c>
      <c r="AE508" s="1" t="s">
        <v>58</v>
      </c>
      <c r="AF508" s="1" t="s">
        <v>58</v>
      </c>
      <c r="AG508" s="1" t="s">
        <v>66</v>
      </c>
      <c r="AH508" s="1" t="s">
        <v>58</v>
      </c>
      <c r="AI508" s="1" t="s">
        <v>58</v>
      </c>
      <c r="AJ508" s="1" t="s">
        <v>58</v>
      </c>
      <c r="AK508" s="1">
        <v>0</v>
      </c>
      <c r="AL508" s="1">
        <v>0</v>
      </c>
      <c r="AM508" s="1">
        <v>1</v>
      </c>
      <c r="AN508" s="1">
        <v>0</v>
      </c>
      <c r="AO508" s="1">
        <v>1</v>
      </c>
      <c r="AP508" s="1">
        <v>0</v>
      </c>
      <c r="AQ508" s="1">
        <v>0</v>
      </c>
      <c r="AR508" s="1">
        <v>0</v>
      </c>
      <c r="AS508" s="1">
        <v>1</v>
      </c>
      <c r="AV508" s="1">
        <v>15.8</v>
      </c>
      <c r="AW508" s="1" t="s">
        <v>59</v>
      </c>
      <c r="AX508" s="1">
        <v>2</v>
      </c>
    </row>
    <row r="509" spans="1:50">
      <c r="A509" s="1" t="s">
        <v>1081</v>
      </c>
      <c r="B509" s="1" t="s">
        <v>1082</v>
      </c>
      <c r="C509" s="1" t="s">
        <v>134</v>
      </c>
      <c r="E509" s="1" t="s">
        <v>53</v>
      </c>
      <c r="F509" s="1">
        <v>48</v>
      </c>
      <c r="G509" s="1" t="s">
        <v>64</v>
      </c>
      <c r="H509" s="1">
        <v>245.07</v>
      </c>
      <c r="I509" s="1" t="s">
        <v>55</v>
      </c>
      <c r="J509" s="1" t="s">
        <v>55</v>
      </c>
      <c r="K509" s="1" t="s">
        <v>72</v>
      </c>
      <c r="L509" s="1" t="s">
        <v>58</v>
      </c>
      <c r="M509" s="1">
        <v>0</v>
      </c>
      <c r="N509" s="1">
        <v>1</v>
      </c>
      <c r="O509" s="1">
        <v>1</v>
      </c>
      <c r="P509" s="1">
        <v>0</v>
      </c>
      <c r="Q509" s="1" t="s">
        <v>59</v>
      </c>
      <c r="R509" s="1" t="s">
        <v>59</v>
      </c>
      <c r="S509" s="1" t="s">
        <v>59</v>
      </c>
      <c r="T509" s="1" t="s">
        <v>59</v>
      </c>
      <c r="U509" s="1" t="s">
        <v>59</v>
      </c>
      <c r="V509" s="1">
        <v>2</v>
      </c>
      <c r="W509" s="1">
        <v>1</v>
      </c>
      <c r="X509" s="1">
        <v>0</v>
      </c>
      <c r="Y509" s="1" t="s">
        <v>66</v>
      </c>
      <c r="Z509" s="1" t="s">
        <v>66</v>
      </c>
      <c r="AA509" s="1" t="s">
        <v>58</v>
      </c>
      <c r="AB509" s="1" t="s">
        <v>58</v>
      </c>
      <c r="AC509" s="1" t="s">
        <v>58</v>
      </c>
      <c r="AD509" s="1" t="s">
        <v>58</v>
      </c>
      <c r="AE509" s="1" t="s">
        <v>58</v>
      </c>
      <c r="AF509" s="1" t="s">
        <v>58</v>
      </c>
      <c r="AG509" s="1" t="s">
        <v>58</v>
      </c>
      <c r="AH509" s="1" t="s">
        <v>58</v>
      </c>
      <c r="AI509" s="1" t="s">
        <v>58</v>
      </c>
      <c r="AJ509" s="1" t="s">
        <v>58</v>
      </c>
      <c r="AK509" s="1">
        <v>0</v>
      </c>
      <c r="AL509" s="1">
        <v>1</v>
      </c>
      <c r="AM509" s="1">
        <v>0</v>
      </c>
      <c r="AN509" s="1">
        <v>0</v>
      </c>
      <c r="AO509" s="1">
        <v>0</v>
      </c>
      <c r="AP509" s="1">
        <v>0</v>
      </c>
      <c r="AQ509" s="1">
        <v>0</v>
      </c>
      <c r="AR509" s="1">
        <v>0</v>
      </c>
      <c r="AS509" s="1">
        <v>0</v>
      </c>
      <c r="AV509" s="1">
        <v>11.8</v>
      </c>
      <c r="AW509" s="1" t="s">
        <v>59</v>
      </c>
      <c r="AX509" s="1">
        <v>1</v>
      </c>
    </row>
    <row r="510" spans="1:50">
      <c r="A510" s="1" t="s">
        <v>1083</v>
      </c>
      <c r="B510" s="1" t="s">
        <v>944</v>
      </c>
      <c r="C510" s="1" t="s">
        <v>75</v>
      </c>
      <c r="D510" s="1">
        <v>2160</v>
      </c>
      <c r="E510" s="1" t="s">
        <v>53</v>
      </c>
      <c r="F510" s="1">
        <v>48</v>
      </c>
      <c r="G510" s="1" t="s">
        <v>163</v>
      </c>
      <c r="H510" s="1">
        <v>308.55</v>
      </c>
      <c r="I510" s="1" t="s">
        <v>55</v>
      </c>
      <c r="J510" s="1" t="s">
        <v>55</v>
      </c>
      <c r="K510" s="1" t="s">
        <v>80</v>
      </c>
      <c r="L510" s="1" t="s">
        <v>58</v>
      </c>
      <c r="M510" s="1">
        <v>0</v>
      </c>
      <c r="N510" s="1">
        <v>0</v>
      </c>
      <c r="O510" s="1">
        <v>0</v>
      </c>
      <c r="P510" s="1">
        <v>0</v>
      </c>
      <c r="Q510" s="1" t="s">
        <v>59</v>
      </c>
      <c r="R510" s="1" t="s">
        <v>59</v>
      </c>
      <c r="S510" s="1" t="s">
        <v>59</v>
      </c>
      <c r="T510" s="1" t="s">
        <v>59</v>
      </c>
      <c r="U510" s="1" t="s">
        <v>59</v>
      </c>
      <c r="V510" s="1">
        <v>2</v>
      </c>
      <c r="W510" s="1">
        <v>1</v>
      </c>
      <c r="X510" s="1">
        <v>0</v>
      </c>
      <c r="Y510" s="1" t="s">
        <v>59</v>
      </c>
      <c r="Z510" s="1" t="s">
        <v>59</v>
      </c>
      <c r="AA510" s="1" t="s">
        <v>59</v>
      </c>
      <c r="AB510" s="1" t="s">
        <v>59</v>
      </c>
      <c r="AC510" s="1" t="s">
        <v>59</v>
      </c>
      <c r="AD510" s="1" t="s">
        <v>59</v>
      </c>
      <c r="AE510" s="1" t="s">
        <v>59</v>
      </c>
      <c r="AF510" s="1" t="s">
        <v>59</v>
      </c>
      <c r="AG510" s="1" t="s">
        <v>59</v>
      </c>
      <c r="AH510" s="1" t="s">
        <v>59</v>
      </c>
      <c r="AI510" s="1" t="s">
        <v>59</v>
      </c>
      <c r="AJ510" s="1" t="s">
        <v>59</v>
      </c>
      <c r="AV510" s="1">
        <v>12.2</v>
      </c>
      <c r="AW510" s="1" t="s">
        <v>59</v>
      </c>
      <c r="AX510" s="1">
        <v>1</v>
      </c>
    </row>
    <row r="511" spans="1:50">
      <c r="A511" s="1" t="s">
        <v>1084</v>
      </c>
      <c r="B511" s="1" t="s">
        <v>1085</v>
      </c>
      <c r="C511" s="1" t="s">
        <v>119</v>
      </c>
      <c r="D511" s="1">
        <v>520</v>
      </c>
      <c r="E511" s="1" t="s">
        <v>53</v>
      </c>
      <c r="F511" s="1">
        <v>46</v>
      </c>
      <c r="G511" s="1" t="s">
        <v>64</v>
      </c>
      <c r="H511" s="1">
        <v>365.79</v>
      </c>
      <c r="I511" s="1" t="s">
        <v>105</v>
      </c>
      <c r="J511" s="1" t="s">
        <v>56</v>
      </c>
      <c r="K511" s="1" t="s">
        <v>153</v>
      </c>
      <c r="L511" s="1" t="s">
        <v>58</v>
      </c>
      <c r="M511" s="1">
        <v>0</v>
      </c>
      <c r="N511" s="1">
        <v>2</v>
      </c>
      <c r="O511" s="1">
        <v>2</v>
      </c>
      <c r="P511" s="1">
        <v>0</v>
      </c>
      <c r="Q511" s="1" t="s">
        <v>59</v>
      </c>
      <c r="R511" s="1" t="s">
        <v>59</v>
      </c>
      <c r="S511" s="1" t="s">
        <v>66</v>
      </c>
      <c r="T511" s="1" t="s">
        <v>59</v>
      </c>
      <c r="U511" s="1" t="s">
        <v>66</v>
      </c>
      <c r="W511" s="1">
        <v>0</v>
      </c>
      <c r="X511" s="1">
        <v>0</v>
      </c>
      <c r="Y511" s="1" t="s">
        <v>66</v>
      </c>
      <c r="Z511" s="1" t="s">
        <v>66</v>
      </c>
      <c r="AA511" s="1" t="s">
        <v>58</v>
      </c>
      <c r="AB511" s="1" t="s">
        <v>66</v>
      </c>
      <c r="AC511" s="1" t="s">
        <v>58</v>
      </c>
      <c r="AD511" s="1" t="s">
        <v>58</v>
      </c>
      <c r="AE511" s="1" t="s">
        <v>66</v>
      </c>
      <c r="AF511" s="1" t="s">
        <v>58</v>
      </c>
      <c r="AG511" s="1" t="s">
        <v>58</v>
      </c>
      <c r="AH511" s="1" t="s">
        <v>58</v>
      </c>
      <c r="AI511" s="1" t="s">
        <v>58</v>
      </c>
      <c r="AJ511" s="1" t="s">
        <v>66</v>
      </c>
      <c r="AK511" s="1">
        <v>1</v>
      </c>
      <c r="AL511" s="1">
        <v>1</v>
      </c>
      <c r="AM511" s="1">
        <v>1</v>
      </c>
      <c r="AN511" s="1">
        <v>0</v>
      </c>
      <c r="AO511" s="1">
        <v>1</v>
      </c>
      <c r="AP511" s="1">
        <v>0</v>
      </c>
      <c r="AQ511" s="1">
        <v>0</v>
      </c>
      <c r="AR511" s="1">
        <v>0</v>
      </c>
      <c r="AS511" s="1">
        <v>0</v>
      </c>
      <c r="AV511" s="1">
        <v>14.4</v>
      </c>
      <c r="AW511" s="1" t="s">
        <v>59</v>
      </c>
      <c r="AX511" s="1">
        <v>7</v>
      </c>
    </row>
    <row r="512" spans="1:50">
      <c r="A512" s="1" t="s">
        <v>1086</v>
      </c>
      <c r="B512" s="1" t="s">
        <v>1087</v>
      </c>
      <c r="C512" s="1" t="s">
        <v>205</v>
      </c>
      <c r="D512" s="1">
        <v>3480</v>
      </c>
      <c r="E512" s="1" t="s">
        <v>63</v>
      </c>
      <c r="F512" s="1">
        <v>62</v>
      </c>
      <c r="G512" s="1" t="s">
        <v>70</v>
      </c>
      <c r="H512" s="1">
        <v>273.68</v>
      </c>
      <c r="I512" s="1" t="s">
        <v>55</v>
      </c>
      <c r="J512" s="1" t="s">
        <v>71</v>
      </c>
      <c r="K512" s="1" t="s">
        <v>131</v>
      </c>
      <c r="L512" s="1" t="s">
        <v>58</v>
      </c>
      <c r="M512" s="1">
        <v>0</v>
      </c>
      <c r="N512" s="1">
        <v>1</v>
      </c>
      <c r="O512" s="1">
        <v>1</v>
      </c>
      <c r="P512" s="1">
        <v>0</v>
      </c>
      <c r="Q512" s="1" t="s">
        <v>59</v>
      </c>
      <c r="R512" s="1" t="s">
        <v>59</v>
      </c>
      <c r="S512" s="1" t="s">
        <v>59</v>
      </c>
      <c r="T512" s="1" t="s">
        <v>59</v>
      </c>
      <c r="U512" s="1" t="s">
        <v>59</v>
      </c>
      <c r="W512" s="1">
        <v>0</v>
      </c>
      <c r="X512" s="1">
        <v>0</v>
      </c>
      <c r="Y512" s="1" t="s">
        <v>66</v>
      </c>
      <c r="Z512" s="1" t="s">
        <v>58</v>
      </c>
      <c r="AA512" s="1" t="s">
        <v>58</v>
      </c>
      <c r="AB512" s="1" t="s">
        <v>58</v>
      </c>
      <c r="AC512" s="1" t="s">
        <v>58</v>
      </c>
      <c r="AD512" s="1" t="s">
        <v>58</v>
      </c>
      <c r="AE512" s="1" t="s">
        <v>58</v>
      </c>
      <c r="AF512" s="1" t="s">
        <v>58</v>
      </c>
      <c r="AG512" s="1" t="s">
        <v>58</v>
      </c>
      <c r="AH512" s="1" t="s">
        <v>58</v>
      </c>
      <c r="AI512" s="1" t="s">
        <v>58</v>
      </c>
      <c r="AJ512" s="1" t="s">
        <v>58</v>
      </c>
      <c r="AK512" s="1">
        <v>0</v>
      </c>
      <c r="AL512" s="1">
        <v>0</v>
      </c>
      <c r="AM512" s="1">
        <v>1</v>
      </c>
      <c r="AN512" s="1">
        <v>1</v>
      </c>
      <c r="AO512" s="1">
        <v>0</v>
      </c>
      <c r="AP512" s="1">
        <v>0</v>
      </c>
      <c r="AQ512" s="1">
        <v>0</v>
      </c>
      <c r="AR512" s="1">
        <v>0</v>
      </c>
      <c r="AS512" s="1">
        <v>1</v>
      </c>
      <c r="AV512" s="1">
        <v>14.2</v>
      </c>
      <c r="AW512" s="1" t="s">
        <v>59</v>
      </c>
      <c r="AX512" s="1">
        <v>1</v>
      </c>
    </row>
    <row r="513" spans="1:50">
      <c r="A513" s="1" t="s">
        <v>1088</v>
      </c>
      <c r="B513" s="1" t="s">
        <v>939</v>
      </c>
      <c r="C513" s="1" t="s">
        <v>103</v>
      </c>
      <c r="D513" s="1">
        <v>6690</v>
      </c>
      <c r="E513" s="1" t="s">
        <v>53</v>
      </c>
      <c r="F513" s="1">
        <v>0</v>
      </c>
      <c r="G513" s="1" t="s">
        <v>226</v>
      </c>
      <c r="H513" s="1">
        <v>270.72000000000003</v>
      </c>
      <c r="I513" s="1" t="s">
        <v>55</v>
      </c>
      <c r="J513" s="1" t="s">
        <v>71</v>
      </c>
      <c r="K513" s="1" t="s">
        <v>80</v>
      </c>
      <c r="L513" s="1" t="s">
        <v>58</v>
      </c>
      <c r="M513" s="1">
        <v>0</v>
      </c>
      <c r="N513" s="1">
        <v>1</v>
      </c>
      <c r="O513" s="1">
        <v>1</v>
      </c>
      <c r="P513" s="1">
        <v>0</v>
      </c>
      <c r="Q513" s="1" t="s">
        <v>59</v>
      </c>
      <c r="R513" s="1" t="s">
        <v>59</v>
      </c>
      <c r="S513" s="1" t="s">
        <v>59</v>
      </c>
      <c r="T513" s="1" t="s">
        <v>59</v>
      </c>
      <c r="U513" s="1" t="s">
        <v>59</v>
      </c>
      <c r="W513" s="1">
        <v>0</v>
      </c>
      <c r="X513" s="1">
        <v>0</v>
      </c>
      <c r="Y513" s="1" t="s">
        <v>59</v>
      </c>
      <c r="Z513" s="1" t="s">
        <v>59</v>
      </c>
      <c r="AA513" s="1" t="s">
        <v>59</v>
      </c>
      <c r="AB513" s="1" t="s">
        <v>59</v>
      </c>
      <c r="AC513" s="1" t="s">
        <v>59</v>
      </c>
      <c r="AD513" s="1" t="s">
        <v>59</v>
      </c>
      <c r="AE513" s="1" t="s">
        <v>59</v>
      </c>
      <c r="AF513" s="1" t="s">
        <v>59</v>
      </c>
      <c r="AG513" s="1" t="s">
        <v>59</v>
      </c>
      <c r="AH513" s="1" t="s">
        <v>59</v>
      </c>
      <c r="AI513" s="1" t="s">
        <v>59</v>
      </c>
      <c r="AJ513" s="1" t="s">
        <v>59</v>
      </c>
      <c r="AV513" s="1">
        <v>12.9</v>
      </c>
      <c r="AW513" s="1" t="s">
        <v>59</v>
      </c>
      <c r="AX513" s="1">
        <v>6</v>
      </c>
    </row>
    <row r="514" spans="1:50">
      <c r="A514" s="1" t="s">
        <v>1089</v>
      </c>
      <c r="B514" s="1" t="s">
        <v>268</v>
      </c>
      <c r="C514" s="1" t="s">
        <v>187</v>
      </c>
      <c r="D514" s="1">
        <v>5720</v>
      </c>
      <c r="E514" s="1" t="s">
        <v>63</v>
      </c>
      <c r="F514" s="1">
        <v>38</v>
      </c>
      <c r="G514" s="1" t="s">
        <v>64</v>
      </c>
      <c r="H514" s="1">
        <v>344.08</v>
      </c>
      <c r="I514" s="1" t="s">
        <v>55</v>
      </c>
      <c r="J514" s="1" t="s">
        <v>71</v>
      </c>
      <c r="K514" s="1" t="s">
        <v>90</v>
      </c>
      <c r="L514" s="1" t="s">
        <v>66</v>
      </c>
      <c r="M514" s="1">
        <v>2</v>
      </c>
      <c r="N514" s="1">
        <v>2</v>
      </c>
      <c r="O514" s="1">
        <v>2</v>
      </c>
      <c r="P514" s="1">
        <v>0</v>
      </c>
      <c r="Q514" s="1" t="s">
        <v>59</v>
      </c>
      <c r="R514" s="1" t="s">
        <v>59</v>
      </c>
      <c r="S514" s="1" t="s">
        <v>59</v>
      </c>
      <c r="T514" s="1" t="s">
        <v>59</v>
      </c>
      <c r="U514" s="1" t="s">
        <v>59</v>
      </c>
      <c r="W514" s="1">
        <v>0</v>
      </c>
      <c r="X514" s="1">
        <v>0</v>
      </c>
      <c r="Y514" s="1" t="s">
        <v>58</v>
      </c>
      <c r="Z514" s="1" t="s">
        <v>58</v>
      </c>
      <c r="AA514" s="1" t="s">
        <v>58</v>
      </c>
      <c r="AB514" s="1" t="s">
        <v>66</v>
      </c>
      <c r="AC514" s="1" t="s">
        <v>58</v>
      </c>
      <c r="AD514" s="1" t="s">
        <v>58</v>
      </c>
      <c r="AE514" s="1" t="s">
        <v>58</v>
      </c>
      <c r="AF514" s="1" t="s">
        <v>58</v>
      </c>
      <c r="AG514" s="1" t="s">
        <v>58</v>
      </c>
      <c r="AH514" s="1" t="s">
        <v>58</v>
      </c>
      <c r="AI514" s="1" t="s">
        <v>58</v>
      </c>
      <c r="AJ514" s="1" t="s">
        <v>58</v>
      </c>
      <c r="AK514" s="1">
        <v>1</v>
      </c>
      <c r="AL514" s="1">
        <v>1</v>
      </c>
      <c r="AM514" s="1">
        <v>1</v>
      </c>
      <c r="AN514" s="1">
        <v>1</v>
      </c>
      <c r="AO514" s="1">
        <v>0</v>
      </c>
      <c r="AP514" s="1">
        <v>0</v>
      </c>
      <c r="AQ514" s="1">
        <v>0</v>
      </c>
      <c r="AR514" s="1">
        <v>0</v>
      </c>
      <c r="AS514" s="1">
        <v>1</v>
      </c>
      <c r="AV514" s="1">
        <v>13.3</v>
      </c>
      <c r="AW514" s="1" t="s">
        <v>59</v>
      </c>
      <c r="AX514" s="1">
        <v>7</v>
      </c>
    </row>
    <row r="515" spans="1:50">
      <c r="A515" s="1" t="s">
        <v>1090</v>
      </c>
      <c r="B515" s="1" t="s">
        <v>448</v>
      </c>
      <c r="C515" s="1" t="s">
        <v>177</v>
      </c>
      <c r="E515" s="1" t="s">
        <v>53</v>
      </c>
      <c r="F515" s="1">
        <v>42</v>
      </c>
      <c r="G515" s="1" t="s">
        <v>115</v>
      </c>
      <c r="H515" s="1">
        <v>167.43</v>
      </c>
      <c r="I515" s="1" t="s">
        <v>55</v>
      </c>
      <c r="J515" s="1" t="s">
        <v>55</v>
      </c>
      <c r="K515" s="1" t="s">
        <v>57</v>
      </c>
      <c r="L515" s="1" t="s">
        <v>58</v>
      </c>
      <c r="M515" s="1">
        <v>0</v>
      </c>
      <c r="N515" s="1">
        <v>0</v>
      </c>
      <c r="O515" s="1">
        <v>0</v>
      </c>
      <c r="P515" s="1">
        <v>0</v>
      </c>
      <c r="Q515" s="1" t="s">
        <v>66</v>
      </c>
      <c r="R515" s="1" t="s">
        <v>59</v>
      </c>
      <c r="S515" s="1" t="s">
        <v>59</v>
      </c>
      <c r="T515" s="1" t="s">
        <v>59</v>
      </c>
      <c r="U515" s="1" t="s">
        <v>59</v>
      </c>
      <c r="W515" s="1">
        <v>0</v>
      </c>
      <c r="X515" s="1">
        <v>0</v>
      </c>
      <c r="Y515" s="1" t="s">
        <v>58</v>
      </c>
      <c r="Z515" s="1" t="s">
        <v>58</v>
      </c>
      <c r="AA515" s="1" t="s">
        <v>58</v>
      </c>
      <c r="AB515" s="1" t="s">
        <v>58</v>
      </c>
      <c r="AC515" s="1" t="s">
        <v>58</v>
      </c>
      <c r="AD515" s="1" t="s">
        <v>58</v>
      </c>
      <c r="AE515" s="1" t="s">
        <v>58</v>
      </c>
      <c r="AF515" s="1" t="s">
        <v>58</v>
      </c>
      <c r="AG515" s="1" t="s">
        <v>58</v>
      </c>
      <c r="AH515" s="1" t="s">
        <v>58</v>
      </c>
      <c r="AI515" s="1" t="s">
        <v>58</v>
      </c>
      <c r="AJ515" s="1" t="s">
        <v>58</v>
      </c>
      <c r="AK515" s="1">
        <v>1</v>
      </c>
      <c r="AL515" s="1">
        <v>1</v>
      </c>
      <c r="AM515" s="1">
        <v>0</v>
      </c>
      <c r="AN515" s="1">
        <v>0</v>
      </c>
      <c r="AO515" s="1">
        <v>1</v>
      </c>
      <c r="AP515" s="1">
        <v>0</v>
      </c>
      <c r="AQ515" s="1">
        <v>1</v>
      </c>
      <c r="AR515" s="1">
        <v>0</v>
      </c>
      <c r="AS515" s="1">
        <v>0</v>
      </c>
      <c r="AV515" s="1">
        <v>12.9</v>
      </c>
      <c r="AW515" s="1" t="s">
        <v>59</v>
      </c>
      <c r="AX515" s="1">
        <v>8</v>
      </c>
    </row>
    <row r="516" spans="1:50">
      <c r="A516" s="1" t="s">
        <v>1091</v>
      </c>
      <c r="B516" s="1" t="s">
        <v>1092</v>
      </c>
      <c r="C516" s="1" t="s">
        <v>171</v>
      </c>
      <c r="D516" s="1">
        <v>5600</v>
      </c>
      <c r="E516" s="1" t="s">
        <v>63</v>
      </c>
      <c r="F516" s="1">
        <v>28</v>
      </c>
      <c r="G516" s="1" t="s">
        <v>84</v>
      </c>
      <c r="H516" s="1">
        <v>425</v>
      </c>
      <c r="I516" s="1" t="s">
        <v>55</v>
      </c>
      <c r="J516" s="1" t="s">
        <v>55</v>
      </c>
      <c r="K516" s="1" t="s">
        <v>131</v>
      </c>
      <c r="L516" s="1" t="s">
        <v>58</v>
      </c>
      <c r="M516" s="1">
        <v>0</v>
      </c>
      <c r="N516" s="1">
        <v>1</v>
      </c>
      <c r="O516" s="1">
        <v>1</v>
      </c>
      <c r="P516" s="1">
        <v>0</v>
      </c>
      <c r="Q516" s="1" t="s">
        <v>59</v>
      </c>
      <c r="R516" s="1" t="s">
        <v>59</v>
      </c>
      <c r="S516" s="1" t="s">
        <v>59</v>
      </c>
      <c r="T516" s="1" t="s">
        <v>59</v>
      </c>
      <c r="U516" s="1" t="s">
        <v>59</v>
      </c>
      <c r="W516" s="1">
        <v>0</v>
      </c>
      <c r="X516" s="1">
        <v>0</v>
      </c>
      <c r="Y516" s="1" t="s">
        <v>58</v>
      </c>
      <c r="Z516" s="1" t="s">
        <v>58</v>
      </c>
      <c r="AA516" s="1" t="s">
        <v>58</v>
      </c>
      <c r="AB516" s="1" t="s">
        <v>58</v>
      </c>
      <c r="AC516" s="1" t="s">
        <v>58</v>
      </c>
      <c r="AD516" s="1" t="s">
        <v>58</v>
      </c>
      <c r="AE516" s="1" t="s">
        <v>58</v>
      </c>
      <c r="AF516" s="1" t="s">
        <v>58</v>
      </c>
      <c r="AG516" s="1" t="s">
        <v>58</v>
      </c>
      <c r="AH516" s="1" t="s">
        <v>58</v>
      </c>
      <c r="AI516" s="1" t="s">
        <v>58</v>
      </c>
      <c r="AJ516" s="1" t="s">
        <v>58</v>
      </c>
      <c r="AK516" s="1">
        <v>0</v>
      </c>
      <c r="AL516" s="1">
        <v>0</v>
      </c>
      <c r="AM516" s="1">
        <v>0</v>
      </c>
      <c r="AN516" s="1">
        <v>0</v>
      </c>
      <c r="AO516" s="1">
        <v>0</v>
      </c>
      <c r="AP516" s="1">
        <v>0</v>
      </c>
      <c r="AQ516" s="1">
        <v>0</v>
      </c>
      <c r="AR516" s="1">
        <v>0</v>
      </c>
      <c r="AS516" s="1">
        <v>0</v>
      </c>
      <c r="AV516" s="1">
        <v>14.9</v>
      </c>
      <c r="AW516" s="1" t="s">
        <v>59</v>
      </c>
      <c r="AX516" s="1">
        <v>3</v>
      </c>
    </row>
    <row r="517" spans="1:50">
      <c r="A517" s="1" t="s">
        <v>1093</v>
      </c>
      <c r="B517" s="1" t="s">
        <v>956</v>
      </c>
      <c r="C517" s="1" t="s">
        <v>79</v>
      </c>
      <c r="D517" s="1">
        <v>3760</v>
      </c>
      <c r="E517" s="1" t="s">
        <v>63</v>
      </c>
      <c r="F517" s="1">
        <v>62</v>
      </c>
      <c r="G517" s="1" t="s">
        <v>84</v>
      </c>
      <c r="H517" s="1">
        <v>195.72</v>
      </c>
      <c r="I517" s="1" t="s">
        <v>55</v>
      </c>
      <c r="J517" s="1" t="s">
        <v>71</v>
      </c>
      <c r="K517" s="1" t="s">
        <v>111</v>
      </c>
      <c r="L517" s="1" t="s">
        <v>58</v>
      </c>
      <c r="M517" s="1">
        <v>0</v>
      </c>
      <c r="N517" s="1">
        <v>1</v>
      </c>
      <c r="O517" s="1">
        <v>1</v>
      </c>
      <c r="P517" s="1">
        <v>0</v>
      </c>
      <c r="Q517" s="1" t="s">
        <v>59</v>
      </c>
      <c r="R517" s="1" t="s">
        <v>59</v>
      </c>
      <c r="S517" s="1" t="s">
        <v>59</v>
      </c>
      <c r="T517" s="1" t="s">
        <v>59</v>
      </c>
      <c r="U517" s="1" t="s">
        <v>59</v>
      </c>
      <c r="V517" s="1">
        <v>0</v>
      </c>
      <c r="W517" s="1">
        <v>0</v>
      </c>
      <c r="X517" s="1">
        <v>0</v>
      </c>
      <c r="Y517" s="1" t="s">
        <v>58</v>
      </c>
      <c r="Z517" s="1" t="s">
        <v>66</v>
      </c>
      <c r="AA517" s="1" t="s">
        <v>58</v>
      </c>
      <c r="AB517" s="1" t="s">
        <v>66</v>
      </c>
      <c r="AC517" s="1" t="s">
        <v>66</v>
      </c>
      <c r="AD517" s="1" t="s">
        <v>58</v>
      </c>
      <c r="AE517" s="1" t="s">
        <v>58</v>
      </c>
      <c r="AF517" s="1" t="s">
        <v>58</v>
      </c>
      <c r="AG517" s="1" t="s">
        <v>58</v>
      </c>
      <c r="AH517" s="1" t="s">
        <v>58</v>
      </c>
      <c r="AI517" s="1" t="s">
        <v>58</v>
      </c>
      <c r="AJ517" s="1" t="s">
        <v>58</v>
      </c>
      <c r="AK517" s="1">
        <v>0</v>
      </c>
      <c r="AL517" s="1">
        <v>1</v>
      </c>
      <c r="AM517" s="1">
        <v>1</v>
      </c>
      <c r="AN517" s="1">
        <v>0</v>
      </c>
      <c r="AO517" s="1">
        <v>1</v>
      </c>
      <c r="AP517" s="1">
        <v>1</v>
      </c>
      <c r="AQ517" s="1">
        <v>0</v>
      </c>
      <c r="AR517" s="1">
        <v>0</v>
      </c>
      <c r="AS517" s="1">
        <v>1</v>
      </c>
      <c r="AV517" s="1">
        <v>12</v>
      </c>
      <c r="AW517" s="1" t="s">
        <v>59</v>
      </c>
      <c r="AX517" s="1">
        <v>8</v>
      </c>
    </row>
    <row r="518" spans="1:50">
      <c r="A518" s="1" t="s">
        <v>1094</v>
      </c>
      <c r="B518" s="1" t="s">
        <v>1072</v>
      </c>
      <c r="C518" s="1" t="s">
        <v>236</v>
      </c>
      <c r="D518" s="1">
        <v>6200</v>
      </c>
      <c r="E518" s="1" t="s">
        <v>63</v>
      </c>
      <c r="F518" s="1">
        <v>52</v>
      </c>
      <c r="G518" s="1" t="s">
        <v>104</v>
      </c>
      <c r="H518" s="1">
        <v>278.95</v>
      </c>
      <c r="I518" s="1" t="s">
        <v>55</v>
      </c>
      <c r="J518" s="1" t="s">
        <v>56</v>
      </c>
      <c r="K518" s="1" t="s">
        <v>80</v>
      </c>
      <c r="L518" s="1" t="s">
        <v>58</v>
      </c>
      <c r="M518" s="1">
        <v>0</v>
      </c>
      <c r="N518" s="1">
        <v>1</v>
      </c>
      <c r="O518" s="1">
        <v>1</v>
      </c>
      <c r="P518" s="1">
        <v>0</v>
      </c>
      <c r="Q518" s="1" t="s">
        <v>59</v>
      </c>
      <c r="R518" s="1" t="s">
        <v>59</v>
      </c>
      <c r="S518" s="1" t="s">
        <v>59</v>
      </c>
      <c r="T518" s="1" t="s">
        <v>59</v>
      </c>
      <c r="U518" s="1" t="s">
        <v>59</v>
      </c>
      <c r="V518" s="1">
        <v>0</v>
      </c>
      <c r="W518" s="1">
        <v>0</v>
      </c>
      <c r="X518" s="1">
        <v>0</v>
      </c>
      <c r="Y518" s="1" t="s">
        <v>66</v>
      </c>
      <c r="Z518" s="1" t="s">
        <v>66</v>
      </c>
      <c r="AA518" s="1" t="s">
        <v>58</v>
      </c>
      <c r="AB518" s="1" t="s">
        <v>66</v>
      </c>
      <c r="AC518" s="1" t="s">
        <v>58</v>
      </c>
      <c r="AD518" s="1" t="s">
        <v>58</v>
      </c>
      <c r="AE518" s="1" t="s">
        <v>58</v>
      </c>
      <c r="AF518" s="1" t="s">
        <v>58</v>
      </c>
      <c r="AG518" s="1" t="s">
        <v>58</v>
      </c>
      <c r="AH518" s="1" t="s">
        <v>58</v>
      </c>
      <c r="AI518" s="1" t="s">
        <v>58</v>
      </c>
      <c r="AJ518" s="1" t="s">
        <v>58</v>
      </c>
      <c r="AK518" s="1">
        <v>0</v>
      </c>
      <c r="AL518" s="1">
        <v>1</v>
      </c>
      <c r="AM518" s="1">
        <v>1</v>
      </c>
      <c r="AN518" s="1">
        <v>0</v>
      </c>
      <c r="AO518" s="1">
        <v>1</v>
      </c>
      <c r="AP518" s="1">
        <v>0</v>
      </c>
      <c r="AQ518" s="1">
        <v>0</v>
      </c>
      <c r="AR518" s="1">
        <v>1</v>
      </c>
      <c r="AS518" s="1">
        <v>0</v>
      </c>
      <c r="AV518" s="1">
        <v>13.7</v>
      </c>
      <c r="AW518" s="1" t="s">
        <v>59</v>
      </c>
      <c r="AX518" s="1">
        <v>4</v>
      </c>
    </row>
    <row r="519" spans="1:50">
      <c r="A519" s="1" t="s">
        <v>1095</v>
      </c>
      <c r="B519" s="1" t="s">
        <v>1096</v>
      </c>
      <c r="C519" s="1" t="s">
        <v>93</v>
      </c>
      <c r="D519" s="1">
        <v>1120</v>
      </c>
      <c r="E519" s="1" t="s">
        <v>53</v>
      </c>
      <c r="F519" s="1">
        <v>40</v>
      </c>
      <c r="G519" s="1" t="s">
        <v>115</v>
      </c>
      <c r="H519" s="1">
        <v>177.63</v>
      </c>
      <c r="I519" s="1" t="s">
        <v>100</v>
      </c>
      <c r="J519" s="1" t="s">
        <v>71</v>
      </c>
      <c r="K519" s="1" t="s">
        <v>131</v>
      </c>
      <c r="L519" s="1" t="s">
        <v>58</v>
      </c>
      <c r="M519" s="1">
        <v>0</v>
      </c>
      <c r="N519" s="1">
        <v>0</v>
      </c>
      <c r="O519" s="1">
        <v>0</v>
      </c>
      <c r="P519" s="1">
        <v>0</v>
      </c>
      <c r="Q519" s="1" t="s">
        <v>59</v>
      </c>
      <c r="R519" s="1" t="s">
        <v>59</v>
      </c>
      <c r="S519" s="1" t="s">
        <v>59</v>
      </c>
      <c r="T519" s="1" t="s">
        <v>59</v>
      </c>
      <c r="U519" s="1" t="s">
        <v>59</v>
      </c>
      <c r="W519" s="1">
        <v>0</v>
      </c>
      <c r="X519" s="1">
        <v>0</v>
      </c>
      <c r="Y519" s="1" t="s">
        <v>59</v>
      </c>
      <c r="Z519" s="1" t="s">
        <v>59</v>
      </c>
      <c r="AA519" s="1" t="s">
        <v>59</v>
      </c>
      <c r="AB519" s="1" t="s">
        <v>59</v>
      </c>
      <c r="AC519" s="1" t="s">
        <v>59</v>
      </c>
      <c r="AD519" s="1" t="s">
        <v>59</v>
      </c>
      <c r="AE519" s="1" t="s">
        <v>59</v>
      </c>
      <c r="AF519" s="1" t="s">
        <v>59</v>
      </c>
      <c r="AG519" s="1" t="s">
        <v>59</v>
      </c>
      <c r="AH519" s="1" t="s">
        <v>59</v>
      </c>
      <c r="AI519" s="1" t="s">
        <v>59</v>
      </c>
      <c r="AJ519" s="1" t="s">
        <v>59</v>
      </c>
      <c r="AV519" s="1">
        <v>11.9</v>
      </c>
      <c r="AW519" s="1" t="s">
        <v>59</v>
      </c>
      <c r="AX519" s="1">
        <v>5</v>
      </c>
    </row>
    <row r="520" spans="1:50">
      <c r="A520" s="1" t="s">
        <v>1097</v>
      </c>
      <c r="B520" s="1" t="s">
        <v>448</v>
      </c>
      <c r="C520" s="1" t="s">
        <v>134</v>
      </c>
      <c r="D520" s="1">
        <v>1840</v>
      </c>
      <c r="E520" s="1" t="s">
        <v>53</v>
      </c>
      <c r="F520" s="1">
        <v>50</v>
      </c>
      <c r="G520" s="1" t="s">
        <v>115</v>
      </c>
      <c r="H520" s="1">
        <v>173.36</v>
      </c>
      <c r="I520" s="1" t="s">
        <v>94</v>
      </c>
      <c r="J520" s="1" t="s">
        <v>55</v>
      </c>
      <c r="K520" s="1" t="s">
        <v>145</v>
      </c>
      <c r="L520" s="1" t="s">
        <v>66</v>
      </c>
      <c r="M520" s="1">
        <v>0</v>
      </c>
      <c r="N520" s="1">
        <v>2</v>
      </c>
      <c r="O520" s="1">
        <v>2</v>
      </c>
      <c r="P520" s="1">
        <v>1</v>
      </c>
      <c r="Q520" s="1" t="s">
        <v>59</v>
      </c>
      <c r="R520" s="1" t="s">
        <v>59</v>
      </c>
      <c r="S520" s="1" t="s">
        <v>59</v>
      </c>
      <c r="T520" s="1" t="s">
        <v>59</v>
      </c>
      <c r="U520" s="1" t="s">
        <v>59</v>
      </c>
      <c r="Y520" s="1" t="s">
        <v>66</v>
      </c>
      <c r="Z520" s="1" t="s">
        <v>66</v>
      </c>
      <c r="AA520" s="1" t="s">
        <v>66</v>
      </c>
      <c r="AB520" s="1" t="s">
        <v>66</v>
      </c>
      <c r="AC520" s="1" t="s">
        <v>58</v>
      </c>
      <c r="AD520" s="1" t="s">
        <v>58</v>
      </c>
      <c r="AE520" s="1" t="s">
        <v>66</v>
      </c>
      <c r="AF520" s="1" t="s">
        <v>58</v>
      </c>
      <c r="AG520" s="1" t="s">
        <v>58</v>
      </c>
      <c r="AH520" s="1" t="s">
        <v>58</v>
      </c>
      <c r="AI520" s="1" t="s">
        <v>58</v>
      </c>
      <c r="AJ520" s="1" t="s">
        <v>58</v>
      </c>
      <c r="AK520" s="1">
        <v>0</v>
      </c>
      <c r="AL520" s="1">
        <v>1</v>
      </c>
      <c r="AM520" s="1">
        <v>1</v>
      </c>
      <c r="AN520" s="1">
        <v>1</v>
      </c>
      <c r="AO520" s="1">
        <v>0</v>
      </c>
      <c r="AP520" s="1">
        <v>0</v>
      </c>
      <c r="AQ520" s="1">
        <v>0</v>
      </c>
      <c r="AR520" s="1">
        <v>1</v>
      </c>
      <c r="AS520" s="1">
        <v>1</v>
      </c>
      <c r="AW520" s="1" t="s">
        <v>66</v>
      </c>
      <c r="AX520" s="1">
        <v>1</v>
      </c>
    </row>
    <row r="521" spans="1:50">
      <c r="A521" s="1" t="s">
        <v>1098</v>
      </c>
      <c r="B521" s="1" t="s">
        <v>1099</v>
      </c>
      <c r="C521" s="1" t="s">
        <v>79</v>
      </c>
      <c r="D521" s="1">
        <v>7040</v>
      </c>
      <c r="E521" s="1" t="s">
        <v>53</v>
      </c>
      <c r="F521" s="1">
        <v>24</v>
      </c>
      <c r="G521" s="1" t="s">
        <v>54</v>
      </c>
      <c r="H521" s="1">
        <v>151.97</v>
      </c>
      <c r="I521" s="1" t="s">
        <v>55</v>
      </c>
      <c r="J521" s="1" t="s">
        <v>55</v>
      </c>
      <c r="K521" s="1" t="s">
        <v>123</v>
      </c>
      <c r="L521" s="1" t="s">
        <v>66</v>
      </c>
      <c r="M521" s="1">
        <v>2</v>
      </c>
      <c r="N521" s="1">
        <v>0</v>
      </c>
      <c r="O521" s="1">
        <v>0</v>
      </c>
      <c r="P521" s="1">
        <v>0</v>
      </c>
      <c r="Q521" s="1" t="s">
        <v>59</v>
      </c>
      <c r="R521" s="1" t="s">
        <v>59</v>
      </c>
      <c r="S521" s="1" t="s">
        <v>59</v>
      </c>
      <c r="T521" s="1" t="s">
        <v>59</v>
      </c>
      <c r="U521" s="1" t="s">
        <v>59</v>
      </c>
      <c r="W521" s="1">
        <v>0</v>
      </c>
      <c r="X521" s="1">
        <v>0</v>
      </c>
      <c r="Y521" s="1" t="s">
        <v>59</v>
      </c>
      <c r="Z521" s="1" t="s">
        <v>59</v>
      </c>
      <c r="AA521" s="1" t="s">
        <v>59</v>
      </c>
      <c r="AB521" s="1" t="s">
        <v>59</v>
      </c>
      <c r="AC521" s="1" t="s">
        <v>59</v>
      </c>
      <c r="AD521" s="1" t="s">
        <v>59</v>
      </c>
      <c r="AE521" s="1" t="s">
        <v>59</v>
      </c>
      <c r="AF521" s="1" t="s">
        <v>59</v>
      </c>
      <c r="AG521" s="1" t="s">
        <v>59</v>
      </c>
      <c r="AH521" s="1" t="s">
        <v>59</v>
      </c>
      <c r="AI521" s="1" t="s">
        <v>59</v>
      </c>
      <c r="AJ521" s="1" t="s">
        <v>59</v>
      </c>
      <c r="AV521" s="1">
        <v>12.1</v>
      </c>
      <c r="AW521" s="1" t="s">
        <v>59</v>
      </c>
      <c r="AX521" s="1">
        <v>8</v>
      </c>
    </row>
    <row r="522" spans="1:50">
      <c r="A522" s="1" t="s">
        <v>1100</v>
      </c>
      <c r="B522" s="1" t="s">
        <v>396</v>
      </c>
      <c r="C522" s="1" t="s">
        <v>119</v>
      </c>
      <c r="D522" s="1">
        <v>600</v>
      </c>
      <c r="E522" s="1" t="s">
        <v>63</v>
      </c>
      <c r="F522" s="1">
        <v>0</v>
      </c>
      <c r="G522" s="1" t="s">
        <v>115</v>
      </c>
      <c r="H522" s="1">
        <v>149.34</v>
      </c>
      <c r="I522" s="1" t="s">
        <v>55</v>
      </c>
      <c r="J522" s="1" t="s">
        <v>55</v>
      </c>
      <c r="K522" s="1" t="s">
        <v>57</v>
      </c>
      <c r="L522" s="1" t="s">
        <v>58</v>
      </c>
      <c r="M522" s="1">
        <v>0</v>
      </c>
      <c r="N522" s="1">
        <v>1</v>
      </c>
      <c r="O522" s="1">
        <v>1</v>
      </c>
      <c r="P522" s="1">
        <v>0</v>
      </c>
      <c r="Q522" s="1" t="s">
        <v>59</v>
      </c>
      <c r="R522" s="1" t="s">
        <v>59</v>
      </c>
      <c r="S522" s="1" t="s">
        <v>59</v>
      </c>
      <c r="T522" s="1" t="s">
        <v>59</v>
      </c>
      <c r="U522" s="1" t="s">
        <v>59</v>
      </c>
      <c r="W522" s="1">
        <v>0</v>
      </c>
      <c r="X522" s="1">
        <v>0</v>
      </c>
      <c r="Y522" s="1" t="s">
        <v>59</v>
      </c>
      <c r="Z522" s="1" t="s">
        <v>59</v>
      </c>
      <c r="AA522" s="1" t="s">
        <v>59</v>
      </c>
      <c r="AB522" s="1" t="s">
        <v>59</v>
      </c>
      <c r="AC522" s="1" t="s">
        <v>59</v>
      </c>
      <c r="AD522" s="1" t="s">
        <v>59</v>
      </c>
      <c r="AE522" s="1" t="s">
        <v>59</v>
      </c>
      <c r="AF522" s="1" t="s">
        <v>59</v>
      </c>
      <c r="AG522" s="1" t="s">
        <v>59</v>
      </c>
      <c r="AH522" s="1" t="s">
        <v>59</v>
      </c>
      <c r="AI522" s="1" t="s">
        <v>59</v>
      </c>
      <c r="AJ522" s="1" t="s">
        <v>59</v>
      </c>
      <c r="AV522" s="1">
        <v>14.3</v>
      </c>
      <c r="AW522" s="1" t="s">
        <v>59</v>
      </c>
      <c r="AX522" s="1">
        <v>7</v>
      </c>
    </row>
    <row r="523" spans="1:50">
      <c r="A523" s="1" t="s">
        <v>1101</v>
      </c>
      <c r="B523" s="1" t="s">
        <v>1102</v>
      </c>
      <c r="C523" s="1" t="s">
        <v>182</v>
      </c>
      <c r="D523" s="1">
        <v>8840</v>
      </c>
      <c r="E523" s="1" t="s">
        <v>53</v>
      </c>
      <c r="F523" s="1">
        <v>34</v>
      </c>
      <c r="G523" s="1" t="s">
        <v>84</v>
      </c>
      <c r="H523" s="1">
        <v>211.18</v>
      </c>
      <c r="I523" s="1" t="s">
        <v>55</v>
      </c>
      <c r="J523" s="1" t="s">
        <v>55</v>
      </c>
      <c r="K523" s="1" t="s">
        <v>116</v>
      </c>
      <c r="L523" s="1" t="s">
        <v>58</v>
      </c>
      <c r="M523" s="1">
        <v>0</v>
      </c>
      <c r="N523" s="1">
        <v>0</v>
      </c>
      <c r="O523" s="1">
        <v>0</v>
      </c>
      <c r="P523" s="1">
        <v>0</v>
      </c>
      <c r="Q523" s="1" t="s">
        <v>59</v>
      </c>
      <c r="R523" s="1" t="s">
        <v>59</v>
      </c>
      <c r="S523" s="1" t="s">
        <v>59</v>
      </c>
      <c r="T523" s="1" t="s">
        <v>59</v>
      </c>
      <c r="U523" s="1" t="s">
        <v>59</v>
      </c>
      <c r="Y523" s="1" t="s">
        <v>58</v>
      </c>
      <c r="Z523" s="1" t="s">
        <v>58</v>
      </c>
      <c r="AA523" s="1" t="s">
        <v>58</v>
      </c>
      <c r="AB523" s="1" t="s">
        <v>58</v>
      </c>
      <c r="AC523" s="1" t="s">
        <v>58</v>
      </c>
      <c r="AD523" s="1" t="s">
        <v>58</v>
      </c>
      <c r="AE523" s="1" t="s">
        <v>58</v>
      </c>
      <c r="AF523" s="1" t="s">
        <v>58</v>
      </c>
      <c r="AG523" s="1" t="s">
        <v>58</v>
      </c>
      <c r="AH523" s="1" t="s">
        <v>58</v>
      </c>
      <c r="AI523" s="1" t="s">
        <v>58</v>
      </c>
      <c r="AJ523" s="1" t="s">
        <v>58</v>
      </c>
      <c r="AK523" s="1">
        <v>0</v>
      </c>
      <c r="AL523" s="1">
        <v>0</v>
      </c>
      <c r="AM523" s="1">
        <v>0</v>
      </c>
      <c r="AN523" s="1">
        <v>0</v>
      </c>
      <c r="AO523" s="1">
        <v>0</v>
      </c>
      <c r="AP523" s="1">
        <v>0</v>
      </c>
      <c r="AQ523" s="1">
        <v>0</v>
      </c>
      <c r="AR523" s="1">
        <v>0</v>
      </c>
      <c r="AS523" s="1">
        <v>0</v>
      </c>
      <c r="AW523" s="1" t="s">
        <v>59</v>
      </c>
      <c r="AX523" s="1">
        <v>7</v>
      </c>
    </row>
    <row r="524" spans="1:50">
      <c r="A524" s="1" t="s">
        <v>1103</v>
      </c>
      <c r="B524" s="1" t="s">
        <v>1104</v>
      </c>
      <c r="C524" s="1" t="s">
        <v>199</v>
      </c>
      <c r="D524" s="1">
        <v>9140</v>
      </c>
      <c r="E524" s="1" t="s">
        <v>53</v>
      </c>
      <c r="F524" s="1">
        <v>34</v>
      </c>
      <c r="G524" s="1" t="s">
        <v>127</v>
      </c>
      <c r="H524" s="1">
        <v>371.38</v>
      </c>
      <c r="I524" s="1" t="s">
        <v>55</v>
      </c>
      <c r="J524" s="1" t="s">
        <v>55</v>
      </c>
      <c r="K524" s="1" t="s">
        <v>168</v>
      </c>
      <c r="L524" s="1" t="s">
        <v>58</v>
      </c>
      <c r="M524" s="1">
        <v>0</v>
      </c>
      <c r="N524" s="1">
        <v>2</v>
      </c>
      <c r="O524" s="1">
        <v>2</v>
      </c>
      <c r="P524" s="1">
        <v>0</v>
      </c>
      <c r="Q524" s="1" t="s">
        <v>59</v>
      </c>
      <c r="R524" s="1" t="s">
        <v>59</v>
      </c>
      <c r="S524" s="1" t="s">
        <v>59</v>
      </c>
      <c r="T524" s="1" t="s">
        <v>59</v>
      </c>
      <c r="U524" s="1" t="s">
        <v>59</v>
      </c>
      <c r="W524" s="1">
        <v>0</v>
      </c>
      <c r="X524" s="1">
        <v>0</v>
      </c>
      <c r="Y524" s="1" t="s">
        <v>66</v>
      </c>
      <c r="Z524" s="1" t="s">
        <v>66</v>
      </c>
      <c r="AA524" s="1" t="s">
        <v>58</v>
      </c>
      <c r="AB524" s="1" t="s">
        <v>66</v>
      </c>
      <c r="AC524" s="1" t="s">
        <v>58</v>
      </c>
      <c r="AD524" s="1" t="s">
        <v>58</v>
      </c>
      <c r="AE524" s="1" t="s">
        <v>58</v>
      </c>
      <c r="AF524" s="1" t="s">
        <v>58</v>
      </c>
      <c r="AG524" s="1" t="s">
        <v>58</v>
      </c>
      <c r="AH524" s="1" t="s">
        <v>58</v>
      </c>
      <c r="AI524" s="1" t="s">
        <v>58</v>
      </c>
      <c r="AJ524" s="1" t="s">
        <v>58</v>
      </c>
      <c r="AK524" s="1">
        <v>0</v>
      </c>
      <c r="AL524" s="1">
        <v>1</v>
      </c>
      <c r="AM524" s="1">
        <v>1</v>
      </c>
      <c r="AN524" s="1">
        <v>0</v>
      </c>
      <c r="AO524" s="1">
        <v>1</v>
      </c>
      <c r="AP524" s="1">
        <v>0</v>
      </c>
      <c r="AQ524" s="1">
        <v>0</v>
      </c>
      <c r="AR524" s="1">
        <v>0</v>
      </c>
      <c r="AS524" s="1">
        <v>1</v>
      </c>
      <c r="AV524" s="1">
        <v>12.5</v>
      </c>
      <c r="AW524" s="1" t="s">
        <v>59</v>
      </c>
      <c r="AX524" s="1">
        <v>3</v>
      </c>
    </row>
    <row r="525" spans="1:50">
      <c r="A525" s="1" t="s">
        <v>1105</v>
      </c>
      <c r="B525" s="1" t="s">
        <v>1106</v>
      </c>
      <c r="C525" s="1" t="s">
        <v>417</v>
      </c>
      <c r="D525" s="1">
        <v>1720</v>
      </c>
      <c r="E525" s="1" t="s">
        <v>63</v>
      </c>
      <c r="F525" s="1">
        <v>62</v>
      </c>
      <c r="G525" s="1" t="s">
        <v>226</v>
      </c>
      <c r="H525" s="1">
        <v>350.99</v>
      </c>
      <c r="I525" s="1" t="s">
        <v>100</v>
      </c>
      <c r="J525" s="1" t="s">
        <v>55</v>
      </c>
      <c r="K525" s="1" t="s">
        <v>72</v>
      </c>
      <c r="L525" s="1" t="s">
        <v>66</v>
      </c>
      <c r="M525" s="1">
        <v>1</v>
      </c>
      <c r="N525" s="1">
        <v>2</v>
      </c>
      <c r="O525" s="1">
        <v>2</v>
      </c>
      <c r="P525" s="1">
        <v>0</v>
      </c>
      <c r="Q525" s="1" t="s">
        <v>59</v>
      </c>
      <c r="R525" s="1" t="s">
        <v>59</v>
      </c>
      <c r="S525" s="1" t="s">
        <v>59</v>
      </c>
      <c r="T525" s="1" t="s">
        <v>66</v>
      </c>
      <c r="U525" s="1" t="s">
        <v>59</v>
      </c>
      <c r="V525" s="1">
        <v>3</v>
      </c>
      <c r="W525" s="1">
        <v>1</v>
      </c>
      <c r="X525" s="1">
        <v>0</v>
      </c>
      <c r="Y525" s="1" t="s">
        <v>66</v>
      </c>
      <c r="Z525" s="1" t="s">
        <v>66</v>
      </c>
      <c r="AA525" s="1" t="s">
        <v>66</v>
      </c>
      <c r="AB525" s="1" t="s">
        <v>66</v>
      </c>
      <c r="AC525" s="1" t="s">
        <v>58</v>
      </c>
      <c r="AD525" s="1" t="s">
        <v>58</v>
      </c>
      <c r="AE525" s="1" t="s">
        <v>58</v>
      </c>
      <c r="AF525" s="1" t="s">
        <v>58</v>
      </c>
      <c r="AG525" s="1" t="s">
        <v>58</v>
      </c>
      <c r="AH525" s="1" t="s">
        <v>58</v>
      </c>
      <c r="AI525" s="1" t="s">
        <v>58</v>
      </c>
      <c r="AJ525" s="1" t="s">
        <v>58</v>
      </c>
      <c r="AK525" s="1">
        <v>0</v>
      </c>
      <c r="AL525" s="1">
        <v>0</v>
      </c>
      <c r="AM525" s="1">
        <v>0</v>
      </c>
      <c r="AN525" s="1">
        <v>0</v>
      </c>
      <c r="AO525" s="1">
        <v>0</v>
      </c>
      <c r="AP525" s="1">
        <v>0</v>
      </c>
      <c r="AQ525" s="1">
        <v>0</v>
      </c>
      <c r="AR525" s="1">
        <v>0</v>
      </c>
      <c r="AS525" s="1">
        <v>0</v>
      </c>
      <c r="AV525" s="1">
        <v>13.3</v>
      </c>
      <c r="AW525" s="1" t="s">
        <v>66</v>
      </c>
      <c r="AX525" s="1">
        <v>4</v>
      </c>
    </row>
    <row r="526" spans="1:50">
      <c r="A526" s="1" t="s">
        <v>1107</v>
      </c>
      <c r="B526" s="1" t="s">
        <v>1108</v>
      </c>
      <c r="C526" s="1" t="s">
        <v>271</v>
      </c>
      <c r="E526" s="1" t="s">
        <v>53</v>
      </c>
      <c r="F526" s="1">
        <v>0</v>
      </c>
      <c r="G526" s="1" t="s">
        <v>363</v>
      </c>
      <c r="H526" s="1">
        <v>318.08999999999997</v>
      </c>
      <c r="I526" s="1" t="s">
        <v>55</v>
      </c>
      <c r="J526" s="1" t="s">
        <v>55</v>
      </c>
      <c r="K526" s="1" t="s">
        <v>131</v>
      </c>
      <c r="L526" s="1" t="s">
        <v>58</v>
      </c>
      <c r="M526" s="1">
        <v>0</v>
      </c>
      <c r="N526" s="1">
        <v>0</v>
      </c>
      <c r="O526" s="1">
        <v>0</v>
      </c>
      <c r="P526" s="1">
        <v>0</v>
      </c>
      <c r="Q526" s="1" t="s">
        <v>59</v>
      </c>
      <c r="R526" s="1" t="s">
        <v>59</v>
      </c>
      <c r="S526" s="1" t="s">
        <v>59</v>
      </c>
      <c r="T526" s="1" t="s">
        <v>59</v>
      </c>
      <c r="U526" s="1" t="s">
        <v>59</v>
      </c>
      <c r="V526" s="1">
        <v>2</v>
      </c>
      <c r="W526" s="1">
        <v>0</v>
      </c>
      <c r="X526" s="1">
        <v>1</v>
      </c>
      <c r="Y526" s="1" t="s">
        <v>59</v>
      </c>
      <c r="Z526" s="1" t="s">
        <v>59</v>
      </c>
      <c r="AA526" s="1" t="s">
        <v>59</v>
      </c>
      <c r="AB526" s="1" t="s">
        <v>59</v>
      </c>
      <c r="AC526" s="1" t="s">
        <v>59</v>
      </c>
      <c r="AD526" s="1" t="s">
        <v>59</v>
      </c>
      <c r="AE526" s="1" t="s">
        <v>59</v>
      </c>
      <c r="AF526" s="1" t="s">
        <v>59</v>
      </c>
      <c r="AG526" s="1" t="s">
        <v>59</v>
      </c>
      <c r="AH526" s="1" t="s">
        <v>59</v>
      </c>
      <c r="AI526" s="1" t="s">
        <v>59</v>
      </c>
      <c r="AJ526" s="1" t="s">
        <v>59</v>
      </c>
      <c r="AV526" s="1">
        <v>12.1</v>
      </c>
      <c r="AW526" s="1" t="s">
        <v>59</v>
      </c>
      <c r="AX526" s="1">
        <v>1</v>
      </c>
    </row>
    <row r="527" spans="1:50">
      <c r="A527" s="1" t="s">
        <v>1109</v>
      </c>
      <c r="B527" s="1" t="s">
        <v>1110</v>
      </c>
      <c r="C527" s="1" t="s">
        <v>532</v>
      </c>
      <c r="D527" s="1">
        <v>7760</v>
      </c>
      <c r="E527" s="1" t="s">
        <v>63</v>
      </c>
      <c r="F527" s="1">
        <v>54</v>
      </c>
      <c r="G527" s="1" t="s">
        <v>89</v>
      </c>
      <c r="H527" s="1">
        <v>351.97</v>
      </c>
      <c r="I527" s="1" t="s">
        <v>100</v>
      </c>
      <c r="J527" s="1" t="s">
        <v>71</v>
      </c>
      <c r="K527" s="1" t="s">
        <v>215</v>
      </c>
      <c r="L527" s="1" t="s">
        <v>58</v>
      </c>
      <c r="M527" s="1">
        <v>0</v>
      </c>
      <c r="N527" s="1">
        <v>2</v>
      </c>
      <c r="O527" s="1">
        <v>2</v>
      </c>
      <c r="P527" s="1">
        <v>0</v>
      </c>
      <c r="Q527" s="1" t="s">
        <v>59</v>
      </c>
      <c r="R527" s="1" t="s">
        <v>59</v>
      </c>
      <c r="S527" s="1" t="s">
        <v>59</v>
      </c>
      <c r="T527" s="1" t="s">
        <v>59</v>
      </c>
      <c r="U527" s="1" t="s">
        <v>59</v>
      </c>
      <c r="V527" s="1">
        <v>0</v>
      </c>
      <c r="W527" s="1">
        <v>1</v>
      </c>
      <c r="X527" s="1">
        <v>0</v>
      </c>
      <c r="Y527" s="1" t="s">
        <v>66</v>
      </c>
      <c r="Z527" s="1" t="s">
        <v>58</v>
      </c>
      <c r="AA527" s="1" t="s">
        <v>58</v>
      </c>
      <c r="AB527" s="1" t="s">
        <v>58</v>
      </c>
      <c r="AC527" s="1" t="s">
        <v>58</v>
      </c>
      <c r="AD527" s="1" t="s">
        <v>58</v>
      </c>
      <c r="AE527" s="1" t="s">
        <v>58</v>
      </c>
      <c r="AF527" s="1" t="s">
        <v>58</v>
      </c>
      <c r="AG527" s="1" t="s">
        <v>58</v>
      </c>
      <c r="AH527" s="1" t="s">
        <v>58</v>
      </c>
      <c r="AI527" s="1" t="s">
        <v>58</v>
      </c>
      <c r="AJ527" s="1" t="s">
        <v>58</v>
      </c>
      <c r="AK527" s="1">
        <v>0</v>
      </c>
      <c r="AL527" s="1">
        <v>1</v>
      </c>
      <c r="AM527" s="1">
        <v>1</v>
      </c>
      <c r="AN527" s="1">
        <v>0</v>
      </c>
      <c r="AO527" s="1">
        <v>0</v>
      </c>
      <c r="AP527" s="1">
        <v>0</v>
      </c>
      <c r="AQ527" s="1">
        <v>0</v>
      </c>
      <c r="AR527" s="1">
        <v>0</v>
      </c>
      <c r="AS527" s="1">
        <v>0</v>
      </c>
      <c r="AV527" s="1">
        <v>14.9</v>
      </c>
      <c r="AW527" s="1" t="s">
        <v>59</v>
      </c>
      <c r="AX527" s="1">
        <v>8</v>
      </c>
    </row>
    <row r="528" spans="1:50">
      <c r="A528" s="1" t="s">
        <v>1111</v>
      </c>
      <c r="B528" s="1" t="s">
        <v>1112</v>
      </c>
      <c r="C528" s="1" t="s">
        <v>417</v>
      </c>
      <c r="E528" s="1" t="s">
        <v>63</v>
      </c>
      <c r="F528" s="1">
        <v>30</v>
      </c>
      <c r="G528" s="1" t="s">
        <v>64</v>
      </c>
      <c r="H528" s="1">
        <v>254.61</v>
      </c>
      <c r="I528" s="1" t="s">
        <v>55</v>
      </c>
      <c r="J528" s="1" t="s">
        <v>55</v>
      </c>
      <c r="K528" s="1" t="s">
        <v>57</v>
      </c>
      <c r="L528" s="1" t="s">
        <v>58</v>
      </c>
      <c r="M528" s="1">
        <v>0</v>
      </c>
      <c r="N528" s="1">
        <v>0</v>
      </c>
      <c r="O528" s="1">
        <v>0</v>
      </c>
      <c r="P528" s="1">
        <v>0</v>
      </c>
      <c r="Q528" s="1" t="s">
        <v>59</v>
      </c>
      <c r="R528" s="1" t="s">
        <v>59</v>
      </c>
      <c r="S528" s="1" t="s">
        <v>59</v>
      </c>
      <c r="T528" s="1" t="s">
        <v>59</v>
      </c>
      <c r="U528" s="1" t="s">
        <v>59</v>
      </c>
      <c r="V528" s="1">
        <v>1</v>
      </c>
      <c r="W528" s="1">
        <v>0</v>
      </c>
      <c r="X528" s="1">
        <v>0</v>
      </c>
      <c r="Y528" s="1" t="s">
        <v>58</v>
      </c>
      <c r="Z528" s="1" t="s">
        <v>58</v>
      </c>
      <c r="AA528" s="1" t="s">
        <v>58</v>
      </c>
      <c r="AB528" s="1" t="s">
        <v>58</v>
      </c>
      <c r="AC528" s="1" t="s">
        <v>58</v>
      </c>
      <c r="AD528" s="1" t="s">
        <v>58</v>
      </c>
      <c r="AE528" s="1" t="s">
        <v>58</v>
      </c>
      <c r="AF528" s="1" t="s">
        <v>58</v>
      </c>
      <c r="AG528" s="1" t="s">
        <v>58</v>
      </c>
      <c r="AH528" s="1" t="s">
        <v>58</v>
      </c>
      <c r="AI528" s="1" t="s">
        <v>58</v>
      </c>
      <c r="AJ528" s="1" t="s">
        <v>58</v>
      </c>
      <c r="AK528" s="1">
        <v>0</v>
      </c>
      <c r="AL528" s="1">
        <v>0</v>
      </c>
      <c r="AM528" s="1">
        <v>0</v>
      </c>
      <c r="AN528" s="1">
        <v>0</v>
      </c>
      <c r="AO528" s="1">
        <v>0</v>
      </c>
      <c r="AP528" s="1">
        <v>0</v>
      </c>
      <c r="AQ528" s="1">
        <v>0</v>
      </c>
      <c r="AR528" s="1">
        <v>0</v>
      </c>
      <c r="AS528" s="1">
        <v>0</v>
      </c>
      <c r="AV528" s="1">
        <v>13.3</v>
      </c>
      <c r="AW528" s="1" t="s">
        <v>59</v>
      </c>
      <c r="AX528" s="1">
        <v>4</v>
      </c>
    </row>
    <row r="529" spans="1:50">
      <c r="A529" s="1" t="s">
        <v>1113</v>
      </c>
      <c r="B529" s="1" t="s">
        <v>1114</v>
      </c>
      <c r="C529" s="1" t="s">
        <v>177</v>
      </c>
      <c r="E529" s="1" t="s">
        <v>53</v>
      </c>
      <c r="F529" s="1">
        <v>0</v>
      </c>
      <c r="G529" s="1" t="s">
        <v>115</v>
      </c>
      <c r="H529" s="1">
        <v>204.61</v>
      </c>
      <c r="I529" s="1" t="s">
        <v>55</v>
      </c>
      <c r="J529" s="1" t="s">
        <v>55</v>
      </c>
      <c r="K529" s="1" t="s">
        <v>72</v>
      </c>
      <c r="L529" s="1" t="s">
        <v>58</v>
      </c>
      <c r="M529" s="1">
        <v>0</v>
      </c>
      <c r="N529" s="1">
        <v>2</v>
      </c>
      <c r="O529" s="1">
        <v>2</v>
      </c>
      <c r="P529" s="1">
        <v>0</v>
      </c>
      <c r="Q529" s="1" t="s">
        <v>59</v>
      </c>
      <c r="R529" s="1" t="s">
        <v>59</v>
      </c>
      <c r="S529" s="1" t="s">
        <v>59</v>
      </c>
      <c r="T529" s="1" t="s">
        <v>59</v>
      </c>
      <c r="U529" s="1" t="s">
        <v>59</v>
      </c>
      <c r="W529" s="1">
        <v>0</v>
      </c>
      <c r="X529" s="1">
        <v>0</v>
      </c>
      <c r="Y529" s="1" t="s">
        <v>66</v>
      </c>
      <c r="Z529" s="1" t="s">
        <v>58</v>
      </c>
      <c r="AA529" s="1" t="s">
        <v>58</v>
      </c>
      <c r="AB529" s="1" t="s">
        <v>58</v>
      </c>
      <c r="AC529" s="1" t="s">
        <v>58</v>
      </c>
      <c r="AD529" s="1" t="s">
        <v>58</v>
      </c>
      <c r="AE529" s="1" t="s">
        <v>58</v>
      </c>
      <c r="AF529" s="1" t="s">
        <v>58</v>
      </c>
      <c r="AG529" s="1" t="s">
        <v>58</v>
      </c>
      <c r="AH529" s="1" t="s">
        <v>58</v>
      </c>
      <c r="AI529" s="1" t="s">
        <v>58</v>
      </c>
      <c r="AJ529" s="1" t="s">
        <v>58</v>
      </c>
      <c r="AK529" s="1">
        <v>1</v>
      </c>
      <c r="AL529" s="1">
        <v>1</v>
      </c>
      <c r="AM529" s="1">
        <v>1</v>
      </c>
      <c r="AN529" s="1">
        <v>0</v>
      </c>
      <c r="AO529" s="1">
        <v>1</v>
      </c>
      <c r="AP529" s="1">
        <v>0</v>
      </c>
      <c r="AQ529" s="1">
        <v>0</v>
      </c>
      <c r="AR529" s="1">
        <v>0</v>
      </c>
      <c r="AS529" s="1">
        <v>0</v>
      </c>
      <c r="AV529" s="1">
        <v>12.1</v>
      </c>
      <c r="AW529" s="1" t="s">
        <v>59</v>
      </c>
      <c r="AX529" s="1">
        <v>8</v>
      </c>
    </row>
    <row r="530" spans="1:50">
      <c r="A530" s="1" t="s">
        <v>1115</v>
      </c>
      <c r="B530" s="1" t="s">
        <v>1116</v>
      </c>
      <c r="C530" s="1" t="s">
        <v>271</v>
      </c>
      <c r="D530" s="1">
        <v>8940</v>
      </c>
      <c r="E530" s="1" t="s">
        <v>63</v>
      </c>
      <c r="F530" s="1">
        <v>54</v>
      </c>
      <c r="G530" s="1" t="s">
        <v>54</v>
      </c>
      <c r="H530" s="1">
        <v>133.22</v>
      </c>
      <c r="I530" s="1" t="s">
        <v>55</v>
      </c>
      <c r="J530" s="1" t="s">
        <v>71</v>
      </c>
      <c r="K530" s="1" t="s">
        <v>131</v>
      </c>
      <c r="L530" s="1" t="s">
        <v>58</v>
      </c>
      <c r="M530" s="1">
        <v>0</v>
      </c>
      <c r="N530" s="1">
        <v>1</v>
      </c>
      <c r="O530" s="1">
        <v>1</v>
      </c>
      <c r="P530" s="1">
        <v>0</v>
      </c>
      <c r="Q530" s="1" t="s">
        <v>59</v>
      </c>
      <c r="R530" s="1" t="s">
        <v>59</v>
      </c>
      <c r="S530" s="1" t="s">
        <v>59</v>
      </c>
      <c r="T530" s="1" t="s">
        <v>59</v>
      </c>
      <c r="U530" s="1" t="s">
        <v>59</v>
      </c>
      <c r="V530" s="1">
        <v>1</v>
      </c>
      <c r="W530" s="1">
        <v>1</v>
      </c>
      <c r="X530" s="1">
        <v>0</v>
      </c>
      <c r="Y530" s="1" t="s">
        <v>59</v>
      </c>
      <c r="Z530" s="1" t="s">
        <v>59</v>
      </c>
      <c r="AA530" s="1" t="s">
        <v>59</v>
      </c>
      <c r="AB530" s="1" t="s">
        <v>59</v>
      </c>
      <c r="AC530" s="1" t="s">
        <v>59</v>
      </c>
      <c r="AD530" s="1" t="s">
        <v>59</v>
      </c>
      <c r="AE530" s="1" t="s">
        <v>59</v>
      </c>
      <c r="AF530" s="1" t="s">
        <v>59</v>
      </c>
      <c r="AG530" s="1" t="s">
        <v>59</v>
      </c>
      <c r="AH530" s="1" t="s">
        <v>59</v>
      </c>
      <c r="AI530" s="1" t="s">
        <v>59</v>
      </c>
      <c r="AJ530" s="1" t="s">
        <v>59</v>
      </c>
      <c r="AV530" s="1">
        <v>12.5</v>
      </c>
      <c r="AW530" s="1" t="s">
        <v>59</v>
      </c>
      <c r="AX530" s="1">
        <v>1</v>
      </c>
    </row>
    <row r="531" spans="1:50">
      <c r="A531" s="1" t="s">
        <v>1117</v>
      </c>
      <c r="B531" s="1" t="s">
        <v>705</v>
      </c>
      <c r="C531" s="1" t="s">
        <v>266</v>
      </c>
      <c r="E531" s="1" t="s">
        <v>53</v>
      </c>
      <c r="F531" s="1">
        <v>70</v>
      </c>
      <c r="G531" s="1" t="s">
        <v>64</v>
      </c>
      <c r="H531" s="1">
        <v>203.95</v>
      </c>
      <c r="I531" s="1" t="s">
        <v>55</v>
      </c>
      <c r="J531" s="1" t="s">
        <v>55</v>
      </c>
      <c r="K531" s="1" t="s">
        <v>145</v>
      </c>
      <c r="L531" s="1" t="s">
        <v>58</v>
      </c>
      <c r="M531" s="1">
        <v>0</v>
      </c>
      <c r="N531" s="1">
        <v>1</v>
      </c>
      <c r="O531" s="1">
        <v>1</v>
      </c>
      <c r="P531" s="1">
        <v>0</v>
      </c>
      <c r="Q531" s="1" t="s">
        <v>59</v>
      </c>
      <c r="R531" s="1" t="s">
        <v>59</v>
      </c>
      <c r="S531" s="1" t="s">
        <v>59</v>
      </c>
      <c r="T531" s="1" t="s">
        <v>59</v>
      </c>
      <c r="U531" s="1" t="s">
        <v>59</v>
      </c>
      <c r="V531" s="1">
        <v>0</v>
      </c>
      <c r="W531" s="1">
        <v>1</v>
      </c>
      <c r="X531" s="1">
        <v>1</v>
      </c>
      <c r="Y531" s="1" t="s">
        <v>66</v>
      </c>
      <c r="Z531" s="1" t="s">
        <v>58</v>
      </c>
      <c r="AA531" s="1" t="s">
        <v>58</v>
      </c>
      <c r="AB531" s="1" t="s">
        <v>66</v>
      </c>
      <c r="AC531" s="1" t="s">
        <v>58</v>
      </c>
      <c r="AD531" s="1" t="s">
        <v>58</v>
      </c>
      <c r="AE531" s="1" t="s">
        <v>58</v>
      </c>
      <c r="AF531" s="1" t="s">
        <v>58</v>
      </c>
      <c r="AG531" s="1" t="s">
        <v>58</v>
      </c>
      <c r="AH531" s="1" t="s">
        <v>58</v>
      </c>
      <c r="AI531" s="1" t="s">
        <v>66</v>
      </c>
      <c r="AJ531" s="1" t="s">
        <v>58</v>
      </c>
      <c r="AK531" s="1">
        <v>0</v>
      </c>
      <c r="AL531" s="1">
        <v>0</v>
      </c>
      <c r="AM531" s="1">
        <v>1</v>
      </c>
      <c r="AN531" s="1">
        <v>0</v>
      </c>
      <c r="AO531" s="1">
        <v>1</v>
      </c>
      <c r="AP531" s="1">
        <v>0</v>
      </c>
      <c r="AQ531" s="1">
        <v>0</v>
      </c>
      <c r="AR531" s="1">
        <v>0</v>
      </c>
      <c r="AS531" s="1">
        <v>0</v>
      </c>
      <c r="AV531" s="1">
        <v>11.7</v>
      </c>
      <c r="AW531" s="1" t="s">
        <v>59</v>
      </c>
      <c r="AX531" s="1">
        <v>9</v>
      </c>
    </row>
    <row r="532" spans="1:50">
      <c r="A532" s="1" t="s">
        <v>1118</v>
      </c>
      <c r="B532" s="1" t="s">
        <v>1119</v>
      </c>
      <c r="C532" s="1" t="s">
        <v>103</v>
      </c>
      <c r="D532" s="1">
        <v>4480</v>
      </c>
      <c r="E532" s="1" t="s">
        <v>53</v>
      </c>
      <c r="F532" s="1">
        <v>50</v>
      </c>
      <c r="G532" s="1" t="s">
        <v>163</v>
      </c>
      <c r="H532" s="1">
        <v>404.93</v>
      </c>
      <c r="I532" s="1" t="s">
        <v>105</v>
      </c>
      <c r="J532" s="1" t="s">
        <v>71</v>
      </c>
      <c r="K532" s="1" t="s">
        <v>72</v>
      </c>
      <c r="L532" s="1" t="s">
        <v>58</v>
      </c>
      <c r="M532" s="1">
        <v>0</v>
      </c>
      <c r="N532" s="1">
        <v>1</v>
      </c>
      <c r="O532" s="1">
        <v>1</v>
      </c>
      <c r="P532" s="1">
        <v>0</v>
      </c>
      <c r="Q532" s="1" t="s">
        <v>59</v>
      </c>
      <c r="R532" s="1" t="s">
        <v>59</v>
      </c>
      <c r="S532" s="1" t="s">
        <v>59</v>
      </c>
      <c r="T532" s="1" t="s">
        <v>59</v>
      </c>
      <c r="U532" s="1" t="s">
        <v>59</v>
      </c>
      <c r="W532" s="1">
        <v>0</v>
      </c>
      <c r="X532" s="1">
        <v>0</v>
      </c>
      <c r="Y532" s="1" t="s">
        <v>66</v>
      </c>
      <c r="Z532" s="1" t="s">
        <v>66</v>
      </c>
      <c r="AA532" s="1" t="s">
        <v>58</v>
      </c>
      <c r="AB532" s="1" t="s">
        <v>66</v>
      </c>
      <c r="AC532" s="1" t="s">
        <v>58</v>
      </c>
      <c r="AD532" s="1" t="s">
        <v>58</v>
      </c>
      <c r="AE532" s="1" t="s">
        <v>66</v>
      </c>
      <c r="AF532" s="1" t="s">
        <v>58</v>
      </c>
      <c r="AG532" s="1" t="s">
        <v>58</v>
      </c>
      <c r="AH532" s="1" t="s">
        <v>58</v>
      </c>
      <c r="AI532" s="1" t="s">
        <v>58</v>
      </c>
      <c r="AJ532" s="1" t="s">
        <v>58</v>
      </c>
      <c r="AK532" s="1">
        <v>0</v>
      </c>
      <c r="AL532" s="1">
        <v>1</v>
      </c>
      <c r="AM532" s="1">
        <v>1</v>
      </c>
      <c r="AN532" s="1">
        <v>0</v>
      </c>
      <c r="AO532" s="1">
        <v>1</v>
      </c>
      <c r="AP532" s="1">
        <v>1</v>
      </c>
      <c r="AQ532" s="1">
        <v>0</v>
      </c>
      <c r="AR532" s="1">
        <v>1</v>
      </c>
      <c r="AS532" s="1">
        <v>1</v>
      </c>
      <c r="AV532" s="1">
        <v>13.6</v>
      </c>
      <c r="AW532" s="1" t="s">
        <v>59</v>
      </c>
      <c r="AX532" s="1">
        <v>6</v>
      </c>
    </row>
    <row r="533" spans="1:50">
      <c r="A533" s="1" t="s">
        <v>1120</v>
      </c>
      <c r="B533" s="1" t="s">
        <v>1121</v>
      </c>
      <c r="C533" s="1" t="s">
        <v>148</v>
      </c>
      <c r="D533" s="1">
        <v>5015</v>
      </c>
      <c r="E533" s="1" t="s">
        <v>53</v>
      </c>
      <c r="F533" s="1">
        <v>42</v>
      </c>
      <c r="G533" s="1" t="s">
        <v>70</v>
      </c>
      <c r="H533" s="1">
        <v>332.24</v>
      </c>
      <c r="I533" s="1" t="s">
        <v>55</v>
      </c>
      <c r="J533" s="1" t="s">
        <v>55</v>
      </c>
      <c r="K533" s="1" t="s">
        <v>57</v>
      </c>
      <c r="L533" s="1" t="s">
        <v>58</v>
      </c>
      <c r="M533" s="1">
        <v>0</v>
      </c>
      <c r="N533" s="1">
        <v>1</v>
      </c>
      <c r="O533" s="1">
        <v>1</v>
      </c>
      <c r="P533" s="1">
        <v>0</v>
      </c>
      <c r="Q533" s="1" t="s">
        <v>59</v>
      </c>
      <c r="R533" s="1" t="s">
        <v>59</v>
      </c>
      <c r="S533" s="1" t="s">
        <v>59</v>
      </c>
      <c r="T533" s="1" t="s">
        <v>59</v>
      </c>
      <c r="U533" s="1" t="s">
        <v>59</v>
      </c>
      <c r="W533" s="1">
        <v>0</v>
      </c>
      <c r="X533" s="1">
        <v>0</v>
      </c>
      <c r="Y533" s="1" t="s">
        <v>59</v>
      </c>
      <c r="Z533" s="1" t="s">
        <v>59</v>
      </c>
      <c r="AA533" s="1" t="s">
        <v>59</v>
      </c>
      <c r="AB533" s="1" t="s">
        <v>59</v>
      </c>
      <c r="AC533" s="1" t="s">
        <v>59</v>
      </c>
      <c r="AD533" s="1" t="s">
        <v>59</v>
      </c>
      <c r="AE533" s="1" t="s">
        <v>59</v>
      </c>
      <c r="AF533" s="1" t="s">
        <v>59</v>
      </c>
      <c r="AG533" s="1" t="s">
        <v>59</v>
      </c>
      <c r="AH533" s="1" t="s">
        <v>59</v>
      </c>
      <c r="AI533" s="1" t="s">
        <v>59</v>
      </c>
      <c r="AJ533" s="1" t="s">
        <v>59</v>
      </c>
      <c r="AV533" s="1">
        <v>16.2</v>
      </c>
      <c r="AW533" s="1" t="s">
        <v>59</v>
      </c>
      <c r="AX533" s="1">
        <v>3</v>
      </c>
    </row>
    <row r="534" spans="1:50">
      <c r="A534" s="1" t="s">
        <v>1122</v>
      </c>
      <c r="B534" s="1" t="s">
        <v>1123</v>
      </c>
      <c r="C534" s="1" t="s">
        <v>177</v>
      </c>
      <c r="E534" s="1" t="s">
        <v>53</v>
      </c>
      <c r="F534" s="1">
        <v>44</v>
      </c>
      <c r="G534" s="1" t="s">
        <v>84</v>
      </c>
      <c r="H534" s="1">
        <v>238.49</v>
      </c>
      <c r="I534" s="1" t="s">
        <v>55</v>
      </c>
      <c r="J534" s="1" t="s">
        <v>55</v>
      </c>
      <c r="K534" s="1" t="s">
        <v>57</v>
      </c>
      <c r="L534" s="1" t="s">
        <v>58</v>
      </c>
      <c r="M534" s="1">
        <v>0</v>
      </c>
      <c r="N534" s="1">
        <v>2</v>
      </c>
      <c r="O534" s="1">
        <v>2</v>
      </c>
      <c r="P534" s="1">
        <v>0</v>
      </c>
      <c r="Q534" s="1" t="s">
        <v>59</v>
      </c>
      <c r="R534" s="1" t="s">
        <v>59</v>
      </c>
      <c r="S534" s="1" t="s">
        <v>59</v>
      </c>
      <c r="T534" s="1" t="s">
        <v>59</v>
      </c>
      <c r="U534" s="1" t="s">
        <v>59</v>
      </c>
      <c r="W534" s="1">
        <v>0</v>
      </c>
      <c r="X534" s="1">
        <v>0</v>
      </c>
      <c r="Y534" s="1" t="s">
        <v>58</v>
      </c>
      <c r="Z534" s="1" t="s">
        <v>58</v>
      </c>
      <c r="AA534" s="1" t="s">
        <v>58</v>
      </c>
      <c r="AB534" s="1" t="s">
        <v>58</v>
      </c>
      <c r="AC534" s="1" t="s">
        <v>58</v>
      </c>
      <c r="AD534" s="1" t="s">
        <v>58</v>
      </c>
      <c r="AE534" s="1" t="s">
        <v>58</v>
      </c>
      <c r="AF534" s="1" t="s">
        <v>58</v>
      </c>
      <c r="AG534" s="1" t="s">
        <v>58</v>
      </c>
      <c r="AH534" s="1" t="s">
        <v>58</v>
      </c>
      <c r="AI534" s="1" t="s">
        <v>58</v>
      </c>
      <c r="AJ534" s="1" t="s">
        <v>58</v>
      </c>
      <c r="AK534" s="1">
        <v>0</v>
      </c>
      <c r="AL534" s="1">
        <v>0</v>
      </c>
      <c r="AM534" s="1">
        <v>1</v>
      </c>
      <c r="AN534" s="1">
        <v>1</v>
      </c>
      <c r="AO534" s="1">
        <v>0</v>
      </c>
      <c r="AP534" s="1">
        <v>0</v>
      </c>
      <c r="AQ534" s="1">
        <v>0</v>
      </c>
      <c r="AR534" s="1">
        <v>0</v>
      </c>
      <c r="AS534" s="1">
        <v>0</v>
      </c>
      <c r="AV534" s="1">
        <v>12.8</v>
      </c>
      <c r="AW534" s="1" t="s">
        <v>59</v>
      </c>
      <c r="AX534" s="1">
        <v>8</v>
      </c>
    </row>
    <row r="535" spans="1:50">
      <c r="A535" s="1" t="s">
        <v>1124</v>
      </c>
      <c r="B535" s="1" t="s">
        <v>1125</v>
      </c>
      <c r="C535" s="1" t="s">
        <v>199</v>
      </c>
      <c r="D535" s="1">
        <v>3680</v>
      </c>
      <c r="E535" s="1" t="s">
        <v>63</v>
      </c>
      <c r="F535" s="1">
        <v>56</v>
      </c>
      <c r="G535" s="1" t="s">
        <v>70</v>
      </c>
      <c r="H535" s="1">
        <v>269.41000000000003</v>
      </c>
      <c r="I535" s="1" t="s">
        <v>100</v>
      </c>
      <c r="J535" s="1" t="s">
        <v>71</v>
      </c>
      <c r="K535" s="1" t="s">
        <v>72</v>
      </c>
      <c r="L535" s="1" t="s">
        <v>58</v>
      </c>
      <c r="M535" s="1">
        <v>0</v>
      </c>
      <c r="N535" s="1">
        <v>2</v>
      </c>
      <c r="O535" s="1">
        <v>2</v>
      </c>
      <c r="P535" s="1">
        <v>0</v>
      </c>
      <c r="Q535" s="1" t="s">
        <v>59</v>
      </c>
      <c r="R535" s="1" t="s">
        <v>59</v>
      </c>
      <c r="S535" s="1" t="s">
        <v>59</v>
      </c>
      <c r="T535" s="1" t="s">
        <v>59</v>
      </c>
      <c r="U535" s="1" t="s">
        <v>59</v>
      </c>
      <c r="W535" s="1">
        <v>0</v>
      </c>
      <c r="X535" s="1">
        <v>0</v>
      </c>
      <c r="Y535" s="1" t="s">
        <v>59</v>
      </c>
      <c r="Z535" s="1" t="s">
        <v>59</v>
      </c>
      <c r="AA535" s="1" t="s">
        <v>59</v>
      </c>
      <c r="AB535" s="1" t="s">
        <v>59</v>
      </c>
      <c r="AC535" s="1" t="s">
        <v>59</v>
      </c>
      <c r="AD535" s="1" t="s">
        <v>59</v>
      </c>
      <c r="AE535" s="1" t="s">
        <v>59</v>
      </c>
      <c r="AF535" s="1" t="s">
        <v>59</v>
      </c>
      <c r="AG535" s="1" t="s">
        <v>59</v>
      </c>
      <c r="AH535" s="1" t="s">
        <v>59</v>
      </c>
      <c r="AI535" s="1" t="s">
        <v>59</v>
      </c>
      <c r="AJ535" s="1" t="s">
        <v>59</v>
      </c>
      <c r="AV535" s="1">
        <v>12.1</v>
      </c>
      <c r="AW535" s="1" t="s">
        <v>59</v>
      </c>
      <c r="AX535" s="1">
        <v>3</v>
      </c>
    </row>
    <row r="536" spans="1:50">
      <c r="A536" s="1" t="s">
        <v>1126</v>
      </c>
      <c r="B536" s="1" t="s">
        <v>1127</v>
      </c>
      <c r="C536" s="1" t="s">
        <v>83</v>
      </c>
      <c r="E536" s="1" t="s">
        <v>53</v>
      </c>
      <c r="F536" s="1">
        <v>52</v>
      </c>
      <c r="G536" s="1" t="s">
        <v>64</v>
      </c>
      <c r="H536" s="1">
        <v>194.74</v>
      </c>
      <c r="I536" s="1" t="s">
        <v>55</v>
      </c>
      <c r="J536" s="1" t="s">
        <v>71</v>
      </c>
      <c r="K536" s="1" t="s">
        <v>57</v>
      </c>
      <c r="L536" s="1" t="s">
        <v>58</v>
      </c>
      <c r="M536" s="1">
        <v>0</v>
      </c>
      <c r="N536" s="1">
        <v>1</v>
      </c>
      <c r="O536" s="1">
        <v>1</v>
      </c>
      <c r="P536" s="1">
        <v>0</v>
      </c>
      <c r="Q536" s="1" t="s">
        <v>59</v>
      </c>
      <c r="R536" s="1" t="s">
        <v>59</v>
      </c>
      <c r="S536" s="1" t="s">
        <v>59</v>
      </c>
      <c r="T536" s="1" t="s">
        <v>59</v>
      </c>
      <c r="U536" s="1" t="s">
        <v>59</v>
      </c>
      <c r="V536" s="1">
        <v>1</v>
      </c>
      <c r="W536" s="1">
        <v>0</v>
      </c>
      <c r="X536" s="1">
        <v>0</v>
      </c>
      <c r="Y536" s="1" t="s">
        <v>59</v>
      </c>
      <c r="Z536" s="1" t="s">
        <v>59</v>
      </c>
      <c r="AA536" s="1" t="s">
        <v>59</v>
      </c>
      <c r="AB536" s="1" t="s">
        <v>59</v>
      </c>
      <c r="AC536" s="1" t="s">
        <v>59</v>
      </c>
      <c r="AD536" s="1" t="s">
        <v>59</v>
      </c>
      <c r="AE536" s="1" t="s">
        <v>59</v>
      </c>
      <c r="AF536" s="1" t="s">
        <v>59</v>
      </c>
      <c r="AG536" s="1" t="s">
        <v>59</v>
      </c>
      <c r="AH536" s="1" t="s">
        <v>59</v>
      </c>
      <c r="AI536" s="1" t="s">
        <v>59</v>
      </c>
      <c r="AJ536" s="1" t="s">
        <v>59</v>
      </c>
      <c r="AV536" s="1">
        <v>10.9</v>
      </c>
      <c r="AW536" s="1" t="s">
        <v>59</v>
      </c>
      <c r="AX536" s="1">
        <v>2</v>
      </c>
    </row>
    <row r="537" spans="1:50">
      <c r="A537" s="1" t="s">
        <v>1128</v>
      </c>
      <c r="B537" s="1" t="s">
        <v>1129</v>
      </c>
      <c r="C537" s="1" t="s">
        <v>199</v>
      </c>
      <c r="D537" s="1">
        <v>4000</v>
      </c>
      <c r="E537" s="1" t="s">
        <v>63</v>
      </c>
      <c r="F537" s="1">
        <v>76</v>
      </c>
      <c r="G537" s="1" t="s">
        <v>54</v>
      </c>
      <c r="H537" s="1">
        <v>276.64</v>
      </c>
      <c r="I537" s="1" t="s">
        <v>196</v>
      </c>
      <c r="J537" s="1" t="s">
        <v>55</v>
      </c>
      <c r="K537" s="1" t="s">
        <v>72</v>
      </c>
      <c r="L537" s="1" t="s">
        <v>58</v>
      </c>
      <c r="M537" s="1">
        <v>0</v>
      </c>
      <c r="N537" s="1">
        <v>0</v>
      </c>
      <c r="O537" s="1">
        <v>0</v>
      </c>
      <c r="P537" s="1">
        <v>0</v>
      </c>
      <c r="Q537" s="1" t="s">
        <v>59</v>
      </c>
      <c r="R537" s="1" t="s">
        <v>59</v>
      </c>
      <c r="S537" s="1" t="s">
        <v>59</v>
      </c>
      <c r="T537" s="1" t="s">
        <v>59</v>
      </c>
      <c r="U537" s="1" t="s">
        <v>59</v>
      </c>
      <c r="W537" s="1">
        <v>0</v>
      </c>
      <c r="X537" s="1">
        <v>0</v>
      </c>
      <c r="Y537" s="1" t="s">
        <v>58</v>
      </c>
      <c r="Z537" s="1" t="s">
        <v>58</v>
      </c>
      <c r="AA537" s="1" t="s">
        <v>58</v>
      </c>
      <c r="AB537" s="1" t="s">
        <v>58</v>
      </c>
      <c r="AC537" s="1" t="s">
        <v>58</v>
      </c>
      <c r="AD537" s="1" t="s">
        <v>58</v>
      </c>
      <c r="AE537" s="1" t="s">
        <v>58</v>
      </c>
      <c r="AF537" s="1" t="s">
        <v>58</v>
      </c>
      <c r="AG537" s="1" t="s">
        <v>58</v>
      </c>
      <c r="AH537" s="1" t="s">
        <v>58</v>
      </c>
      <c r="AI537" s="1" t="s">
        <v>58</v>
      </c>
      <c r="AJ537" s="1" t="s">
        <v>58</v>
      </c>
      <c r="AK537" s="1">
        <v>0</v>
      </c>
      <c r="AL537" s="1">
        <v>0</v>
      </c>
      <c r="AM537" s="1">
        <v>1</v>
      </c>
      <c r="AN537" s="1">
        <v>0</v>
      </c>
      <c r="AO537" s="1">
        <v>0</v>
      </c>
      <c r="AP537" s="1">
        <v>1</v>
      </c>
      <c r="AQ537" s="1">
        <v>0</v>
      </c>
      <c r="AR537" s="1">
        <v>0</v>
      </c>
      <c r="AS537" s="1">
        <v>0</v>
      </c>
      <c r="AV537" s="1">
        <v>12.3</v>
      </c>
      <c r="AW537" s="1" t="s">
        <v>59</v>
      </c>
      <c r="AX537" s="1">
        <v>3</v>
      </c>
    </row>
    <row r="538" spans="1:50">
      <c r="A538" s="1" t="s">
        <v>1130</v>
      </c>
      <c r="B538" s="1" t="s">
        <v>1131</v>
      </c>
      <c r="C538" s="1" t="s">
        <v>93</v>
      </c>
      <c r="D538" s="1">
        <v>4560</v>
      </c>
      <c r="E538" s="1" t="s">
        <v>63</v>
      </c>
      <c r="F538" s="1">
        <v>42</v>
      </c>
      <c r="G538" s="1" t="s">
        <v>70</v>
      </c>
      <c r="H538" s="1">
        <v>351.64</v>
      </c>
      <c r="I538" s="1" t="s">
        <v>55</v>
      </c>
      <c r="J538" s="1" t="s">
        <v>71</v>
      </c>
      <c r="K538" s="1" t="s">
        <v>80</v>
      </c>
      <c r="L538" s="1" t="s">
        <v>66</v>
      </c>
      <c r="M538" s="1">
        <v>1</v>
      </c>
      <c r="N538" s="1">
        <v>1</v>
      </c>
      <c r="O538" s="1">
        <v>1</v>
      </c>
      <c r="P538" s="1">
        <v>0</v>
      </c>
      <c r="Q538" s="1" t="s">
        <v>59</v>
      </c>
      <c r="R538" s="1" t="s">
        <v>59</v>
      </c>
      <c r="S538" s="1" t="s">
        <v>59</v>
      </c>
      <c r="T538" s="1" t="s">
        <v>59</v>
      </c>
      <c r="U538" s="1" t="s">
        <v>59</v>
      </c>
      <c r="W538" s="1">
        <v>0</v>
      </c>
      <c r="X538" s="1">
        <v>0</v>
      </c>
      <c r="Y538" s="1" t="s">
        <v>58</v>
      </c>
      <c r="Z538" s="1" t="s">
        <v>58</v>
      </c>
      <c r="AA538" s="1" t="s">
        <v>58</v>
      </c>
      <c r="AB538" s="1" t="s">
        <v>58</v>
      </c>
      <c r="AC538" s="1" t="s">
        <v>58</v>
      </c>
      <c r="AD538" s="1" t="s">
        <v>58</v>
      </c>
      <c r="AE538" s="1" t="s">
        <v>58</v>
      </c>
      <c r="AF538" s="1" t="s">
        <v>58</v>
      </c>
      <c r="AG538" s="1" t="s">
        <v>58</v>
      </c>
      <c r="AH538" s="1" t="s">
        <v>58</v>
      </c>
      <c r="AI538" s="1" t="s">
        <v>58</v>
      </c>
      <c r="AJ538" s="1" t="s">
        <v>58</v>
      </c>
      <c r="AK538" s="1">
        <v>1</v>
      </c>
      <c r="AL538" s="1">
        <v>0</v>
      </c>
      <c r="AM538" s="1">
        <v>1</v>
      </c>
      <c r="AN538" s="1">
        <v>0</v>
      </c>
      <c r="AO538" s="1">
        <v>1</v>
      </c>
      <c r="AP538" s="1">
        <v>0</v>
      </c>
      <c r="AQ538" s="1">
        <v>0</v>
      </c>
      <c r="AR538" s="1">
        <v>0</v>
      </c>
      <c r="AS538" s="1">
        <v>1</v>
      </c>
      <c r="AV538" s="1">
        <v>13.9</v>
      </c>
      <c r="AW538" s="1" t="s">
        <v>59</v>
      </c>
      <c r="AX538" s="1">
        <v>5</v>
      </c>
    </row>
    <row r="539" spans="1:50">
      <c r="A539" s="1" t="s">
        <v>1132</v>
      </c>
      <c r="B539" s="1" t="s">
        <v>1133</v>
      </c>
      <c r="C539" s="1" t="s">
        <v>171</v>
      </c>
      <c r="D539" s="1">
        <v>160</v>
      </c>
      <c r="E539" s="1" t="s">
        <v>63</v>
      </c>
      <c r="F539" s="1">
        <v>48</v>
      </c>
      <c r="G539" s="1" t="s">
        <v>104</v>
      </c>
      <c r="H539" s="1">
        <v>228.62</v>
      </c>
      <c r="I539" s="1" t="s">
        <v>105</v>
      </c>
      <c r="J539" s="1" t="s">
        <v>71</v>
      </c>
      <c r="K539" s="1" t="s">
        <v>80</v>
      </c>
      <c r="L539" s="1" t="s">
        <v>66</v>
      </c>
      <c r="M539" s="1">
        <v>1</v>
      </c>
      <c r="N539" s="1">
        <v>1</v>
      </c>
      <c r="O539" s="1">
        <v>1</v>
      </c>
      <c r="P539" s="1">
        <v>0</v>
      </c>
      <c r="Q539" s="1" t="s">
        <v>66</v>
      </c>
      <c r="R539" s="1" t="s">
        <v>66</v>
      </c>
      <c r="S539" s="1" t="s">
        <v>59</v>
      </c>
      <c r="T539" s="1" t="s">
        <v>66</v>
      </c>
      <c r="U539" s="1" t="s">
        <v>59</v>
      </c>
      <c r="V539" s="1">
        <v>2</v>
      </c>
      <c r="W539" s="1">
        <v>0</v>
      </c>
      <c r="X539" s="1">
        <v>0</v>
      </c>
      <c r="Y539" s="1" t="s">
        <v>66</v>
      </c>
      <c r="Z539" s="1" t="s">
        <v>58</v>
      </c>
      <c r="AA539" s="1" t="s">
        <v>58</v>
      </c>
      <c r="AB539" s="1" t="s">
        <v>66</v>
      </c>
      <c r="AC539" s="1" t="s">
        <v>58</v>
      </c>
      <c r="AD539" s="1" t="s">
        <v>58</v>
      </c>
      <c r="AE539" s="1" t="s">
        <v>58</v>
      </c>
      <c r="AF539" s="1" t="s">
        <v>58</v>
      </c>
      <c r="AG539" s="1" t="s">
        <v>58</v>
      </c>
      <c r="AH539" s="1" t="s">
        <v>58</v>
      </c>
      <c r="AI539" s="1" t="s">
        <v>58</v>
      </c>
      <c r="AJ539" s="1" t="s">
        <v>58</v>
      </c>
      <c r="AK539" s="1">
        <v>0</v>
      </c>
      <c r="AL539" s="1">
        <v>1</v>
      </c>
      <c r="AM539" s="1">
        <v>1</v>
      </c>
      <c r="AN539" s="1">
        <v>0</v>
      </c>
      <c r="AO539" s="1">
        <v>1</v>
      </c>
      <c r="AP539" s="1">
        <v>0</v>
      </c>
      <c r="AQ539" s="1">
        <v>0</v>
      </c>
      <c r="AR539" s="1">
        <v>1</v>
      </c>
      <c r="AS539" s="1">
        <v>0</v>
      </c>
      <c r="AV539" s="1">
        <v>11.5</v>
      </c>
      <c r="AW539" s="1" t="s">
        <v>66</v>
      </c>
      <c r="AX539" s="1">
        <v>3</v>
      </c>
    </row>
    <row r="540" spans="1:50">
      <c r="A540" s="1" t="s">
        <v>1134</v>
      </c>
      <c r="B540" s="1" t="s">
        <v>1135</v>
      </c>
      <c r="C540" s="1" t="s">
        <v>218</v>
      </c>
      <c r="D540" s="1">
        <v>4400</v>
      </c>
      <c r="E540" s="1" t="s">
        <v>53</v>
      </c>
      <c r="F540" s="1">
        <v>62</v>
      </c>
      <c r="G540" s="1" t="s">
        <v>64</v>
      </c>
      <c r="H540" s="1">
        <v>279.93</v>
      </c>
      <c r="I540" s="1" t="s">
        <v>55</v>
      </c>
      <c r="J540" s="1" t="s">
        <v>55</v>
      </c>
      <c r="K540" s="1" t="s">
        <v>153</v>
      </c>
      <c r="L540" s="1" t="s">
        <v>66</v>
      </c>
      <c r="M540" s="1">
        <v>2</v>
      </c>
      <c r="N540" s="1">
        <v>2</v>
      </c>
      <c r="O540" s="1">
        <v>2</v>
      </c>
      <c r="P540" s="1">
        <v>0</v>
      </c>
      <c r="Q540" s="1" t="s">
        <v>59</v>
      </c>
      <c r="R540" s="1" t="s">
        <v>59</v>
      </c>
      <c r="S540" s="1" t="s">
        <v>59</v>
      </c>
      <c r="T540" s="1" t="s">
        <v>59</v>
      </c>
      <c r="U540" s="1" t="s">
        <v>59</v>
      </c>
      <c r="W540" s="1">
        <v>0</v>
      </c>
      <c r="X540" s="1">
        <v>0</v>
      </c>
      <c r="Y540" s="1" t="s">
        <v>58</v>
      </c>
      <c r="Z540" s="1" t="s">
        <v>66</v>
      </c>
      <c r="AA540" s="1" t="s">
        <v>58</v>
      </c>
      <c r="AB540" s="1" t="s">
        <v>58</v>
      </c>
      <c r="AC540" s="1" t="s">
        <v>58</v>
      </c>
      <c r="AD540" s="1" t="s">
        <v>58</v>
      </c>
      <c r="AE540" s="1" t="s">
        <v>58</v>
      </c>
      <c r="AF540" s="1" t="s">
        <v>58</v>
      </c>
      <c r="AG540" s="1" t="s">
        <v>58</v>
      </c>
      <c r="AH540" s="1" t="s">
        <v>58</v>
      </c>
      <c r="AI540" s="1" t="s">
        <v>58</v>
      </c>
      <c r="AJ540" s="1" t="s">
        <v>58</v>
      </c>
      <c r="AK540" s="1">
        <v>0</v>
      </c>
      <c r="AL540" s="1">
        <v>1</v>
      </c>
      <c r="AM540" s="1">
        <v>1</v>
      </c>
      <c r="AN540" s="1">
        <v>0</v>
      </c>
      <c r="AO540" s="1">
        <v>0</v>
      </c>
      <c r="AP540" s="1">
        <v>0</v>
      </c>
      <c r="AQ540" s="1">
        <v>0</v>
      </c>
      <c r="AR540" s="1">
        <v>0</v>
      </c>
      <c r="AS540" s="1">
        <v>1</v>
      </c>
      <c r="AV540" s="1">
        <v>12.8</v>
      </c>
      <c r="AW540" s="1" t="s">
        <v>59</v>
      </c>
      <c r="AX540" s="1">
        <v>9</v>
      </c>
    </row>
    <row r="541" spans="1:50">
      <c r="A541" s="1" t="s">
        <v>1136</v>
      </c>
      <c r="B541" s="1" t="s">
        <v>1137</v>
      </c>
      <c r="C541" s="1" t="s">
        <v>108</v>
      </c>
      <c r="D541" s="1">
        <v>8750</v>
      </c>
      <c r="E541" s="1" t="s">
        <v>63</v>
      </c>
      <c r="F541" s="1">
        <v>48</v>
      </c>
      <c r="G541" s="1" t="s">
        <v>84</v>
      </c>
      <c r="H541" s="1">
        <v>204.61</v>
      </c>
      <c r="I541" s="1" t="s">
        <v>55</v>
      </c>
      <c r="J541" s="1" t="s">
        <v>71</v>
      </c>
      <c r="K541" s="1" t="s">
        <v>168</v>
      </c>
      <c r="L541" s="1" t="s">
        <v>66</v>
      </c>
      <c r="M541" s="1">
        <v>2</v>
      </c>
      <c r="N541" s="1">
        <v>2</v>
      </c>
      <c r="O541" s="1">
        <v>2</v>
      </c>
      <c r="P541" s="1">
        <v>0</v>
      </c>
      <c r="Q541" s="1" t="s">
        <v>59</v>
      </c>
      <c r="R541" s="1" t="s">
        <v>59</v>
      </c>
      <c r="S541" s="1" t="s">
        <v>59</v>
      </c>
      <c r="T541" s="1" t="s">
        <v>59</v>
      </c>
      <c r="U541" s="1" t="s">
        <v>59</v>
      </c>
      <c r="V541" s="1">
        <v>2</v>
      </c>
      <c r="W541" s="1">
        <v>1</v>
      </c>
      <c r="X541" s="1">
        <v>1</v>
      </c>
      <c r="Y541" s="1" t="s">
        <v>66</v>
      </c>
      <c r="Z541" s="1" t="s">
        <v>66</v>
      </c>
      <c r="AA541" s="1" t="s">
        <v>58</v>
      </c>
      <c r="AB541" s="1" t="s">
        <v>66</v>
      </c>
      <c r="AC541" s="1" t="s">
        <v>58</v>
      </c>
      <c r="AD541" s="1" t="s">
        <v>58</v>
      </c>
      <c r="AE541" s="1" t="s">
        <v>58</v>
      </c>
      <c r="AF541" s="1" t="s">
        <v>58</v>
      </c>
      <c r="AG541" s="1" t="s">
        <v>58</v>
      </c>
      <c r="AH541" s="1" t="s">
        <v>58</v>
      </c>
      <c r="AI541" s="1" t="s">
        <v>58</v>
      </c>
      <c r="AJ541" s="1" t="s">
        <v>58</v>
      </c>
      <c r="AK541" s="1">
        <v>0</v>
      </c>
      <c r="AL541" s="1">
        <v>0</v>
      </c>
      <c r="AM541" s="1">
        <v>1</v>
      </c>
      <c r="AN541" s="1">
        <v>0</v>
      </c>
      <c r="AO541" s="1">
        <v>1</v>
      </c>
      <c r="AP541" s="1">
        <v>0</v>
      </c>
      <c r="AQ541" s="1">
        <v>0</v>
      </c>
      <c r="AR541" s="1">
        <v>0</v>
      </c>
      <c r="AS541" s="1">
        <v>1</v>
      </c>
      <c r="AV541" s="1">
        <v>10.7</v>
      </c>
      <c r="AW541" s="1" t="s">
        <v>59</v>
      </c>
      <c r="AX541" s="1">
        <v>9</v>
      </c>
    </row>
    <row r="542" spans="1:50">
      <c r="A542" s="1" t="s">
        <v>1138</v>
      </c>
      <c r="B542" s="1" t="s">
        <v>133</v>
      </c>
      <c r="C542" s="1" t="s">
        <v>134</v>
      </c>
      <c r="D542" s="1">
        <v>80</v>
      </c>
      <c r="E542" s="1" t="s">
        <v>63</v>
      </c>
      <c r="F542" s="1">
        <v>60</v>
      </c>
      <c r="G542" s="1" t="s">
        <v>84</v>
      </c>
      <c r="H542" s="1">
        <v>190.46</v>
      </c>
      <c r="I542" s="1" t="s">
        <v>94</v>
      </c>
      <c r="J542" s="1" t="s">
        <v>71</v>
      </c>
      <c r="K542" s="1" t="s">
        <v>85</v>
      </c>
      <c r="L542" s="1" t="s">
        <v>58</v>
      </c>
      <c r="M542" s="1">
        <v>0</v>
      </c>
      <c r="N542" s="1">
        <v>2</v>
      </c>
      <c r="O542" s="1">
        <v>2</v>
      </c>
      <c r="P542" s="1">
        <v>0</v>
      </c>
      <c r="Q542" s="1" t="s">
        <v>66</v>
      </c>
      <c r="R542" s="1" t="s">
        <v>59</v>
      </c>
      <c r="S542" s="1" t="s">
        <v>66</v>
      </c>
      <c r="T542" s="1" t="s">
        <v>66</v>
      </c>
      <c r="U542" s="1" t="s">
        <v>66</v>
      </c>
      <c r="V542" s="1">
        <v>1</v>
      </c>
      <c r="W542" s="1">
        <v>1</v>
      </c>
      <c r="X542" s="1">
        <v>0</v>
      </c>
      <c r="Y542" s="1" t="s">
        <v>58</v>
      </c>
      <c r="Z542" s="1" t="s">
        <v>66</v>
      </c>
      <c r="AA542" s="1" t="s">
        <v>58</v>
      </c>
      <c r="AB542" s="1" t="s">
        <v>66</v>
      </c>
      <c r="AC542" s="1" t="s">
        <v>58</v>
      </c>
      <c r="AD542" s="1" t="s">
        <v>58</v>
      </c>
      <c r="AE542" s="1" t="s">
        <v>58</v>
      </c>
      <c r="AF542" s="1" t="s">
        <v>58</v>
      </c>
      <c r="AG542" s="1" t="s">
        <v>58</v>
      </c>
      <c r="AH542" s="1" t="s">
        <v>58</v>
      </c>
      <c r="AI542" s="1" t="s">
        <v>58</v>
      </c>
      <c r="AJ542" s="1" t="s">
        <v>58</v>
      </c>
      <c r="AK542" s="1">
        <v>0</v>
      </c>
      <c r="AL542" s="1">
        <v>0</v>
      </c>
      <c r="AM542" s="1">
        <v>1</v>
      </c>
      <c r="AN542" s="1">
        <v>0</v>
      </c>
      <c r="AO542" s="1">
        <v>1</v>
      </c>
      <c r="AP542" s="1">
        <v>0</v>
      </c>
      <c r="AQ542" s="1">
        <v>0</v>
      </c>
      <c r="AR542" s="1">
        <v>0</v>
      </c>
      <c r="AS542" s="1">
        <v>1</v>
      </c>
      <c r="AV542" s="1">
        <v>11.4</v>
      </c>
      <c r="AW542" s="1" t="s">
        <v>59</v>
      </c>
      <c r="AX542" s="1">
        <v>1</v>
      </c>
    </row>
    <row r="543" spans="1:50">
      <c r="A543" s="1" t="s">
        <v>1139</v>
      </c>
      <c r="B543" s="1" t="s">
        <v>1140</v>
      </c>
      <c r="C543" s="1" t="s">
        <v>185</v>
      </c>
      <c r="D543" s="1">
        <v>7880</v>
      </c>
      <c r="E543" s="1" t="s">
        <v>53</v>
      </c>
      <c r="F543" s="1">
        <v>0</v>
      </c>
      <c r="G543" s="1" t="s">
        <v>64</v>
      </c>
      <c r="H543" s="1">
        <v>237.5</v>
      </c>
      <c r="I543" s="1" t="s">
        <v>55</v>
      </c>
      <c r="J543" s="1" t="s">
        <v>55</v>
      </c>
      <c r="K543" s="1" t="s">
        <v>90</v>
      </c>
      <c r="L543" s="1" t="s">
        <v>66</v>
      </c>
      <c r="M543" s="1">
        <v>4</v>
      </c>
      <c r="N543" s="1">
        <v>2</v>
      </c>
      <c r="O543" s="1">
        <v>2</v>
      </c>
      <c r="P543" s="1">
        <v>0</v>
      </c>
      <c r="Q543" s="1" t="s">
        <v>59</v>
      </c>
      <c r="R543" s="1" t="s">
        <v>59</v>
      </c>
      <c r="S543" s="1" t="s">
        <v>59</v>
      </c>
      <c r="T543" s="1" t="s">
        <v>59</v>
      </c>
      <c r="U543" s="1" t="s">
        <v>59</v>
      </c>
      <c r="W543" s="1">
        <v>0</v>
      </c>
      <c r="X543" s="1">
        <v>0</v>
      </c>
      <c r="Y543" s="1" t="s">
        <v>66</v>
      </c>
      <c r="Z543" s="1" t="s">
        <v>58</v>
      </c>
      <c r="AA543" s="1" t="s">
        <v>58</v>
      </c>
      <c r="AB543" s="1" t="s">
        <v>66</v>
      </c>
      <c r="AC543" s="1" t="s">
        <v>58</v>
      </c>
      <c r="AD543" s="1" t="s">
        <v>58</v>
      </c>
      <c r="AE543" s="1" t="s">
        <v>58</v>
      </c>
      <c r="AF543" s="1" t="s">
        <v>58</v>
      </c>
      <c r="AG543" s="1" t="s">
        <v>58</v>
      </c>
      <c r="AH543" s="1" t="s">
        <v>58</v>
      </c>
      <c r="AI543" s="1" t="s">
        <v>58</v>
      </c>
      <c r="AJ543" s="1" t="s">
        <v>58</v>
      </c>
      <c r="AK543" s="1">
        <v>0</v>
      </c>
      <c r="AL543" s="1">
        <v>1</v>
      </c>
      <c r="AM543" s="1">
        <v>1</v>
      </c>
      <c r="AN543" s="1">
        <v>0</v>
      </c>
      <c r="AO543" s="1">
        <v>1</v>
      </c>
      <c r="AP543" s="1">
        <v>0</v>
      </c>
      <c r="AQ543" s="1">
        <v>1</v>
      </c>
      <c r="AR543" s="1">
        <v>0</v>
      </c>
      <c r="AS543" s="1">
        <v>1</v>
      </c>
      <c r="AV543" s="1">
        <v>13</v>
      </c>
      <c r="AW543" s="1" t="s">
        <v>59</v>
      </c>
      <c r="AX543" s="1">
        <v>1</v>
      </c>
    </row>
    <row r="544" spans="1:50">
      <c r="A544" s="1" t="s">
        <v>1141</v>
      </c>
      <c r="B544" s="1" t="s">
        <v>840</v>
      </c>
      <c r="C544" s="1" t="s">
        <v>122</v>
      </c>
      <c r="D544" s="1">
        <v>8280</v>
      </c>
      <c r="E544" s="1" t="s">
        <v>53</v>
      </c>
      <c r="F544" s="1">
        <v>50</v>
      </c>
      <c r="G544" s="1" t="s">
        <v>70</v>
      </c>
      <c r="H544" s="1">
        <v>217.11</v>
      </c>
      <c r="I544" s="1" t="s">
        <v>105</v>
      </c>
      <c r="J544" s="1" t="s">
        <v>55</v>
      </c>
      <c r="K544" s="1" t="s">
        <v>215</v>
      </c>
      <c r="L544" s="1" t="s">
        <v>58</v>
      </c>
      <c r="M544" s="1">
        <v>0</v>
      </c>
      <c r="N544" s="1">
        <v>2</v>
      </c>
      <c r="O544" s="1">
        <v>2</v>
      </c>
      <c r="P544" s="1">
        <v>0</v>
      </c>
      <c r="Q544" s="1" t="s">
        <v>59</v>
      </c>
      <c r="R544" s="1" t="s">
        <v>59</v>
      </c>
      <c r="S544" s="1" t="s">
        <v>59</v>
      </c>
      <c r="T544" s="1" t="s">
        <v>66</v>
      </c>
      <c r="U544" s="1" t="s">
        <v>66</v>
      </c>
      <c r="V544" s="1">
        <v>0</v>
      </c>
      <c r="W544" s="1">
        <v>1</v>
      </c>
      <c r="X544" s="1">
        <v>1</v>
      </c>
      <c r="Y544" s="1" t="s">
        <v>59</v>
      </c>
      <c r="Z544" s="1" t="s">
        <v>59</v>
      </c>
      <c r="AA544" s="1" t="s">
        <v>59</v>
      </c>
      <c r="AB544" s="1" t="s">
        <v>59</v>
      </c>
      <c r="AC544" s="1" t="s">
        <v>59</v>
      </c>
      <c r="AD544" s="1" t="s">
        <v>59</v>
      </c>
      <c r="AE544" s="1" t="s">
        <v>59</v>
      </c>
      <c r="AF544" s="1" t="s">
        <v>59</v>
      </c>
      <c r="AG544" s="1" t="s">
        <v>59</v>
      </c>
      <c r="AH544" s="1" t="s">
        <v>59</v>
      </c>
      <c r="AI544" s="1" t="s">
        <v>59</v>
      </c>
      <c r="AJ544" s="1" t="s">
        <v>59</v>
      </c>
      <c r="AV544" s="1">
        <v>12.1</v>
      </c>
      <c r="AW544" s="1" t="s">
        <v>59</v>
      </c>
      <c r="AX544" s="1">
        <v>7</v>
      </c>
    </row>
    <row r="545" spans="1:50">
      <c r="A545" s="1" t="s">
        <v>1142</v>
      </c>
      <c r="B545" s="1" t="s">
        <v>863</v>
      </c>
      <c r="C545" s="1" t="s">
        <v>122</v>
      </c>
      <c r="D545" s="1">
        <v>8280</v>
      </c>
      <c r="E545" s="1" t="s">
        <v>63</v>
      </c>
      <c r="F545" s="1">
        <v>0</v>
      </c>
      <c r="G545" s="1" t="s">
        <v>115</v>
      </c>
      <c r="H545" s="1">
        <v>174.34</v>
      </c>
      <c r="I545" s="1" t="s">
        <v>55</v>
      </c>
      <c r="J545" s="1" t="s">
        <v>55</v>
      </c>
      <c r="K545" s="1" t="s">
        <v>72</v>
      </c>
      <c r="L545" s="1" t="s">
        <v>58</v>
      </c>
      <c r="M545" s="1">
        <v>0</v>
      </c>
      <c r="N545" s="1">
        <v>2</v>
      </c>
      <c r="O545" s="1">
        <v>2</v>
      </c>
      <c r="P545" s="1">
        <v>1</v>
      </c>
      <c r="Q545" s="1" t="s">
        <v>59</v>
      </c>
      <c r="R545" s="1" t="s">
        <v>59</v>
      </c>
      <c r="S545" s="1" t="s">
        <v>59</v>
      </c>
      <c r="T545" s="1" t="s">
        <v>59</v>
      </c>
      <c r="U545" s="1" t="s">
        <v>59</v>
      </c>
      <c r="W545" s="1">
        <v>0</v>
      </c>
      <c r="X545" s="1">
        <v>0</v>
      </c>
      <c r="Y545" s="1" t="s">
        <v>66</v>
      </c>
      <c r="Z545" s="1" t="s">
        <v>58</v>
      </c>
      <c r="AA545" s="1" t="s">
        <v>58</v>
      </c>
      <c r="AB545" s="1" t="s">
        <v>58</v>
      </c>
      <c r="AC545" s="1" t="s">
        <v>58</v>
      </c>
      <c r="AD545" s="1" t="s">
        <v>58</v>
      </c>
      <c r="AE545" s="1" t="s">
        <v>58</v>
      </c>
      <c r="AF545" s="1" t="s">
        <v>58</v>
      </c>
      <c r="AG545" s="1" t="s">
        <v>58</v>
      </c>
      <c r="AH545" s="1" t="s">
        <v>58</v>
      </c>
      <c r="AI545" s="1" t="s">
        <v>58</v>
      </c>
      <c r="AJ545" s="1" t="s">
        <v>58</v>
      </c>
      <c r="AK545" s="1">
        <v>0</v>
      </c>
      <c r="AL545" s="1">
        <v>1</v>
      </c>
      <c r="AM545" s="1">
        <v>0</v>
      </c>
      <c r="AN545" s="1">
        <v>0</v>
      </c>
      <c r="AO545" s="1">
        <v>0</v>
      </c>
      <c r="AP545" s="1">
        <v>0</v>
      </c>
      <c r="AQ545" s="1">
        <v>0</v>
      </c>
      <c r="AR545" s="1">
        <v>0</v>
      </c>
      <c r="AS545" s="1">
        <v>1</v>
      </c>
      <c r="AV545" s="1">
        <v>11.3</v>
      </c>
      <c r="AW545" s="1" t="s">
        <v>59</v>
      </c>
      <c r="AX545" s="1">
        <v>7</v>
      </c>
    </row>
    <row r="546" spans="1:50">
      <c r="A546" s="1" t="s">
        <v>1143</v>
      </c>
      <c r="B546" s="1" t="s">
        <v>1144</v>
      </c>
      <c r="C546" s="1" t="s">
        <v>97</v>
      </c>
      <c r="D546" s="1">
        <v>4160</v>
      </c>
      <c r="E546" s="1" t="s">
        <v>53</v>
      </c>
      <c r="F546" s="1">
        <v>70</v>
      </c>
      <c r="G546" s="1" t="s">
        <v>54</v>
      </c>
      <c r="H546" s="1">
        <v>171.05</v>
      </c>
      <c r="I546" s="1" t="s">
        <v>94</v>
      </c>
      <c r="J546" s="1" t="s">
        <v>56</v>
      </c>
      <c r="K546" s="1" t="s">
        <v>90</v>
      </c>
      <c r="L546" s="1" t="s">
        <v>58</v>
      </c>
      <c r="M546" s="1">
        <v>0</v>
      </c>
      <c r="N546" s="1">
        <v>1</v>
      </c>
      <c r="O546" s="1">
        <v>1</v>
      </c>
      <c r="P546" s="1">
        <v>0</v>
      </c>
      <c r="Q546" s="1" t="s">
        <v>59</v>
      </c>
      <c r="R546" s="1" t="s">
        <v>59</v>
      </c>
      <c r="S546" s="1" t="s">
        <v>66</v>
      </c>
      <c r="T546" s="1" t="s">
        <v>66</v>
      </c>
      <c r="U546" s="1" t="s">
        <v>59</v>
      </c>
      <c r="V546" s="1">
        <v>0</v>
      </c>
      <c r="W546" s="1">
        <v>0</v>
      </c>
      <c r="X546" s="1">
        <v>0</v>
      </c>
      <c r="Y546" s="1" t="s">
        <v>59</v>
      </c>
      <c r="Z546" s="1" t="s">
        <v>59</v>
      </c>
      <c r="AA546" s="1" t="s">
        <v>59</v>
      </c>
      <c r="AB546" s="1" t="s">
        <v>59</v>
      </c>
      <c r="AC546" s="1" t="s">
        <v>59</v>
      </c>
      <c r="AD546" s="1" t="s">
        <v>59</v>
      </c>
      <c r="AE546" s="1" t="s">
        <v>59</v>
      </c>
      <c r="AF546" s="1" t="s">
        <v>59</v>
      </c>
      <c r="AG546" s="1" t="s">
        <v>59</v>
      </c>
      <c r="AH546" s="1" t="s">
        <v>59</v>
      </c>
      <c r="AI546" s="1" t="s">
        <v>59</v>
      </c>
      <c r="AJ546" s="1" t="s">
        <v>59</v>
      </c>
      <c r="AV546" s="1">
        <v>12.6</v>
      </c>
      <c r="AW546" s="1" t="s">
        <v>59</v>
      </c>
      <c r="AX546" s="1">
        <v>5</v>
      </c>
    </row>
    <row r="547" spans="1:50">
      <c r="A547" s="1" t="s">
        <v>1145</v>
      </c>
      <c r="B547" s="1" t="s">
        <v>1146</v>
      </c>
      <c r="C547" s="1" t="s">
        <v>52</v>
      </c>
      <c r="D547" s="1">
        <v>5480</v>
      </c>
      <c r="E547" s="1" t="s">
        <v>53</v>
      </c>
      <c r="F547" s="1">
        <v>54</v>
      </c>
      <c r="G547" s="1" t="s">
        <v>104</v>
      </c>
      <c r="H547" s="1">
        <v>279.27999999999997</v>
      </c>
      <c r="I547" s="1" t="s">
        <v>55</v>
      </c>
      <c r="J547" s="1" t="s">
        <v>55</v>
      </c>
      <c r="K547" s="1" t="s">
        <v>156</v>
      </c>
      <c r="L547" s="1" t="s">
        <v>58</v>
      </c>
      <c r="M547" s="1">
        <v>0</v>
      </c>
      <c r="N547" s="1">
        <v>2</v>
      </c>
      <c r="O547" s="1">
        <v>2</v>
      </c>
      <c r="P547" s="1">
        <v>0</v>
      </c>
      <c r="Q547" s="1" t="s">
        <v>59</v>
      </c>
      <c r="R547" s="1" t="s">
        <v>59</v>
      </c>
      <c r="S547" s="1" t="s">
        <v>59</v>
      </c>
      <c r="T547" s="1" t="s">
        <v>59</v>
      </c>
      <c r="U547" s="1" t="s">
        <v>59</v>
      </c>
      <c r="W547" s="1">
        <v>0</v>
      </c>
      <c r="X547" s="1">
        <v>0</v>
      </c>
      <c r="Y547" s="1" t="s">
        <v>66</v>
      </c>
      <c r="Z547" s="1" t="s">
        <v>66</v>
      </c>
      <c r="AA547" s="1" t="s">
        <v>66</v>
      </c>
      <c r="AB547" s="1" t="s">
        <v>58</v>
      </c>
      <c r="AC547" s="1" t="s">
        <v>58</v>
      </c>
      <c r="AD547" s="1" t="s">
        <v>58</v>
      </c>
      <c r="AE547" s="1" t="s">
        <v>58</v>
      </c>
      <c r="AF547" s="1" t="s">
        <v>58</v>
      </c>
      <c r="AG547" s="1" t="s">
        <v>58</v>
      </c>
      <c r="AH547" s="1" t="s">
        <v>58</v>
      </c>
      <c r="AI547" s="1" t="s">
        <v>58</v>
      </c>
      <c r="AJ547" s="1" t="s">
        <v>58</v>
      </c>
      <c r="AK547" s="1">
        <v>1</v>
      </c>
      <c r="AL547" s="1">
        <v>1</v>
      </c>
      <c r="AM547" s="1">
        <v>1</v>
      </c>
      <c r="AN547" s="1">
        <v>0</v>
      </c>
      <c r="AO547" s="1">
        <v>0</v>
      </c>
      <c r="AP547" s="1">
        <v>0</v>
      </c>
      <c r="AQ547" s="1">
        <v>0</v>
      </c>
      <c r="AR547" s="1">
        <v>0</v>
      </c>
      <c r="AS547" s="1">
        <v>0</v>
      </c>
      <c r="AV547" s="1">
        <v>11.9</v>
      </c>
      <c r="AW547" s="1" t="s">
        <v>59</v>
      </c>
      <c r="AX547" s="1">
        <v>5</v>
      </c>
    </row>
    <row r="548" spans="1:50">
      <c r="A548" s="1" t="s">
        <v>1147</v>
      </c>
      <c r="B548" s="1" t="s">
        <v>1148</v>
      </c>
      <c r="C548" s="1" t="s">
        <v>69</v>
      </c>
      <c r="D548" s="1">
        <v>7840</v>
      </c>
      <c r="E548" s="1" t="s">
        <v>53</v>
      </c>
      <c r="F548" s="1">
        <v>28</v>
      </c>
      <c r="G548" s="1" t="s">
        <v>54</v>
      </c>
      <c r="H548" s="1">
        <v>192.43</v>
      </c>
      <c r="I548" s="1" t="s">
        <v>55</v>
      </c>
      <c r="J548" s="1" t="s">
        <v>55</v>
      </c>
      <c r="K548" s="1" t="s">
        <v>256</v>
      </c>
      <c r="L548" s="1" t="s">
        <v>58</v>
      </c>
      <c r="M548" s="1">
        <v>0</v>
      </c>
      <c r="N548" s="1">
        <v>2</v>
      </c>
      <c r="O548" s="1">
        <v>2</v>
      </c>
      <c r="P548" s="1">
        <v>0</v>
      </c>
      <c r="Q548" s="1" t="s">
        <v>59</v>
      </c>
      <c r="R548" s="1" t="s">
        <v>59</v>
      </c>
      <c r="S548" s="1" t="s">
        <v>59</v>
      </c>
      <c r="T548" s="1" t="s">
        <v>59</v>
      </c>
      <c r="U548" s="1" t="s">
        <v>59</v>
      </c>
      <c r="W548" s="1">
        <v>0</v>
      </c>
      <c r="X548" s="1">
        <v>0</v>
      </c>
      <c r="Y548" s="1" t="s">
        <v>58</v>
      </c>
      <c r="Z548" s="1" t="s">
        <v>58</v>
      </c>
      <c r="AA548" s="1" t="s">
        <v>58</v>
      </c>
      <c r="AB548" s="1" t="s">
        <v>58</v>
      </c>
      <c r="AC548" s="1" t="s">
        <v>58</v>
      </c>
      <c r="AD548" s="1" t="s">
        <v>58</v>
      </c>
      <c r="AE548" s="1" t="s">
        <v>58</v>
      </c>
      <c r="AF548" s="1" t="s">
        <v>58</v>
      </c>
      <c r="AG548" s="1" t="s">
        <v>58</v>
      </c>
      <c r="AH548" s="1" t="s">
        <v>58</v>
      </c>
      <c r="AI548" s="1" t="s">
        <v>58</v>
      </c>
      <c r="AJ548" s="1" t="s">
        <v>58</v>
      </c>
      <c r="AK548" s="1">
        <v>0</v>
      </c>
      <c r="AL548" s="1">
        <v>0</v>
      </c>
      <c r="AM548" s="1">
        <v>0</v>
      </c>
      <c r="AN548" s="1">
        <v>0</v>
      </c>
      <c r="AO548" s="1">
        <v>0</v>
      </c>
      <c r="AP548" s="1">
        <v>0</v>
      </c>
      <c r="AQ548" s="1">
        <v>0</v>
      </c>
      <c r="AR548" s="1">
        <v>0</v>
      </c>
      <c r="AS548" s="1">
        <v>0</v>
      </c>
      <c r="AV548" s="1">
        <v>12.8</v>
      </c>
      <c r="AW548" s="1" t="s">
        <v>59</v>
      </c>
      <c r="AX548" s="1">
        <v>6</v>
      </c>
    </row>
    <row r="549" spans="1:50">
      <c r="A549" s="1" t="s">
        <v>1149</v>
      </c>
      <c r="B549" s="1" t="s">
        <v>1150</v>
      </c>
      <c r="C549" s="1" t="s">
        <v>93</v>
      </c>
      <c r="D549" s="1">
        <v>5400</v>
      </c>
      <c r="E549" s="1" t="s">
        <v>63</v>
      </c>
      <c r="F549" s="1">
        <v>66</v>
      </c>
      <c r="G549" s="1" t="s">
        <v>64</v>
      </c>
      <c r="H549" s="1">
        <v>367.43</v>
      </c>
      <c r="I549" s="1" t="s">
        <v>105</v>
      </c>
      <c r="J549" s="1" t="s">
        <v>71</v>
      </c>
      <c r="K549" s="1" t="s">
        <v>116</v>
      </c>
      <c r="L549" s="1" t="s">
        <v>66</v>
      </c>
      <c r="M549" s="1">
        <v>3</v>
      </c>
      <c r="N549" s="1">
        <v>2</v>
      </c>
      <c r="O549" s="1">
        <v>2</v>
      </c>
      <c r="P549" s="1">
        <v>0</v>
      </c>
      <c r="Q549" s="1" t="s">
        <v>59</v>
      </c>
      <c r="R549" s="1" t="s">
        <v>59</v>
      </c>
      <c r="S549" s="1" t="s">
        <v>59</v>
      </c>
      <c r="T549" s="1" t="s">
        <v>66</v>
      </c>
      <c r="U549" s="1" t="s">
        <v>66</v>
      </c>
      <c r="W549" s="1">
        <v>0</v>
      </c>
      <c r="X549" s="1">
        <v>0</v>
      </c>
      <c r="Y549" s="1" t="s">
        <v>66</v>
      </c>
      <c r="Z549" s="1" t="s">
        <v>66</v>
      </c>
      <c r="AA549" s="1" t="s">
        <v>58</v>
      </c>
      <c r="AB549" s="1" t="s">
        <v>66</v>
      </c>
      <c r="AC549" s="1" t="s">
        <v>58</v>
      </c>
      <c r="AD549" s="1" t="s">
        <v>58</v>
      </c>
      <c r="AE549" s="1" t="s">
        <v>58</v>
      </c>
      <c r="AF549" s="1" t="s">
        <v>58</v>
      </c>
      <c r="AG549" s="1" t="s">
        <v>58</v>
      </c>
      <c r="AH549" s="1" t="s">
        <v>58</v>
      </c>
      <c r="AI549" s="1" t="s">
        <v>58</v>
      </c>
      <c r="AJ549" s="1" t="s">
        <v>58</v>
      </c>
      <c r="AK549" s="1">
        <v>0</v>
      </c>
      <c r="AL549" s="1">
        <v>0</v>
      </c>
      <c r="AM549" s="1">
        <v>1</v>
      </c>
      <c r="AN549" s="1">
        <v>1</v>
      </c>
      <c r="AO549" s="1">
        <v>1</v>
      </c>
      <c r="AP549" s="1">
        <v>0</v>
      </c>
      <c r="AQ549" s="1">
        <v>0</v>
      </c>
      <c r="AR549" s="1">
        <v>1</v>
      </c>
      <c r="AS549" s="1">
        <v>1</v>
      </c>
      <c r="AV549" s="1">
        <v>11.6</v>
      </c>
      <c r="AW549" s="1" t="s">
        <v>59</v>
      </c>
      <c r="AX549" s="1">
        <v>5</v>
      </c>
    </row>
    <row r="550" spans="1:50">
      <c r="A550" s="1" t="s">
        <v>1151</v>
      </c>
      <c r="B550" s="1" t="s">
        <v>1152</v>
      </c>
      <c r="C550" s="1" t="s">
        <v>119</v>
      </c>
      <c r="E550" s="1" t="s">
        <v>63</v>
      </c>
      <c r="F550" s="1">
        <v>48</v>
      </c>
      <c r="G550" s="1" t="s">
        <v>84</v>
      </c>
      <c r="H550" s="1">
        <v>316.45</v>
      </c>
      <c r="I550" s="1" t="s">
        <v>196</v>
      </c>
      <c r="J550" s="1" t="s">
        <v>71</v>
      </c>
      <c r="K550" s="1" t="s">
        <v>72</v>
      </c>
      <c r="L550" s="1" t="s">
        <v>66</v>
      </c>
      <c r="M550" s="1">
        <v>2</v>
      </c>
      <c r="N550" s="1">
        <v>2</v>
      </c>
      <c r="O550" s="1">
        <v>2</v>
      </c>
      <c r="P550" s="1">
        <v>0</v>
      </c>
      <c r="Q550" s="1" t="s">
        <v>66</v>
      </c>
      <c r="R550" s="1" t="s">
        <v>66</v>
      </c>
      <c r="S550" s="1" t="s">
        <v>66</v>
      </c>
      <c r="T550" s="1" t="s">
        <v>66</v>
      </c>
      <c r="U550" s="1" t="s">
        <v>66</v>
      </c>
      <c r="W550" s="1">
        <v>0</v>
      </c>
      <c r="X550" s="1">
        <v>0</v>
      </c>
      <c r="Y550" s="1" t="s">
        <v>58</v>
      </c>
      <c r="Z550" s="1" t="s">
        <v>58</v>
      </c>
      <c r="AA550" s="1" t="s">
        <v>58</v>
      </c>
      <c r="AB550" s="1" t="s">
        <v>58</v>
      </c>
      <c r="AC550" s="1" t="s">
        <v>58</v>
      </c>
      <c r="AD550" s="1" t="s">
        <v>58</v>
      </c>
      <c r="AE550" s="1" t="s">
        <v>58</v>
      </c>
      <c r="AF550" s="1" t="s">
        <v>58</v>
      </c>
      <c r="AG550" s="1" t="s">
        <v>58</v>
      </c>
      <c r="AH550" s="1" t="s">
        <v>58</v>
      </c>
      <c r="AI550" s="1" t="s">
        <v>58</v>
      </c>
      <c r="AJ550" s="1" t="s">
        <v>58</v>
      </c>
      <c r="AK550" s="1">
        <v>1</v>
      </c>
      <c r="AL550" s="1">
        <v>1</v>
      </c>
      <c r="AM550" s="1">
        <v>1</v>
      </c>
      <c r="AN550" s="1">
        <v>0</v>
      </c>
      <c r="AO550" s="1">
        <v>0</v>
      </c>
      <c r="AP550" s="1">
        <v>0</v>
      </c>
      <c r="AQ550" s="1">
        <v>0</v>
      </c>
      <c r="AR550" s="1">
        <v>0</v>
      </c>
      <c r="AS550" s="1">
        <v>1</v>
      </c>
      <c r="AV550" s="1">
        <v>11.3</v>
      </c>
      <c r="AW550" s="1" t="s">
        <v>66</v>
      </c>
      <c r="AX550" s="1">
        <v>7</v>
      </c>
    </row>
    <row r="551" spans="1:50">
      <c r="A551" s="1" t="s">
        <v>1153</v>
      </c>
      <c r="B551" s="1" t="s">
        <v>1154</v>
      </c>
      <c r="C551" s="1" t="s">
        <v>609</v>
      </c>
      <c r="D551" s="1">
        <v>4200</v>
      </c>
      <c r="E551" s="1" t="s">
        <v>53</v>
      </c>
      <c r="F551" s="1">
        <v>46</v>
      </c>
      <c r="G551" s="1" t="s">
        <v>84</v>
      </c>
      <c r="H551" s="1">
        <v>260.2</v>
      </c>
      <c r="I551" s="1" t="s">
        <v>55</v>
      </c>
      <c r="J551" s="1" t="s">
        <v>55</v>
      </c>
      <c r="K551" s="1" t="s">
        <v>111</v>
      </c>
      <c r="L551" s="1" t="s">
        <v>58</v>
      </c>
      <c r="M551" s="1">
        <v>0</v>
      </c>
      <c r="N551" s="1">
        <v>1</v>
      </c>
      <c r="O551" s="1">
        <v>1</v>
      </c>
      <c r="P551" s="1">
        <v>0</v>
      </c>
      <c r="Q551" s="1" t="s">
        <v>59</v>
      </c>
      <c r="R551" s="1" t="s">
        <v>59</v>
      </c>
      <c r="S551" s="1" t="s">
        <v>59</v>
      </c>
      <c r="T551" s="1" t="s">
        <v>59</v>
      </c>
      <c r="U551" s="1" t="s">
        <v>59</v>
      </c>
      <c r="W551" s="1">
        <v>0</v>
      </c>
      <c r="X551" s="1">
        <v>0</v>
      </c>
      <c r="Y551" s="1" t="s">
        <v>58</v>
      </c>
      <c r="Z551" s="1" t="s">
        <v>58</v>
      </c>
      <c r="AA551" s="1" t="s">
        <v>58</v>
      </c>
      <c r="AB551" s="1" t="s">
        <v>58</v>
      </c>
      <c r="AC551" s="1" t="s">
        <v>58</v>
      </c>
      <c r="AD551" s="1" t="s">
        <v>58</v>
      </c>
      <c r="AE551" s="1" t="s">
        <v>58</v>
      </c>
      <c r="AF551" s="1" t="s">
        <v>58</v>
      </c>
      <c r="AG551" s="1" t="s">
        <v>58</v>
      </c>
      <c r="AH551" s="1" t="s">
        <v>58</v>
      </c>
      <c r="AI551" s="1" t="s">
        <v>58</v>
      </c>
      <c r="AJ551" s="1" t="s">
        <v>58</v>
      </c>
      <c r="AK551" s="1">
        <v>0</v>
      </c>
      <c r="AL551" s="1">
        <v>1</v>
      </c>
      <c r="AM551" s="1">
        <v>1</v>
      </c>
      <c r="AN551" s="1">
        <v>0</v>
      </c>
      <c r="AO551" s="1">
        <v>1</v>
      </c>
      <c r="AP551" s="1">
        <v>0</v>
      </c>
      <c r="AQ551" s="1">
        <v>0</v>
      </c>
      <c r="AR551" s="1">
        <v>0</v>
      </c>
      <c r="AS551" s="1">
        <v>0</v>
      </c>
      <c r="AV551" s="1">
        <v>13</v>
      </c>
      <c r="AW551" s="1" t="s">
        <v>59</v>
      </c>
      <c r="AX551" s="1">
        <v>9</v>
      </c>
    </row>
    <row r="552" spans="1:50">
      <c r="A552" s="1" t="s">
        <v>1155</v>
      </c>
      <c r="B552" s="1" t="s">
        <v>1156</v>
      </c>
      <c r="C552" s="1" t="s">
        <v>212</v>
      </c>
      <c r="D552" s="1">
        <v>1520</v>
      </c>
      <c r="E552" s="1" t="s">
        <v>53</v>
      </c>
      <c r="F552" s="1">
        <v>40</v>
      </c>
      <c r="G552" s="1" t="s">
        <v>54</v>
      </c>
      <c r="H552" s="1">
        <v>112.83</v>
      </c>
      <c r="I552" s="1" t="s">
        <v>105</v>
      </c>
      <c r="J552" s="1" t="s">
        <v>56</v>
      </c>
      <c r="K552" s="1" t="s">
        <v>256</v>
      </c>
      <c r="L552" s="1" t="s">
        <v>58</v>
      </c>
      <c r="M552" s="1">
        <v>0</v>
      </c>
      <c r="N552" s="1">
        <v>0</v>
      </c>
      <c r="O552" s="1">
        <v>0</v>
      </c>
      <c r="P552" s="1">
        <v>0</v>
      </c>
      <c r="Q552" s="1" t="s">
        <v>59</v>
      </c>
      <c r="R552" s="1" t="s">
        <v>59</v>
      </c>
      <c r="S552" s="1" t="s">
        <v>59</v>
      </c>
      <c r="T552" s="1" t="s">
        <v>59</v>
      </c>
      <c r="U552" s="1" t="s">
        <v>59</v>
      </c>
      <c r="W552" s="1">
        <v>0</v>
      </c>
      <c r="X552" s="1">
        <v>0</v>
      </c>
      <c r="Y552" s="1" t="s">
        <v>58</v>
      </c>
      <c r="Z552" s="1" t="s">
        <v>58</v>
      </c>
      <c r="AA552" s="1" t="s">
        <v>58</v>
      </c>
      <c r="AB552" s="1" t="s">
        <v>58</v>
      </c>
      <c r="AC552" s="1" t="s">
        <v>58</v>
      </c>
      <c r="AD552" s="1" t="s">
        <v>58</v>
      </c>
      <c r="AE552" s="1" t="s">
        <v>58</v>
      </c>
      <c r="AF552" s="1" t="s">
        <v>58</v>
      </c>
      <c r="AG552" s="1" t="s">
        <v>58</v>
      </c>
      <c r="AH552" s="1" t="s">
        <v>58</v>
      </c>
      <c r="AI552" s="1" t="s">
        <v>58</v>
      </c>
      <c r="AJ552" s="1" t="s">
        <v>58</v>
      </c>
      <c r="AK552" s="1">
        <v>0</v>
      </c>
      <c r="AL552" s="1">
        <v>0</v>
      </c>
      <c r="AM552" s="1">
        <v>0</v>
      </c>
      <c r="AN552" s="1">
        <v>0</v>
      </c>
      <c r="AO552" s="1">
        <v>0</v>
      </c>
      <c r="AP552" s="1">
        <v>0</v>
      </c>
      <c r="AQ552" s="1">
        <v>0</v>
      </c>
      <c r="AR552" s="1">
        <v>0</v>
      </c>
      <c r="AS552" s="1">
        <v>0</v>
      </c>
      <c r="AV552" s="1">
        <v>12</v>
      </c>
      <c r="AW552" s="1" t="s">
        <v>59</v>
      </c>
      <c r="AX552" s="1">
        <v>7</v>
      </c>
    </row>
    <row r="553" spans="1:50">
      <c r="A553" s="1" t="s">
        <v>1157</v>
      </c>
      <c r="B553" s="1" t="s">
        <v>431</v>
      </c>
      <c r="C553" s="1" t="s">
        <v>103</v>
      </c>
      <c r="D553" s="1">
        <v>7320</v>
      </c>
      <c r="E553" s="1" t="s">
        <v>53</v>
      </c>
      <c r="F553" s="1">
        <v>82</v>
      </c>
      <c r="G553" s="1" t="s">
        <v>70</v>
      </c>
      <c r="H553" s="1">
        <v>392.43</v>
      </c>
      <c r="I553" s="1" t="s">
        <v>196</v>
      </c>
      <c r="J553" s="1" t="s">
        <v>71</v>
      </c>
      <c r="K553" s="1" t="s">
        <v>72</v>
      </c>
      <c r="L553" s="1" t="s">
        <v>58</v>
      </c>
      <c r="M553" s="1">
        <v>0</v>
      </c>
      <c r="N553" s="1">
        <v>2</v>
      </c>
      <c r="O553" s="1">
        <v>2</v>
      </c>
      <c r="P553" s="1">
        <v>1</v>
      </c>
      <c r="Q553" s="1" t="s">
        <v>59</v>
      </c>
      <c r="R553" s="1" t="s">
        <v>59</v>
      </c>
      <c r="S553" s="1" t="s">
        <v>59</v>
      </c>
      <c r="T553" s="1" t="s">
        <v>59</v>
      </c>
      <c r="U553" s="1" t="s">
        <v>59</v>
      </c>
      <c r="W553" s="1">
        <v>0</v>
      </c>
      <c r="X553" s="1">
        <v>0</v>
      </c>
      <c r="Y553" s="1" t="s">
        <v>58</v>
      </c>
      <c r="Z553" s="1" t="s">
        <v>58</v>
      </c>
      <c r="AA553" s="1" t="s">
        <v>58</v>
      </c>
      <c r="AB553" s="1" t="s">
        <v>58</v>
      </c>
      <c r="AC553" s="1" t="s">
        <v>58</v>
      </c>
      <c r="AD553" s="1" t="s">
        <v>58</v>
      </c>
      <c r="AE553" s="1" t="s">
        <v>58</v>
      </c>
      <c r="AF553" s="1" t="s">
        <v>58</v>
      </c>
      <c r="AG553" s="1" t="s">
        <v>66</v>
      </c>
      <c r="AH553" s="1" t="s">
        <v>58</v>
      </c>
      <c r="AI553" s="1" t="s">
        <v>58</v>
      </c>
      <c r="AJ553" s="1" t="s">
        <v>58</v>
      </c>
      <c r="AK553" s="1">
        <v>0</v>
      </c>
      <c r="AL553" s="1">
        <v>0</v>
      </c>
      <c r="AM553" s="1">
        <v>0</v>
      </c>
      <c r="AN553" s="1">
        <v>0</v>
      </c>
      <c r="AO553" s="1">
        <v>0</v>
      </c>
      <c r="AP553" s="1">
        <v>0</v>
      </c>
      <c r="AQ553" s="1">
        <v>0</v>
      </c>
      <c r="AR553" s="1">
        <v>0</v>
      </c>
      <c r="AS553" s="1">
        <v>0</v>
      </c>
      <c r="AV553" s="1">
        <v>14</v>
      </c>
      <c r="AW553" s="1" t="s">
        <v>59</v>
      </c>
      <c r="AX553" s="1">
        <v>6</v>
      </c>
    </row>
    <row r="554" spans="1:50">
      <c r="A554" s="1" t="s">
        <v>1158</v>
      </c>
      <c r="B554" s="1" t="s">
        <v>1159</v>
      </c>
      <c r="C554" s="1" t="s">
        <v>182</v>
      </c>
      <c r="D554" s="1">
        <v>720</v>
      </c>
      <c r="E554" s="1" t="s">
        <v>53</v>
      </c>
      <c r="F554" s="1">
        <v>66</v>
      </c>
      <c r="G554" s="1" t="s">
        <v>104</v>
      </c>
      <c r="H554" s="1">
        <v>452.3</v>
      </c>
      <c r="I554" s="1" t="s">
        <v>105</v>
      </c>
      <c r="J554" s="1" t="s">
        <v>56</v>
      </c>
      <c r="K554" s="1" t="s">
        <v>168</v>
      </c>
      <c r="L554" s="1" t="s">
        <v>66</v>
      </c>
      <c r="M554" s="1">
        <v>1</v>
      </c>
      <c r="N554" s="1">
        <v>2</v>
      </c>
      <c r="O554" s="1">
        <v>2</v>
      </c>
      <c r="P554" s="1">
        <v>0</v>
      </c>
      <c r="Q554" s="1" t="s">
        <v>59</v>
      </c>
      <c r="R554" s="1" t="s">
        <v>59</v>
      </c>
      <c r="S554" s="1" t="s">
        <v>59</v>
      </c>
      <c r="T554" s="1" t="s">
        <v>59</v>
      </c>
      <c r="U554" s="1" t="s">
        <v>59</v>
      </c>
      <c r="V554" s="1">
        <v>1</v>
      </c>
      <c r="W554" s="1">
        <v>0</v>
      </c>
      <c r="X554" s="1">
        <v>1</v>
      </c>
      <c r="Y554" s="1" t="s">
        <v>66</v>
      </c>
      <c r="Z554" s="1" t="s">
        <v>66</v>
      </c>
      <c r="AA554" s="1" t="s">
        <v>58</v>
      </c>
      <c r="AB554" s="1" t="s">
        <v>58</v>
      </c>
      <c r="AC554" s="1" t="s">
        <v>58</v>
      </c>
      <c r="AD554" s="1" t="s">
        <v>58</v>
      </c>
      <c r="AE554" s="1" t="s">
        <v>58</v>
      </c>
      <c r="AF554" s="1" t="s">
        <v>58</v>
      </c>
      <c r="AG554" s="1" t="s">
        <v>58</v>
      </c>
      <c r="AH554" s="1" t="s">
        <v>58</v>
      </c>
      <c r="AI554" s="1" t="s">
        <v>58</v>
      </c>
      <c r="AJ554" s="1" t="s">
        <v>58</v>
      </c>
      <c r="AK554" s="1">
        <v>0</v>
      </c>
      <c r="AL554" s="1">
        <v>1</v>
      </c>
      <c r="AM554" s="1">
        <v>1</v>
      </c>
      <c r="AN554" s="1">
        <v>1</v>
      </c>
      <c r="AO554" s="1">
        <v>1</v>
      </c>
      <c r="AP554" s="1">
        <v>0</v>
      </c>
      <c r="AQ554" s="1">
        <v>0</v>
      </c>
      <c r="AR554" s="1">
        <v>0</v>
      </c>
      <c r="AS554" s="1">
        <v>1</v>
      </c>
      <c r="AV554" s="1">
        <v>14.1</v>
      </c>
      <c r="AW554" s="1" t="s">
        <v>59</v>
      </c>
      <c r="AX554" s="1">
        <v>7</v>
      </c>
    </row>
    <row r="555" spans="1:50">
      <c r="A555" s="1" t="s">
        <v>1160</v>
      </c>
      <c r="B555" s="1" t="s">
        <v>1161</v>
      </c>
      <c r="C555" s="1" t="s">
        <v>212</v>
      </c>
      <c r="D555" s="1">
        <v>1520</v>
      </c>
      <c r="E555" s="1" t="s">
        <v>53</v>
      </c>
      <c r="F555" s="1">
        <v>42</v>
      </c>
      <c r="G555" s="1" t="s">
        <v>64</v>
      </c>
      <c r="H555" s="1">
        <v>276.97000000000003</v>
      </c>
      <c r="I555" s="1" t="s">
        <v>55</v>
      </c>
      <c r="J555" s="1" t="s">
        <v>55</v>
      </c>
      <c r="K555" s="1" t="s">
        <v>153</v>
      </c>
      <c r="L555" s="1" t="s">
        <v>66</v>
      </c>
      <c r="M555" s="1">
        <v>2</v>
      </c>
      <c r="N555" s="1">
        <v>1</v>
      </c>
      <c r="O555" s="1">
        <v>1</v>
      </c>
      <c r="P555" s="1">
        <v>0</v>
      </c>
      <c r="Q555" s="1" t="s">
        <v>59</v>
      </c>
      <c r="R555" s="1" t="s">
        <v>59</v>
      </c>
      <c r="S555" s="1" t="s">
        <v>59</v>
      </c>
      <c r="T555" s="1" t="s">
        <v>66</v>
      </c>
      <c r="U555" s="1" t="s">
        <v>59</v>
      </c>
      <c r="W555" s="1">
        <v>0</v>
      </c>
      <c r="X555" s="1">
        <v>0</v>
      </c>
      <c r="Y555" s="1" t="s">
        <v>59</v>
      </c>
      <c r="Z555" s="1" t="s">
        <v>59</v>
      </c>
      <c r="AA555" s="1" t="s">
        <v>59</v>
      </c>
      <c r="AB555" s="1" t="s">
        <v>59</v>
      </c>
      <c r="AC555" s="1" t="s">
        <v>59</v>
      </c>
      <c r="AD555" s="1" t="s">
        <v>59</v>
      </c>
      <c r="AE555" s="1" t="s">
        <v>59</v>
      </c>
      <c r="AF555" s="1" t="s">
        <v>59</v>
      </c>
      <c r="AG555" s="1" t="s">
        <v>59</v>
      </c>
      <c r="AH555" s="1" t="s">
        <v>59</v>
      </c>
      <c r="AI555" s="1" t="s">
        <v>59</v>
      </c>
      <c r="AJ555" s="1" t="s">
        <v>59</v>
      </c>
      <c r="AV555" s="1">
        <v>12.1</v>
      </c>
      <c r="AW555" s="1" t="s">
        <v>66</v>
      </c>
      <c r="AX555" s="1">
        <v>7</v>
      </c>
    </row>
    <row r="556" spans="1:50">
      <c r="A556" s="1" t="s">
        <v>1162</v>
      </c>
      <c r="B556" s="1" t="s">
        <v>1163</v>
      </c>
      <c r="C556" s="1" t="s">
        <v>781</v>
      </c>
      <c r="D556" s="1">
        <v>200</v>
      </c>
      <c r="E556" s="1" t="s">
        <v>63</v>
      </c>
      <c r="F556" s="1">
        <v>64</v>
      </c>
      <c r="G556" s="1" t="s">
        <v>115</v>
      </c>
      <c r="H556" s="1">
        <v>281.25</v>
      </c>
      <c r="I556" s="1" t="s">
        <v>55</v>
      </c>
      <c r="J556" s="1" t="s">
        <v>71</v>
      </c>
      <c r="K556" s="1" t="s">
        <v>72</v>
      </c>
      <c r="L556" s="1" t="s">
        <v>66</v>
      </c>
      <c r="M556" s="1">
        <v>1</v>
      </c>
      <c r="N556" s="1">
        <v>2</v>
      </c>
      <c r="O556" s="1">
        <v>2</v>
      </c>
      <c r="P556" s="1">
        <v>1</v>
      </c>
      <c r="Q556" s="1" t="s">
        <v>59</v>
      </c>
      <c r="R556" s="1" t="s">
        <v>59</v>
      </c>
      <c r="S556" s="1" t="s">
        <v>59</v>
      </c>
      <c r="T556" s="1" t="s">
        <v>59</v>
      </c>
      <c r="U556" s="1" t="s">
        <v>59</v>
      </c>
      <c r="Y556" s="1" t="s">
        <v>66</v>
      </c>
      <c r="Z556" s="1" t="s">
        <v>66</v>
      </c>
      <c r="AA556" s="1" t="s">
        <v>66</v>
      </c>
      <c r="AB556" s="1" t="s">
        <v>66</v>
      </c>
      <c r="AC556" s="1" t="s">
        <v>58</v>
      </c>
      <c r="AD556" s="1" t="s">
        <v>58</v>
      </c>
      <c r="AE556" s="1" t="s">
        <v>58</v>
      </c>
      <c r="AF556" s="1" t="s">
        <v>58</v>
      </c>
      <c r="AG556" s="1" t="s">
        <v>58</v>
      </c>
      <c r="AH556" s="1" t="s">
        <v>58</v>
      </c>
      <c r="AI556" s="1" t="s">
        <v>58</v>
      </c>
      <c r="AJ556" s="1" t="s">
        <v>58</v>
      </c>
      <c r="AK556" s="1">
        <v>1</v>
      </c>
      <c r="AL556" s="1">
        <v>1</v>
      </c>
      <c r="AM556" s="1">
        <v>1</v>
      </c>
      <c r="AN556" s="1">
        <v>0</v>
      </c>
      <c r="AO556" s="1">
        <v>0</v>
      </c>
      <c r="AP556" s="1">
        <v>0</v>
      </c>
      <c r="AQ556" s="1">
        <v>0</v>
      </c>
      <c r="AR556" s="1">
        <v>0</v>
      </c>
      <c r="AS556" s="1">
        <v>0</v>
      </c>
      <c r="AW556" s="1" t="s">
        <v>66</v>
      </c>
      <c r="AX556" s="1">
        <v>4</v>
      </c>
    </row>
    <row r="557" spans="1:50">
      <c r="A557" s="1" t="s">
        <v>1164</v>
      </c>
      <c r="B557" s="1" t="s">
        <v>428</v>
      </c>
      <c r="C557" s="1" t="s">
        <v>199</v>
      </c>
      <c r="D557" s="1">
        <v>3240</v>
      </c>
      <c r="E557" s="1" t="s">
        <v>53</v>
      </c>
      <c r="F557" s="1">
        <v>76</v>
      </c>
      <c r="G557" s="1" t="s">
        <v>84</v>
      </c>
      <c r="H557" s="1">
        <v>285.86</v>
      </c>
      <c r="I557" s="1" t="s">
        <v>55</v>
      </c>
      <c r="J557" s="1" t="s">
        <v>71</v>
      </c>
      <c r="K557" s="1" t="s">
        <v>168</v>
      </c>
      <c r="L557" s="1" t="s">
        <v>58</v>
      </c>
      <c r="M557" s="1">
        <v>0</v>
      </c>
      <c r="N557" s="1">
        <v>1</v>
      </c>
      <c r="O557" s="1">
        <v>1</v>
      </c>
      <c r="P557" s="1">
        <v>0</v>
      </c>
      <c r="Q557" s="1" t="s">
        <v>59</v>
      </c>
      <c r="R557" s="1" t="s">
        <v>59</v>
      </c>
      <c r="S557" s="1" t="s">
        <v>59</v>
      </c>
      <c r="T557" s="1" t="s">
        <v>59</v>
      </c>
      <c r="U557" s="1" t="s">
        <v>59</v>
      </c>
      <c r="W557" s="1">
        <v>0</v>
      </c>
      <c r="X557" s="1">
        <v>0</v>
      </c>
      <c r="Y557" s="1" t="s">
        <v>66</v>
      </c>
      <c r="Z557" s="1" t="s">
        <v>66</v>
      </c>
      <c r="AA557" s="1" t="s">
        <v>58</v>
      </c>
      <c r="AB557" s="1" t="s">
        <v>66</v>
      </c>
      <c r="AC557" s="1" t="s">
        <v>58</v>
      </c>
      <c r="AD557" s="1" t="s">
        <v>58</v>
      </c>
      <c r="AE557" s="1" t="s">
        <v>58</v>
      </c>
      <c r="AF557" s="1" t="s">
        <v>58</v>
      </c>
      <c r="AG557" s="1" t="s">
        <v>58</v>
      </c>
      <c r="AH557" s="1" t="s">
        <v>58</v>
      </c>
      <c r="AI557" s="1" t="s">
        <v>58</v>
      </c>
      <c r="AJ557" s="1" t="s">
        <v>58</v>
      </c>
      <c r="AK557" s="1">
        <v>0</v>
      </c>
      <c r="AL557" s="1">
        <v>0</v>
      </c>
      <c r="AM557" s="1">
        <v>1</v>
      </c>
      <c r="AN557" s="1">
        <v>0</v>
      </c>
      <c r="AO557" s="1">
        <v>1</v>
      </c>
      <c r="AP557" s="1">
        <v>1</v>
      </c>
      <c r="AQ557" s="1">
        <v>0</v>
      </c>
      <c r="AR557" s="1">
        <v>0</v>
      </c>
      <c r="AS557" s="1">
        <v>0</v>
      </c>
      <c r="AV557" s="1">
        <v>11.8</v>
      </c>
      <c r="AW557" s="1" t="s">
        <v>59</v>
      </c>
      <c r="AX557" s="1">
        <v>3</v>
      </c>
    </row>
    <row r="558" spans="1:50">
      <c r="A558" s="1" t="s">
        <v>1165</v>
      </c>
      <c r="B558" s="1" t="s">
        <v>431</v>
      </c>
      <c r="C558" s="1" t="s">
        <v>103</v>
      </c>
      <c r="D558" s="1">
        <v>7320</v>
      </c>
      <c r="E558" s="1" t="s">
        <v>63</v>
      </c>
      <c r="F558" s="1">
        <v>24</v>
      </c>
      <c r="G558" s="1" t="s">
        <v>84</v>
      </c>
      <c r="H558" s="1">
        <v>239.8</v>
      </c>
      <c r="I558" s="1" t="s">
        <v>105</v>
      </c>
      <c r="J558" s="1" t="s">
        <v>71</v>
      </c>
      <c r="K558" s="1" t="s">
        <v>57</v>
      </c>
      <c r="L558" s="1" t="s">
        <v>58</v>
      </c>
      <c r="M558" s="1">
        <v>0</v>
      </c>
      <c r="N558" s="1">
        <v>1</v>
      </c>
      <c r="O558" s="1">
        <v>1</v>
      </c>
      <c r="P558" s="1">
        <v>0</v>
      </c>
      <c r="Q558" s="1" t="s">
        <v>66</v>
      </c>
      <c r="R558" s="1" t="s">
        <v>59</v>
      </c>
      <c r="S558" s="1" t="s">
        <v>59</v>
      </c>
      <c r="T558" s="1" t="s">
        <v>66</v>
      </c>
      <c r="U558" s="1" t="s">
        <v>66</v>
      </c>
      <c r="W558" s="1">
        <v>0</v>
      </c>
      <c r="X558" s="1">
        <v>0</v>
      </c>
      <c r="Y558" s="1" t="s">
        <v>59</v>
      </c>
      <c r="Z558" s="1" t="s">
        <v>59</v>
      </c>
      <c r="AA558" s="1" t="s">
        <v>59</v>
      </c>
      <c r="AB558" s="1" t="s">
        <v>59</v>
      </c>
      <c r="AC558" s="1" t="s">
        <v>59</v>
      </c>
      <c r="AD558" s="1" t="s">
        <v>59</v>
      </c>
      <c r="AE558" s="1" t="s">
        <v>59</v>
      </c>
      <c r="AF558" s="1" t="s">
        <v>59</v>
      </c>
      <c r="AG558" s="1" t="s">
        <v>59</v>
      </c>
      <c r="AH558" s="1" t="s">
        <v>59</v>
      </c>
      <c r="AI558" s="1" t="s">
        <v>59</v>
      </c>
      <c r="AJ558" s="1" t="s">
        <v>59</v>
      </c>
      <c r="AV558" s="1">
        <v>13.7</v>
      </c>
      <c r="AW558" s="1" t="s">
        <v>66</v>
      </c>
      <c r="AX558" s="1">
        <v>6</v>
      </c>
    </row>
    <row r="559" spans="1:50">
      <c r="A559" s="1" t="s">
        <v>1166</v>
      </c>
      <c r="B559" s="1" t="s">
        <v>1167</v>
      </c>
      <c r="C559" s="1" t="s">
        <v>126</v>
      </c>
      <c r="D559" s="1">
        <v>5330</v>
      </c>
      <c r="E559" s="1" t="s">
        <v>63</v>
      </c>
      <c r="F559" s="1">
        <v>82</v>
      </c>
      <c r="G559" s="1" t="s">
        <v>104</v>
      </c>
      <c r="H559" s="1">
        <v>221.71</v>
      </c>
      <c r="I559" s="1" t="s">
        <v>100</v>
      </c>
      <c r="J559" s="1" t="s">
        <v>71</v>
      </c>
      <c r="K559" s="1" t="s">
        <v>72</v>
      </c>
      <c r="L559" s="1" t="s">
        <v>58</v>
      </c>
      <c r="M559" s="1">
        <v>0</v>
      </c>
      <c r="N559" s="1">
        <v>2</v>
      </c>
      <c r="O559" s="1">
        <v>2</v>
      </c>
      <c r="P559" s="1">
        <v>0</v>
      </c>
      <c r="Q559" s="1" t="s">
        <v>59</v>
      </c>
      <c r="R559" s="1" t="s">
        <v>59</v>
      </c>
      <c r="S559" s="1" t="s">
        <v>59</v>
      </c>
      <c r="T559" s="1" t="s">
        <v>66</v>
      </c>
      <c r="U559" s="1" t="s">
        <v>59</v>
      </c>
      <c r="W559" s="1">
        <v>0</v>
      </c>
      <c r="X559" s="1">
        <v>0</v>
      </c>
      <c r="Y559" s="1" t="s">
        <v>66</v>
      </c>
      <c r="Z559" s="1" t="s">
        <v>58</v>
      </c>
      <c r="AA559" s="1" t="s">
        <v>58</v>
      </c>
      <c r="AB559" s="1" t="s">
        <v>66</v>
      </c>
      <c r="AC559" s="1" t="s">
        <v>58</v>
      </c>
      <c r="AD559" s="1" t="s">
        <v>66</v>
      </c>
      <c r="AE559" s="1" t="s">
        <v>66</v>
      </c>
      <c r="AF559" s="1" t="s">
        <v>58</v>
      </c>
      <c r="AG559" s="1" t="s">
        <v>66</v>
      </c>
      <c r="AH559" s="1" t="s">
        <v>58</v>
      </c>
      <c r="AI559" s="1" t="s">
        <v>58</v>
      </c>
      <c r="AJ559" s="1" t="s">
        <v>58</v>
      </c>
      <c r="AK559" s="1">
        <v>1</v>
      </c>
      <c r="AL559" s="1">
        <v>1</v>
      </c>
      <c r="AM559" s="1">
        <v>1</v>
      </c>
      <c r="AN559" s="1">
        <v>0</v>
      </c>
      <c r="AO559" s="1">
        <v>0</v>
      </c>
      <c r="AP559" s="1">
        <v>0</v>
      </c>
      <c r="AQ559" s="1">
        <v>0</v>
      </c>
      <c r="AR559" s="1">
        <v>0</v>
      </c>
      <c r="AS559" s="1">
        <v>0</v>
      </c>
      <c r="AV559" s="1">
        <v>12.8</v>
      </c>
      <c r="AW559" s="1" t="s">
        <v>59</v>
      </c>
      <c r="AX559" s="1">
        <v>7</v>
      </c>
    </row>
    <row r="560" spans="1:50">
      <c r="A560" s="1" t="s">
        <v>1168</v>
      </c>
      <c r="B560" s="1" t="s">
        <v>1169</v>
      </c>
      <c r="C560" s="1" t="s">
        <v>79</v>
      </c>
      <c r="E560" s="1" t="s">
        <v>53</v>
      </c>
      <c r="F560" s="1">
        <v>32</v>
      </c>
      <c r="G560" s="1" t="s">
        <v>104</v>
      </c>
      <c r="H560" s="1">
        <v>213.16</v>
      </c>
      <c r="I560" s="1" t="s">
        <v>55</v>
      </c>
      <c r="J560" s="1" t="s">
        <v>55</v>
      </c>
      <c r="K560" s="1" t="s">
        <v>131</v>
      </c>
      <c r="L560" s="1" t="s">
        <v>66</v>
      </c>
      <c r="M560" s="1">
        <v>1</v>
      </c>
      <c r="N560" s="1">
        <v>1</v>
      </c>
      <c r="O560" s="1">
        <v>1</v>
      </c>
      <c r="P560" s="1">
        <v>0</v>
      </c>
      <c r="Q560" s="1" t="s">
        <v>59</v>
      </c>
      <c r="R560" s="1" t="s">
        <v>59</v>
      </c>
      <c r="S560" s="1" t="s">
        <v>59</v>
      </c>
      <c r="T560" s="1" t="s">
        <v>59</v>
      </c>
      <c r="U560" s="1" t="s">
        <v>59</v>
      </c>
      <c r="V560" s="1">
        <v>0</v>
      </c>
      <c r="W560" s="1">
        <v>1</v>
      </c>
      <c r="X560" s="1">
        <v>0</v>
      </c>
      <c r="Y560" s="1" t="s">
        <v>58</v>
      </c>
      <c r="Z560" s="1" t="s">
        <v>58</v>
      </c>
      <c r="AA560" s="1" t="s">
        <v>58</v>
      </c>
      <c r="AB560" s="1" t="s">
        <v>58</v>
      </c>
      <c r="AC560" s="1" t="s">
        <v>58</v>
      </c>
      <c r="AD560" s="1" t="s">
        <v>58</v>
      </c>
      <c r="AE560" s="1" t="s">
        <v>58</v>
      </c>
      <c r="AF560" s="1" t="s">
        <v>58</v>
      </c>
      <c r="AG560" s="1" t="s">
        <v>58</v>
      </c>
      <c r="AH560" s="1" t="s">
        <v>58</v>
      </c>
      <c r="AI560" s="1" t="s">
        <v>58</v>
      </c>
      <c r="AJ560" s="1" t="s">
        <v>58</v>
      </c>
      <c r="AK560" s="1">
        <v>1</v>
      </c>
      <c r="AL560" s="1">
        <v>1</v>
      </c>
      <c r="AM560" s="1">
        <v>0</v>
      </c>
      <c r="AN560" s="1">
        <v>0</v>
      </c>
      <c r="AO560" s="1">
        <v>1</v>
      </c>
      <c r="AP560" s="1">
        <v>0</v>
      </c>
      <c r="AQ560" s="1">
        <v>0</v>
      </c>
      <c r="AR560" s="1">
        <v>1</v>
      </c>
      <c r="AS560" s="1">
        <v>0</v>
      </c>
      <c r="AV560" s="1">
        <v>11.8</v>
      </c>
      <c r="AW560" s="1" t="s">
        <v>59</v>
      </c>
      <c r="AX560" s="1">
        <v>8</v>
      </c>
    </row>
    <row r="561" spans="1:50">
      <c r="A561" s="1" t="s">
        <v>1170</v>
      </c>
      <c r="B561" s="1" t="s">
        <v>1171</v>
      </c>
      <c r="C561" s="1" t="s">
        <v>205</v>
      </c>
      <c r="D561" s="1">
        <v>2960</v>
      </c>
      <c r="E561" s="1" t="s">
        <v>53</v>
      </c>
      <c r="F561" s="1">
        <v>36</v>
      </c>
      <c r="G561" s="1" t="s">
        <v>226</v>
      </c>
      <c r="H561" s="1">
        <v>290.79000000000002</v>
      </c>
      <c r="I561" s="1" t="s">
        <v>55</v>
      </c>
      <c r="J561" s="1" t="s">
        <v>71</v>
      </c>
      <c r="K561" s="1" t="s">
        <v>85</v>
      </c>
      <c r="L561" s="1" t="s">
        <v>66</v>
      </c>
      <c r="M561" s="1">
        <v>1</v>
      </c>
      <c r="N561" s="1">
        <v>1</v>
      </c>
      <c r="O561" s="1">
        <v>1</v>
      </c>
      <c r="P561" s="1">
        <v>0</v>
      </c>
      <c r="Q561" s="1" t="s">
        <v>59</v>
      </c>
      <c r="R561" s="1" t="s">
        <v>59</v>
      </c>
      <c r="S561" s="1" t="s">
        <v>59</v>
      </c>
      <c r="T561" s="1" t="s">
        <v>59</v>
      </c>
      <c r="U561" s="1" t="s">
        <v>59</v>
      </c>
      <c r="W561" s="1">
        <v>0</v>
      </c>
      <c r="X561" s="1">
        <v>0</v>
      </c>
      <c r="Y561" s="1" t="s">
        <v>59</v>
      </c>
      <c r="Z561" s="1" t="s">
        <v>59</v>
      </c>
      <c r="AA561" s="1" t="s">
        <v>59</v>
      </c>
      <c r="AB561" s="1" t="s">
        <v>59</v>
      </c>
      <c r="AC561" s="1" t="s">
        <v>59</v>
      </c>
      <c r="AD561" s="1" t="s">
        <v>59</v>
      </c>
      <c r="AE561" s="1" t="s">
        <v>59</v>
      </c>
      <c r="AF561" s="1" t="s">
        <v>59</v>
      </c>
      <c r="AG561" s="1" t="s">
        <v>59</v>
      </c>
      <c r="AH561" s="1" t="s">
        <v>59</v>
      </c>
      <c r="AI561" s="1" t="s">
        <v>59</v>
      </c>
      <c r="AJ561" s="1" t="s">
        <v>59</v>
      </c>
      <c r="AV561" s="1">
        <v>12.3</v>
      </c>
      <c r="AW561" s="1" t="s">
        <v>59</v>
      </c>
      <c r="AX561" s="1">
        <v>1</v>
      </c>
    </row>
    <row r="562" spans="1:50">
      <c r="A562" s="1" t="s">
        <v>1172</v>
      </c>
      <c r="B562" s="1" t="s">
        <v>1173</v>
      </c>
      <c r="C562" s="1" t="s">
        <v>93</v>
      </c>
      <c r="D562" s="1">
        <v>740</v>
      </c>
      <c r="E562" s="1" t="s">
        <v>63</v>
      </c>
      <c r="F562" s="1">
        <v>70</v>
      </c>
      <c r="G562" s="1" t="s">
        <v>84</v>
      </c>
      <c r="H562" s="1">
        <v>319.41000000000003</v>
      </c>
      <c r="I562" s="1" t="s">
        <v>261</v>
      </c>
      <c r="J562" s="1" t="s">
        <v>71</v>
      </c>
      <c r="K562" s="1" t="s">
        <v>145</v>
      </c>
      <c r="L562" s="1" t="s">
        <v>58</v>
      </c>
      <c r="M562" s="1">
        <v>0</v>
      </c>
      <c r="N562" s="1">
        <v>2</v>
      </c>
      <c r="O562" s="1">
        <v>2</v>
      </c>
      <c r="P562" s="1">
        <v>0</v>
      </c>
      <c r="Q562" s="1" t="s">
        <v>66</v>
      </c>
      <c r="R562" s="1" t="s">
        <v>59</v>
      </c>
      <c r="S562" s="1" t="s">
        <v>59</v>
      </c>
      <c r="T562" s="1" t="s">
        <v>66</v>
      </c>
      <c r="U562" s="1" t="s">
        <v>59</v>
      </c>
      <c r="W562" s="1">
        <v>0</v>
      </c>
      <c r="X562" s="1">
        <v>0</v>
      </c>
      <c r="Y562" s="1" t="s">
        <v>66</v>
      </c>
      <c r="Z562" s="1" t="s">
        <v>66</v>
      </c>
      <c r="AA562" s="1" t="s">
        <v>66</v>
      </c>
      <c r="AB562" s="1" t="s">
        <v>58</v>
      </c>
      <c r="AC562" s="1" t="s">
        <v>58</v>
      </c>
      <c r="AD562" s="1" t="s">
        <v>58</v>
      </c>
      <c r="AE562" s="1" t="s">
        <v>66</v>
      </c>
      <c r="AF562" s="1" t="s">
        <v>58</v>
      </c>
      <c r="AG562" s="1" t="s">
        <v>58</v>
      </c>
      <c r="AH562" s="1" t="s">
        <v>58</v>
      </c>
      <c r="AI562" s="1" t="s">
        <v>58</v>
      </c>
      <c r="AJ562" s="1" t="s">
        <v>58</v>
      </c>
      <c r="AK562" s="1">
        <v>0</v>
      </c>
      <c r="AL562" s="1">
        <v>1</v>
      </c>
      <c r="AM562" s="1">
        <v>0</v>
      </c>
      <c r="AN562" s="1">
        <v>0</v>
      </c>
      <c r="AO562" s="1">
        <v>1</v>
      </c>
      <c r="AP562" s="1">
        <v>0</v>
      </c>
      <c r="AQ562" s="1">
        <v>1</v>
      </c>
      <c r="AR562" s="1">
        <v>0</v>
      </c>
      <c r="AS562" s="1">
        <v>1</v>
      </c>
      <c r="AV562" s="1">
        <v>12.5</v>
      </c>
      <c r="AW562" s="1" t="s">
        <v>66</v>
      </c>
      <c r="AX562" s="1">
        <v>5</v>
      </c>
    </row>
    <row r="563" spans="1:50">
      <c r="A563" s="1" t="s">
        <v>1174</v>
      </c>
      <c r="B563" s="1" t="s">
        <v>1175</v>
      </c>
      <c r="C563" s="1" t="s">
        <v>119</v>
      </c>
      <c r="D563" s="1">
        <v>520</v>
      </c>
      <c r="E563" s="1" t="s">
        <v>53</v>
      </c>
      <c r="F563" s="1">
        <v>70</v>
      </c>
      <c r="G563" s="1" t="s">
        <v>127</v>
      </c>
      <c r="H563" s="1">
        <v>418.75</v>
      </c>
      <c r="I563" s="1" t="s">
        <v>105</v>
      </c>
      <c r="J563" s="1" t="s">
        <v>71</v>
      </c>
      <c r="K563" s="1" t="s">
        <v>168</v>
      </c>
      <c r="L563" s="1" t="s">
        <v>66</v>
      </c>
      <c r="M563" s="1">
        <v>1</v>
      </c>
      <c r="N563" s="1">
        <v>2</v>
      </c>
      <c r="O563" s="1">
        <v>2</v>
      </c>
      <c r="P563" s="1">
        <v>0</v>
      </c>
      <c r="Q563" s="1" t="s">
        <v>59</v>
      </c>
      <c r="R563" s="1" t="s">
        <v>59</v>
      </c>
      <c r="S563" s="1" t="s">
        <v>59</v>
      </c>
      <c r="T563" s="1" t="s">
        <v>59</v>
      </c>
      <c r="U563" s="1" t="s">
        <v>59</v>
      </c>
      <c r="W563" s="1">
        <v>0</v>
      </c>
      <c r="X563" s="1">
        <v>0</v>
      </c>
      <c r="Y563" s="1" t="s">
        <v>66</v>
      </c>
      <c r="Z563" s="1" t="s">
        <v>66</v>
      </c>
      <c r="AA563" s="1" t="s">
        <v>58</v>
      </c>
      <c r="AB563" s="1" t="s">
        <v>66</v>
      </c>
      <c r="AC563" s="1" t="s">
        <v>66</v>
      </c>
      <c r="AD563" s="1" t="s">
        <v>58</v>
      </c>
      <c r="AE563" s="1" t="s">
        <v>58</v>
      </c>
      <c r="AF563" s="1" t="s">
        <v>58</v>
      </c>
      <c r="AG563" s="1" t="s">
        <v>58</v>
      </c>
      <c r="AH563" s="1" t="s">
        <v>58</v>
      </c>
      <c r="AI563" s="1" t="s">
        <v>58</v>
      </c>
      <c r="AJ563" s="1" t="s">
        <v>58</v>
      </c>
      <c r="AK563" s="1">
        <v>1</v>
      </c>
      <c r="AL563" s="1">
        <v>0</v>
      </c>
      <c r="AM563" s="1">
        <v>1</v>
      </c>
      <c r="AN563" s="1">
        <v>0</v>
      </c>
      <c r="AO563" s="1">
        <v>1</v>
      </c>
      <c r="AP563" s="1">
        <v>0</v>
      </c>
      <c r="AQ563" s="1">
        <v>0</v>
      </c>
      <c r="AR563" s="1">
        <v>0</v>
      </c>
      <c r="AS563" s="1">
        <v>1</v>
      </c>
      <c r="AV563" s="1">
        <v>11.7</v>
      </c>
      <c r="AW563" s="1" t="s">
        <v>59</v>
      </c>
      <c r="AX563" s="1">
        <v>7</v>
      </c>
    </row>
    <row r="564" spans="1:50">
      <c r="A564" s="1" t="s">
        <v>1176</v>
      </c>
      <c r="B564" s="1" t="s">
        <v>1177</v>
      </c>
      <c r="C564" s="1" t="s">
        <v>97</v>
      </c>
      <c r="D564" s="1">
        <v>6450</v>
      </c>
      <c r="E564" s="1" t="s">
        <v>63</v>
      </c>
      <c r="F564" s="1">
        <v>62</v>
      </c>
      <c r="G564" s="1" t="s">
        <v>84</v>
      </c>
      <c r="H564" s="1">
        <v>309.87</v>
      </c>
      <c r="I564" s="1" t="s">
        <v>76</v>
      </c>
      <c r="J564" s="1" t="s">
        <v>71</v>
      </c>
      <c r="K564" s="1" t="s">
        <v>131</v>
      </c>
      <c r="L564" s="1" t="s">
        <v>58</v>
      </c>
      <c r="M564" s="1">
        <v>0</v>
      </c>
      <c r="N564" s="1">
        <v>2</v>
      </c>
      <c r="O564" s="1">
        <v>1</v>
      </c>
      <c r="P564" s="1">
        <v>0</v>
      </c>
      <c r="Q564" s="1" t="s">
        <v>59</v>
      </c>
      <c r="R564" s="1" t="s">
        <v>59</v>
      </c>
      <c r="S564" s="1" t="s">
        <v>59</v>
      </c>
      <c r="T564" s="1" t="s">
        <v>66</v>
      </c>
      <c r="U564" s="1" t="s">
        <v>59</v>
      </c>
      <c r="V564" s="1">
        <v>0</v>
      </c>
      <c r="W564" s="1">
        <v>0</v>
      </c>
      <c r="X564" s="1">
        <v>0</v>
      </c>
      <c r="Y564" s="1" t="s">
        <v>66</v>
      </c>
      <c r="Z564" s="1" t="s">
        <v>66</v>
      </c>
      <c r="AA564" s="1" t="s">
        <v>66</v>
      </c>
      <c r="AB564" s="1" t="s">
        <v>66</v>
      </c>
      <c r="AC564" s="1" t="s">
        <v>58</v>
      </c>
      <c r="AD564" s="1" t="s">
        <v>58</v>
      </c>
      <c r="AE564" s="1" t="s">
        <v>58</v>
      </c>
      <c r="AF564" s="1" t="s">
        <v>58</v>
      </c>
      <c r="AG564" s="1" t="s">
        <v>58</v>
      </c>
      <c r="AH564" s="1" t="s">
        <v>58</v>
      </c>
      <c r="AI564" s="1" t="s">
        <v>58</v>
      </c>
      <c r="AJ564" s="1" t="s">
        <v>66</v>
      </c>
      <c r="AK564" s="1">
        <v>0</v>
      </c>
      <c r="AL564" s="1">
        <v>1</v>
      </c>
      <c r="AM564" s="1">
        <v>1</v>
      </c>
      <c r="AN564" s="1">
        <v>0</v>
      </c>
      <c r="AO564" s="1">
        <v>1</v>
      </c>
      <c r="AP564" s="1">
        <v>0</v>
      </c>
      <c r="AQ564" s="1">
        <v>1</v>
      </c>
      <c r="AR564" s="1">
        <v>0</v>
      </c>
      <c r="AS564" s="1">
        <v>1</v>
      </c>
      <c r="AV564" s="1">
        <v>13.8</v>
      </c>
      <c r="AW564" s="1" t="s">
        <v>59</v>
      </c>
      <c r="AX564" s="1">
        <v>5</v>
      </c>
    </row>
    <row r="565" spans="1:50">
      <c r="A565" s="1" t="s">
        <v>1178</v>
      </c>
      <c r="B565" s="1" t="s">
        <v>1179</v>
      </c>
      <c r="C565" s="1" t="s">
        <v>108</v>
      </c>
      <c r="D565" s="1">
        <v>3360</v>
      </c>
      <c r="E565" s="1" t="s">
        <v>63</v>
      </c>
      <c r="F565" s="1">
        <v>60</v>
      </c>
      <c r="G565" s="1" t="s">
        <v>64</v>
      </c>
      <c r="H565" s="1">
        <v>243.09</v>
      </c>
      <c r="I565" s="1" t="s">
        <v>100</v>
      </c>
      <c r="J565" s="1" t="s">
        <v>71</v>
      </c>
      <c r="K565" s="1" t="s">
        <v>72</v>
      </c>
      <c r="L565" s="1" t="s">
        <v>58</v>
      </c>
      <c r="M565" s="1">
        <v>0</v>
      </c>
      <c r="N565" s="1">
        <v>2</v>
      </c>
      <c r="O565" s="1">
        <v>2</v>
      </c>
      <c r="P565" s="1">
        <v>1</v>
      </c>
      <c r="Q565" s="1" t="s">
        <v>59</v>
      </c>
      <c r="R565" s="1" t="s">
        <v>59</v>
      </c>
      <c r="S565" s="1" t="s">
        <v>59</v>
      </c>
      <c r="T565" s="1" t="s">
        <v>59</v>
      </c>
      <c r="U565" s="1" t="s">
        <v>59</v>
      </c>
      <c r="V565" s="1">
        <v>2</v>
      </c>
      <c r="W565" s="1">
        <v>0</v>
      </c>
      <c r="X565" s="1">
        <v>0</v>
      </c>
      <c r="Y565" s="1" t="s">
        <v>66</v>
      </c>
      <c r="Z565" s="1" t="s">
        <v>66</v>
      </c>
      <c r="AA565" s="1" t="s">
        <v>58</v>
      </c>
      <c r="AB565" s="1" t="s">
        <v>66</v>
      </c>
      <c r="AC565" s="1" t="s">
        <v>58</v>
      </c>
      <c r="AD565" s="1" t="s">
        <v>58</v>
      </c>
      <c r="AE565" s="1" t="s">
        <v>58</v>
      </c>
      <c r="AF565" s="1" t="s">
        <v>58</v>
      </c>
      <c r="AG565" s="1" t="s">
        <v>58</v>
      </c>
      <c r="AH565" s="1" t="s">
        <v>58</v>
      </c>
      <c r="AI565" s="1" t="s">
        <v>58</v>
      </c>
      <c r="AJ565" s="1" t="s">
        <v>58</v>
      </c>
      <c r="AK565" s="1">
        <v>0</v>
      </c>
      <c r="AL565" s="1">
        <v>0</v>
      </c>
      <c r="AM565" s="1">
        <v>1</v>
      </c>
      <c r="AN565" s="1">
        <v>0</v>
      </c>
      <c r="AO565" s="1">
        <v>1</v>
      </c>
      <c r="AP565" s="1">
        <v>0</v>
      </c>
      <c r="AQ565" s="1">
        <v>0</v>
      </c>
      <c r="AR565" s="1">
        <v>0</v>
      </c>
      <c r="AS565" s="1">
        <v>0</v>
      </c>
      <c r="AV565" s="1">
        <v>11.6</v>
      </c>
      <c r="AW565" s="1" t="s">
        <v>59</v>
      </c>
      <c r="AX565" s="1">
        <v>9</v>
      </c>
    </row>
    <row r="566" spans="1:50">
      <c r="A566" s="1" t="s">
        <v>1180</v>
      </c>
      <c r="B566" s="1" t="s">
        <v>1181</v>
      </c>
      <c r="C566" s="1" t="s">
        <v>134</v>
      </c>
      <c r="D566" s="1">
        <v>4800</v>
      </c>
      <c r="E566" s="1" t="s">
        <v>53</v>
      </c>
      <c r="F566" s="1">
        <v>78</v>
      </c>
      <c r="G566" s="1" t="s">
        <v>64</v>
      </c>
      <c r="H566" s="1">
        <v>288.82</v>
      </c>
      <c r="I566" s="1" t="s">
        <v>105</v>
      </c>
      <c r="J566" s="1" t="s">
        <v>71</v>
      </c>
      <c r="K566" s="1" t="s">
        <v>72</v>
      </c>
      <c r="L566" s="1" t="s">
        <v>58</v>
      </c>
      <c r="M566" s="1">
        <v>0</v>
      </c>
      <c r="N566" s="1">
        <v>2</v>
      </c>
      <c r="O566" s="1">
        <v>2</v>
      </c>
      <c r="P566" s="1">
        <v>1</v>
      </c>
      <c r="Q566" s="1" t="s">
        <v>59</v>
      </c>
      <c r="R566" s="1" t="s">
        <v>59</v>
      </c>
      <c r="S566" s="1" t="s">
        <v>66</v>
      </c>
      <c r="T566" s="1" t="s">
        <v>59</v>
      </c>
      <c r="U566" s="1" t="s">
        <v>66</v>
      </c>
      <c r="V566" s="1">
        <v>1</v>
      </c>
      <c r="W566" s="1">
        <v>0</v>
      </c>
      <c r="X566" s="1">
        <v>1</v>
      </c>
      <c r="Y566" s="1" t="s">
        <v>66</v>
      </c>
      <c r="Z566" s="1" t="s">
        <v>58</v>
      </c>
      <c r="AA566" s="1" t="s">
        <v>66</v>
      </c>
      <c r="AB566" s="1" t="s">
        <v>66</v>
      </c>
      <c r="AC566" s="1" t="s">
        <v>58</v>
      </c>
      <c r="AD566" s="1" t="s">
        <v>58</v>
      </c>
      <c r="AE566" s="1" t="s">
        <v>58</v>
      </c>
      <c r="AF566" s="1" t="s">
        <v>58</v>
      </c>
      <c r="AG566" s="1" t="s">
        <v>58</v>
      </c>
      <c r="AH566" s="1" t="s">
        <v>58</v>
      </c>
      <c r="AI566" s="1" t="s">
        <v>58</v>
      </c>
      <c r="AJ566" s="1" t="s">
        <v>58</v>
      </c>
      <c r="AK566" s="1">
        <v>0</v>
      </c>
      <c r="AL566" s="1">
        <v>0</v>
      </c>
      <c r="AM566" s="1">
        <v>1</v>
      </c>
      <c r="AN566" s="1">
        <v>0</v>
      </c>
      <c r="AO566" s="1">
        <v>1</v>
      </c>
      <c r="AP566" s="1">
        <v>0</v>
      </c>
      <c r="AQ566" s="1">
        <v>0</v>
      </c>
      <c r="AR566" s="1">
        <v>0</v>
      </c>
      <c r="AS566" s="1">
        <v>0</v>
      </c>
      <c r="AV566" s="1">
        <v>12.6</v>
      </c>
      <c r="AW566" s="1" t="s">
        <v>59</v>
      </c>
      <c r="AX566" s="1">
        <v>1</v>
      </c>
    </row>
    <row r="567" spans="1:50">
      <c r="A567" s="1" t="s">
        <v>1182</v>
      </c>
      <c r="B567" s="1" t="s">
        <v>181</v>
      </c>
      <c r="C567" s="1" t="s">
        <v>182</v>
      </c>
      <c r="D567" s="1">
        <v>720</v>
      </c>
      <c r="E567" s="1" t="s">
        <v>53</v>
      </c>
      <c r="F567" s="1">
        <v>26</v>
      </c>
      <c r="G567" s="1" t="s">
        <v>115</v>
      </c>
      <c r="H567" s="1">
        <v>170.07</v>
      </c>
      <c r="I567" s="1" t="s">
        <v>55</v>
      </c>
      <c r="J567" s="1" t="s">
        <v>56</v>
      </c>
      <c r="K567" s="1" t="s">
        <v>128</v>
      </c>
      <c r="L567" s="1" t="s">
        <v>58</v>
      </c>
      <c r="M567" s="1">
        <v>0</v>
      </c>
      <c r="N567" s="1">
        <v>1</v>
      </c>
      <c r="O567" s="1">
        <v>1</v>
      </c>
      <c r="P567" s="1">
        <v>0</v>
      </c>
      <c r="Q567" s="1" t="s">
        <v>59</v>
      </c>
      <c r="R567" s="1" t="s">
        <v>59</v>
      </c>
      <c r="S567" s="1" t="s">
        <v>59</v>
      </c>
      <c r="T567" s="1" t="s">
        <v>59</v>
      </c>
      <c r="U567" s="1" t="s">
        <v>59</v>
      </c>
      <c r="W567" s="1">
        <v>0</v>
      </c>
      <c r="X567" s="1">
        <v>0</v>
      </c>
      <c r="Y567" s="1" t="s">
        <v>58</v>
      </c>
      <c r="Z567" s="1" t="s">
        <v>58</v>
      </c>
      <c r="AA567" s="1" t="s">
        <v>58</v>
      </c>
      <c r="AB567" s="1" t="s">
        <v>58</v>
      </c>
      <c r="AC567" s="1" t="s">
        <v>58</v>
      </c>
      <c r="AD567" s="1" t="s">
        <v>58</v>
      </c>
      <c r="AE567" s="1" t="s">
        <v>58</v>
      </c>
      <c r="AF567" s="1" t="s">
        <v>58</v>
      </c>
      <c r="AG567" s="1" t="s">
        <v>58</v>
      </c>
      <c r="AH567" s="1" t="s">
        <v>58</v>
      </c>
      <c r="AI567" s="1" t="s">
        <v>58</v>
      </c>
      <c r="AJ567" s="1" t="s">
        <v>58</v>
      </c>
      <c r="AK567" s="1">
        <v>0</v>
      </c>
      <c r="AL567" s="1">
        <v>0</v>
      </c>
      <c r="AM567" s="1">
        <v>1</v>
      </c>
      <c r="AN567" s="1">
        <v>0</v>
      </c>
      <c r="AO567" s="1">
        <v>0</v>
      </c>
      <c r="AP567" s="1">
        <v>0</v>
      </c>
      <c r="AQ567" s="1">
        <v>0</v>
      </c>
      <c r="AR567" s="1">
        <v>0</v>
      </c>
      <c r="AS567" s="1">
        <v>1</v>
      </c>
      <c r="AV567" s="1">
        <v>12.4</v>
      </c>
      <c r="AW567" s="1" t="s">
        <v>59</v>
      </c>
      <c r="AX567" s="1">
        <v>7</v>
      </c>
    </row>
    <row r="568" spans="1:50">
      <c r="A568" s="1" t="s">
        <v>1183</v>
      </c>
      <c r="B568" s="1" t="s">
        <v>1184</v>
      </c>
      <c r="C568" s="1" t="s">
        <v>205</v>
      </c>
      <c r="D568" s="1">
        <v>1020</v>
      </c>
      <c r="E568" s="1" t="s">
        <v>63</v>
      </c>
      <c r="F568" s="1">
        <v>52</v>
      </c>
      <c r="G568" s="1" t="s">
        <v>115</v>
      </c>
      <c r="H568" s="1">
        <v>138.82</v>
      </c>
      <c r="I568" s="1" t="s">
        <v>55</v>
      </c>
      <c r="J568" s="1" t="s">
        <v>55</v>
      </c>
      <c r="K568" s="1" t="s">
        <v>131</v>
      </c>
      <c r="L568" s="1" t="s">
        <v>58</v>
      </c>
      <c r="M568" s="1">
        <v>0</v>
      </c>
      <c r="N568" s="1">
        <v>1</v>
      </c>
      <c r="O568" s="1">
        <v>1</v>
      </c>
      <c r="P568" s="1">
        <v>0</v>
      </c>
      <c r="Q568" s="1" t="s">
        <v>59</v>
      </c>
      <c r="R568" s="1" t="s">
        <v>59</v>
      </c>
      <c r="S568" s="1" t="s">
        <v>59</v>
      </c>
      <c r="T568" s="1" t="s">
        <v>59</v>
      </c>
      <c r="U568" s="1" t="s">
        <v>59</v>
      </c>
      <c r="W568" s="1">
        <v>0</v>
      </c>
      <c r="X568" s="1">
        <v>0</v>
      </c>
      <c r="Y568" s="1" t="s">
        <v>58</v>
      </c>
      <c r="Z568" s="1" t="s">
        <v>58</v>
      </c>
      <c r="AA568" s="1" t="s">
        <v>58</v>
      </c>
      <c r="AB568" s="1" t="s">
        <v>58</v>
      </c>
      <c r="AC568" s="1" t="s">
        <v>58</v>
      </c>
      <c r="AD568" s="1" t="s">
        <v>58</v>
      </c>
      <c r="AE568" s="1" t="s">
        <v>58</v>
      </c>
      <c r="AF568" s="1" t="s">
        <v>58</v>
      </c>
      <c r="AG568" s="1" t="s">
        <v>58</v>
      </c>
      <c r="AH568" s="1" t="s">
        <v>58</v>
      </c>
      <c r="AI568" s="1" t="s">
        <v>58</v>
      </c>
      <c r="AJ568" s="1" t="s">
        <v>58</v>
      </c>
      <c r="AK568" s="1">
        <v>0</v>
      </c>
      <c r="AL568" s="1">
        <v>0</v>
      </c>
      <c r="AM568" s="1">
        <v>0</v>
      </c>
      <c r="AN568" s="1">
        <v>0</v>
      </c>
      <c r="AO568" s="1">
        <v>0</v>
      </c>
      <c r="AP568" s="1">
        <v>0</v>
      </c>
      <c r="AQ568" s="1">
        <v>0</v>
      </c>
      <c r="AR568" s="1">
        <v>0</v>
      </c>
      <c r="AS568" s="1">
        <v>0</v>
      </c>
      <c r="AV568" s="1">
        <v>11.5</v>
      </c>
      <c r="AW568" s="1" t="s">
        <v>59</v>
      </c>
      <c r="AX568" s="1">
        <v>1</v>
      </c>
    </row>
    <row r="569" spans="1:50">
      <c r="A569" s="1" t="s">
        <v>1185</v>
      </c>
      <c r="B569" s="1" t="s">
        <v>928</v>
      </c>
      <c r="C569" s="1" t="s">
        <v>417</v>
      </c>
      <c r="D569" s="1">
        <v>2080</v>
      </c>
      <c r="E569" s="1" t="s">
        <v>53</v>
      </c>
      <c r="F569" s="1">
        <v>46</v>
      </c>
      <c r="G569" s="1" t="s">
        <v>54</v>
      </c>
      <c r="H569" s="1">
        <v>200</v>
      </c>
      <c r="I569" s="1" t="s">
        <v>105</v>
      </c>
      <c r="J569" s="1" t="s">
        <v>56</v>
      </c>
      <c r="K569" s="1" t="s">
        <v>128</v>
      </c>
      <c r="L569" s="1" t="s">
        <v>58</v>
      </c>
      <c r="M569" s="1">
        <v>0</v>
      </c>
      <c r="N569" s="1">
        <v>2</v>
      </c>
      <c r="O569" s="1">
        <v>2</v>
      </c>
      <c r="P569" s="1">
        <v>0</v>
      </c>
      <c r="Q569" s="1" t="s">
        <v>59</v>
      </c>
      <c r="R569" s="1" t="s">
        <v>59</v>
      </c>
      <c r="S569" s="1" t="s">
        <v>66</v>
      </c>
      <c r="T569" s="1" t="s">
        <v>66</v>
      </c>
      <c r="U569" s="1" t="s">
        <v>66</v>
      </c>
      <c r="W569" s="1">
        <v>0</v>
      </c>
      <c r="X569" s="1">
        <v>0</v>
      </c>
      <c r="Y569" s="1" t="s">
        <v>59</v>
      </c>
      <c r="Z569" s="1" t="s">
        <v>59</v>
      </c>
      <c r="AA569" s="1" t="s">
        <v>59</v>
      </c>
      <c r="AB569" s="1" t="s">
        <v>59</v>
      </c>
      <c r="AC569" s="1" t="s">
        <v>59</v>
      </c>
      <c r="AD569" s="1" t="s">
        <v>59</v>
      </c>
      <c r="AE569" s="1" t="s">
        <v>59</v>
      </c>
      <c r="AF569" s="1" t="s">
        <v>59</v>
      </c>
      <c r="AG569" s="1" t="s">
        <v>59</v>
      </c>
      <c r="AH569" s="1" t="s">
        <v>59</v>
      </c>
      <c r="AI569" s="1" t="s">
        <v>59</v>
      </c>
      <c r="AJ569" s="1" t="s">
        <v>59</v>
      </c>
      <c r="AV569" s="1">
        <v>14.1</v>
      </c>
      <c r="AW569" s="1" t="s">
        <v>59</v>
      </c>
      <c r="AX569" s="1">
        <v>4</v>
      </c>
    </row>
    <row r="570" spans="1:50">
      <c r="A570" s="1" t="s">
        <v>1186</v>
      </c>
      <c r="B570" s="1" t="s">
        <v>1072</v>
      </c>
      <c r="C570" s="1" t="s">
        <v>236</v>
      </c>
      <c r="D570" s="1">
        <v>6200</v>
      </c>
      <c r="E570" s="1" t="s">
        <v>63</v>
      </c>
      <c r="F570" s="1">
        <v>48</v>
      </c>
      <c r="G570" s="1" t="s">
        <v>226</v>
      </c>
      <c r="H570" s="1">
        <v>307.89</v>
      </c>
      <c r="I570" s="1" t="s">
        <v>100</v>
      </c>
      <c r="J570" s="1" t="s">
        <v>56</v>
      </c>
      <c r="K570" s="1" t="s">
        <v>72</v>
      </c>
      <c r="L570" s="1" t="s">
        <v>58</v>
      </c>
      <c r="M570" s="1">
        <v>0</v>
      </c>
      <c r="N570" s="1">
        <v>1</v>
      </c>
      <c r="O570" s="1">
        <v>1</v>
      </c>
      <c r="P570" s="1">
        <v>0</v>
      </c>
      <c r="Q570" s="1" t="s">
        <v>59</v>
      </c>
      <c r="R570" s="1" t="s">
        <v>66</v>
      </c>
      <c r="S570" s="1" t="s">
        <v>66</v>
      </c>
      <c r="T570" s="1" t="s">
        <v>66</v>
      </c>
      <c r="U570" s="1" t="s">
        <v>66</v>
      </c>
      <c r="V570" s="1">
        <v>0</v>
      </c>
      <c r="W570" s="1">
        <v>1</v>
      </c>
      <c r="X570" s="1">
        <v>1</v>
      </c>
      <c r="Y570" s="1" t="s">
        <v>66</v>
      </c>
      <c r="Z570" s="1" t="s">
        <v>66</v>
      </c>
      <c r="AA570" s="1" t="s">
        <v>58</v>
      </c>
      <c r="AB570" s="1" t="s">
        <v>66</v>
      </c>
      <c r="AC570" s="1" t="s">
        <v>58</v>
      </c>
      <c r="AD570" s="1" t="s">
        <v>58</v>
      </c>
      <c r="AE570" s="1" t="s">
        <v>66</v>
      </c>
      <c r="AF570" s="1" t="s">
        <v>58</v>
      </c>
      <c r="AG570" s="1" t="s">
        <v>58</v>
      </c>
      <c r="AH570" s="1" t="s">
        <v>66</v>
      </c>
      <c r="AI570" s="1" t="s">
        <v>58</v>
      </c>
      <c r="AJ570" s="1" t="s">
        <v>66</v>
      </c>
      <c r="AK570" s="1">
        <v>0</v>
      </c>
      <c r="AL570" s="1">
        <v>1</v>
      </c>
      <c r="AM570" s="1">
        <v>1</v>
      </c>
      <c r="AN570" s="1">
        <v>0</v>
      </c>
      <c r="AO570" s="1">
        <v>1</v>
      </c>
      <c r="AP570" s="1">
        <v>0</v>
      </c>
      <c r="AQ570" s="1">
        <v>0</v>
      </c>
      <c r="AR570" s="1">
        <v>1</v>
      </c>
      <c r="AS570" s="1">
        <v>0</v>
      </c>
      <c r="AV570" s="1">
        <v>12.6</v>
      </c>
      <c r="AW570" s="1" t="s">
        <v>59</v>
      </c>
      <c r="AX570" s="1">
        <v>4</v>
      </c>
    </row>
    <row r="571" spans="1:50">
      <c r="A571" s="1" t="s">
        <v>1187</v>
      </c>
      <c r="B571" s="1" t="s">
        <v>296</v>
      </c>
      <c r="C571" s="1" t="s">
        <v>205</v>
      </c>
      <c r="D571" s="1">
        <v>3480</v>
      </c>
      <c r="E571" s="1" t="s">
        <v>53</v>
      </c>
      <c r="F571" s="1">
        <v>28</v>
      </c>
      <c r="G571" s="1" t="s">
        <v>84</v>
      </c>
      <c r="H571" s="1">
        <v>185.2</v>
      </c>
      <c r="I571" s="1" t="s">
        <v>313</v>
      </c>
      <c r="J571" s="1" t="s">
        <v>55</v>
      </c>
      <c r="K571" s="1" t="s">
        <v>256</v>
      </c>
      <c r="L571" s="1" t="s">
        <v>58</v>
      </c>
      <c r="M571" s="1">
        <v>0</v>
      </c>
      <c r="N571" s="1">
        <v>2</v>
      </c>
      <c r="O571" s="1">
        <v>2</v>
      </c>
      <c r="P571" s="1">
        <v>0</v>
      </c>
      <c r="Q571" s="1" t="s">
        <v>59</v>
      </c>
      <c r="R571" s="1" t="s">
        <v>59</v>
      </c>
      <c r="S571" s="1" t="s">
        <v>59</v>
      </c>
      <c r="T571" s="1" t="s">
        <v>66</v>
      </c>
      <c r="U571" s="1" t="s">
        <v>59</v>
      </c>
      <c r="W571" s="1">
        <v>0</v>
      </c>
      <c r="X571" s="1">
        <v>0</v>
      </c>
      <c r="Y571" s="1" t="s">
        <v>66</v>
      </c>
      <c r="Z571" s="1" t="s">
        <v>66</v>
      </c>
      <c r="AA571" s="1" t="s">
        <v>58</v>
      </c>
      <c r="AB571" s="1" t="s">
        <v>66</v>
      </c>
      <c r="AC571" s="1" t="s">
        <v>58</v>
      </c>
      <c r="AD571" s="1" t="s">
        <v>58</v>
      </c>
      <c r="AE571" s="1" t="s">
        <v>58</v>
      </c>
      <c r="AF571" s="1" t="s">
        <v>58</v>
      </c>
      <c r="AG571" s="1" t="s">
        <v>58</v>
      </c>
      <c r="AH571" s="1" t="s">
        <v>58</v>
      </c>
      <c r="AI571" s="1" t="s">
        <v>58</v>
      </c>
      <c r="AJ571" s="1" t="s">
        <v>58</v>
      </c>
      <c r="AK571" s="1">
        <v>1</v>
      </c>
      <c r="AL571" s="1">
        <v>1</v>
      </c>
      <c r="AM571" s="1">
        <v>1</v>
      </c>
      <c r="AN571" s="1">
        <v>0</v>
      </c>
      <c r="AO571" s="1">
        <v>1</v>
      </c>
      <c r="AP571" s="1">
        <v>0</v>
      </c>
      <c r="AQ571" s="1">
        <v>0</v>
      </c>
      <c r="AR571" s="1">
        <v>1</v>
      </c>
      <c r="AS571" s="1">
        <v>1</v>
      </c>
      <c r="AV571" s="1">
        <v>11.4</v>
      </c>
      <c r="AW571" s="1" t="s">
        <v>66</v>
      </c>
      <c r="AX571" s="1">
        <v>1</v>
      </c>
    </row>
    <row r="572" spans="1:50">
      <c r="A572" s="1" t="s">
        <v>1188</v>
      </c>
      <c r="B572" s="1" t="s">
        <v>1189</v>
      </c>
      <c r="C572" s="1" t="s">
        <v>199</v>
      </c>
      <c r="D572" s="1">
        <v>9280</v>
      </c>
      <c r="E572" s="1" t="s">
        <v>53</v>
      </c>
      <c r="F572" s="1">
        <v>0</v>
      </c>
      <c r="G572" s="1" t="s">
        <v>64</v>
      </c>
      <c r="H572" s="1">
        <v>203.29</v>
      </c>
      <c r="I572" s="1" t="s">
        <v>55</v>
      </c>
      <c r="J572" s="1" t="s">
        <v>55</v>
      </c>
      <c r="K572" s="1" t="s">
        <v>153</v>
      </c>
      <c r="L572" s="1" t="s">
        <v>58</v>
      </c>
      <c r="M572" s="1">
        <v>0</v>
      </c>
      <c r="N572" s="1">
        <v>1</v>
      </c>
      <c r="O572" s="1">
        <v>1</v>
      </c>
      <c r="P572" s="1">
        <v>0</v>
      </c>
      <c r="Q572" s="1" t="s">
        <v>59</v>
      </c>
      <c r="R572" s="1" t="s">
        <v>59</v>
      </c>
      <c r="S572" s="1" t="s">
        <v>59</v>
      </c>
      <c r="T572" s="1" t="s">
        <v>59</v>
      </c>
      <c r="U572" s="1" t="s">
        <v>59</v>
      </c>
      <c r="W572" s="1">
        <v>0</v>
      </c>
      <c r="X572" s="1">
        <v>0</v>
      </c>
      <c r="Y572" s="1" t="s">
        <v>58</v>
      </c>
      <c r="Z572" s="1" t="s">
        <v>58</v>
      </c>
      <c r="AA572" s="1" t="s">
        <v>58</v>
      </c>
      <c r="AB572" s="1" t="s">
        <v>58</v>
      </c>
      <c r="AC572" s="1" t="s">
        <v>58</v>
      </c>
      <c r="AD572" s="1" t="s">
        <v>58</v>
      </c>
      <c r="AE572" s="1" t="s">
        <v>58</v>
      </c>
      <c r="AF572" s="1" t="s">
        <v>58</v>
      </c>
      <c r="AG572" s="1" t="s">
        <v>58</v>
      </c>
      <c r="AH572" s="1" t="s">
        <v>58</v>
      </c>
      <c r="AI572" s="1" t="s">
        <v>58</v>
      </c>
      <c r="AJ572" s="1" t="s">
        <v>58</v>
      </c>
      <c r="AK572" s="1">
        <v>0</v>
      </c>
      <c r="AL572" s="1">
        <v>0</v>
      </c>
      <c r="AM572" s="1">
        <v>1</v>
      </c>
      <c r="AN572" s="1">
        <v>0</v>
      </c>
      <c r="AO572" s="1">
        <v>1</v>
      </c>
      <c r="AP572" s="1">
        <v>0</v>
      </c>
      <c r="AQ572" s="1">
        <v>0</v>
      </c>
      <c r="AR572" s="1">
        <v>0</v>
      </c>
      <c r="AS572" s="1">
        <v>0</v>
      </c>
      <c r="AV572" s="1">
        <v>11.5</v>
      </c>
      <c r="AW572" s="1" t="s">
        <v>59</v>
      </c>
      <c r="AX572" s="1">
        <v>3</v>
      </c>
    </row>
    <row r="573" spans="1:50">
      <c r="A573" s="1" t="s">
        <v>1190</v>
      </c>
      <c r="B573" s="1" t="s">
        <v>1191</v>
      </c>
      <c r="C573" s="1" t="s">
        <v>171</v>
      </c>
      <c r="D573" s="1">
        <v>5380</v>
      </c>
      <c r="E573" s="1" t="s">
        <v>63</v>
      </c>
      <c r="F573" s="1">
        <v>64</v>
      </c>
      <c r="G573" s="1" t="s">
        <v>163</v>
      </c>
      <c r="H573" s="1">
        <v>355.26</v>
      </c>
      <c r="I573" s="1" t="s">
        <v>100</v>
      </c>
      <c r="J573" s="1" t="s">
        <v>71</v>
      </c>
      <c r="K573" s="1" t="s">
        <v>80</v>
      </c>
      <c r="L573" s="1" t="s">
        <v>66</v>
      </c>
      <c r="M573" s="1">
        <v>2</v>
      </c>
      <c r="N573" s="1">
        <v>1</v>
      </c>
      <c r="O573" s="1">
        <v>1</v>
      </c>
      <c r="P573" s="1">
        <v>0</v>
      </c>
      <c r="Q573" s="1" t="s">
        <v>59</v>
      </c>
      <c r="R573" s="1" t="s">
        <v>59</v>
      </c>
      <c r="S573" s="1" t="s">
        <v>66</v>
      </c>
      <c r="T573" s="1" t="s">
        <v>59</v>
      </c>
      <c r="U573" s="1" t="s">
        <v>59</v>
      </c>
      <c r="V573" s="1">
        <v>1</v>
      </c>
      <c r="W573" s="1">
        <v>1</v>
      </c>
      <c r="X573" s="1">
        <v>0</v>
      </c>
      <c r="Y573" s="1" t="s">
        <v>59</v>
      </c>
      <c r="Z573" s="1" t="s">
        <v>59</v>
      </c>
      <c r="AA573" s="1" t="s">
        <v>59</v>
      </c>
      <c r="AB573" s="1" t="s">
        <v>59</v>
      </c>
      <c r="AC573" s="1" t="s">
        <v>59</v>
      </c>
      <c r="AD573" s="1" t="s">
        <v>59</v>
      </c>
      <c r="AE573" s="1" t="s">
        <v>59</v>
      </c>
      <c r="AF573" s="1" t="s">
        <v>59</v>
      </c>
      <c r="AG573" s="1" t="s">
        <v>59</v>
      </c>
      <c r="AH573" s="1" t="s">
        <v>59</v>
      </c>
      <c r="AI573" s="1" t="s">
        <v>59</v>
      </c>
      <c r="AJ573" s="1" t="s">
        <v>59</v>
      </c>
      <c r="AV573" s="1">
        <v>13.2</v>
      </c>
      <c r="AW573" s="1" t="s">
        <v>59</v>
      </c>
      <c r="AX573" s="1">
        <v>3</v>
      </c>
    </row>
    <row r="574" spans="1:50">
      <c r="A574" s="1" t="s">
        <v>1192</v>
      </c>
      <c r="B574" s="1" t="s">
        <v>1193</v>
      </c>
      <c r="C574" s="1" t="s">
        <v>93</v>
      </c>
      <c r="D574" s="1">
        <v>1120</v>
      </c>
      <c r="E574" s="1" t="s">
        <v>63</v>
      </c>
      <c r="F574" s="1">
        <v>60</v>
      </c>
      <c r="G574" s="1" t="s">
        <v>226</v>
      </c>
      <c r="H574" s="1">
        <v>370.07</v>
      </c>
      <c r="I574" s="1" t="s">
        <v>105</v>
      </c>
      <c r="J574" s="1" t="s">
        <v>71</v>
      </c>
      <c r="K574" s="1" t="s">
        <v>90</v>
      </c>
      <c r="L574" s="1" t="s">
        <v>58</v>
      </c>
      <c r="M574" s="1">
        <v>0</v>
      </c>
      <c r="N574" s="1">
        <v>2</v>
      </c>
      <c r="O574" s="1">
        <v>2</v>
      </c>
      <c r="P574" s="1">
        <v>0</v>
      </c>
      <c r="Q574" s="1" t="s">
        <v>66</v>
      </c>
      <c r="R574" s="1" t="s">
        <v>59</v>
      </c>
      <c r="S574" s="1" t="s">
        <v>66</v>
      </c>
      <c r="T574" s="1" t="s">
        <v>66</v>
      </c>
      <c r="U574" s="1" t="s">
        <v>66</v>
      </c>
      <c r="W574" s="1">
        <v>0</v>
      </c>
      <c r="X574" s="1">
        <v>0</v>
      </c>
      <c r="Y574" s="1" t="s">
        <v>66</v>
      </c>
      <c r="Z574" s="1" t="s">
        <v>66</v>
      </c>
      <c r="AA574" s="1" t="s">
        <v>58</v>
      </c>
      <c r="AB574" s="1" t="s">
        <v>66</v>
      </c>
      <c r="AC574" s="1" t="s">
        <v>58</v>
      </c>
      <c r="AD574" s="1" t="s">
        <v>58</v>
      </c>
      <c r="AE574" s="1" t="s">
        <v>58</v>
      </c>
      <c r="AF574" s="1" t="s">
        <v>58</v>
      </c>
      <c r="AG574" s="1" t="s">
        <v>58</v>
      </c>
      <c r="AH574" s="1" t="s">
        <v>58</v>
      </c>
      <c r="AI574" s="1" t="s">
        <v>58</v>
      </c>
      <c r="AJ574" s="1" t="s">
        <v>58</v>
      </c>
      <c r="AK574" s="1">
        <v>1</v>
      </c>
      <c r="AL574" s="1">
        <v>0</v>
      </c>
      <c r="AM574" s="1">
        <v>1</v>
      </c>
      <c r="AN574" s="1">
        <v>0</v>
      </c>
      <c r="AO574" s="1">
        <v>1</v>
      </c>
      <c r="AP574" s="1">
        <v>0</v>
      </c>
      <c r="AQ574" s="1">
        <v>0</v>
      </c>
      <c r="AR574" s="1">
        <v>0</v>
      </c>
      <c r="AS574" s="1">
        <v>1</v>
      </c>
      <c r="AV574" s="1">
        <v>13.2</v>
      </c>
      <c r="AW574" s="1" t="s">
        <v>66</v>
      </c>
      <c r="AX574" s="1">
        <v>5</v>
      </c>
    </row>
    <row r="575" spans="1:50">
      <c r="A575" s="1" t="s">
        <v>1194</v>
      </c>
      <c r="B575" s="1" t="s">
        <v>755</v>
      </c>
      <c r="C575" s="1" t="s">
        <v>69</v>
      </c>
      <c r="E575" s="1" t="s">
        <v>53</v>
      </c>
      <c r="F575" s="1">
        <v>54</v>
      </c>
      <c r="G575" s="1" t="s">
        <v>64</v>
      </c>
      <c r="H575" s="1">
        <v>277.95999999999998</v>
      </c>
      <c r="I575" s="1" t="s">
        <v>105</v>
      </c>
      <c r="J575" s="1" t="s">
        <v>71</v>
      </c>
      <c r="K575" s="1" t="s">
        <v>85</v>
      </c>
      <c r="L575" s="1" t="s">
        <v>58</v>
      </c>
      <c r="M575" s="1">
        <v>0</v>
      </c>
      <c r="N575" s="1">
        <v>2</v>
      </c>
      <c r="O575" s="1">
        <v>2</v>
      </c>
      <c r="P575" s="1">
        <v>0</v>
      </c>
      <c r="Q575" s="1" t="s">
        <v>59</v>
      </c>
      <c r="R575" s="1" t="s">
        <v>59</v>
      </c>
      <c r="S575" s="1" t="s">
        <v>59</v>
      </c>
      <c r="T575" s="1" t="s">
        <v>66</v>
      </c>
      <c r="U575" s="1" t="s">
        <v>59</v>
      </c>
      <c r="W575" s="1">
        <v>0</v>
      </c>
      <c r="X575" s="1">
        <v>0</v>
      </c>
      <c r="Y575" s="1" t="s">
        <v>66</v>
      </c>
      <c r="Z575" s="1" t="s">
        <v>66</v>
      </c>
      <c r="AA575" s="1" t="s">
        <v>58</v>
      </c>
      <c r="AB575" s="1" t="s">
        <v>58</v>
      </c>
      <c r="AC575" s="1" t="s">
        <v>58</v>
      </c>
      <c r="AD575" s="1" t="s">
        <v>58</v>
      </c>
      <c r="AE575" s="1" t="s">
        <v>58</v>
      </c>
      <c r="AF575" s="1" t="s">
        <v>58</v>
      </c>
      <c r="AG575" s="1" t="s">
        <v>58</v>
      </c>
      <c r="AH575" s="1" t="s">
        <v>66</v>
      </c>
      <c r="AI575" s="1" t="s">
        <v>58</v>
      </c>
      <c r="AJ575" s="1" t="s">
        <v>58</v>
      </c>
      <c r="AK575" s="1">
        <v>1</v>
      </c>
      <c r="AL575" s="1">
        <v>0</v>
      </c>
      <c r="AM575" s="1">
        <v>1</v>
      </c>
      <c r="AN575" s="1">
        <v>0</v>
      </c>
      <c r="AO575" s="1">
        <v>0</v>
      </c>
      <c r="AP575" s="1">
        <v>0</v>
      </c>
      <c r="AQ575" s="1">
        <v>0</v>
      </c>
      <c r="AR575" s="1">
        <v>0</v>
      </c>
      <c r="AS575" s="1">
        <v>1</v>
      </c>
      <c r="AV575" s="1">
        <v>12.7</v>
      </c>
      <c r="AW575" s="1" t="s">
        <v>59</v>
      </c>
      <c r="AX575" s="1">
        <v>6</v>
      </c>
    </row>
    <row r="576" spans="1:50">
      <c r="A576" s="1" t="s">
        <v>1195</v>
      </c>
      <c r="B576" s="1" t="s">
        <v>1196</v>
      </c>
      <c r="C576" s="1" t="s">
        <v>212</v>
      </c>
      <c r="E576" s="1" t="s">
        <v>53</v>
      </c>
      <c r="F576" s="1">
        <v>26</v>
      </c>
      <c r="G576" s="1" t="s">
        <v>54</v>
      </c>
      <c r="H576" s="1">
        <v>140.13</v>
      </c>
      <c r="I576" s="1" t="s">
        <v>55</v>
      </c>
      <c r="J576" s="1" t="s">
        <v>55</v>
      </c>
      <c r="K576" s="1" t="s">
        <v>256</v>
      </c>
      <c r="L576" s="1" t="s">
        <v>58</v>
      </c>
      <c r="M576" s="1">
        <v>0</v>
      </c>
      <c r="N576" s="1">
        <v>1</v>
      </c>
      <c r="O576" s="1">
        <v>1</v>
      </c>
      <c r="P576" s="1">
        <v>0</v>
      </c>
      <c r="Q576" s="1" t="s">
        <v>59</v>
      </c>
      <c r="R576" s="1" t="s">
        <v>59</v>
      </c>
      <c r="S576" s="1" t="s">
        <v>59</v>
      </c>
      <c r="T576" s="1" t="s">
        <v>59</v>
      </c>
      <c r="U576" s="1" t="s">
        <v>59</v>
      </c>
      <c r="W576" s="1">
        <v>0</v>
      </c>
      <c r="X576" s="1">
        <v>0</v>
      </c>
      <c r="Y576" s="1" t="s">
        <v>58</v>
      </c>
      <c r="Z576" s="1" t="s">
        <v>58</v>
      </c>
      <c r="AA576" s="1" t="s">
        <v>58</v>
      </c>
      <c r="AB576" s="1" t="s">
        <v>58</v>
      </c>
      <c r="AC576" s="1" t="s">
        <v>58</v>
      </c>
      <c r="AD576" s="1" t="s">
        <v>58</v>
      </c>
      <c r="AE576" s="1" t="s">
        <v>58</v>
      </c>
      <c r="AF576" s="1" t="s">
        <v>58</v>
      </c>
      <c r="AG576" s="1" t="s">
        <v>58</v>
      </c>
      <c r="AH576" s="1" t="s">
        <v>58</v>
      </c>
      <c r="AI576" s="1" t="s">
        <v>58</v>
      </c>
      <c r="AJ576" s="1" t="s">
        <v>58</v>
      </c>
      <c r="AK576" s="1">
        <v>0</v>
      </c>
      <c r="AL576" s="1">
        <v>0</v>
      </c>
      <c r="AM576" s="1">
        <v>1</v>
      </c>
      <c r="AN576" s="1">
        <v>0</v>
      </c>
      <c r="AO576" s="1">
        <v>1</v>
      </c>
      <c r="AP576" s="1">
        <v>0</v>
      </c>
      <c r="AQ576" s="1">
        <v>0</v>
      </c>
      <c r="AR576" s="1">
        <v>1</v>
      </c>
      <c r="AS576" s="1">
        <v>0</v>
      </c>
      <c r="AV576" s="1">
        <v>11.3</v>
      </c>
      <c r="AW576" s="1" t="s">
        <v>59</v>
      </c>
      <c r="AX576" s="1">
        <v>7</v>
      </c>
    </row>
    <row r="577" spans="1:50">
      <c r="A577" s="1" t="s">
        <v>1197</v>
      </c>
      <c r="B577" s="1" t="s">
        <v>1198</v>
      </c>
      <c r="C577" s="1" t="s">
        <v>202</v>
      </c>
      <c r="D577" s="1">
        <v>5160</v>
      </c>
      <c r="E577" s="1" t="s">
        <v>53</v>
      </c>
      <c r="F577" s="1">
        <v>0</v>
      </c>
      <c r="G577" s="1" t="s">
        <v>104</v>
      </c>
      <c r="H577" s="1">
        <v>125.99</v>
      </c>
      <c r="I577" s="1" t="s">
        <v>55</v>
      </c>
      <c r="J577" s="1" t="s">
        <v>55</v>
      </c>
      <c r="K577" s="1" t="s">
        <v>55</v>
      </c>
      <c r="L577" s="1" t="s">
        <v>58</v>
      </c>
      <c r="M577" s="1">
        <v>0</v>
      </c>
      <c r="N577" s="1">
        <v>2</v>
      </c>
      <c r="O577" s="1">
        <v>2</v>
      </c>
      <c r="P577" s="1">
        <v>0</v>
      </c>
      <c r="Q577" s="1" t="s">
        <v>59</v>
      </c>
      <c r="R577" s="1" t="s">
        <v>59</v>
      </c>
      <c r="S577" s="1" t="s">
        <v>59</v>
      </c>
      <c r="T577" s="1" t="s">
        <v>59</v>
      </c>
      <c r="U577" s="1" t="s">
        <v>59</v>
      </c>
      <c r="W577" s="1">
        <v>0</v>
      </c>
      <c r="X577" s="1">
        <v>0</v>
      </c>
      <c r="Y577" s="1" t="s">
        <v>58</v>
      </c>
      <c r="Z577" s="1" t="s">
        <v>58</v>
      </c>
      <c r="AA577" s="1" t="s">
        <v>58</v>
      </c>
      <c r="AB577" s="1" t="s">
        <v>58</v>
      </c>
      <c r="AC577" s="1" t="s">
        <v>58</v>
      </c>
      <c r="AD577" s="1" t="s">
        <v>58</v>
      </c>
      <c r="AE577" s="1" t="s">
        <v>58</v>
      </c>
      <c r="AF577" s="1" t="s">
        <v>58</v>
      </c>
      <c r="AG577" s="1" t="s">
        <v>58</v>
      </c>
      <c r="AH577" s="1" t="s">
        <v>58</v>
      </c>
      <c r="AI577" s="1" t="s">
        <v>58</v>
      </c>
      <c r="AJ577" s="1" t="s">
        <v>58</v>
      </c>
      <c r="AK577" s="1">
        <v>0</v>
      </c>
      <c r="AL577" s="1">
        <v>1</v>
      </c>
      <c r="AM577" s="1">
        <v>0</v>
      </c>
      <c r="AN577" s="1">
        <v>0</v>
      </c>
      <c r="AO577" s="1">
        <v>1</v>
      </c>
      <c r="AP577" s="1">
        <v>0</v>
      </c>
      <c r="AQ577" s="1">
        <v>0</v>
      </c>
      <c r="AR577" s="1">
        <v>0</v>
      </c>
      <c r="AS577" s="1">
        <v>0</v>
      </c>
      <c r="AV577" s="1">
        <v>12</v>
      </c>
      <c r="AW577" s="1" t="s">
        <v>59</v>
      </c>
      <c r="AX577" s="1">
        <v>2</v>
      </c>
    </row>
    <row r="578" spans="1:50">
      <c r="A578" s="1" t="s">
        <v>1199</v>
      </c>
      <c r="B578" s="1" t="s">
        <v>1200</v>
      </c>
      <c r="C578" s="1" t="s">
        <v>233</v>
      </c>
      <c r="E578" s="1" t="s">
        <v>63</v>
      </c>
      <c r="F578" s="1">
        <v>54</v>
      </c>
      <c r="G578" s="1" t="s">
        <v>89</v>
      </c>
      <c r="H578" s="1">
        <v>314.47000000000003</v>
      </c>
      <c r="I578" s="1" t="s">
        <v>261</v>
      </c>
      <c r="J578" s="1" t="s">
        <v>71</v>
      </c>
      <c r="K578" s="1" t="s">
        <v>128</v>
      </c>
      <c r="L578" s="1" t="s">
        <v>58</v>
      </c>
      <c r="M578" s="1">
        <v>0</v>
      </c>
      <c r="N578" s="1">
        <v>2</v>
      </c>
      <c r="O578" s="1">
        <v>2</v>
      </c>
      <c r="P578" s="1">
        <v>0</v>
      </c>
      <c r="Q578" s="1" t="s">
        <v>59</v>
      </c>
      <c r="R578" s="1" t="s">
        <v>59</v>
      </c>
      <c r="S578" s="1" t="s">
        <v>59</v>
      </c>
      <c r="T578" s="1" t="s">
        <v>59</v>
      </c>
      <c r="U578" s="1" t="s">
        <v>59</v>
      </c>
      <c r="V578" s="1">
        <v>0</v>
      </c>
      <c r="W578" s="1">
        <v>1</v>
      </c>
      <c r="X578" s="1">
        <v>1</v>
      </c>
      <c r="Y578" s="1" t="s">
        <v>66</v>
      </c>
      <c r="Z578" s="1" t="s">
        <v>58</v>
      </c>
      <c r="AA578" s="1" t="s">
        <v>58</v>
      </c>
      <c r="AB578" s="1" t="s">
        <v>58</v>
      </c>
      <c r="AC578" s="1" t="s">
        <v>58</v>
      </c>
      <c r="AD578" s="1" t="s">
        <v>66</v>
      </c>
      <c r="AE578" s="1" t="s">
        <v>58</v>
      </c>
      <c r="AF578" s="1" t="s">
        <v>58</v>
      </c>
      <c r="AG578" s="1" t="s">
        <v>58</v>
      </c>
      <c r="AH578" s="1" t="s">
        <v>58</v>
      </c>
      <c r="AI578" s="1" t="s">
        <v>58</v>
      </c>
      <c r="AJ578" s="1" t="s">
        <v>58</v>
      </c>
      <c r="AK578" s="1">
        <v>0</v>
      </c>
      <c r="AL578" s="1">
        <v>0</v>
      </c>
      <c r="AM578" s="1">
        <v>1</v>
      </c>
      <c r="AN578" s="1">
        <v>0</v>
      </c>
      <c r="AO578" s="1">
        <v>0</v>
      </c>
      <c r="AP578" s="1">
        <v>0</v>
      </c>
      <c r="AQ578" s="1">
        <v>0</v>
      </c>
      <c r="AR578" s="1">
        <v>0</v>
      </c>
      <c r="AS578" s="1">
        <v>1</v>
      </c>
      <c r="AV578" s="1">
        <v>13.6</v>
      </c>
      <c r="AW578" s="1" t="s">
        <v>59</v>
      </c>
      <c r="AX578" s="1">
        <v>4</v>
      </c>
    </row>
    <row r="579" spans="1:50">
      <c r="A579" s="1" t="s">
        <v>1201</v>
      </c>
      <c r="B579" s="1" t="s">
        <v>770</v>
      </c>
      <c r="C579" s="1" t="s">
        <v>171</v>
      </c>
      <c r="D579" s="1">
        <v>5660</v>
      </c>
      <c r="E579" s="1" t="s">
        <v>63</v>
      </c>
      <c r="F579" s="1">
        <v>30</v>
      </c>
      <c r="G579" s="1" t="s">
        <v>70</v>
      </c>
      <c r="H579" s="1">
        <v>308.88</v>
      </c>
      <c r="I579" s="1" t="s">
        <v>55</v>
      </c>
      <c r="J579" s="1" t="s">
        <v>55</v>
      </c>
      <c r="K579" s="1" t="s">
        <v>57</v>
      </c>
      <c r="L579" s="1" t="s">
        <v>58</v>
      </c>
      <c r="M579" s="1">
        <v>0</v>
      </c>
      <c r="N579" s="1">
        <v>2</v>
      </c>
      <c r="O579" s="1">
        <v>2</v>
      </c>
      <c r="P579" s="1">
        <v>0</v>
      </c>
      <c r="Q579" s="1" t="s">
        <v>59</v>
      </c>
      <c r="R579" s="1" t="s">
        <v>59</v>
      </c>
      <c r="S579" s="1" t="s">
        <v>59</v>
      </c>
      <c r="T579" s="1" t="s">
        <v>59</v>
      </c>
      <c r="U579" s="1" t="s">
        <v>59</v>
      </c>
      <c r="V579" s="1">
        <v>3</v>
      </c>
      <c r="W579" s="1">
        <v>0</v>
      </c>
      <c r="X579" s="1">
        <v>1</v>
      </c>
      <c r="Y579" s="1" t="s">
        <v>58</v>
      </c>
      <c r="Z579" s="1" t="s">
        <v>66</v>
      </c>
      <c r="AA579" s="1" t="s">
        <v>58</v>
      </c>
      <c r="AB579" s="1" t="s">
        <v>58</v>
      </c>
      <c r="AC579" s="1" t="s">
        <v>58</v>
      </c>
      <c r="AD579" s="1" t="s">
        <v>58</v>
      </c>
      <c r="AE579" s="1" t="s">
        <v>58</v>
      </c>
      <c r="AF579" s="1" t="s">
        <v>58</v>
      </c>
      <c r="AG579" s="1" t="s">
        <v>58</v>
      </c>
      <c r="AH579" s="1" t="s">
        <v>58</v>
      </c>
      <c r="AI579" s="1" t="s">
        <v>58</v>
      </c>
      <c r="AJ579" s="1" t="s">
        <v>58</v>
      </c>
      <c r="AK579" s="1">
        <v>0</v>
      </c>
      <c r="AL579" s="1">
        <v>0</v>
      </c>
      <c r="AM579" s="1">
        <v>1</v>
      </c>
      <c r="AN579" s="1">
        <v>0</v>
      </c>
      <c r="AO579" s="1">
        <v>1</v>
      </c>
      <c r="AP579" s="1">
        <v>0</v>
      </c>
      <c r="AQ579" s="1">
        <v>0</v>
      </c>
      <c r="AR579" s="1">
        <v>0</v>
      </c>
      <c r="AS579" s="1">
        <v>0</v>
      </c>
      <c r="AV579" s="1">
        <v>13.4</v>
      </c>
      <c r="AW579" s="1" t="s">
        <v>59</v>
      </c>
      <c r="AX579" s="1">
        <v>3</v>
      </c>
    </row>
    <row r="580" spans="1:50">
      <c r="A580" s="1" t="s">
        <v>1202</v>
      </c>
      <c r="B580" s="1" t="s">
        <v>1203</v>
      </c>
      <c r="C580" s="1" t="s">
        <v>134</v>
      </c>
      <c r="D580" s="1">
        <v>1840</v>
      </c>
      <c r="E580" s="1" t="s">
        <v>53</v>
      </c>
      <c r="F580" s="1">
        <v>0</v>
      </c>
      <c r="G580" s="1" t="s">
        <v>70</v>
      </c>
      <c r="H580" s="1">
        <v>254.93</v>
      </c>
      <c r="I580" s="1" t="s">
        <v>55</v>
      </c>
      <c r="J580" s="1" t="s">
        <v>55</v>
      </c>
      <c r="K580" s="1" t="s">
        <v>57</v>
      </c>
      <c r="L580" s="1" t="s">
        <v>66</v>
      </c>
      <c r="M580" s="1">
        <v>3</v>
      </c>
      <c r="N580" s="1">
        <v>0</v>
      </c>
      <c r="O580" s="1">
        <v>0</v>
      </c>
      <c r="P580" s="1">
        <v>0</v>
      </c>
      <c r="Q580" s="1" t="s">
        <v>59</v>
      </c>
      <c r="R580" s="1" t="s">
        <v>59</v>
      </c>
      <c r="S580" s="1" t="s">
        <v>59</v>
      </c>
      <c r="T580" s="1" t="s">
        <v>59</v>
      </c>
      <c r="U580" s="1" t="s">
        <v>59</v>
      </c>
      <c r="V580" s="1">
        <v>1</v>
      </c>
      <c r="W580" s="1">
        <v>0</v>
      </c>
      <c r="X580" s="1">
        <v>0</v>
      </c>
      <c r="Y580" s="1" t="s">
        <v>59</v>
      </c>
      <c r="Z580" s="1" t="s">
        <v>59</v>
      </c>
      <c r="AA580" s="1" t="s">
        <v>59</v>
      </c>
      <c r="AB580" s="1" t="s">
        <v>59</v>
      </c>
      <c r="AC580" s="1" t="s">
        <v>59</v>
      </c>
      <c r="AD580" s="1" t="s">
        <v>59</v>
      </c>
      <c r="AE580" s="1" t="s">
        <v>59</v>
      </c>
      <c r="AF580" s="1" t="s">
        <v>59</v>
      </c>
      <c r="AG580" s="1" t="s">
        <v>59</v>
      </c>
      <c r="AH580" s="1" t="s">
        <v>59</v>
      </c>
      <c r="AI580" s="1" t="s">
        <v>59</v>
      </c>
      <c r="AJ580" s="1" t="s">
        <v>59</v>
      </c>
      <c r="AV580" s="1">
        <v>11.8</v>
      </c>
      <c r="AW580" s="1" t="s">
        <v>59</v>
      </c>
      <c r="AX580" s="1">
        <v>1</v>
      </c>
    </row>
    <row r="581" spans="1:50">
      <c r="A581" s="1" t="s">
        <v>1204</v>
      </c>
      <c r="B581" s="1" t="s">
        <v>1205</v>
      </c>
      <c r="C581" s="1" t="s">
        <v>62</v>
      </c>
      <c r="D581" s="1">
        <v>5920</v>
      </c>
      <c r="E581" s="1" t="s">
        <v>53</v>
      </c>
      <c r="F581" s="1">
        <v>50</v>
      </c>
      <c r="G581" s="1" t="s">
        <v>226</v>
      </c>
      <c r="H581" s="1">
        <v>293.42</v>
      </c>
      <c r="I581" s="1" t="s">
        <v>55</v>
      </c>
      <c r="J581" s="1" t="s">
        <v>55</v>
      </c>
      <c r="K581" s="1" t="s">
        <v>153</v>
      </c>
      <c r="L581" s="1" t="s">
        <v>58</v>
      </c>
      <c r="M581" s="1">
        <v>0</v>
      </c>
      <c r="N581" s="1">
        <v>2</v>
      </c>
      <c r="O581" s="1">
        <v>2</v>
      </c>
      <c r="P581" s="1">
        <v>0</v>
      </c>
      <c r="Q581" s="1" t="s">
        <v>59</v>
      </c>
      <c r="R581" s="1" t="s">
        <v>59</v>
      </c>
      <c r="S581" s="1" t="s">
        <v>59</v>
      </c>
      <c r="T581" s="1" t="s">
        <v>59</v>
      </c>
      <c r="U581" s="1" t="s">
        <v>59</v>
      </c>
      <c r="V581" s="1">
        <v>1</v>
      </c>
      <c r="W581" s="1">
        <v>1</v>
      </c>
      <c r="X581" s="1">
        <v>1</v>
      </c>
      <c r="Y581" s="1" t="s">
        <v>58</v>
      </c>
      <c r="Z581" s="1" t="s">
        <v>58</v>
      </c>
      <c r="AA581" s="1" t="s">
        <v>58</v>
      </c>
      <c r="AB581" s="1" t="s">
        <v>66</v>
      </c>
      <c r="AC581" s="1" t="s">
        <v>58</v>
      </c>
      <c r="AD581" s="1" t="s">
        <v>66</v>
      </c>
      <c r="AE581" s="1" t="s">
        <v>66</v>
      </c>
      <c r="AF581" s="1" t="s">
        <v>58</v>
      </c>
      <c r="AG581" s="1" t="s">
        <v>58</v>
      </c>
      <c r="AH581" s="1" t="s">
        <v>58</v>
      </c>
      <c r="AI581" s="1" t="s">
        <v>58</v>
      </c>
      <c r="AJ581" s="1" t="s">
        <v>58</v>
      </c>
      <c r="AK581" s="1">
        <v>1</v>
      </c>
      <c r="AL581" s="1">
        <v>0</v>
      </c>
      <c r="AM581" s="1">
        <v>1</v>
      </c>
      <c r="AN581" s="1">
        <v>0</v>
      </c>
      <c r="AO581" s="1">
        <v>1</v>
      </c>
      <c r="AP581" s="1">
        <v>0</v>
      </c>
      <c r="AQ581" s="1">
        <v>0</v>
      </c>
      <c r="AR581" s="1">
        <v>0</v>
      </c>
      <c r="AS581" s="1">
        <v>0</v>
      </c>
      <c r="AV581" s="1">
        <v>14.1</v>
      </c>
      <c r="AW581" s="1" t="s">
        <v>59</v>
      </c>
      <c r="AX581" s="1">
        <v>8</v>
      </c>
    </row>
    <row r="582" spans="1:50">
      <c r="A582" s="1" t="s">
        <v>1206</v>
      </c>
      <c r="B582" s="1" t="s">
        <v>1207</v>
      </c>
      <c r="C582" s="1" t="s">
        <v>97</v>
      </c>
      <c r="E582" s="1" t="s">
        <v>53</v>
      </c>
      <c r="F582" s="1">
        <v>60</v>
      </c>
      <c r="G582" s="1" t="s">
        <v>246</v>
      </c>
      <c r="H582" s="1">
        <v>437.5</v>
      </c>
      <c r="I582" s="1" t="s">
        <v>55</v>
      </c>
      <c r="J582" s="1" t="s">
        <v>71</v>
      </c>
      <c r="K582" s="1" t="s">
        <v>156</v>
      </c>
      <c r="L582" s="1" t="s">
        <v>58</v>
      </c>
      <c r="M582" s="1">
        <v>0</v>
      </c>
      <c r="N582" s="1">
        <v>1</v>
      </c>
      <c r="O582" s="1">
        <v>1</v>
      </c>
      <c r="P582" s="1">
        <v>0</v>
      </c>
      <c r="Q582" s="1" t="s">
        <v>59</v>
      </c>
      <c r="R582" s="1" t="s">
        <v>59</v>
      </c>
      <c r="S582" s="1" t="s">
        <v>59</v>
      </c>
      <c r="T582" s="1" t="s">
        <v>59</v>
      </c>
      <c r="U582" s="1" t="s">
        <v>59</v>
      </c>
      <c r="V582" s="1">
        <v>0</v>
      </c>
      <c r="W582" s="1">
        <v>0</v>
      </c>
      <c r="X582" s="1">
        <v>0</v>
      </c>
      <c r="Y582" s="1" t="s">
        <v>66</v>
      </c>
      <c r="Z582" s="1" t="s">
        <v>58</v>
      </c>
      <c r="AA582" s="1" t="s">
        <v>58</v>
      </c>
      <c r="AB582" s="1" t="s">
        <v>58</v>
      </c>
      <c r="AC582" s="1" t="s">
        <v>58</v>
      </c>
      <c r="AD582" s="1" t="s">
        <v>58</v>
      </c>
      <c r="AE582" s="1" t="s">
        <v>58</v>
      </c>
      <c r="AF582" s="1" t="s">
        <v>58</v>
      </c>
      <c r="AG582" s="1" t="s">
        <v>58</v>
      </c>
      <c r="AH582" s="1" t="s">
        <v>58</v>
      </c>
      <c r="AI582" s="1" t="s">
        <v>58</v>
      </c>
      <c r="AJ582" s="1" t="s">
        <v>58</v>
      </c>
      <c r="AK582" s="1">
        <v>0</v>
      </c>
      <c r="AL582" s="1">
        <v>0</v>
      </c>
      <c r="AM582" s="1">
        <v>1</v>
      </c>
      <c r="AN582" s="1">
        <v>0</v>
      </c>
      <c r="AO582" s="1">
        <v>1</v>
      </c>
      <c r="AP582" s="1">
        <v>0</v>
      </c>
      <c r="AQ582" s="1">
        <v>0</v>
      </c>
      <c r="AR582" s="1">
        <v>0</v>
      </c>
      <c r="AS582" s="1">
        <v>1</v>
      </c>
      <c r="AV582" s="1">
        <v>17.3</v>
      </c>
      <c r="AW582" s="1" t="s">
        <v>59</v>
      </c>
      <c r="AX582" s="1">
        <v>5</v>
      </c>
    </row>
    <row r="583" spans="1:50">
      <c r="A583" s="1" t="s">
        <v>1208</v>
      </c>
      <c r="B583" s="1" t="s">
        <v>1209</v>
      </c>
      <c r="C583" s="1" t="s">
        <v>205</v>
      </c>
      <c r="D583" s="1">
        <v>3480</v>
      </c>
      <c r="E583" s="1" t="s">
        <v>53</v>
      </c>
      <c r="F583" s="1">
        <v>0</v>
      </c>
      <c r="G583" s="1" t="s">
        <v>226</v>
      </c>
      <c r="H583" s="1">
        <v>302.3</v>
      </c>
      <c r="I583" s="1" t="s">
        <v>55</v>
      </c>
      <c r="J583" s="1" t="s">
        <v>55</v>
      </c>
      <c r="K583" s="1" t="s">
        <v>57</v>
      </c>
      <c r="L583" s="1" t="s">
        <v>58</v>
      </c>
      <c r="M583" s="1">
        <v>0</v>
      </c>
      <c r="N583" s="1">
        <v>0</v>
      </c>
      <c r="O583" s="1">
        <v>0</v>
      </c>
      <c r="P583" s="1">
        <v>0</v>
      </c>
      <c r="Q583" s="1" t="s">
        <v>59</v>
      </c>
      <c r="R583" s="1" t="s">
        <v>59</v>
      </c>
      <c r="S583" s="1" t="s">
        <v>59</v>
      </c>
      <c r="T583" s="1" t="s">
        <v>59</v>
      </c>
      <c r="U583" s="1" t="s">
        <v>59</v>
      </c>
      <c r="W583" s="1">
        <v>0</v>
      </c>
      <c r="X583" s="1">
        <v>0</v>
      </c>
      <c r="Y583" s="1" t="s">
        <v>66</v>
      </c>
      <c r="Z583" s="1" t="s">
        <v>58</v>
      </c>
      <c r="AA583" s="1" t="s">
        <v>58</v>
      </c>
      <c r="AB583" s="1" t="s">
        <v>58</v>
      </c>
      <c r="AC583" s="1" t="s">
        <v>58</v>
      </c>
      <c r="AD583" s="1" t="s">
        <v>58</v>
      </c>
      <c r="AE583" s="1" t="s">
        <v>58</v>
      </c>
      <c r="AF583" s="1" t="s">
        <v>58</v>
      </c>
      <c r="AG583" s="1" t="s">
        <v>58</v>
      </c>
      <c r="AH583" s="1" t="s">
        <v>58</v>
      </c>
      <c r="AI583" s="1" t="s">
        <v>58</v>
      </c>
      <c r="AJ583" s="1" t="s">
        <v>58</v>
      </c>
      <c r="AK583" s="1">
        <v>0</v>
      </c>
      <c r="AL583" s="1">
        <v>1</v>
      </c>
      <c r="AM583" s="1">
        <v>1</v>
      </c>
      <c r="AN583" s="1">
        <v>0</v>
      </c>
      <c r="AO583" s="1">
        <v>0</v>
      </c>
      <c r="AP583" s="1">
        <v>0</v>
      </c>
      <c r="AQ583" s="1">
        <v>0</v>
      </c>
      <c r="AR583" s="1">
        <v>0</v>
      </c>
      <c r="AS583" s="1">
        <v>0</v>
      </c>
      <c r="AV583" s="1">
        <v>13.4</v>
      </c>
      <c r="AW583" s="1" t="s">
        <v>59</v>
      </c>
      <c r="AX583" s="1">
        <v>1</v>
      </c>
    </row>
    <row r="584" spans="1:50">
      <c r="A584" s="1" t="s">
        <v>1210</v>
      </c>
      <c r="B584" s="1" t="s">
        <v>1211</v>
      </c>
      <c r="C584" s="1" t="s">
        <v>187</v>
      </c>
      <c r="E584" s="1" t="s">
        <v>53</v>
      </c>
      <c r="F584" s="1">
        <v>60</v>
      </c>
      <c r="G584" s="1" t="s">
        <v>70</v>
      </c>
      <c r="H584" s="1">
        <v>259.20999999999998</v>
      </c>
      <c r="I584" s="1" t="s">
        <v>55</v>
      </c>
      <c r="J584" s="1" t="s">
        <v>71</v>
      </c>
      <c r="K584" s="1" t="s">
        <v>116</v>
      </c>
      <c r="L584" s="1" t="s">
        <v>58</v>
      </c>
      <c r="M584" s="1">
        <v>0</v>
      </c>
      <c r="N584" s="1">
        <v>2</v>
      </c>
      <c r="O584" s="1">
        <v>2</v>
      </c>
      <c r="P584" s="1">
        <v>1</v>
      </c>
      <c r="Q584" s="1" t="s">
        <v>59</v>
      </c>
      <c r="R584" s="1" t="s">
        <v>59</v>
      </c>
      <c r="S584" s="1" t="s">
        <v>59</v>
      </c>
      <c r="T584" s="1" t="s">
        <v>59</v>
      </c>
      <c r="U584" s="1" t="s">
        <v>59</v>
      </c>
      <c r="W584" s="1">
        <v>0</v>
      </c>
      <c r="X584" s="1">
        <v>0</v>
      </c>
      <c r="Y584" s="1" t="s">
        <v>66</v>
      </c>
      <c r="Z584" s="1" t="s">
        <v>66</v>
      </c>
      <c r="AA584" s="1" t="s">
        <v>58</v>
      </c>
      <c r="AB584" s="1" t="s">
        <v>66</v>
      </c>
      <c r="AC584" s="1" t="s">
        <v>58</v>
      </c>
      <c r="AD584" s="1" t="s">
        <v>58</v>
      </c>
      <c r="AE584" s="1" t="s">
        <v>66</v>
      </c>
      <c r="AF584" s="1" t="s">
        <v>58</v>
      </c>
      <c r="AG584" s="1" t="s">
        <v>58</v>
      </c>
      <c r="AH584" s="1" t="s">
        <v>58</v>
      </c>
      <c r="AI584" s="1" t="s">
        <v>58</v>
      </c>
      <c r="AJ584" s="1" t="s">
        <v>58</v>
      </c>
      <c r="AK584" s="1">
        <v>0</v>
      </c>
      <c r="AL584" s="1">
        <v>0</v>
      </c>
      <c r="AM584" s="1">
        <v>1</v>
      </c>
      <c r="AN584" s="1">
        <v>0</v>
      </c>
      <c r="AO584" s="1">
        <v>1</v>
      </c>
      <c r="AP584" s="1">
        <v>0</v>
      </c>
      <c r="AQ584" s="1">
        <v>0</v>
      </c>
      <c r="AR584" s="1">
        <v>0</v>
      </c>
      <c r="AS584" s="1">
        <v>1</v>
      </c>
      <c r="AV584" s="1">
        <v>12.1</v>
      </c>
      <c r="AW584" s="1" t="s">
        <v>59</v>
      </c>
      <c r="AX584" s="1">
        <v>7</v>
      </c>
    </row>
    <row r="585" spans="1:50">
      <c r="A585" s="1" t="s">
        <v>1212</v>
      </c>
      <c r="B585" s="1" t="s">
        <v>1213</v>
      </c>
      <c r="C585" s="1" t="s">
        <v>122</v>
      </c>
      <c r="D585" s="1">
        <v>7510</v>
      </c>
      <c r="E585" s="1" t="s">
        <v>63</v>
      </c>
      <c r="F585" s="1">
        <v>68</v>
      </c>
      <c r="G585" s="1" t="s">
        <v>226</v>
      </c>
      <c r="H585" s="1">
        <v>387.83</v>
      </c>
      <c r="I585" s="1" t="s">
        <v>55</v>
      </c>
      <c r="J585" s="1" t="s">
        <v>71</v>
      </c>
      <c r="K585" s="1" t="s">
        <v>85</v>
      </c>
      <c r="L585" s="1" t="s">
        <v>58</v>
      </c>
      <c r="M585" s="1">
        <v>0</v>
      </c>
      <c r="N585" s="1">
        <v>2</v>
      </c>
      <c r="O585" s="1">
        <v>2</v>
      </c>
      <c r="P585" s="1">
        <v>0</v>
      </c>
      <c r="Q585" s="1" t="s">
        <v>59</v>
      </c>
      <c r="R585" s="1" t="s">
        <v>59</v>
      </c>
      <c r="S585" s="1" t="s">
        <v>59</v>
      </c>
      <c r="T585" s="1" t="s">
        <v>59</v>
      </c>
      <c r="U585" s="1" t="s">
        <v>59</v>
      </c>
      <c r="V585" s="1">
        <v>2</v>
      </c>
      <c r="W585" s="1">
        <v>1</v>
      </c>
      <c r="X585" s="1">
        <v>1</v>
      </c>
      <c r="Y585" s="1" t="s">
        <v>66</v>
      </c>
      <c r="Z585" s="1" t="s">
        <v>58</v>
      </c>
      <c r="AA585" s="1" t="s">
        <v>58</v>
      </c>
      <c r="AB585" s="1" t="s">
        <v>58</v>
      </c>
      <c r="AC585" s="1" t="s">
        <v>58</v>
      </c>
      <c r="AD585" s="1" t="s">
        <v>58</v>
      </c>
      <c r="AE585" s="1" t="s">
        <v>58</v>
      </c>
      <c r="AF585" s="1" t="s">
        <v>58</v>
      </c>
      <c r="AG585" s="1" t="s">
        <v>58</v>
      </c>
      <c r="AH585" s="1" t="s">
        <v>58</v>
      </c>
      <c r="AI585" s="1" t="s">
        <v>58</v>
      </c>
      <c r="AJ585" s="1" t="s">
        <v>58</v>
      </c>
      <c r="AK585" s="1">
        <v>0</v>
      </c>
      <c r="AL585" s="1">
        <v>1</v>
      </c>
      <c r="AM585" s="1">
        <v>1</v>
      </c>
      <c r="AN585" s="1">
        <v>0</v>
      </c>
      <c r="AO585" s="1">
        <v>1</v>
      </c>
      <c r="AP585" s="1">
        <v>0</v>
      </c>
      <c r="AQ585" s="1">
        <v>0</v>
      </c>
      <c r="AR585" s="1">
        <v>0</v>
      </c>
      <c r="AS585" s="1">
        <v>0</v>
      </c>
      <c r="AV585" s="1">
        <v>13.7</v>
      </c>
      <c r="AW585" s="1" t="s">
        <v>59</v>
      </c>
      <c r="AX585" s="1">
        <v>7</v>
      </c>
    </row>
    <row r="586" spans="1:50">
      <c r="A586" s="1" t="s">
        <v>1214</v>
      </c>
      <c r="B586" s="1" t="s">
        <v>1215</v>
      </c>
      <c r="C586" s="1" t="s">
        <v>79</v>
      </c>
      <c r="E586" s="1" t="s">
        <v>63</v>
      </c>
      <c r="F586" s="1">
        <v>50</v>
      </c>
      <c r="G586" s="1" t="s">
        <v>226</v>
      </c>
      <c r="H586" s="1">
        <v>278.29000000000002</v>
      </c>
      <c r="I586" s="1" t="s">
        <v>105</v>
      </c>
      <c r="J586" s="1" t="s">
        <v>71</v>
      </c>
      <c r="K586" s="1" t="s">
        <v>168</v>
      </c>
      <c r="L586" s="1" t="s">
        <v>66</v>
      </c>
      <c r="M586" s="1">
        <v>1</v>
      </c>
      <c r="N586" s="1">
        <v>1</v>
      </c>
      <c r="O586" s="1">
        <v>1</v>
      </c>
      <c r="P586" s="1">
        <v>0</v>
      </c>
      <c r="Q586" s="1" t="s">
        <v>59</v>
      </c>
      <c r="R586" s="1" t="s">
        <v>59</v>
      </c>
      <c r="S586" s="1" t="s">
        <v>59</v>
      </c>
      <c r="T586" s="1" t="s">
        <v>66</v>
      </c>
      <c r="U586" s="1" t="s">
        <v>66</v>
      </c>
      <c r="V586" s="1">
        <v>3</v>
      </c>
      <c r="W586" s="1">
        <v>1</v>
      </c>
      <c r="X586" s="1">
        <v>0</v>
      </c>
      <c r="Y586" s="1" t="s">
        <v>66</v>
      </c>
      <c r="Z586" s="1" t="s">
        <v>66</v>
      </c>
      <c r="AA586" s="1" t="s">
        <v>58</v>
      </c>
      <c r="AB586" s="1" t="s">
        <v>66</v>
      </c>
      <c r="AC586" s="1" t="s">
        <v>58</v>
      </c>
      <c r="AD586" s="1" t="s">
        <v>58</v>
      </c>
      <c r="AE586" s="1" t="s">
        <v>58</v>
      </c>
      <c r="AF586" s="1" t="s">
        <v>58</v>
      </c>
      <c r="AG586" s="1" t="s">
        <v>58</v>
      </c>
      <c r="AH586" s="1" t="s">
        <v>58</v>
      </c>
      <c r="AI586" s="1" t="s">
        <v>58</v>
      </c>
      <c r="AJ586" s="1" t="s">
        <v>58</v>
      </c>
      <c r="AK586" s="1">
        <v>1</v>
      </c>
      <c r="AL586" s="1">
        <v>0</v>
      </c>
      <c r="AM586" s="1">
        <v>1</v>
      </c>
      <c r="AN586" s="1">
        <v>0</v>
      </c>
      <c r="AO586" s="1">
        <v>0</v>
      </c>
      <c r="AP586" s="1">
        <v>0</v>
      </c>
      <c r="AQ586" s="1">
        <v>0</v>
      </c>
      <c r="AR586" s="1">
        <v>1</v>
      </c>
      <c r="AS586" s="1">
        <v>1</v>
      </c>
      <c r="AV586" s="1">
        <v>11.9</v>
      </c>
      <c r="AW586" s="1" t="s">
        <v>66</v>
      </c>
      <c r="AX586" s="1">
        <v>8</v>
      </c>
    </row>
    <row r="587" spans="1:50">
      <c r="A587" s="1" t="s">
        <v>1216</v>
      </c>
      <c r="B587" s="1" t="s">
        <v>1217</v>
      </c>
      <c r="C587" s="1" t="s">
        <v>103</v>
      </c>
      <c r="D587" s="1">
        <v>7400</v>
      </c>
      <c r="E587" s="1" t="s">
        <v>63</v>
      </c>
      <c r="F587" s="1">
        <v>40</v>
      </c>
      <c r="G587" s="1" t="s">
        <v>226</v>
      </c>
      <c r="H587" s="1">
        <v>471.05</v>
      </c>
      <c r="I587" s="1" t="s">
        <v>55</v>
      </c>
      <c r="J587" s="1" t="s">
        <v>55</v>
      </c>
      <c r="K587" s="1" t="s">
        <v>116</v>
      </c>
      <c r="L587" s="1" t="s">
        <v>58</v>
      </c>
      <c r="M587" s="1">
        <v>0</v>
      </c>
      <c r="N587" s="1">
        <v>0</v>
      </c>
      <c r="O587" s="1">
        <v>0</v>
      </c>
      <c r="P587" s="1">
        <v>0</v>
      </c>
      <c r="Q587" s="1" t="s">
        <v>59</v>
      </c>
      <c r="R587" s="1" t="s">
        <v>59</v>
      </c>
      <c r="S587" s="1" t="s">
        <v>59</v>
      </c>
      <c r="T587" s="1" t="s">
        <v>59</v>
      </c>
      <c r="U587" s="1" t="s">
        <v>59</v>
      </c>
      <c r="W587" s="1">
        <v>0</v>
      </c>
      <c r="X587" s="1">
        <v>0</v>
      </c>
      <c r="Y587" s="1" t="s">
        <v>58</v>
      </c>
      <c r="Z587" s="1" t="s">
        <v>58</v>
      </c>
      <c r="AA587" s="1" t="s">
        <v>58</v>
      </c>
      <c r="AB587" s="1" t="s">
        <v>66</v>
      </c>
      <c r="AC587" s="1" t="s">
        <v>58</v>
      </c>
      <c r="AD587" s="1" t="s">
        <v>58</v>
      </c>
      <c r="AE587" s="1" t="s">
        <v>58</v>
      </c>
      <c r="AF587" s="1" t="s">
        <v>58</v>
      </c>
      <c r="AG587" s="1" t="s">
        <v>58</v>
      </c>
      <c r="AH587" s="1" t="s">
        <v>66</v>
      </c>
      <c r="AI587" s="1" t="s">
        <v>58</v>
      </c>
      <c r="AJ587" s="1" t="s">
        <v>58</v>
      </c>
      <c r="AK587" s="1">
        <v>0</v>
      </c>
      <c r="AL587" s="1">
        <v>0</v>
      </c>
      <c r="AM587" s="1">
        <v>0</v>
      </c>
      <c r="AN587" s="1">
        <v>0</v>
      </c>
      <c r="AO587" s="1">
        <v>1</v>
      </c>
      <c r="AP587" s="1">
        <v>0</v>
      </c>
      <c r="AQ587" s="1">
        <v>0</v>
      </c>
      <c r="AR587" s="1">
        <v>0</v>
      </c>
      <c r="AS587" s="1">
        <v>1</v>
      </c>
      <c r="AV587" s="1">
        <v>14.6</v>
      </c>
      <c r="AW587" s="1" t="s">
        <v>59</v>
      </c>
      <c r="AX587" s="1">
        <v>6</v>
      </c>
    </row>
    <row r="588" spans="1:50">
      <c r="A588" s="1" t="s">
        <v>1218</v>
      </c>
      <c r="B588" s="1" t="s">
        <v>928</v>
      </c>
      <c r="C588" s="1" t="s">
        <v>103</v>
      </c>
      <c r="D588" s="1">
        <v>4480</v>
      </c>
      <c r="E588" s="1" t="s">
        <v>53</v>
      </c>
      <c r="F588" s="1">
        <v>0</v>
      </c>
      <c r="G588" s="1" t="s">
        <v>64</v>
      </c>
      <c r="H588" s="1">
        <v>335.2</v>
      </c>
      <c r="I588" s="1" t="s">
        <v>55</v>
      </c>
      <c r="J588" s="1" t="s">
        <v>71</v>
      </c>
      <c r="K588" s="1" t="s">
        <v>80</v>
      </c>
      <c r="L588" s="1" t="s">
        <v>66</v>
      </c>
      <c r="M588" s="1">
        <v>1</v>
      </c>
      <c r="N588" s="1">
        <v>0</v>
      </c>
      <c r="O588" s="1">
        <v>0</v>
      </c>
      <c r="P588" s="1">
        <v>0</v>
      </c>
      <c r="Q588" s="1" t="s">
        <v>59</v>
      </c>
      <c r="R588" s="1" t="s">
        <v>59</v>
      </c>
      <c r="S588" s="1" t="s">
        <v>59</v>
      </c>
      <c r="T588" s="1" t="s">
        <v>59</v>
      </c>
      <c r="U588" s="1" t="s">
        <v>59</v>
      </c>
      <c r="W588" s="1">
        <v>0</v>
      </c>
      <c r="X588" s="1">
        <v>0</v>
      </c>
      <c r="Y588" s="1" t="s">
        <v>59</v>
      </c>
      <c r="Z588" s="1" t="s">
        <v>59</v>
      </c>
      <c r="AA588" s="1" t="s">
        <v>59</v>
      </c>
      <c r="AB588" s="1" t="s">
        <v>59</v>
      </c>
      <c r="AC588" s="1" t="s">
        <v>59</v>
      </c>
      <c r="AD588" s="1" t="s">
        <v>59</v>
      </c>
      <c r="AE588" s="1" t="s">
        <v>59</v>
      </c>
      <c r="AF588" s="1" t="s">
        <v>59</v>
      </c>
      <c r="AG588" s="1" t="s">
        <v>59</v>
      </c>
      <c r="AH588" s="1" t="s">
        <v>59</v>
      </c>
      <c r="AI588" s="1" t="s">
        <v>59</v>
      </c>
      <c r="AJ588" s="1" t="s">
        <v>59</v>
      </c>
      <c r="AV588" s="1">
        <v>12.7</v>
      </c>
      <c r="AW588" s="1" t="s">
        <v>59</v>
      </c>
      <c r="AX588" s="1">
        <v>6</v>
      </c>
    </row>
    <row r="589" spans="1:50">
      <c r="A589" s="1" t="s">
        <v>1219</v>
      </c>
      <c r="B589" s="1" t="s">
        <v>1220</v>
      </c>
      <c r="C589" s="1" t="s">
        <v>122</v>
      </c>
      <c r="D589" s="1">
        <v>2680</v>
      </c>
      <c r="E589" s="1" t="s">
        <v>63</v>
      </c>
      <c r="F589" s="1">
        <v>48</v>
      </c>
      <c r="G589" s="1" t="s">
        <v>246</v>
      </c>
      <c r="H589" s="1">
        <v>442.76</v>
      </c>
      <c r="I589" s="1" t="s">
        <v>105</v>
      </c>
      <c r="J589" s="1" t="s">
        <v>71</v>
      </c>
      <c r="K589" s="1" t="s">
        <v>256</v>
      </c>
      <c r="L589" s="1" t="s">
        <v>66</v>
      </c>
      <c r="M589" s="1">
        <v>3</v>
      </c>
      <c r="N589" s="1">
        <v>2</v>
      </c>
      <c r="O589" s="1">
        <v>2</v>
      </c>
      <c r="P589" s="1">
        <v>0</v>
      </c>
      <c r="Q589" s="1" t="s">
        <v>59</v>
      </c>
      <c r="R589" s="1" t="s">
        <v>59</v>
      </c>
      <c r="S589" s="1" t="s">
        <v>59</v>
      </c>
      <c r="T589" s="1" t="s">
        <v>59</v>
      </c>
      <c r="U589" s="1" t="s">
        <v>59</v>
      </c>
      <c r="V589" s="1">
        <v>1</v>
      </c>
      <c r="W589" s="1">
        <v>1</v>
      </c>
      <c r="X589" s="1">
        <v>1</v>
      </c>
      <c r="Y589" s="1" t="s">
        <v>66</v>
      </c>
      <c r="Z589" s="1" t="s">
        <v>66</v>
      </c>
      <c r="AA589" s="1" t="s">
        <v>58</v>
      </c>
      <c r="AB589" s="1" t="s">
        <v>66</v>
      </c>
      <c r="AC589" s="1" t="s">
        <v>58</v>
      </c>
      <c r="AD589" s="1" t="s">
        <v>58</v>
      </c>
      <c r="AE589" s="1" t="s">
        <v>66</v>
      </c>
      <c r="AF589" s="1" t="s">
        <v>58</v>
      </c>
      <c r="AG589" s="1" t="s">
        <v>58</v>
      </c>
      <c r="AH589" s="1" t="s">
        <v>58</v>
      </c>
      <c r="AI589" s="1" t="s">
        <v>58</v>
      </c>
      <c r="AJ589" s="1" t="s">
        <v>58</v>
      </c>
      <c r="AK589" s="1">
        <v>0</v>
      </c>
      <c r="AL589" s="1">
        <v>1</v>
      </c>
      <c r="AM589" s="1">
        <v>1</v>
      </c>
      <c r="AN589" s="1">
        <v>0</v>
      </c>
      <c r="AO589" s="1">
        <v>1</v>
      </c>
      <c r="AP589" s="1">
        <v>0</v>
      </c>
      <c r="AQ589" s="1">
        <v>0</v>
      </c>
      <c r="AR589" s="1">
        <v>1</v>
      </c>
      <c r="AS589" s="1">
        <v>0</v>
      </c>
      <c r="AV589" s="1">
        <v>13.7</v>
      </c>
      <c r="AW589" s="1" t="s">
        <v>59</v>
      </c>
      <c r="AX589" s="1">
        <v>7</v>
      </c>
    </row>
    <row r="590" spans="1:50">
      <c r="A590" s="1" t="s">
        <v>1221</v>
      </c>
      <c r="B590" s="1" t="s">
        <v>1222</v>
      </c>
      <c r="C590" s="1" t="s">
        <v>202</v>
      </c>
      <c r="D590" s="1">
        <v>5240</v>
      </c>
      <c r="E590" s="1" t="s">
        <v>53</v>
      </c>
      <c r="F590" s="1">
        <v>42</v>
      </c>
      <c r="G590" s="1" t="s">
        <v>64</v>
      </c>
      <c r="H590" s="1">
        <v>259.87</v>
      </c>
      <c r="I590" s="1" t="s">
        <v>55</v>
      </c>
      <c r="J590" s="1" t="s">
        <v>71</v>
      </c>
      <c r="K590" s="1" t="s">
        <v>57</v>
      </c>
      <c r="L590" s="1" t="s">
        <v>66</v>
      </c>
      <c r="M590" s="1">
        <v>1</v>
      </c>
      <c r="N590" s="1">
        <v>0</v>
      </c>
      <c r="O590" s="1">
        <v>0</v>
      </c>
      <c r="P590" s="1">
        <v>0</v>
      </c>
      <c r="Q590" s="1" t="s">
        <v>59</v>
      </c>
      <c r="R590" s="1" t="s">
        <v>59</v>
      </c>
      <c r="S590" s="1" t="s">
        <v>59</v>
      </c>
      <c r="T590" s="1" t="s">
        <v>59</v>
      </c>
      <c r="U590" s="1" t="s">
        <v>59</v>
      </c>
      <c r="V590" s="1">
        <v>0</v>
      </c>
      <c r="W590" s="1">
        <v>0</v>
      </c>
      <c r="X590" s="1">
        <v>0</v>
      </c>
      <c r="Y590" s="1" t="s">
        <v>58</v>
      </c>
      <c r="Z590" s="1" t="s">
        <v>58</v>
      </c>
      <c r="AA590" s="1" t="s">
        <v>58</v>
      </c>
      <c r="AB590" s="1" t="s">
        <v>58</v>
      </c>
      <c r="AC590" s="1" t="s">
        <v>58</v>
      </c>
      <c r="AD590" s="1" t="s">
        <v>58</v>
      </c>
      <c r="AE590" s="1" t="s">
        <v>58</v>
      </c>
      <c r="AF590" s="1" t="s">
        <v>58</v>
      </c>
      <c r="AG590" s="1" t="s">
        <v>58</v>
      </c>
      <c r="AH590" s="1" t="s">
        <v>58</v>
      </c>
      <c r="AI590" s="1" t="s">
        <v>58</v>
      </c>
      <c r="AJ590" s="1" t="s">
        <v>58</v>
      </c>
      <c r="AK590" s="1">
        <v>0</v>
      </c>
      <c r="AL590" s="1">
        <v>1</v>
      </c>
      <c r="AM590" s="1">
        <v>1</v>
      </c>
      <c r="AN590" s="1">
        <v>0</v>
      </c>
      <c r="AO590" s="1">
        <v>1</v>
      </c>
      <c r="AP590" s="1">
        <v>0</v>
      </c>
      <c r="AQ590" s="1">
        <v>0</v>
      </c>
      <c r="AR590" s="1">
        <v>0</v>
      </c>
      <c r="AS590" s="1">
        <v>0</v>
      </c>
      <c r="AV590" s="1">
        <v>12.6</v>
      </c>
      <c r="AW590" s="1" t="s">
        <v>59</v>
      </c>
      <c r="AX590" s="1">
        <v>2</v>
      </c>
    </row>
    <row r="591" spans="1:50">
      <c r="A591" s="1" t="s">
        <v>1223</v>
      </c>
      <c r="B591" s="1" t="s">
        <v>1224</v>
      </c>
      <c r="C591" s="1" t="s">
        <v>83</v>
      </c>
      <c r="E591" s="1" t="s">
        <v>53</v>
      </c>
      <c r="F591" s="1">
        <v>82</v>
      </c>
      <c r="G591" s="1" t="s">
        <v>64</v>
      </c>
      <c r="H591" s="1">
        <v>228.29</v>
      </c>
      <c r="I591" s="1" t="s">
        <v>94</v>
      </c>
      <c r="J591" s="1" t="s">
        <v>71</v>
      </c>
      <c r="K591" s="1" t="s">
        <v>72</v>
      </c>
      <c r="L591" s="1" t="s">
        <v>58</v>
      </c>
      <c r="M591" s="1">
        <v>0</v>
      </c>
      <c r="N591" s="1">
        <v>2</v>
      </c>
      <c r="O591" s="1">
        <v>2</v>
      </c>
      <c r="P591" s="1">
        <v>0</v>
      </c>
      <c r="Q591" s="1" t="s">
        <v>59</v>
      </c>
      <c r="R591" s="1" t="s">
        <v>59</v>
      </c>
      <c r="S591" s="1" t="s">
        <v>59</v>
      </c>
      <c r="T591" s="1" t="s">
        <v>59</v>
      </c>
      <c r="U591" s="1" t="s">
        <v>59</v>
      </c>
      <c r="V591" s="1">
        <v>1</v>
      </c>
      <c r="W591" s="1">
        <v>0</v>
      </c>
      <c r="X591" s="1">
        <v>1</v>
      </c>
      <c r="Y591" s="1" t="s">
        <v>66</v>
      </c>
      <c r="Z591" s="1" t="s">
        <v>66</v>
      </c>
      <c r="AA591" s="1" t="s">
        <v>58</v>
      </c>
      <c r="AB591" s="1" t="s">
        <v>66</v>
      </c>
      <c r="AC591" s="1" t="s">
        <v>58</v>
      </c>
      <c r="AD591" s="1" t="s">
        <v>58</v>
      </c>
      <c r="AE591" s="1" t="s">
        <v>58</v>
      </c>
      <c r="AF591" s="1" t="s">
        <v>58</v>
      </c>
      <c r="AG591" s="1" t="s">
        <v>58</v>
      </c>
      <c r="AH591" s="1" t="s">
        <v>58</v>
      </c>
      <c r="AI591" s="1" t="s">
        <v>58</v>
      </c>
      <c r="AJ591" s="1" t="s">
        <v>58</v>
      </c>
      <c r="AK591" s="1">
        <v>0</v>
      </c>
      <c r="AL591" s="1">
        <v>0</v>
      </c>
      <c r="AM591" s="1">
        <v>1</v>
      </c>
      <c r="AN591" s="1">
        <v>0</v>
      </c>
      <c r="AO591" s="1">
        <v>1</v>
      </c>
      <c r="AP591" s="1">
        <v>0</v>
      </c>
      <c r="AQ591" s="1">
        <v>0</v>
      </c>
      <c r="AR591" s="1">
        <v>0</v>
      </c>
      <c r="AS591" s="1">
        <v>0</v>
      </c>
      <c r="AV591" s="1">
        <v>11.3</v>
      </c>
      <c r="AW591" s="1" t="s">
        <v>59</v>
      </c>
      <c r="AX591" s="1">
        <v>2</v>
      </c>
    </row>
    <row r="592" spans="1:50">
      <c r="A592" s="1" t="s">
        <v>1225</v>
      </c>
      <c r="B592" s="1" t="s">
        <v>1226</v>
      </c>
      <c r="C592" s="1" t="s">
        <v>171</v>
      </c>
      <c r="D592" s="1">
        <v>160</v>
      </c>
      <c r="E592" s="1" t="s">
        <v>63</v>
      </c>
      <c r="F592" s="1">
        <v>48</v>
      </c>
      <c r="G592" s="1" t="s">
        <v>115</v>
      </c>
      <c r="H592" s="1">
        <v>299.33999999999997</v>
      </c>
      <c r="I592" s="1" t="s">
        <v>55</v>
      </c>
      <c r="J592" s="1" t="s">
        <v>55</v>
      </c>
      <c r="K592" s="1" t="s">
        <v>215</v>
      </c>
      <c r="L592" s="1" t="s">
        <v>66</v>
      </c>
      <c r="M592" s="1">
        <v>2</v>
      </c>
      <c r="N592" s="1">
        <v>1</v>
      </c>
      <c r="O592" s="1">
        <v>1</v>
      </c>
      <c r="P592" s="1">
        <v>0</v>
      </c>
      <c r="Q592" s="1" t="s">
        <v>59</v>
      </c>
      <c r="R592" s="1" t="s">
        <v>59</v>
      </c>
      <c r="S592" s="1" t="s">
        <v>59</v>
      </c>
      <c r="T592" s="1" t="s">
        <v>59</v>
      </c>
      <c r="U592" s="1" t="s">
        <v>59</v>
      </c>
      <c r="V592" s="1">
        <v>3</v>
      </c>
      <c r="W592" s="1">
        <v>0</v>
      </c>
      <c r="X592" s="1">
        <v>0</v>
      </c>
      <c r="Y592" s="1" t="s">
        <v>66</v>
      </c>
      <c r="Z592" s="1" t="s">
        <v>66</v>
      </c>
      <c r="AA592" s="1" t="s">
        <v>58</v>
      </c>
      <c r="AB592" s="1" t="s">
        <v>58</v>
      </c>
      <c r="AC592" s="1" t="s">
        <v>58</v>
      </c>
      <c r="AD592" s="1" t="s">
        <v>58</v>
      </c>
      <c r="AE592" s="1" t="s">
        <v>58</v>
      </c>
      <c r="AF592" s="1" t="s">
        <v>58</v>
      </c>
      <c r="AG592" s="1" t="s">
        <v>58</v>
      </c>
      <c r="AH592" s="1" t="s">
        <v>58</v>
      </c>
      <c r="AI592" s="1" t="s">
        <v>58</v>
      </c>
      <c r="AJ592" s="1" t="s">
        <v>58</v>
      </c>
      <c r="AK592" s="1">
        <v>1</v>
      </c>
      <c r="AL592" s="1">
        <v>0</v>
      </c>
      <c r="AM592" s="1">
        <v>1</v>
      </c>
      <c r="AN592" s="1">
        <v>0</v>
      </c>
      <c r="AO592" s="1">
        <v>0</v>
      </c>
      <c r="AP592" s="1">
        <v>0</v>
      </c>
      <c r="AQ592" s="1">
        <v>0</v>
      </c>
      <c r="AR592" s="1">
        <v>0</v>
      </c>
      <c r="AS592" s="1">
        <v>1</v>
      </c>
      <c r="AV592" s="1">
        <v>12</v>
      </c>
      <c r="AW592" s="1" t="s">
        <v>59</v>
      </c>
      <c r="AX592" s="1">
        <v>3</v>
      </c>
    </row>
    <row r="593" spans="1:50">
      <c r="A593" s="1" t="s">
        <v>1227</v>
      </c>
      <c r="B593" s="1" t="s">
        <v>1228</v>
      </c>
      <c r="C593" s="1" t="s">
        <v>134</v>
      </c>
      <c r="D593" s="1">
        <v>2000</v>
      </c>
      <c r="E593" s="1" t="s">
        <v>53</v>
      </c>
      <c r="F593" s="1">
        <v>60</v>
      </c>
      <c r="G593" s="1" t="s">
        <v>104</v>
      </c>
      <c r="H593" s="1">
        <v>287.83</v>
      </c>
      <c r="I593" s="1" t="s">
        <v>100</v>
      </c>
      <c r="J593" s="1" t="s">
        <v>56</v>
      </c>
      <c r="K593" s="1" t="s">
        <v>168</v>
      </c>
      <c r="L593" s="1" t="s">
        <v>66</v>
      </c>
      <c r="M593" s="1">
        <v>1</v>
      </c>
      <c r="N593" s="1">
        <v>2</v>
      </c>
      <c r="O593" s="1">
        <v>2</v>
      </c>
      <c r="P593" s="1">
        <v>0</v>
      </c>
      <c r="Q593" s="1" t="s">
        <v>59</v>
      </c>
      <c r="R593" s="1" t="s">
        <v>59</v>
      </c>
      <c r="S593" s="1" t="s">
        <v>59</v>
      </c>
      <c r="T593" s="1" t="s">
        <v>59</v>
      </c>
      <c r="U593" s="1" t="s">
        <v>59</v>
      </c>
      <c r="V593" s="1">
        <v>1</v>
      </c>
      <c r="W593" s="1">
        <v>0</v>
      </c>
      <c r="X593" s="1">
        <v>1</v>
      </c>
      <c r="Y593" s="1" t="s">
        <v>66</v>
      </c>
      <c r="Z593" s="1" t="s">
        <v>58</v>
      </c>
      <c r="AA593" s="1" t="s">
        <v>58</v>
      </c>
      <c r="AB593" s="1" t="s">
        <v>66</v>
      </c>
      <c r="AC593" s="1" t="s">
        <v>58</v>
      </c>
      <c r="AD593" s="1" t="s">
        <v>58</v>
      </c>
      <c r="AE593" s="1" t="s">
        <v>58</v>
      </c>
      <c r="AF593" s="1" t="s">
        <v>58</v>
      </c>
      <c r="AG593" s="1" t="s">
        <v>58</v>
      </c>
      <c r="AH593" s="1" t="s">
        <v>58</v>
      </c>
      <c r="AI593" s="1" t="s">
        <v>58</v>
      </c>
      <c r="AJ593" s="1" t="s">
        <v>58</v>
      </c>
      <c r="AK593" s="1">
        <v>0</v>
      </c>
      <c r="AL593" s="1">
        <v>0</v>
      </c>
      <c r="AM593" s="1">
        <v>1</v>
      </c>
      <c r="AN593" s="1">
        <v>0</v>
      </c>
      <c r="AO593" s="1">
        <v>1</v>
      </c>
      <c r="AP593" s="1">
        <v>0</v>
      </c>
      <c r="AQ593" s="1">
        <v>0</v>
      </c>
      <c r="AR593" s="1">
        <v>0</v>
      </c>
      <c r="AS593" s="1">
        <v>1</v>
      </c>
      <c r="AV593" s="1">
        <v>12.3</v>
      </c>
      <c r="AW593" s="1" t="s">
        <v>59</v>
      </c>
      <c r="AX593" s="1">
        <v>1</v>
      </c>
    </row>
    <row r="594" spans="1:50">
      <c r="A594" s="1" t="s">
        <v>1229</v>
      </c>
      <c r="B594" s="1" t="s">
        <v>1230</v>
      </c>
      <c r="C594" s="1" t="s">
        <v>171</v>
      </c>
      <c r="D594" s="1">
        <v>5600</v>
      </c>
      <c r="E594" s="1" t="s">
        <v>53</v>
      </c>
      <c r="F594" s="1">
        <v>38</v>
      </c>
      <c r="G594" s="1" t="s">
        <v>70</v>
      </c>
      <c r="H594" s="1">
        <v>288.82</v>
      </c>
      <c r="I594" s="1" t="s">
        <v>55</v>
      </c>
      <c r="J594" s="1" t="s">
        <v>55</v>
      </c>
      <c r="K594" s="1" t="s">
        <v>215</v>
      </c>
      <c r="L594" s="1" t="s">
        <v>58</v>
      </c>
      <c r="M594" s="1">
        <v>0</v>
      </c>
      <c r="N594" s="1">
        <v>2</v>
      </c>
      <c r="O594" s="1">
        <v>1</v>
      </c>
      <c r="P594" s="1">
        <v>0</v>
      </c>
      <c r="Q594" s="1" t="s">
        <v>59</v>
      </c>
      <c r="R594" s="1" t="s">
        <v>59</v>
      </c>
      <c r="S594" s="1" t="s">
        <v>59</v>
      </c>
      <c r="T594" s="1" t="s">
        <v>66</v>
      </c>
      <c r="U594" s="1" t="s">
        <v>66</v>
      </c>
      <c r="W594" s="1">
        <v>0</v>
      </c>
      <c r="X594" s="1">
        <v>0</v>
      </c>
      <c r="Y594" s="1" t="s">
        <v>59</v>
      </c>
      <c r="Z594" s="1" t="s">
        <v>59</v>
      </c>
      <c r="AA594" s="1" t="s">
        <v>59</v>
      </c>
      <c r="AB594" s="1" t="s">
        <v>59</v>
      </c>
      <c r="AC594" s="1" t="s">
        <v>59</v>
      </c>
      <c r="AD594" s="1" t="s">
        <v>59</v>
      </c>
      <c r="AE594" s="1" t="s">
        <v>59</v>
      </c>
      <c r="AF594" s="1" t="s">
        <v>59</v>
      </c>
      <c r="AG594" s="1" t="s">
        <v>59</v>
      </c>
      <c r="AH594" s="1" t="s">
        <v>59</v>
      </c>
      <c r="AI594" s="1" t="s">
        <v>59</v>
      </c>
      <c r="AJ594" s="1" t="s">
        <v>59</v>
      </c>
      <c r="AV594" s="1">
        <v>11.7</v>
      </c>
      <c r="AW594" s="1" t="s">
        <v>66</v>
      </c>
      <c r="AX594" s="1">
        <v>3</v>
      </c>
    </row>
    <row r="595" spans="1:50">
      <c r="A595" s="1" t="s">
        <v>1231</v>
      </c>
      <c r="B595" s="1" t="s">
        <v>1232</v>
      </c>
      <c r="C595" s="1" t="s">
        <v>83</v>
      </c>
      <c r="E595" s="1" t="s">
        <v>53</v>
      </c>
      <c r="F595" s="1">
        <v>32</v>
      </c>
      <c r="G595" s="1" t="s">
        <v>54</v>
      </c>
      <c r="H595" s="1">
        <v>110.53</v>
      </c>
      <c r="I595" s="1" t="s">
        <v>55</v>
      </c>
      <c r="J595" s="1" t="s">
        <v>56</v>
      </c>
      <c r="K595" s="1" t="s">
        <v>256</v>
      </c>
      <c r="L595" s="1" t="s">
        <v>58</v>
      </c>
      <c r="M595" s="1">
        <v>0</v>
      </c>
      <c r="N595" s="1">
        <v>0</v>
      </c>
      <c r="O595" s="1">
        <v>0</v>
      </c>
      <c r="P595" s="1">
        <v>0</v>
      </c>
      <c r="Q595" s="1" t="s">
        <v>59</v>
      </c>
      <c r="R595" s="1" t="s">
        <v>59</v>
      </c>
      <c r="S595" s="1" t="s">
        <v>59</v>
      </c>
      <c r="T595" s="1" t="s">
        <v>59</v>
      </c>
      <c r="U595" s="1" t="s">
        <v>59</v>
      </c>
      <c r="V595" s="1">
        <v>0</v>
      </c>
      <c r="W595" s="1">
        <v>0</v>
      </c>
      <c r="X595" s="1">
        <v>0</v>
      </c>
      <c r="Y595" s="1" t="s">
        <v>59</v>
      </c>
      <c r="Z595" s="1" t="s">
        <v>59</v>
      </c>
      <c r="AA595" s="1" t="s">
        <v>59</v>
      </c>
      <c r="AB595" s="1" t="s">
        <v>59</v>
      </c>
      <c r="AC595" s="1" t="s">
        <v>59</v>
      </c>
      <c r="AD595" s="1" t="s">
        <v>59</v>
      </c>
      <c r="AE595" s="1" t="s">
        <v>59</v>
      </c>
      <c r="AF595" s="1" t="s">
        <v>59</v>
      </c>
      <c r="AG595" s="1" t="s">
        <v>59</v>
      </c>
      <c r="AH595" s="1" t="s">
        <v>59</v>
      </c>
      <c r="AI595" s="1" t="s">
        <v>59</v>
      </c>
      <c r="AJ595" s="1" t="s">
        <v>59</v>
      </c>
      <c r="AV595" s="1">
        <v>11.7</v>
      </c>
      <c r="AW595" s="1" t="s">
        <v>59</v>
      </c>
      <c r="AX595" s="1">
        <v>2</v>
      </c>
    </row>
    <row r="596" spans="1:50">
      <c r="A596" s="1" t="s">
        <v>1233</v>
      </c>
      <c r="B596" s="1" t="s">
        <v>1234</v>
      </c>
      <c r="C596" s="1" t="s">
        <v>122</v>
      </c>
      <c r="D596" s="1">
        <v>5960</v>
      </c>
      <c r="E596" s="1" t="s">
        <v>63</v>
      </c>
      <c r="F596" s="1">
        <v>58</v>
      </c>
      <c r="G596" s="1" t="s">
        <v>84</v>
      </c>
      <c r="H596" s="1">
        <v>238.82</v>
      </c>
      <c r="I596" s="1" t="s">
        <v>55</v>
      </c>
      <c r="J596" s="1" t="s">
        <v>55</v>
      </c>
      <c r="K596" s="1" t="s">
        <v>131</v>
      </c>
      <c r="L596" s="1" t="s">
        <v>66</v>
      </c>
      <c r="M596" s="1">
        <v>1</v>
      </c>
      <c r="N596" s="1">
        <v>2</v>
      </c>
      <c r="O596" s="1">
        <v>2</v>
      </c>
      <c r="P596" s="1">
        <v>0</v>
      </c>
      <c r="Q596" s="1" t="s">
        <v>59</v>
      </c>
      <c r="R596" s="1" t="s">
        <v>59</v>
      </c>
      <c r="S596" s="1" t="s">
        <v>59</v>
      </c>
      <c r="T596" s="1" t="s">
        <v>59</v>
      </c>
      <c r="U596" s="1" t="s">
        <v>59</v>
      </c>
      <c r="V596" s="1">
        <v>3</v>
      </c>
      <c r="W596" s="1">
        <v>1</v>
      </c>
      <c r="X596" s="1">
        <v>1</v>
      </c>
      <c r="Y596" s="1" t="s">
        <v>66</v>
      </c>
      <c r="Z596" s="1" t="s">
        <v>66</v>
      </c>
      <c r="AA596" s="1" t="s">
        <v>58</v>
      </c>
      <c r="AB596" s="1" t="s">
        <v>66</v>
      </c>
      <c r="AC596" s="1" t="s">
        <v>58</v>
      </c>
      <c r="AD596" s="1" t="s">
        <v>58</v>
      </c>
      <c r="AE596" s="1" t="s">
        <v>66</v>
      </c>
      <c r="AF596" s="1" t="s">
        <v>58</v>
      </c>
      <c r="AG596" s="1" t="s">
        <v>58</v>
      </c>
      <c r="AH596" s="1" t="s">
        <v>58</v>
      </c>
      <c r="AI596" s="1" t="s">
        <v>58</v>
      </c>
      <c r="AJ596" s="1" t="s">
        <v>58</v>
      </c>
      <c r="AK596" s="1">
        <v>1</v>
      </c>
      <c r="AL596" s="1">
        <v>1</v>
      </c>
      <c r="AM596" s="1">
        <v>1</v>
      </c>
      <c r="AN596" s="1">
        <v>1</v>
      </c>
      <c r="AO596" s="1">
        <v>1</v>
      </c>
      <c r="AP596" s="1">
        <v>0</v>
      </c>
      <c r="AQ596" s="1">
        <v>0</v>
      </c>
      <c r="AR596" s="1">
        <v>1</v>
      </c>
      <c r="AS596" s="1">
        <v>1</v>
      </c>
      <c r="AV596" s="1">
        <v>10.9</v>
      </c>
      <c r="AW596" s="1" t="s">
        <v>59</v>
      </c>
      <c r="AX596" s="1">
        <v>7</v>
      </c>
    </row>
    <row r="597" spans="1:50">
      <c r="A597" s="1" t="s">
        <v>1235</v>
      </c>
      <c r="B597" s="1" t="s">
        <v>1236</v>
      </c>
      <c r="C597" s="1" t="s">
        <v>271</v>
      </c>
      <c r="D597" s="1">
        <v>3870</v>
      </c>
      <c r="E597" s="1" t="s">
        <v>63</v>
      </c>
      <c r="F597" s="1">
        <v>48</v>
      </c>
      <c r="G597" s="1" t="s">
        <v>115</v>
      </c>
      <c r="H597" s="1">
        <v>326.64</v>
      </c>
      <c r="I597" s="1" t="s">
        <v>105</v>
      </c>
      <c r="J597" s="1" t="s">
        <v>55</v>
      </c>
      <c r="K597" s="1" t="s">
        <v>72</v>
      </c>
      <c r="L597" s="1" t="s">
        <v>66</v>
      </c>
      <c r="M597" s="1">
        <v>3</v>
      </c>
      <c r="N597" s="1">
        <v>2</v>
      </c>
      <c r="O597" s="1">
        <v>2</v>
      </c>
      <c r="P597" s="1">
        <v>0</v>
      </c>
      <c r="Q597" s="1" t="s">
        <v>59</v>
      </c>
      <c r="R597" s="1" t="s">
        <v>59</v>
      </c>
      <c r="S597" s="1" t="s">
        <v>59</v>
      </c>
      <c r="T597" s="1" t="s">
        <v>59</v>
      </c>
      <c r="U597" s="1" t="s">
        <v>59</v>
      </c>
      <c r="V597" s="1">
        <v>7</v>
      </c>
      <c r="W597" s="1">
        <v>0</v>
      </c>
      <c r="X597" s="1">
        <v>0</v>
      </c>
      <c r="Y597" s="1" t="s">
        <v>66</v>
      </c>
      <c r="Z597" s="1" t="s">
        <v>58</v>
      </c>
      <c r="AA597" s="1" t="s">
        <v>66</v>
      </c>
      <c r="AB597" s="1" t="s">
        <v>66</v>
      </c>
      <c r="AC597" s="1" t="s">
        <v>58</v>
      </c>
      <c r="AD597" s="1" t="s">
        <v>58</v>
      </c>
      <c r="AE597" s="1" t="s">
        <v>58</v>
      </c>
      <c r="AF597" s="1" t="s">
        <v>58</v>
      </c>
      <c r="AG597" s="1" t="s">
        <v>58</v>
      </c>
      <c r="AH597" s="1" t="s">
        <v>58</v>
      </c>
      <c r="AI597" s="1" t="s">
        <v>58</v>
      </c>
      <c r="AJ597" s="1" t="s">
        <v>58</v>
      </c>
      <c r="AK597" s="1">
        <v>0</v>
      </c>
      <c r="AL597" s="1">
        <v>0</v>
      </c>
      <c r="AM597" s="1">
        <v>0</v>
      </c>
      <c r="AN597" s="1">
        <v>0</v>
      </c>
      <c r="AO597" s="1">
        <v>0</v>
      </c>
      <c r="AP597" s="1">
        <v>0</v>
      </c>
      <c r="AQ597" s="1">
        <v>0</v>
      </c>
      <c r="AR597" s="1">
        <v>0</v>
      </c>
      <c r="AS597" s="1">
        <v>1</v>
      </c>
      <c r="AV597" s="1">
        <v>14.7</v>
      </c>
      <c r="AW597" s="1" t="s">
        <v>59</v>
      </c>
      <c r="AX597" s="1">
        <v>1</v>
      </c>
    </row>
    <row r="598" spans="1:50">
      <c r="A598" s="1" t="s">
        <v>1237</v>
      </c>
      <c r="B598" s="1" t="s">
        <v>340</v>
      </c>
      <c r="C598" s="1" t="s">
        <v>126</v>
      </c>
      <c r="D598" s="1">
        <v>3160</v>
      </c>
      <c r="E598" s="1" t="s">
        <v>63</v>
      </c>
      <c r="F598" s="1">
        <v>40</v>
      </c>
      <c r="G598" s="1" t="s">
        <v>64</v>
      </c>
      <c r="H598" s="1">
        <v>175</v>
      </c>
      <c r="I598" s="1" t="s">
        <v>55</v>
      </c>
      <c r="J598" s="1" t="s">
        <v>55</v>
      </c>
      <c r="K598" s="1" t="s">
        <v>128</v>
      </c>
      <c r="L598" s="1" t="s">
        <v>58</v>
      </c>
      <c r="M598" s="1">
        <v>0</v>
      </c>
      <c r="N598" s="1">
        <v>0</v>
      </c>
      <c r="O598" s="1">
        <v>0</v>
      </c>
      <c r="P598" s="1">
        <v>0</v>
      </c>
      <c r="Q598" s="1" t="s">
        <v>59</v>
      </c>
      <c r="R598" s="1" t="s">
        <v>59</v>
      </c>
      <c r="S598" s="1" t="s">
        <v>59</v>
      </c>
      <c r="T598" s="1" t="s">
        <v>59</v>
      </c>
      <c r="U598" s="1" t="s">
        <v>59</v>
      </c>
      <c r="W598" s="1">
        <v>0</v>
      </c>
      <c r="X598" s="1">
        <v>0</v>
      </c>
      <c r="Y598" s="1" t="s">
        <v>59</v>
      </c>
      <c r="Z598" s="1" t="s">
        <v>59</v>
      </c>
      <c r="AA598" s="1" t="s">
        <v>59</v>
      </c>
      <c r="AB598" s="1" t="s">
        <v>59</v>
      </c>
      <c r="AC598" s="1" t="s">
        <v>59</v>
      </c>
      <c r="AD598" s="1" t="s">
        <v>59</v>
      </c>
      <c r="AE598" s="1" t="s">
        <v>59</v>
      </c>
      <c r="AF598" s="1" t="s">
        <v>59</v>
      </c>
      <c r="AG598" s="1" t="s">
        <v>59</v>
      </c>
      <c r="AH598" s="1" t="s">
        <v>59</v>
      </c>
      <c r="AI598" s="1" t="s">
        <v>59</v>
      </c>
      <c r="AJ598" s="1" t="s">
        <v>59</v>
      </c>
      <c r="AV598" s="1">
        <v>11.5</v>
      </c>
      <c r="AW598" s="1" t="s">
        <v>59</v>
      </c>
      <c r="AX598" s="1">
        <v>7</v>
      </c>
    </row>
    <row r="599" spans="1:50">
      <c r="A599" s="1" t="s">
        <v>1238</v>
      </c>
      <c r="B599" s="1" t="s">
        <v>1062</v>
      </c>
      <c r="C599" s="1" t="s">
        <v>236</v>
      </c>
      <c r="D599" s="1">
        <v>8520</v>
      </c>
      <c r="E599" s="1" t="s">
        <v>63</v>
      </c>
      <c r="F599" s="1">
        <v>76</v>
      </c>
      <c r="G599" s="1" t="s">
        <v>104</v>
      </c>
      <c r="H599" s="1">
        <v>318.75</v>
      </c>
      <c r="I599" s="1" t="s">
        <v>76</v>
      </c>
      <c r="J599" s="1" t="s">
        <v>71</v>
      </c>
      <c r="K599" s="1" t="s">
        <v>131</v>
      </c>
      <c r="L599" s="1" t="s">
        <v>58</v>
      </c>
      <c r="M599" s="1">
        <v>0</v>
      </c>
      <c r="N599" s="1">
        <v>0</v>
      </c>
      <c r="O599" s="1">
        <v>0</v>
      </c>
      <c r="P599" s="1">
        <v>0</v>
      </c>
      <c r="Q599" s="1" t="s">
        <v>59</v>
      </c>
      <c r="R599" s="1" t="s">
        <v>59</v>
      </c>
      <c r="S599" s="1" t="s">
        <v>59</v>
      </c>
      <c r="T599" s="1" t="s">
        <v>59</v>
      </c>
      <c r="U599" s="1" t="s">
        <v>59</v>
      </c>
      <c r="W599" s="1">
        <v>0</v>
      </c>
      <c r="X599" s="1">
        <v>0</v>
      </c>
      <c r="Y599" s="1" t="s">
        <v>58</v>
      </c>
      <c r="Z599" s="1" t="s">
        <v>58</v>
      </c>
      <c r="AA599" s="1" t="s">
        <v>58</v>
      </c>
      <c r="AB599" s="1" t="s">
        <v>66</v>
      </c>
      <c r="AC599" s="1" t="s">
        <v>58</v>
      </c>
      <c r="AD599" s="1" t="s">
        <v>58</v>
      </c>
      <c r="AE599" s="1" t="s">
        <v>58</v>
      </c>
      <c r="AF599" s="1" t="s">
        <v>58</v>
      </c>
      <c r="AG599" s="1" t="s">
        <v>58</v>
      </c>
      <c r="AH599" s="1" t="s">
        <v>66</v>
      </c>
      <c r="AI599" s="1" t="s">
        <v>58</v>
      </c>
      <c r="AJ599" s="1" t="s">
        <v>58</v>
      </c>
      <c r="AK599" s="1">
        <v>0</v>
      </c>
      <c r="AL599" s="1">
        <v>0</v>
      </c>
      <c r="AM599" s="1">
        <v>1</v>
      </c>
      <c r="AN599" s="1">
        <v>1</v>
      </c>
      <c r="AO599" s="1">
        <v>1</v>
      </c>
      <c r="AP599" s="1">
        <v>0</v>
      </c>
      <c r="AQ599" s="1">
        <v>0</v>
      </c>
      <c r="AR599" s="1">
        <v>0</v>
      </c>
      <c r="AS599" s="1">
        <v>1</v>
      </c>
      <c r="AV599" s="1">
        <v>14.6</v>
      </c>
      <c r="AW599" s="1" t="s">
        <v>66</v>
      </c>
      <c r="AX599" s="1">
        <v>4</v>
      </c>
    </row>
    <row r="600" spans="1:50">
      <c r="A600" s="1" t="s">
        <v>1239</v>
      </c>
      <c r="B600" s="1" t="s">
        <v>1240</v>
      </c>
      <c r="C600" s="1" t="s">
        <v>134</v>
      </c>
      <c r="D600" s="1">
        <v>1680</v>
      </c>
      <c r="E600" s="1" t="s">
        <v>53</v>
      </c>
      <c r="F600" s="1">
        <v>46</v>
      </c>
      <c r="G600" s="1" t="s">
        <v>54</v>
      </c>
      <c r="H600" s="1">
        <v>112.83</v>
      </c>
      <c r="I600" s="1" t="s">
        <v>55</v>
      </c>
      <c r="J600" s="1" t="s">
        <v>55</v>
      </c>
      <c r="K600" s="1" t="s">
        <v>153</v>
      </c>
      <c r="L600" s="1" t="s">
        <v>58</v>
      </c>
      <c r="M600" s="1">
        <v>0</v>
      </c>
      <c r="N600" s="1">
        <v>0</v>
      </c>
      <c r="O600" s="1">
        <v>0</v>
      </c>
      <c r="P600" s="1">
        <v>0</v>
      </c>
      <c r="Q600" s="1" t="s">
        <v>59</v>
      </c>
      <c r="R600" s="1" t="s">
        <v>59</v>
      </c>
      <c r="S600" s="1" t="s">
        <v>59</v>
      </c>
      <c r="T600" s="1" t="s">
        <v>59</v>
      </c>
      <c r="U600" s="1" t="s">
        <v>59</v>
      </c>
      <c r="V600" s="1">
        <v>0</v>
      </c>
      <c r="W600" s="1">
        <v>0</v>
      </c>
      <c r="X600" s="1">
        <v>0</v>
      </c>
      <c r="Y600" s="1" t="s">
        <v>59</v>
      </c>
      <c r="Z600" s="1" t="s">
        <v>59</v>
      </c>
      <c r="AA600" s="1" t="s">
        <v>59</v>
      </c>
      <c r="AB600" s="1" t="s">
        <v>59</v>
      </c>
      <c r="AC600" s="1" t="s">
        <v>59</v>
      </c>
      <c r="AD600" s="1" t="s">
        <v>59</v>
      </c>
      <c r="AE600" s="1" t="s">
        <v>59</v>
      </c>
      <c r="AF600" s="1" t="s">
        <v>59</v>
      </c>
      <c r="AG600" s="1" t="s">
        <v>59</v>
      </c>
      <c r="AH600" s="1" t="s">
        <v>59</v>
      </c>
      <c r="AI600" s="1" t="s">
        <v>59</v>
      </c>
      <c r="AJ600" s="1" t="s">
        <v>59</v>
      </c>
      <c r="AV600" s="1">
        <v>11.1</v>
      </c>
      <c r="AW600" s="1" t="s">
        <v>59</v>
      </c>
      <c r="AX600" s="1">
        <v>1</v>
      </c>
    </row>
    <row r="601" spans="1:50">
      <c r="A601" s="1" t="s">
        <v>1241</v>
      </c>
      <c r="B601" s="1" t="s">
        <v>399</v>
      </c>
      <c r="C601" s="1" t="s">
        <v>134</v>
      </c>
      <c r="D601" s="1">
        <v>1840</v>
      </c>
      <c r="E601" s="1" t="s">
        <v>53</v>
      </c>
      <c r="F601" s="1">
        <v>68</v>
      </c>
      <c r="G601" s="1" t="s">
        <v>163</v>
      </c>
      <c r="H601" s="1">
        <v>346.71</v>
      </c>
      <c r="I601" s="1" t="s">
        <v>55</v>
      </c>
      <c r="J601" s="1" t="s">
        <v>55</v>
      </c>
      <c r="K601" s="1" t="s">
        <v>111</v>
      </c>
      <c r="L601" s="1" t="s">
        <v>58</v>
      </c>
      <c r="M601" s="1">
        <v>0</v>
      </c>
      <c r="N601" s="1">
        <v>2</v>
      </c>
      <c r="O601" s="1">
        <v>2</v>
      </c>
      <c r="P601" s="1">
        <v>0</v>
      </c>
      <c r="Q601" s="1" t="s">
        <v>59</v>
      </c>
      <c r="R601" s="1" t="s">
        <v>59</v>
      </c>
      <c r="S601" s="1" t="s">
        <v>59</v>
      </c>
      <c r="T601" s="1" t="s">
        <v>59</v>
      </c>
      <c r="U601" s="1" t="s">
        <v>59</v>
      </c>
      <c r="V601" s="1">
        <v>0</v>
      </c>
      <c r="W601" s="1">
        <v>0</v>
      </c>
      <c r="X601" s="1">
        <v>0</v>
      </c>
      <c r="Y601" s="1" t="s">
        <v>66</v>
      </c>
      <c r="Z601" s="1" t="s">
        <v>58</v>
      </c>
      <c r="AA601" s="1" t="s">
        <v>58</v>
      </c>
      <c r="AB601" s="1" t="s">
        <v>66</v>
      </c>
      <c r="AC601" s="1" t="s">
        <v>58</v>
      </c>
      <c r="AD601" s="1" t="s">
        <v>58</v>
      </c>
      <c r="AE601" s="1" t="s">
        <v>58</v>
      </c>
      <c r="AF601" s="1" t="s">
        <v>58</v>
      </c>
      <c r="AG601" s="1" t="s">
        <v>58</v>
      </c>
      <c r="AH601" s="1" t="s">
        <v>58</v>
      </c>
      <c r="AI601" s="1" t="s">
        <v>58</v>
      </c>
      <c r="AJ601" s="1" t="s">
        <v>66</v>
      </c>
      <c r="AK601" s="1">
        <v>1</v>
      </c>
      <c r="AL601" s="1">
        <v>0</v>
      </c>
      <c r="AM601" s="1">
        <v>1</v>
      </c>
      <c r="AN601" s="1">
        <v>0</v>
      </c>
      <c r="AO601" s="1">
        <v>1</v>
      </c>
      <c r="AP601" s="1">
        <v>0</v>
      </c>
      <c r="AQ601" s="1">
        <v>0</v>
      </c>
      <c r="AR601" s="1">
        <v>0</v>
      </c>
      <c r="AS601" s="1">
        <v>0</v>
      </c>
      <c r="AV601" s="1">
        <v>14.2</v>
      </c>
      <c r="AW601" s="1" t="s">
        <v>59</v>
      </c>
      <c r="AX601" s="1">
        <v>1</v>
      </c>
    </row>
    <row r="602" spans="1:50">
      <c r="A602" s="1" t="s">
        <v>1242</v>
      </c>
      <c r="B602" s="1" t="s">
        <v>1243</v>
      </c>
      <c r="C602" s="1" t="s">
        <v>122</v>
      </c>
      <c r="D602" s="1">
        <v>3600</v>
      </c>
      <c r="E602" s="1" t="s">
        <v>53</v>
      </c>
      <c r="F602" s="1">
        <v>46</v>
      </c>
      <c r="G602" s="1" t="s">
        <v>70</v>
      </c>
      <c r="H602" s="1">
        <v>296.05</v>
      </c>
      <c r="I602" s="1" t="s">
        <v>55</v>
      </c>
      <c r="J602" s="1" t="s">
        <v>71</v>
      </c>
      <c r="K602" s="1" t="s">
        <v>128</v>
      </c>
      <c r="L602" s="1" t="s">
        <v>66</v>
      </c>
      <c r="M602" s="1">
        <v>1</v>
      </c>
      <c r="N602" s="1">
        <v>2</v>
      </c>
      <c r="O602" s="1">
        <v>2</v>
      </c>
      <c r="P602" s="1">
        <v>0</v>
      </c>
      <c r="Q602" s="1" t="s">
        <v>59</v>
      </c>
      <c r="R602" s="1" t="s">
        <v>59</v>
      </c>
      <c r="S602" s="1" t="s">
        <v>59</v>
      </c>
      <c r="T602" s="1" t="s">
        <v>59</v>
      </c>
      <c r="U602" s="1" t="s">
        <v>59</v>
      </c>
      <c r="V602" s="1">
        <v>0</v>
      </c>
      <c r="W602" s="1">
        <v>1</v>
      </c>
      <c r="X602" s="1">
        <v>0</v>
      </c>
      <c r="Y602" s="1" t="s">
        <v>66</v>
      </c>
      <c r="Z602" s="1" t="s">
        <v>66</v>
      </c>
      <c r="AA602" s="1" t="s">
        <v>58</v>
      </c>
      <c r="AB602" s="1" t="s">
        <v>66</v>
      </c>
      <c r="AC602" s="1" t="s">
        <v>58</v>
      </c>
      <c r="AD602" s="1" t="s">
        <v>58</v>
      </c>
      <c r="AE602" s="1" t="s">
        <v>58</v>
      </c>
      <c r="AF602" s="1" t="s">
        <v>58</v>
      </c>
      <c r="AG602" s="1" t="s">
        <v>58</v>
      </c>
      <c r="AH602" s="1" t="s">
        <v>58</v>
      </c>
      <c r="AI602" s="1" t="s">
        <v>58</v>
      </c>
      <c r="AJ602" s="1" t="s">
        <v>58</v>
      </c>
      <c r="AK602" s="1">
        <v>1</v>
      </c>
      <c r="AL602" s="1">
        <v>1</v>
      </c>
      <c r="AM602" s="1">
        <v>1</v>
      </c>
      <c r="AN602" s="1">
        <v>0</v>
      </c>
      <c r="AO602" s="1">
        <v>1</v>
      </c>
      <c r="AP602" s="1">
        <v>1</v>
      </c>
      <c r="AQ602" s="1">
        <v>0</v>
      </c>
      <c r="AR602" s="1">
        <v>0</v>
      </c>
      <c r="AS602" s="1">
        <v>1</v>
      </c>
      <c r="AV602" s="1">
        <v>13.4</v>
      </c>
      <c r="AW602" s="1" t="s">
        <v>59</v>
      </c>
      <c r="AX602" s="1">
        <v>7</v>
      </c>
    </row>
    <row r="603" spans="1:50">
      <c r="A603" s="1" t="s">
        <v>1244</v>
      </c>
      <c r="B603" s="1" t="s">
        <v>435</v>
      </c>
      <c r="C603" s="1" t="s">
        <v>75</v>
      </c>
      <c r="D603" s="1">
        <v>2160</v>
      </c>
      <c r="E603" s="1" t="s">
        <v>63</v>
      </c>
      <c r="F603" s="1">
        <v>56</v>
      </c>
      <c r="G603" s="1" t="s">
        <v>84</v>
      </c>
      <c r="H603" s="1">
        <v>241.12</v>
      </c>
      <c r="I603" s="1" t="s">
        <v>261</v>
      </c>
      <c r="J603" s="1" t="s">
        <v>71</v>
      </c>
      <c r="K603" s="1" t="s">
        <v>72</v>
      </c>
      <c r="L603" s="1" t="s">
        <v>66</v>
      </c>
      <c r="M603" s="1">
        <v>1</v>
      </c>
      <c r="N603" s="1">
        <v>2</v>
      </c>
      <c r="O603" s="1">
        <v>2</v>
      </c>
      <c r="P603" s="1">
        <v>1</v>
      </c>
      <c r="Q603" s="1" t="s">
        <v>59</v>
      </c>
      <c r="R603" s="1" t="s">
        <v>59</v>
      </c>
      <c r="S603" s="1" t="s">
        <v>59</v>
      </c>
      <c r="T603" s="1" t="s">
        <v>59</v>
      </c>
      <c r="U603" s="1" t="s">
        <v>59</v>
      </c>
      <c r="V603" s="1">
        <v>0</v>
      </c>
      <c r="W603" s="1">
        <v>1</v>
      </c>
      <c r="X603" s="1">
        <v>1</v>
      </c>
      <c r="Y603" s="1" t="s">
        <v>66</v>
      </c>
      <c r="Z603" s="1" t="s">
        <v>66</v>
      </c>
      <c r="AA603" s="1" t="s">
        <v>58</v>
      </c>
      <c r="AB603" s="1" t="s">
        <v>58</v>
      </c>
      <c r="AC603" s="1" t="s">
        <v>58</v>
      </c>
      <c r="AD603" s="1" t="s">
        <v>58</v>
      </c>
      <c r="AE603" s="1" t="s">
        <v>66</v>
      </c>
      <c r="AF603" s="1" t="s">
        <v>58</v>
      </c>
      <c r="AG603" s="1" t="s">
        <v>58</v>
      </c>
      <c r="AH603" s="1" t="s">
        <v>58</v>
      </c>
      <c r="AI603" s="1" t="s">
        <v>58</v>
      </c>
      <c r="AJ603" s="1" t="s">
        <v>58</v>
      </c>
      <c r="AK603" s="1">
        <v>0</v>
      </c>
      <c r="AL603" s="1">
        <v>0</v>
      </c>
      <c r="AM603" s="1">
        <v>1</v>
      </c>
      <c r="AN603" s="1">
        <v>0</v>
      </c>
      <c r="AO603" s="1">
        <v>0</v>
      </c>
      <c r="AP603" s="1">
        <v>0</v>
      </c>
      <c r="AQ603" s="1">
        <v>0</v>
      </c>
      <c r="AR603" s="1">
        <v>0</v>
      </c>
      <c r="AS603" s="1">
        <v>0</v>
      </c>
      <c r="AV603" s="1">
        <v>11.7</v>
      </c>
      <c r="AW603" s="1" t="s">
        <v>59</v>
      </c>
      <c r="AX603" s="1">
        <v>1</v>
      </c>
    </row>
    <row r="604" spans="1:50">
      <c r="A604" s="1" t="s">
        <v>1245</v>
      </c>
      <c r="B604" s="1" t="s">
        <v>1246</v>
      </c>
      <c r="C604" s="1" t="s">
        <v>122</v>
      </c>
      <c r="D604" s="1">
        <v>5960</v>
      </c>
      <c r="E604" s="1" t="s">
        <v>63</v>
      </c>
      <c r="F604" s="1">
        <v>52</v>
      </c>
      <c r="G604" s="1" t="s">
        <v>64</v>
      </c>
      <c r="H604" s="1">
        <v>367.76</v>
      </c>
      <c r="I604" s="1" t="s">
        <v>100</v>
      </c>
      <c r="J604" s="1" t="s">
        <v>55</v>
      </c>
      <c r="K604" s="1" t="s">
        <v>131</v>
      </c>
      <c r="L604" s="1" t="s">
        <v>66</v>
      </c>
      <c r="M604" s="1">
        <v>1</v>
      </c>
      <c r="N604" s="1">
        <v>2</v>
      </c>
      <c r="O604" s="1">
        <v>2</v>
      </c>
      <c r="P604" s="1">
        <v>0</v>
      </c>
      <c r="Q604" s="1" t="s">
        <v>59</v>
      </c>
      <c r="R604" s="1" t="s">
        <v>66</v>
      </c>
      <c r="S604" s="1" t="s">
        <v>59</v>
      </c>
      <c r="T604" s="1" t="s">
        <v>59</v>
      </c>
      <c r="U604" s="1" t="s">
        <v>66</v>
      </c>
      <c r="V604" s="1">
        <v>3</v>
      </c>
      <c r="W604" s="1">
        <v>0</v>
      </c>
      <c r="X604" s="1">
        <v>1</v>
      </c>
      <c r="Y604" s="1" t="s">
        <v>58</v>
      </c>
      <c r="Z604" s="1" t="s">
        <v>66</v>
      </c>
      <c r="AA604" s="1" t="s">
        <v>58</v>
      </c>
      <c r="AB604" s="1" t="s">
        <v>66</v>
      </c>
      <c r="AC604" s="1" t="s">
        <v>58</v>
      </c>
      <c r="AD604" s="1" t="s">
        <v>58</v>
      </c>
      <c r="AE604" s="1" t="s">
        <v>66</v>
      </c>
      <c r="AF604" s="1" t="s">
        <v>58</v>
      </c>
      <c r="AG604" s="1" t="s">
        <v>58</v>
      </c>
      <c r="AH604" s="1" t="s">
        <v>58</v>
      </c>
      <c r="AI604" s="1" t="s">
        <v>58</v>
      </c>
      <c r="AJ604" s="1" t="s">
        <v>58</v>
      </c>
      <c r="AK604" s="1">
        <v>1</v>
      </c>
      <c r="AL604" s="1">
        <v>1</v>
      </c>
      <c r="AM604" s="1">
        <v>1</v>
      </c>
      <c r="AN604" s="1">
        <v>0</v>
      </c>
      <c r="AO604" s="1">
        <v>1</v>
      </c>
      <c r="AP604" s="1">
        <v>0</v>
      </c>
      <c r="AQ604" s="1">
        <v>0</v>
      </c>
      <c r="AR604" s="1">
        <v>1</v>
      </c>
      <c r="AS604" s="1">
        <v>1</v>
      </c>
      <c r="AV604" s="1">
        <v>13.6</v>
      </c>
      <c r="AW604" s="1" t="s">
        <v>59</v>
      </c>
      <c r="AX604" s="1">
        <v>7</v>
      </c>
    </row>
    <row r="605" spans="1:50">
      <c r="A605" s="1" t="s">
        <v>1247</v>
      </c>
      <c r="B605" s="1" t="s">
        <v>1248</v>
      </c>
      <c r="C605" s="1" t="s">
        <v>199</v>
      </c>
      <c r="D605" s="1">
        <v>6160</v>
      </c>
      <c r="E605" s="1" t="s">
        <v>63</v>
      </c>
      <c r="F605" s="1">
        <v>66</v>
      </c>
      <c r="G605" s="1" t="s">
        <v>246</v>
      </c>
      <c r="H605" s="1">
        <v>463.16</v>
      </c>
      <c r="I605" s="1" t="s">
        <v>100</v>
      </c>
      <c r="J605" s="1" t="s">
        <v>56</v>
      </c>
      <c r="K605" s="1" t="s">
        <v>72</v>
      </c>
      <c r="L605" s="1" t="s">
        <v>58</v>
      </c>
      <c r="M605" s="1">
        <v>0</v>
      </c>
      <c r="N605" s="1">
        <v>2</v>
      </c>
      <c r="O605" s="1">
        <v>2</v>
      </c>
      <c r="P605" s="1">
        <v>0</v>
      </c>
      <c r="Q605" s="1" t="s">
        <v>59</v>
      </c>
      <c r="R605" s="1" t="s">
        <v>66</v>
      </c>
      <c r="S605" s="1" t="s">
        <v>59</v>
      </c>
      <c r="T605" s="1" t="s">
        <v>59</v>
      </c>
      <c r="U605" s="1" t="s">
        <v>59</v>
      </c>
      <c r="W605" s="1">
        <v>0</v>
      </c>
      <c r="X605" s="1">
        <v>0</v>
      </c>
      <c r="Y605" s="1" t="s">
        <v>59</v>
      </c>
      <c r="Z605" s="1" t="s">
        <v>59</v>
      </c>
      <c r="AA605" s="1" t="s">
        <v>59</v>
      </c>
      <c r="AB605" s="1" t="s">
        <v>59</v>
      </c>
      <c r="AC605" s="1" t="s">
        <v>59</v>
      </c>
      <c r="AD605" s="1" t="s">
        <v>59</v>
      </c>
      <c r="AE605" s="1" t="s">
        <v>59</v>
      </c>
      <c r="AF605" s="1" t="s">
        <v>59</v>
      </c>
      <c r="AG605" s="1" t="s">
        <v>59</v>
      </c>
      <c r="AH605" s="1" t="s">
        <v>59</v>
      </c>
      <c r="AI605" s="1" t="s">
        <v>59</v>
      </c>
      <c r="AJ605" s="1" t="s">
        <v>59</v>
      </c>
      <c r="AV605" s="1">
        <v>15.8</v>
      </c>
      <c r="AW605" s="1" t="s">
        <v>59</v>
      </c>
      <c r="AX605" s="1">
        <v>3</v>
      </c>
    </row>
    <row r="606" spans="1:50">
      <c r="A606" s="1" t="s">
        <v>1249</v>
      </c>
      <c r="B606" s="1" t="s">
        <v>1250</v>
      </c>
      <c r="C606" s="1" t="s">
        <v>199</v>
      </c>
      <c r="D606" s="1">
        <v>6160</v>
      </c>
      <c r="E606" s="1" t="s">
        <v>53</v>
      </c>
      <c r="F606" s="1">
        <v>0</v>
      </c>
      <c r="G606" s="1" t="s">
        <v>64</v>
      </c>
      <c r="H606" s="1">
        <v>270.07</v>
      </c>
      <c r="I606" s="1" t="s">
        <v>55</v>
      </c>
      <c r="J606" s="1" t="s">
        <v>55</v>
      </c>
      <c r="K606" s="1" t="s">
        <v>85</v>
      </c>
      <c r="L606" s="1" t="s">
        <v>58</v>
      </c>
      <c r="M606" s="1">
        <v>0</v>
      </c>
      <c r="N606" s="1">
        <v>1</v>
      </c>
      <c r="O606" s="1">
        <v>1</v>
      </c>
      <c r="P606" s="1">
        <v>0</v>
      </c>
      <c r="Q606" s="1" t="s">
        <v>59</v>
      </c>
      <c r="R606" s="1" t="s">
        <v>59</v>
      </c>
      <c r="S606" s="1" t="s">
        <v>59</v>
      </c>
      <c r="T606" s="1" t="s">
        <v>59</v>
      </c>
      <c r="U606" s="1" t="s">
        <v>59</v>
      </c>
      <c r="W606" s="1">
        <v>0</v>
      </c>
      <c r="X606" s="1">
        <v>0</v>
      </c>
      <c r="Y606" s="1" t="s">
        <v>58</v>
      </c>
      <c r="Z606" s="1" t="s">
        <v>58</v>
      </c>
      <c r="AA606" s="1" t="s">
        <v>58</v>
      </c>
      <c r="AB606" s="1" t="s">
        <v>66</v>
      </c>
      <c r="AC606" s="1" t="s">
        <v>58</v>
      </c>
      <c r="AD606" s="1" t="s">
        <v>58</v>
      </c>
      <c r="AE606" s="1" t="s">
        <v>58</v>
      </c>
      <c r="AF606" s="1" t="s">
        <v>58</v>
      </c>
      <c r="AG606" s="1" t="s">
        <v>58</v>
      </c>
      <c r="AH606" s="1" t="s">
        <v>58</v>
      </c>
      <c r="AI606" s="1" t="s">
        <v>58</v>
      </c>
      <c r="AJ606" s="1" t="s">
        <v>58</v>
      </c>
      <c r="AK606" s="1">
        <v>0</v>
      </c>
      <c r="AL606" s="1">
        <v>0</v>
      </c>
      <c r="AM606" s="1">
        <v>1</v>
      </c>
      <c r="AN606" s="1">
        <v>0</v>
      </c>
      <c r="AO606" s="1">
        <v>1</v>
      </c>
      <c r="AP606" s="1">
        <v>0</v>
      </c>
      <c r="AQ606" s="1">
        <v>0</v>
      </c>
      <c r="AR606" s="1">
        <v>0</v>
      </c>
      <c r="AS606" s="1">
        <v>1</v>
      </c>
      <c r="AV606" s="1">
        <v>12.5</v>
      </c>
      <c r="AW606" s="1" t="s">
        <v>59</v>
      </c>
      <c r="AX606" s="1">
        <v>3</v>
      </c>
    </row>
    <row r="607" spans="1:50">
      <c r="A607" s="1" t="s">
        <v>1251</v>
      </c>
      <c r="B607" s="1" t="s">
        <v>1252</v>
      </c>
      <c r="C607" s="1" t="s">
        <v>266</v>
      </c>
      <c r="E607" s="1" t="s">
        <v>53</v>
      </c>
      <c r="F607" s="1">
        <v>78</v>
      </c>
      <c r="G607" s="1" t="s">
        <v>54</v>
      </c>
      <c r="H607" s="1">
        <v>194.41</v>
      </c>
      <c r="I607" s="1" t="s">
        <v>94</v>
      </c>
      <c r="J607" s="1" t="s">
        <v>56</v>
      </c>
      <c r="K607" s="1" t="s">
        <v>72</v>
      </c>
      <c r="L607" s="1" t="s">
        <v>58</v>
      </c>
      <c r="M607" s="1">
        <v>0</v>
      </c>
      <c r="N607" s="1">
        <v>2</v>
      </c>
      <c r="O607" s="1">
        <v>2</v>
      </c>
      <c r="P607" s="1">
        <v>0</v>
      </c>
      <c r="Q607" s="1" t="s">
        <v>59</v>
      </c>
      <c r="R607" s="1" t="s">
        <v>59</v>
      </c>
      <c r="S607" s="1" t="s">
        <v>59</v>
      </c>
      <c r="T607" s="1" t="s">
        <v>59</v>
      </c>
      <c r="U607" s="1" t="s">
        <v>59</v>
      </c>
      <c r="V607" s="1">
        <v>1</v>
      </c>
      <c r="W607" s="1">
        <v>0</v>
      </c>
      <c r="X607" s="1">
        <v>1</v>
      </c>
      <c r="Y607" s="1" t="s">
        <v>66</v>
      </c>
      <c r="Z607" s="1" t="s">
        <v>58</v>
      </c>
      <c r="AA607" s="1" t="s">
        <v>66</v>
      </c>
      <c r="AB607" s="1" t="s">
        <v>58</v>
      </c>
      <c r="AC607" s="1" t="s">
        <v>58</v>
      </c>
      <c r="AD607" s="1" t="s">
        <v>58</v>
      </c>
      <c r="AE607" s="1" t="s">
        <v>58</v>
      </c>
      <c r="AF607" s="1" t="s">
        <v>58</v>
      </c>
      <c r="AG607" s="1" t="s">
        <v>58</v>
      </c>
      <c r="AH607" s="1" t="s">
        <v>58</v>
      </c>
      <c r="AI607" s="1" t="s">
        <v>58</v>
      </c>
      <c r="AJ607" s="1" t="s">
        <v>58</v>
      </c>
      <c r="AK607" s="1">
        <v>0</v>
      </c>
      <c r="AL607" s="1">
        <v>0</v>
      </c>
      <c r="AM607" s="1">
        <v>1</v>
      </c>
      <c r="AN607" s="1">
        <v>0</v>
      </c>
      <c r="AO607" s="1">
        <v>0</v>
      </c>
      <c r="AP607" s="1">
        <v>0</v>
      </c>
      <c r="AQ607" s="1">
        <v>0</v>
      </c>
      <c r="AR607" s="1">
        <v>0</v>
      </c>
      <c r="AS607" s="1">
        <v>0</v>
      </c>
      <c r="AV607" s="1">
        <v>11.6</v>
      </c>
      <c r="AW607" s="1" t="s">
        <v>59</v>
      </c>
      <c r="AX607" s="1">
        <v>9</v>
      </c>
    </row>
    <row r="608" spans="1:50">
      <c r="A608" s="1" t="s">
        <v>1253</v>
      </c>
      <c r="B608" s="1" t="s">
        <v>448</v>
      </c>
      <c r="C608" s="1" t="s">
        <v>134</v>
      </c>
      <c r="D608" s="1">
        <v>1840</v>
      </c>
      <c r="E608" s="1" t="s">
        <v>53</v>
      </c>
      <c r="F608" s="1">
        <v>48</v>
      </c>
      <c r="G608" s="1" t="s">
        <v>104</v>
      </c>
      <c r="H608" s="1">
        <v>165.79</v>
      </c>
      <c r="I608" s="1" t="s">
        <v>55</v>
      </c>
      <c r="J608" s="1" t="s">
        <v>55</v>
      </c>
      <c r="K608" s="1" t="s">
        <v>57</v>
      </c>
      <c r="L608" s="1" t="s">
        <v>58</v>
      </c>
      <c r="M608" s="1">
        <v>0</v>
      </c>
      <c r="N608" s="1">
        <v>0</v>
      </c>
      <c r="O608" s="1">
        <v>0</v>
      </c>
      <c r="P608" s="1">
        <v>0</v>
      </c>
      <c r="Q608" s="1" t="s">
        <v>59</v>
      </c>
      <c r="R608" s="1" t="s">
        <v>59</v>
      </c>
      <c r="S608" s="1" t="s">
        <v>59</v>
      </c>
      <c r="T608" s="1" t="s">
        <v>59</v>
      </c>
      <c r="U608" s="1" t="s">
        <v>59</v>
      </c>
      <c r="V608" s="1">
        <v>0</v>
      </c>
      <c r="W608" s="1">
        <v>1</v>
      </c>
      <c r="X608" s="1">
        <v>0</v>
      </c>
      <c r="Y608" s="1" t="s">
        <v>59</v>
      </c>
      <c r="Z608" s="1" t="s">
        <v>59</v>
      </c>
      <c r="AA608" s="1" t="s">
        <v>59</v>
      </c>
      <c r="AB608" s="1" t="s">
        <v>59</v>
      </c>
      <c r="AC608" s="1" t="s">
        <v>59</v>
      </c>
      <c r="AD608" s="1" t="s">
        <v>59</v>
      </c>
      <c r="AE608" s="1" t="s">
        <v>59</v>
      </c>
      <c r="AF608" s="1" t="s">
        <v>59</v>
      </c>
      <c r="AG608" s="1" t="s">
        <v>59</v>
      </c>
      <c r="AH608" s="1" t="s">
        <v>59</v>
      </c>
      <c r="AI608" s="1" t="s">
        <v>59</v>
      </c>
      <c r="AJ608" s="1" t="s">
        <v>59</v>
      </c>
      <c r="AV608" s="1">
        <v>12.5</v>
      </c>
      <c r="AW608" s="1" t="s">
        <v>59</v>
      </c>
      <c r="AX608" s="1">
        <v>1</v>
      </c>
    </row>
    <row r="609" spans="1:50">
      <c r="A609" s="1" t="s">
        <v>1254</v>
      </c>
      <c r="B609" s="1" t="s">
        <v>1255</v>
      </c>
      <c r="C609" s="1" t="s">
        <v>185</v>
      </c>
      <c r="D609" s="1">
        <v>1600</v>
      </c>
      <c r="E609" s="1" t="s">
        <v>53</v>
      </c>
      <c r="F609" s="1">
        <v>50</v>
      </c>
      <c r="G609" s="1" t="s">
        <v>163</v>
      </c>
      <c r="H609" s="1">
        <v>399.67</v>
      </c>
      <c r="I609" s="1" t="s">
        <v>55</v>
      </c>
      <c r="J609" s="1" t="s">
        <v>55</v>
      </c>
      <c r="K609" s="1" t="s">
        <v>145</v>
      </c>
      <c r="L609" s="1" t="s">
        <v>58</v>
      </c>
      <c r="M609" s="1">
        <v>0</v>
      </c>
      <c r="N609" s="1">
        <v>0</v>
      </c>
      <c r="O609" s="1">
        <v>0</v>
      </c>
      <c r="P609" s="1">
        <v>0</v>
      </c>
      <c r="Q609" s="1" t="s">
        <v>59</v>
      </c>
      <c r="R609" s="1" t="s">
        <v>59</v>
      </c>
      <c r="S609" s="1" t="s">
        <v>59</v>
      </c>
      <c r="T609" s="1" t="s">
        <v>59</v>
      </c>
      <c r="U609" s="1" t="s">
        <v>59</v>
      </c>
      <c r="W609" s="1">
        <v>0</v>
      </c>
      <c r="X609" s="1">
        <v>0</v>
      </c>
      <c r="Y609" s="1" t="s">
        <v>66</v>
      </c>
      <c r="Z609" s="1" t="s">
        <v>66</v>
      </c>
      <c r="AA609" s="1" t="s">
        <v>58</v>
      </c>
      <c r="AB609" s="1" t="s">
        <v>66</v>
      </c>
      <c r="AC609" s="1" t="s">
        <v>58</v>
      </c>
      <c r="AD609" s="1" t="s">
        <v>58</v>
      </c>
      <c r="AE609" s="1" t="s">
        <v>58</v>
      </c>
      <c r="AF609" s="1" t="s">
        <v>58</v>
      </c>
      <c r="AG609" s="1" t="s">
        <v>58</v>
      </c>
      <c r="AH609" s="1" t="s">
        <v>58</v>
      </c>
      <c r="AI609" s="1" t="s">
        <v>58</v>
      </c>
      <c r="AJ609" s="1" t="s">
        <v>58</v>
      </c>
      <c r="AK609" s="1">
        <v>0</v>
      </c>
      <c r="AL609" s="1">
        <v>1</v>
      </c>
      <c r="AM609" s="1">
        <v>1</v>
      </c>
      <c r="AN609" s="1">
        <v>0</v>
      </c>
      <c r="AO609" s="1">
        <v>1</v>
      </c>
      <c r="AP609" s="1">
        <v>0</v>
      </c>
      <c r="AQ609" s="1">
        <v>0</v>
      </c>
      <c r="AR609" s="1">
        <v>1</v>
      </c>
      <c r="AS609" s="1">
        <v>1</v>
      </c>
      <c r="AV609" s="1">
        <v>13.1</v>
      </c>
      <c r="AW609" s="1" t="s">
        <v>59</v>
      </c>
      <c r="AX609" s="1">
        <v>1</v>
      </c>
    </row>
    <row r="610" spans="1:50">
      <c r="A610" s="1" t="s">
        <v>1256</v>
      </c>
      <c r="B610" s="1" t="s">
        <v>1257</v>
      </c>
      <c r="C610" s="1" t="s">
        <v>212</v>
      </c>
      <c r="D610" s="1">
        <v>6640</v>
      </c>
      <c r="E610" s="1" t="s">
        <v>63</v>
      </c>
      <c r="F610" s="1">
        <v>54</v>
      </c>
      <c r="G610" s="1" t="s">
        <v>115</v>
      </c>
      <c r="H610" s="1">
        <v>202.63</v>
      </c>
      <c r="I610" s="1" t="s">
        <v>55</v>
      </c>
      <c r="J610" s="1" t="s">
        <v>55</v>
      </c>
      <c r="K610" s="1" t="s">
        <v>215</v>
      </c>
      <c r="L610" s="1" t="s">
        <v>58</v>
      </c>
      <c r="M610" s="1">
        <v>0</v>
      </c>
      <c r="N610" s="1">
        <v>0</v>
      </c>
      <c r="O610" s="1">
        <v>0</v>
      </c>
      <c r="P610" s="1">
        <v>0</v>
      </c>
      <c r="Q610" s="1" t="s">
        <v>59</v>
      </c>
      <c r="R610" s="1" t="s">
        <v>59</v>
      </c>
      <c r="S610" s="1" t="s">
        <v>59</v>
      </c>
      <c r="T610" s="1" t="s">
        <v>59</v>
      </c>
      <c r="U610" s="1" t="s">
        <v>59</v>
      </c>
      <c r="W610" s="1">
        <v>0</v>
      </c>
      <c r="X610" s="1">
        <v>0</v>
      </c>
      <c r="Y610" s="1" t="s">
        <v>58</v>
      </c>
      <c r="Z610" s="1" t="s">
        <v>58</v>
      </c>
      <c r="AA610" s="1" t="s">
        <v>58</v>
      </c>
      <c r="AB610" s="1" t="s">
        <v>58</v>
      </c>
      <c r="AC610" s="1" t="s">
        <v>58</v>
      </c>
      <c r="AD610" s="1" t="s">
        <v>58</v>
      </c>
      <c r="AE610" s="1" t="s">
        <v>58</v>
      </c>
      <c r="AF610" s="1" t="s">
        <v>58</v>
      </c>
      <c r="AG610" s="1" t="s">
        <v>58</v>
      </c>
      <c r="AH610" s="1" t="s">
        <v>58</v>
      </c>
      <c r="AI610" s="1" t="s">
        <v>58</v>
      </c>
      <c r="AJ610" s="1" t="s">
        <v>58</v>
      </c>
      <c r="AK610" s="1">
        <v>0</v>
      </c>
      <c r="AL610" s="1">
        <v>1</v>
      </c>
      <c r="AM610" s="1">
        <v>1</v>
      </c>
      <c r="AN610" s="1">
        <v>1</v>
      </c>
      <c r="AO610" s="1">
        <v>1</v>
      </c>
      <c r="AP610" s="1">
        <v>0</v>
      </c>
      <c r="AQ610" s="1">
        <v>0</v>
      </c>
      <c r="AR610" s="1">
        <v>0</v>
      </c>
      <c r="AS610" s="1">
        <v>0</v>
      </c>
      <c r="AV610" s="1">
        <v>11.7</v>
      </c>
      <c r="AW610" s="1" t="s">
        <v>59</v>
      </c>
      <c r="AX610" s="1">
        <v>7</v>
      </c>
    </row>
    <row r="611" spans="1:50">
      <c r="A611" s="1" t="s">
        <v>1258</v>
      </c>
      <c r="B611" s="1" t="s">
        <v>1140</v>
      </c>
      <c r="C611" s="1" t="s">
        <v>79</v>
      </c>
      <c r="D611" s="1">
        <v>7920</v>
      </c>
      <c r="E611" s="1" t="s">
        <v>53</v>
      </c>
      <c r="F611" s="1">
        <v>58</v>
      </c>
      <c r="G611" s="1" t="s">
        <v>64</v>
      </c>
      <c r="H611" s="1">
        <v>270.72000000000003</v>
      </c>
      <c r="I611" s="1" t="s">
        <v>105</v>
      </c>
      <c r="J611" s="1" t="s">
        <v>56</v>
      </c>
      <c r="K611" s="1" t="s">
        <v>72</v>
      </c>
      <c r="L611" s="1" t="s">
        <v>58</v>
      </c>
      <c r="M611" s="1">
        <v>0</v>
      </c>
      <c r="N611" s="1">
        <v>0</v>
      </c>
      <c r="O611" s="1">
        <v>0</v>
      </c>
      <c r="P611" s="1">
        <v>0</v>
      </c>
      <c r="Q611" s="1" t="s">
        <v>59</v>
      </c>
      <c r="R611" s="1" t="s">
        <v>59</v>
      </c>
      <c r="S611" s="1" t="s">
        <v>59</v>
      </c>
      <c r="T611" s="1" t="s">
        <v>59</v>
      </c>
      <c r="U611" s="1" t="s">
        <v>59</v>
      </c>
      <c r="V611" s="1">
        <v>1</v>
      </c>
      <c r="W611" s="1">
        <v>0</v>
      </c>
      <c r="X611" s="1">
        <v>1</v>
      </c>
      <c r="Y611" s="1" t="s">
        <v>58</v>
      </c>
      <c r="Z611" s="1" t="s">
        <v>58</v>
      </c>
      <c r="AA611" s="1" t="s">
        <v>58</v>
      </c>
      <c r="AB611" s="1" t="s">
        <v>58</v>
      </c>
      <c r="AC611" s="1" t="s">
        <v>58</v>
      </c>
      <c r="AD611" s="1" t="s">
        <v>58</v>
      </c>
      <c r="AE611" s="1" t="s">
        <v>58</v>
      </c>
      <c r="AF611" s="1" t="s">
        <v>58</v>
      </c>
      <c r="AG611" s="1" t="s">
        <v>58</v>
      </c>
      <c r="AH611" s="1" t="s">
        <v>58</v>
      </c>
      <c r="AI611" s="1" t="s">
        <v>58</v>
      </c>
      <c r="AJ611" s="1" t="s">
        <v>58</v>
      </c>
      <c r="AK611" s="1">
        <v>0</v>
      </c>
      <c r="AL611" s="1">
        <v>1</v>
      </c>
      <c r="AM611" s="1">
        <v>0</v>
      </c>
      <c r="AN611" s="1">
        <v>0</v>
      </c>
      <c r="AO611" s="1">
        <v>0</v>
      </c>
      <c r="AP611" s="1">
        <v>0</v>
      </c>
      <c r="AQ611" s="1">
        <v>0</v>
      </c>
      <c r="AR611" s="1">
        <v>0</v>
      </c>
      <c r="AS611" s="1">
        <v>0</v>
      </c>
      <c r="AV611" s="1">
        <v>13</v>
      </c>
      <c r="AW611" s="1" t="s">
        <v>59</v>
      </c>
      <c r="AX611" s="1">
        <v>8</v>
      </c>
    </row>
    <row r="612" spans="1:50">
      <c r="A612" s="1" t="s">
        <v>1259</v>
      </c>
      <c r="B612" s="1" t="s">
        <v>334</v>
      </c>
      <c r="C612" s="1" t="s">
        <v>119</v>
      </c>
      <c r="D612" s="1">
        <v>520</v>
      </c>
      <c r="E612" s="1" t="s">
        <v>58</v>
      </c>
      <c r="F612" s="1">
        <v>0</v>
      </c>
      <c r="G612" s="1" t="s">
        <v>84</v>
      </c>
      <c r="H612" s="1">
        <v>287.5</v>
      </c>
      <c r="I612" s="1" t="s">
        <v>55</v>
      </c>
      <c r="J612" s="1" t="s">
        <v>55</v>
      </c>
      <c r="K612" s="1" t="s">
        <v>72</v>
      </c>
      <c r="L612" s="1" t="s">
        <v>58</v>
      </c>
      <c r="M612" s="1">
        <v>0</v>
      </c>
      <c r="N612" s="1">
        <v>1</v>
      </c>
      <c r="O612" s="1">
        <v>1</v>
      </c>
      <c r="P612" s="1">
        <v>0</v>
      </c>
      <c r="Q612" s="1" t="s">
        <v>59</v>
      </c>
      <c r="R612" s="1" t="s">
        <v>59</v>
      </c>
      <c r="S612" s="1" t="s">
        <v>59</v>
      </c>
      <c r="T612" s="1" t="s">
        <v>59</v>
      </c>
      <c r="U612" s="1" t="s">
        <v>59</v>
      </c>
      <c r="W612" s="1">
        <v>0</v>
      </c>
      <c r="X612" s="1">
        <v>0</v>
      </c>
      <c r="Y612" s="1" t="s">
        <v>58</v>
      </c>
      <c r="Z612" s="1" t="s">
        <v>58</v>
      </c>
      <c r="AA612" s="1" t="s">
        <v>58</v>
      </c>
      <c r="AB612" s="1" t="s">
        <v>58</v>
      </c>
      <c r="AC612" s="1" t="s">
        <v>58</v>
      </c>
      <c r="AD612" s="1" t="s">
        <v>58</v>
      </c>
      <c r="AE612" s="1" t="s">
        <v>58</v>
      </c>
      <c r="AF612" s="1" t="s">
        <v>58</v>
      </c>
      <c r="AG612" s="1" t="s">
        <v>58</v>
      </c>
      <c r="AH612" s="1" t="s">
        <v>58</v>
      </c>
      <c r="AI612" s="1" t="s">
        <v>58</v>
      </c>
      <c r="AJ612" s="1" t="s">
        <v>58</v>
      </c>
      <c r="AK612" s="1">
        <v>0</v>
      </c>
      <c r="AL612" s="1">
        <v>0</v>
      </c>
      <c r="AM612" s="1">
        <v>1</v>
      </c>
      <c r="AN612" s="1">
        <v>0</v>
      </c>
      <c r="AO612" s="1">
        <v>0</v>
      </c>
      <c r="AP612" s="1">
        <v>0</v>
      </c>
      <c r="AQ612" s="1">
        <v>0</v>
      </c>
      <c r="AR612" s="1">
        <v>0</v>
      </c>
      <c r="AS612" s="1">
        <v>0</v>
      </c>
      <c r="AV612" s="1">
        <v>13.9</v>
      </c>
      <c r="AW612" s="1" t="s">
        <v>59</v>
      </c>
      <c r="AX612" s="1">
        <v>7</v>
      </c>
    </row>
    <row r="613" spans="1:50">
      <c r="A613" s="1" t="s">
        <v>1260</v>
      </c>
      <c r="B613" s="1" t="s">
        <v>606</v>
      </c>
      <c r="C613" s="1" t="s">
        <v>83</v>
      </c>
      <c r="D613" s="1">
        <v>3660</v>
      </c>
      <c r="E613" s="1" t="s">
        <v>63</v>
      </c>
      <c r="F613" s="1">
        <v>56</v>
      </c>
      <c r="G613" s="1" t="s">
        <v>226</v>
      </c>
      <c r="H613" s="1">
        <v>264.14</v>
      </c>
      <c r="I613" s="1" t="s">
        <v>55</v>
      </c>
      <c r="J613" s="1" t="s">
        <v>55</v>
      </c>
      <c r="K613" s="1" t="s">
        <v>85</v>
      </c>
      <c r="L613" s="1" t="s">
        <v>58</v>
      </c>
      <c r="M613" s="1">
        <v>0</v>
      </c>
      <c r="N613" s="1">
        <v>1</v>
      </c>
      <c r="O613" s="1">
        <v>1</v>
      </c>
      <c r="P613" s="1">
        <v>0</v>
      </c>
      <c r="Q613" s="1" t="s">
        <v>59</v>
      </c>
      <c r="R613" s="1" t="s">
        <v>59</v>
      </c>
      <c r="S613" s="1" t="s">
        <v>59</v>
      </c>
      <c r="T613" s="1" t="s">
        <v>59</v>
      </c>
      <c r="U613" s="1" t="s">
        <v>59</v>
      </c>
      <c r="V613" s="1">
        <v>1</v>
      </c>
      <c r="W613" s="1">
        <v>1</v>
      </c>
      <c r="X613" s="1">
        <v>0</v>
      </c>
      <c r="Y613" s="1" t="s">
        <v>58</v>
      </c>
      <c r="Z613" s="1" t="s">
        <v>58</v>
      </c>
      <c r="AA613" s="1" t="s">
        <v>58</v>
      </c>
      <c r="AB613" s="1" t="s">
        <v>58</v>
      </c>
      <c r="AC613" s="1" t="s">
        <v>58</v>
      </c>
      <c r="AD613" s="1" t="s">
        <v>58</v>
      </c>
      <c r="AE613" s="1" t="s">
        <v>58</v>
      </c>
      <c r="AF613" s="1" t="s">
        <v>58</v>
      </c>
      <c r="AG613" s="1" t="s">
        <v>58</v>
      </c>
      <c r="AH613" s="1" t="s">
        <v>58</v>
      </c>
      <c r="AI613" s="1" t="s">
        <v>58</v>
      </c>
      <c r="AJ613" s="1" t="s">
        <v>58</v>
      </c>
      <c r="AK613" s="1">
        <v>0</v>
      </c>
      <c r="AL613" s="1">
        <v>0</v>
      </c>
      <c r="AM613" s="1">
        <v>0</v>
      </c>
      <c r="AN613" s="1">
        <v>0</v>
      </c>
      <c r="AO613" s="1">
        <v>1</v>
      </c>
      <c r="AP613" s="1">
        <v>0</v>
      </c>
      <c r="AQ613" s="1">
        <v>0</v>
      </c>
      <c r="AR613" s="1">
        <v>0</v>
      </c>
      <c r="AS613" s="1">
        <v>1</v>
      </c>
      <c r="AV613" s="1">
        <v>13.3</v>
      </c>
      <c r="AW613" s="1" t="s">
        <v>59</v>
      </c>
      <c r="AX613" s="1">
        <v>2</v>
      </c>
    </row>
    <row r="614" spans="1:50">
      <c r="A614" s="1" t="s">
        <v>1261</v>
      </c>
      <c r="B614" s="1" t="s">
        <v>1262</v>
      </c>
      <c r="C614" s="1" t="s">
        <v>75</v>
      </c>
      <c r="D614" s="1">
        <v>2160</v>
      </c>
      <c r="E614" s="1" t="s">
        <v>63</v>
      </c>
      <c r="F614" s="1">
        <v>52</v>
      </c>
      <c r="G614" s="1" t="s">
        <v>363</v>
      </c>
      <c r="H614" s="1">
        <v>464.47</v>
      </c>
      <c r="I614" s="1" t="s">
        <v>55</v>
      </c>
      <c r="J614" s="1" t="s">
        <v>55</v>
      </c>
      <c r="K614" s="1" t="s">
        <v>72</v>
      </c>
      <c r="L614" s="1" t="s">
        <v>66</v>
      </c>
      <c r="M614" s="1">
        <v>1</v>
      </c>
      <c r="N614" s="1">
        <v>1</v>
      </c>
      <c r="O614" s="1">
        <v>1</v>
      </c>
      <c r="P614" s="1">
        <v>0</v>
      </c>
      <c r="Q614" s="1" t="s">
        <v>59</v>
      </c>
      <c r="R614" s="1" t="s">
        <v>59</v>
      </c>
      <c r="S614" s="1" t="s">
        <v>59</v>
      </c>
      <c r="T614" s="1" t="s">
        <v>59</v>
      </c>
      <c r="U614" s="1" t="s">
        <v>59</v>
      </c>
      <c r="V614" s="1">
        <v>3</v>
      </c>
      <c r="W614" s="1">
        <v>1</v>
      </c>
      <c r="X614" s="1">
        <v>1</v>
      </c>
      <c r="Y614" s="1" t="s">
        <v>66</v>
      </c>
      <c r="Z614" s="1" t="s">
        <v>58</v>
      </c>
      <c r="AA614" s="1" t="s">
        <v>58</v>
      </c>
      <c r="AB614" s="1" t="s">
        <v>58</v>
      </c>
      <c r="AC614" s="1" t="s">
        <v>58</v>
      </c>
      <c r="AD614" s="1" t="s">
        <v>58</v>
      </c>
      <c r="AE614" s="1" t="s">
        <v>58</v>
      </c>
      <c r="AF614" s="1" t="s">
        <v>58</v>
      </c>
      <c r="AG614" s="1" t="s">
        <v>58</v>
      </c>
      <c r="AH614" s="1" t="s">
        <v>58</v>
      </c>
      <c r="AI614" s="1" t="s">
        <v>58</v>
      </c>
      <c r="AJ614" s="1" t="s">
        <v>58</v>
      </c>
      <c r="AK614" s="1">
        <v>0</v>
      </c>
      <c r="AL614" s="1">
        <v>1</v>
      </c>
      <c r="AM614" s="1">
        <v>1</v>
      </c>
      <c r="AN614" s="1">
        <v>0</v>
      </c>
      <c r="AO614" s="1">
        <v>1</v>
      </c>
      <c r="AP614" s="1">
        <v>1</v>
      </c>
      <c r="AQ614" s="1">
        <v>0</v>
      </c>
      <c r="AR614" s="1">
        <v>0</v>
      </c>
      <c r="AS614" s="1">
        <v>1</v>
      </c>
      <c r="AV614" s="1">
        <v>13.5</v>
      </c>
      <c r="AW614" s="1" t="s">
        <v>59</v>
      </c>
      <c r="AX614" s="1">
        <v>1</v>
      </c>
    </row>
    <row r="615" spans="1:50">
      <c r="A615" s="1" t="s">
        <v>1263</v>
      </c>
      <c r="B615" s="1" t="s">
        <v>1264</v>
      </c>
      <c r="C615" s="1" t="s">
        <v>97</v>
      </c>
      <c r="D615" s="1">
        <v>1120</v>
      </c>
      <c r="E615" s="1" t="s">
        <v>63</v>
      </c>
      <c r="F615" s="1">
        <v>46</v>
      </c>
      <c r="G615" s="1" t="s">
        <v>70</v>
      </c>
      <c r="H615" s="1">
        <v>408.22</v>
      </c>
      <c r="I615" s="1" t="s">
        <v>55</v>
      </c>
      <c r="J615" s="1" t="s">
        <v>55</v>
      </c>
      <c r="K615" s="1" t="s">
        <v>153</v>
      </c>
      <c r="L615" s="1" t="s">
        <v>66</v>
      </c>
      <c r="M615" s="1">
        <v>1</v>
      </c>
      <c r="N615" s="1">
        <v>2</v>
      </c>
      <c r="O615" s="1">
        <v>2</v>
      </c>
      <c r="P615" s="1">
        <v>0</v>
      </c>
      <c r="Q615" s="1" t="s">
        <v>59</v>
      </c>
      <c r="R615" s="1" t="s">
        <v>59</v>
      </c>
      <c r="S615" s="1" t="s">
        <v>59</v>
      </c>
      <c r="T615" s="1" t="s">
        <v>59</v>
      </c>
      <c r="U615" s="1" t="s">
        <v>59</v>
      </c>
      <c r="V615" s="1">
        <v>0</v>
      </c>
      <c r="W615" s="1">
        <v>0</v>
      </c>
      <c r="X615" s="1">
        <v>0</v>
      </c>
      <c r="Y615" s="1" t="s">
        <v>58</v>
      </c>
      <c r="Z615" s="1" t="s">
        <v>58</v>
      </c>
      <c r="AA615" s="1" t="s">
        <v>58</v>
      </c>
      <c r="AB615" s="1" t="s">
        <v>58</v>
      </c>
      <c r="AC615" s="1" t="s">
        <v>58</v>
      </c>
      <c r="AD615" s="1" t="s">
        <v>58</v>
      </c>
      <c r="AE615" s="1" t="s">
        <v>58</v>
      </c>
      <c r="AF615" s="1" t="s">
        <v>58</v>
      </c>
      <c r="AG615" s="1" t="s">
        <v>58</v>
      </c>
      <c r="AH615" s="1" t="s">
        <v>58</v>
      </c>
      <c r="AI615" s="1" t="s">
        <v>58</v>
      </c>
      <c r="AJ615" s="1" t="s">
        <v>58</v>
      </c>
      <c r="AK615" s="1">
        <v>0</v>
      </c>
      <c r="AL615" s="1">
        <v>1</v>
      </c>
      <c r="AM615" s="1">
        <v>1</v>
      </c>
      <c r="AN615" s="1">
        <v>0</v>
      </c>
      <c r="AO615" s="1">
        <v>0</v>
      </c>
      <c r="AP615" s="1">
        <v>0</v>
      </c>
      <c r="AQ615" s="1">
        <v>0</v>
      </c>
      <c r="AR615" s="1">
        <v>0</v>
      </c>
      <c r="AS615" s="1">
        <v>1</v>
      </c>
      <c r="AV615" s="1">
        <v>13.5</v>
      </c>
      <c r="AW615" s="1" t="s">
        <v>59</v>
      </c>
      <c r="AX615" s="1">
        <v>5</v>
      </c>
    </row>
    <row r="616" spans="1:50">
      <c r="A616" s="1" t="s">
        <v>1265</v>
      </c>
      <c r="B616" s="1" t="s">
        <v>1266</v>
      </c>
      <c r="C616" s="1" t="s">
        <v>148</v>
      </c>
      <c r="D616" s="1">
        <v>875</v>
      </c>
      <c r="E616" s="1" t="s">
        <v>63</v>
      </c>
      <c r="F616" s="1">
        <v>58</v>
      </c>
      <c r="G616" s="1" t="s">
        <v>226</v>
      </c>
      <c r="H616" s="1">
        <v>456.25</v>
      </c>
      <c r="I616" s="1" t="s">
        <v>105</v>
      </c>
      <c r="J616" s="1" t="s">
        <v>71</v>
      </c>
      <c r="K616" s="1" t="s">
        <v>72</v>
      </c>
      <c r="L616" s="1" t="s">
        <v>58</v>
      </c>
      <c r="M616" s="1">
        <v>0</v>
      </c>
      <c r="N616" s="1">
        <v>1</v>
      </c>
      <c r="O616" s="1">
        <v>1</v>
      </c>
      <c r="P616" s="1">
        <v>0</v>
      </c>
      <c r="Q616" s="1" t="s">
        <v>59</v>
      </c>
      <c r="R616" s="1" t="s">
        <v>59</v>
      </c>
      <c r="S616" s="1" t="s">
        <v>59</v>
      </c>
      <c r="T616" s="1" t="s">
        <v>59</v>
      </c>
      <c r="U616" s="1" t="s">
        <v>59</v>
      </c>
      <c r="W616" s="1">
        <v>0</v>
      </c>
      <c r="X616" s="1">
        <v>0</v>
      </c>
      <c r="Y616" s="1" t="s">
        <v>58</v>
      </c>
      <c r="Z616" s="1" t="s">
        <v>66</v>
      </c>
      <c r="AA616" s="1" t="s">
        <v>58</v>
      </c>
      <c r="AB616" s="1" t="s">
        <v>58</v>
      </c>
      <c r="AC616" s="1" t="s">
        <v>58</v>
      </c>
      <c r="AD616" s="1" t="s">
        <v>58</v>
      </c>
      <c r="AE616" s="1" t="s">
        <v>58</v>
      </c>
      <c r="AF616" s="1" t="s">
        <v>58</v>
      </c>
      <c r="AG616" s="1" t="s">
        <v>58</v>
      </c>
      <c r="AH616" s="1" t="s">
        <v>58</v>
      </c>
      <c r="AI616" s="1" t="s">
        <v>58</v>
      </c>
      <c r="AJ616" s="1" t="s">
        <v>58</v>
      </c>
      <c r="AK616" s="1">
        <v>0</v>
      </c>
      <c r="AL616" s="1">
        <v>0</v>
      </c>
      <c r="AM616" s="1">
        <v>1</v>
      </c>
      <c r="AN616" s="1">
        <v>0</v>
      </c>
      <c r="AO616" s="1">
        <v>1</v>
      </c>
      <c r="AP616" s="1">
        <v>0</v>
      </c>
      <c r="AQ616" s="1">
        <v>0</v>
      </c>
      <c r="AR616" s="1">
        <v>0</v>
      </c>
      <c r="AS616" s="1">
        <v>0</v>
      </c>
      <c r="AV616" s="1">
        <v>13.5</v>
      </c>
      <c r="AW616" s="1" t="s">
        <v>66</v>
      </c>
      <c r="AX616" s="1">
        <v>3</v>
      </c>
    </row>
    <row r="617" spans="1:50">
      <c r="A617" s="1" t="s">
        <v>1267</v>
      </c>
      <c r="B617" s="1" t="s">
        <v>1268</v>
      </c>
      <c r="C617" s="1" t="s">
        <v>1269</v>
      </c>
      <c r="E617" s="1" t="s">
        <v>53</v>
      </c>
      <c r="F617" s="1">
        <v>48</v>
      </c>
      <c r="G617" s="1" t="s">
        <v>64</v>
      </c>
      <c r="H617" s="1">
        <v>288.82</v>
      </c>
      <c r="I617" s="1" t="s">
        <v>55</v>
      </c>
      <c r="J617" s="1" t="s">
        <v>71</v>
      </c>
      <c r="K617" s="1" t="s">
        <v>131</v>
      </c>
      <c r="L617" s="1" t="s">
        <v>66</v>
      </c>
      <c r="M617" s="1">
        <v>1</v>
      </c>
      <c r="N617" s="1">
        <v>0</v>
      </c>
      <c r="O617" s="1">
        <v>0</v>
      </c>
      <c r="P617" s="1">
        <v>0</v>
      </c>
      <c r="Q617" s="1" t="s">
        <v>59</v>
      </c>
      <c r="R617" s="1" t="s">
        <v>59</v>
      </c>
      <c r="S617" s="1" t="s">
        <v>59</v>
      </c>
      <c r="T617" s="1" t="s">
        <v>66</v>
      </c>
      <c r="U617" s="1" t="s">
        <v>59</v>
      </c>
      <c r="V617" s="1">
        <v>2</v>
      </c>
      <c r="W617" s="1">
        <v>0</v>
      </c>
      <c r="X617" s="1">
        <v>0</v>
      </c>
      <c r="Y617" s="1" t="s">
        <v>58</v>
      </c>
      <c r="Z617" s="1" t="s">
        <v>58</v>
      </c>
      <c r="AA617" s="1" t="s">
        <v>58</v>
      </c>
      <c r="AB617" s="1" t="s">
        <v>66</v>
      </c>
      <c r="AC617" s="1" t="s">
        <v>58</v>
      </c>
      <c r="AD617" s="1" t="s">
        <v>58</v>
      </c>
      <c r="AE617" s="1" t="s">
        <v>58</v>
      </c>
      <c r="AF617" s="1" t="s">
        <v>58</v>
      </c>
      <c r="AG617" s="1" t="s">
        <v>58</v>
      </c>
      <c r="AH617" s="1" t="s">
        <v>58</v>
      </c>
      <c r="AI617" s="1" t="s">
        <v>58</v>
      </c>
      <c r="AJ617" s="1" t="s">
        <v>58</v>
      </c>
      <c r="AK617" s="1">
        <v>1</v>
      </c>
      <c r="AL617" s="1">
        <v>1</v>
      </c>
      <c r="AM617" s="1">
        <v>1</v>
      </c>
      <c r="AN617" s="1">
        <v>0</v>
      </c>
      <c r="AO617" s="1">
        <v>1</v>
      </c>
      <c r="AP617" s="1">
        <v>0</v>
      </c>
      <c r="AQ617" s="1">
        <v>0</v>
      </c>
      <c r="AR617" s="1">
        <v>0</v>
      </c>
      <c r="AS617" s="1">
        <v>0</v>
      </c>
      <c r="AV617" s="1">
        <v>13.7</v>
      </c>
      <c r="AW617" s="1" t="s">
        <v>59</v>
      </c>
      <c r="AX617" s="1">
        <v>4</v>
      </c>
    </row>
    <row r="618" spans="1:50">
      <c r="A618" s="1" t="s">
        <v>1270</v>
      </c>
      <c r="B618" s="1" t="s">
        <v>1271</v>
      </c>
      <c r="C618" s="1" t="s">
        <v>271</v>
      </c>
      <c r="D618" s="1">
        <v>3080</v>
      </c>
      <c r="E618" s="1" t="s">
        <v>63</v>
      </c>
      <c r="F618" s="1">
        <v>40</v>
      </c>
      <c r="G618" s="1" t="s">
        <v>84</v>
      </c>
      <c r="H618" s="1">
        <v>312.17</v>
      </c>
      <c r="I618" s="1" t="s">
        <v>55</v>
      </c>
      <c r="J618" s="1" t="s">
        <v>71</v>
      </c>
      <c r="K618" s="1" t="s">
        <v>145</v>
      </c>
      <c r="L618" s="1" t="s">
        <v>66</v>
      </c>
      <c r="M618" s="1">
        <v>2</v>
      </c>
      <c r="N618" s="1">
        <v>0</v>
      </c>
      <c r="O618" s="1">
        <v>0</v>
      </c>
      <c r="P618" s="1">
        <v>0</v>
      </c>
      <c r="Q618" s="1" t="s">
        <v>59</v>
      </c>
      <c r="R618" s="1" t="s">
        <v>59</v>
      </c>
      <c r="S618" s="1" t="s">
        <v>59</v>
      </c>
      <c r="T618" s="1" t="s">
        <v>59</v>
      </c>
      <c r="U618" s="1" t="s">
        <v>59</v>
      </c>
      <c r="V618" s="1">
        <v>2</v>
      </c>
      <c r="W618" s="1">
        <v>1</v>
      </c>
      <c r="X618" s="1">
        <v>1</v>
      </c>
      <c r="Y618" s="1" t="s">
        <v>66</v>
      </c>
      <c r="Z618" s="1" t="s">
        <v>58</v>
      </c>
      <c r="AA618" s="1" t="s">
        <v>58</v>
      </c>
      <c r="AB618" s="1" t="s">
        <v>58</v>
      </c>
      <c r="AC618" s="1" t="s">
        <v>58</v>
      </c>
      <c r="AD618" s="1" t="s">
        <v>58</v>
      </c>
      <c r="AE618" s="1" t="s">
        <v>58</v>
      </c>
      <c r="AF618" s="1" t="s">
        <v>58</v>
      </c>
      <c r="AG618" s="1" t="s">
        <v>58</v>
      </c>
      <c r="AH618" s="1" t="s">
        <v>58</v>
      </c>
      <c r="AI618" s="1" t="s">
        <v>58</v>
      </c>
      <c r="AJ618" s="1" t="s">
        <v>66</v>
      </c>
      <c r="AK618" s="1">
        <v>0</v>
      </c>
      <c r="AL618" s="1">
        <v>1</v>
      </c>
      <c r="AM618" s="1">
        <v>1</v>
      </c>
      <c r="AN618" s="1">
        <v>0</v>
      </c>
      <c r="AO618" s="1">
        <v>0</v>
      </c>
      <c r="AP618" s="1">
        <v>0</v>
      </c>
      <c r="AQ618" s="1">
        <v>0</v>
      </c>
      <c r="AR618" s="1">
        <v>0</v>
      </c>
      <c r="AS618" s="1">
        <v>0</v>
      </c>
      <c r="AV618" s="1">
        <v>12.6</v>
      </c>
      <c r="AW618" s="1" t="s">
        <v>59</v>
      </c>
      <c r="AX618" s="1">
        <v>1</v>
      </c>
    </row>
    <row r="619" spans="1:50">
      <c r="A619" s="1" t="s">
        <v>1272</v>
      </c>
      <c r="B619" s="1" t="s">
        <v>1273</v>
      </c>
      <c r="C619" s="1" t="s">
        <v>75</v>
      </c>
      <c r="E619" s="1" t="s">
        <v>63</v>
      </c>
      <c r="F619" s="1">
        <v>46</v>
      </c>
      <c r="G619" s="1" t="s">
        <v>226</v>
      </c>
      <c r="H619" s="1">
        <v>247.7</v>
      </c>
      <c r="I619" s="1" t="s">
        <v>261</v>
      </c>
      <c r="J619" s="1" t="s">
        <v>71</v>
      </c>
      <c r="K619" s="1" t="s">
        <v>116</v>
      </c>
      <c r="L619" s="1" t="s">
        <v>58</v>
      </c>
      <c r="M619" s="1">
        <v>0</v>
      </c>
      <c r="N619" s="1">
        <v>1</v>
      </c>
      <c r="O619" s="1">
        <v>1</v>
      </c>
      <c r="P619" s="1">
        <v>0</v>
      </c>
      <c r="Q619" s="1" t="s">
        <v>66</v>
      </c>
      <c r="R619" s="1" t="s">
        <v>59</v>
      </c>
      <c r="S619" s="1" t="s">
        <v>59</v>
      </c>
      <c r="T619" s="1" t="s">
        <v>59</v>
      </c>
      <c r="U619" s="1" t="s">
        <v>59</v>
      </c>
      <c r="V619" s="1">
        <v>2</v>
      </c>
      <c r="W619" s="1">
        <v>1</v>
      </c>
      <c r="X619" s="1">
        <v>0</v>
      </c>
      <c r="Y619" s="1" t="s">
        <v>66</v>
      </c>
      <c r="Z619" s="1" t="s">
        <v>66</v>
      </c>
      <c r="AA619" s="1" t="s">
        <v>58</v>
      </c>
      <c r="AB619" s="1" t="s">
        <v>66</v>
      </c>
      <c r="AC619" s="1" t="s">
        <v>58</v>
      </c>
      <c r="AD619" s="1" t="s">
        <v>58</v>
      </c>
      <c r="AE619" s="1" t="s">
        <v>58</v>
      </c>
      <c r="AF619" s="1" t="s">
        <v>58</v>
      </c>
      <c r="AG619" s="1" t="s">
        <v>58</v>
      </c>
      <c r="AH619" s="1" t="s">
        <v>58</v>
      </c>
      <c r="AI619" s="1" t="s">
        <v>58</v>
      </c>
      <c r="AJ619" s="1" t="s">
        <v>58</v>
      </c>
      <c r="AK619" s="1">
        <v>0</v>
      </c>
      <c r="AL619" s="1">
        <v>1</v>
      </c>
      <c r="AM619" s="1">
        <v>1</v>
      </c>
      <c r="AN619" s="1">
        <v>1</v>
      </c>
      <c r="AO619" s="1">
        <v>1</v>
      </c>
      <c r="AP619" s="1">
        <v>0</v>
      </c>
      <c r="AQ619" s="1">
        <v>1</v>
      </c>
      <c r="AR619" s="1">
        <v>0</v>
      </c>
      <c r="AS619" s="1">
        <v>1</v>
      </c>
      <c r="AV619" s="1">
        <v>11.6</v>
      </c>
      <c r="AW619" s="1" t="s">
        <v>59</v>
      </c>
      <c r="AX619" s="1">
        <v>1</v>
      </c>
    </row>
    <row r="620" spans="1:50">
      <c r="A620" s="1" t="s">
        <v>1274</v>
      </c>
      <c r="B620" s="1" t="s">
        <v>1275</v>
      </c>
      <c r="C620" s="1" t="s">
        <v>223</v>
      </c>
      <c r="E620" s="1" t="s">
        <v>53</v>
      </c>
      <c r="F620" s="1">
        <v>40</v>
      </c>
      <c r="G620" s="1" t="s">
        <v>54</v>
      </c>
      <c r="H620" s="1">
        <v>183.55</v>
      </c>
      <c r="I620" s="1" t="s">
        <v>196</v>
      </c>
      <c r="J620" s="1" t="s">
        <v>71</v>
      </c>
      <c r="K620" s="1" t="s">
        <v>90</v>
      </c>
      <c r="L620" s="1" t="s">
        <v>66</v>
      </c>
      <c r="M620" s="1">
        <v>2</v>
      </c>
      <c r="N620" s="1">
        <v>2</v>
      </c>
      <c r="O620" s="1">
        <v>2</v>
      </c>
      <c r="P620" s="1">
        <v>0</v>
      </c>
      <c r="Q620" s="1" t="s">
        <v>59</v>
      </c>
      <c r="R620" s="1" t="s">
        <v>59</v>
      </c>
      <c r="S620" s="1" t="s">
        <v>59</v>
      </c>
      <c r="T620" s="1" t="s">
        <v>59</v>
      </c>
      <c r="U620" s="1" t="s">
        <v>59</v>
      </c>
      <c r="V620" s="1">
        <v>3</v>
      </c>
      <c r="W620" s="1">
        <v>1</v>
      </c>
      <c r="X620" s="1">
        <v>0</v>
      </c>
      <c r="Y620" s="1" t="s">
        <v>58</v>
      </c>
      <c r="Z620" s="1" t="s">
        <v>58</v>
      </c>
      <c r="AA620" s="1" t="s">
        <v>58</v>
      </c>
      <c r="AB620" s="1" t="s">
        <v>58</v>
      </c>
      <c r="AC620" s="1" t="s">
        <v>58</v>
      </c>
      <c r="AD620" s="1" t="s">
        <v>58</v>
      </c>
      <c r="AE620" s="1" t="s">
        <v>58</v>
      </c>
      <c r="AF620" s="1" t="s">
        <v>58</v>
      </c>
      <c r="AG620" s="1" t="s">
        <v>58</v>
      </c>
      <c r="AH620" s="1" t="s">
        <v>58</v>
      </c>
      <c r="AI620" s="1" t="s">
        <v>58</v>
      </c>
      <c r="AJ620" s="1" t="s">
        <v>58</v>
      </c>
      <c r="AK620" s="1">
        <v>1</v>
      </c>
      <c r="AL620" s="1">
        <v>1</v>
      </c>
      <c r="AM620" s="1">
        <v>1</v>
      </c>
      <c r="AN620" s="1">
        <v>1</v>
      </c>
      <c r="AO620" s="1">
        <v>0</v>
      </c>
      <c r="AP620" s="1">
        <v>0</v>
      </c>
      <c r="AQ620" s="1">
        <v>1</v>
      </c>
      <c r="AR620" s="1">
        <v>0</v>
      </c>
      <c r="AS620" s="1">
        <v>0</v>
      </c>
      <c r="AV620" s="1">
        <v>11.1</v>
      </c>
      <c r="AW620" s="1" t="s">
        <v>59</v>
      </c>
      <c r="AX620" s="1">
        <v>7</v>
      </c>
    </row>
    <row r="621" spans="1:50">
      <c r="A621" s="1" t="s">
        <v>1276</v>
      </c>
      <c r="B621" s="1" t="s">
        <v>1277</v>
      </c>
      <c r="C621" s="1" t="s">
        <v>122</v>
      </c>
      <c r="D621" s="1">
        <v>2700</v>
      </c>
      <c r="E621" s="1" t="s">
        <v>53</v>
      </c>
      <c r="F621" s="1">
        <v>36</v>
      </c>
      <c r="G621" s="1" t="s">
        <v>64</v>
      </c>
      <c r="H621" s="1">
        <v>209.54</v>
      </c>
      <c r="I621" s="1" t="s">
        <v>55</v>
      </c>
      <c r="J621" s="1" t="s">
        <v>55</v>
      </c>
      <c r="K621" s="1" t="s">
        <v>131</v>
      </c>
      <c r="L621" s="1" t="s">
        <v>58</v>
      </c>
      <c r="M621" s="1">
        <v>0</v>
      </c>
      <c r="N621" s="1">
        <v>0</v>
      </c>
      <c r="O621" s="1">
        <v>0</v>
      </c>
      <c r="P621" s="1">
        <v>0</v>
      </c>
      <c r="Q621" s="1" t="s">
        <v>59</v>
      </c>
      <c r="R621" s="1" t="s">
        <v>59</v>
      </c>
      <c r="S621" s="1" t="s">
        <v>59</v>
      </c>
      <c r="T621" s="1" t="s">
        <v>59</v>
      </c>
      <c r="U621" s="1" t="s">
        <v>59</v>
      </c>
      <c r="V621" s="1">
        <v>1</v>
      </c>
      <c r="W621" s="1">
        <v>0</v>
      </c>
      <c r="X621" s="1">
        <v>1</v>
      </c>
      <c r="Y621" s="1" t="s">
        <v>59</v>
      </c>
      <c r="Z621" s="1" t="s">
        <v>59</v>
      </c>
      <c r="AA621" s="1" t="s">
        <v>59</v>
      </c>
      <c r="AB621" s="1" t="s">
        <v>59</v>
      </c>
      <c r="AC621" s="1" t="s">
        <v>59</v>
      </c>
      <c r="AD621" s="1" t="s">
        <v>59</v>
      </c>
      <c r="AE621" s="1" t="s">
        <v>59</v>
      </c>
      <c r="AF621" s="1" t="s">
        <v>59</v>
      </c>
      <c r="AG621" s="1" t="s">
        <v>59</v>
      </c>
      <c r="AH621" s="1" t="s">
        <v>59</v>
      </c>
      <c r="AI621" s="1" t="s">
        <v>59</v>
      </c>
      <c r="AJ621" s="1" t="s">
        <v>59</v>
      </c>
      <c r="AV621" s="1">
        <v>12.3</v>
      </c>
      <c r="AW621" s="1" t="s">
        <v>59</v>
      </c>
      <c r="AX621" s="1">
        <v>7</v>
      </c>
    </row>
    <row r="622" spans="1:50">
      <c r="A622" s="1" t="s">
        <v>1278</v>
      </c>
      <c r="B622" s="1" t="s">
        <v>1279</v>
      </c>
      <c r="C622" s="1" t="s">
        <v>52</v>
      </c>
      <c r="D622" s="1">
        <v>3280</v>
      </c>
      <c r="E622" s="1" t="s">
        <v>63</v>
      </c>
      <c r="F622" s="1">
        <v>0</v>
      </c>
      <c r="G622" s="1" t="s">
        <v>163</v>
      </c>
      <c r="H622" s="1">
        <v>406.25</v>
      </c>
      <c r="I622" s="1" t="s">
        <v>55</v>
      </c>
      <c r="J622" s="1" t="s">
        <v>71</v>
      </c>
      <c r="K622" s="1" t="s">
        <v>131</v>
      </c>
      <c r="L622" s="1" t="s">
        <v>58</v>
      </c>
      <c r="M622" s="1">
        <v>0</v>
      </c>
      <c r="N622" s="1">
        <v>0</v>
      </c>
      <c r="O622" s="1">
        <v>0</v>
      </c>
      <c r="P622" s="1">
        <v>0</v>
      </c>
      <c r="Q622" s="1" t="s">
        <v>59</v>
      </c>
      <c r="R622" s="1" t="s">
        <v>59</v>
      </c>
      <c r="S622" s="1" t="s">
        <v>59</v>
      </c>
      <c r="T622" s="1" t="s">
        <v>59</v>
      </c>
      <c r="U622" s="1" t="s">
        <v>59</v>
      </c>
      <c r="W622" s="1">
        <v>0</v>
      </c>
      <c r="X622" s="1">
        <v>0</v>
      </c>
      <c r="Y622" s="1" t="s">
        <v>58</v>
      </c>
      <c r="Z622" s="1" t="s">
        <v>66</v>
      </c>
      <c r="AA622" s="1" t="s">
        <v>58</v>
      </c>
      <c r="AB622" s="1" t="s">
        <v>58</v>
      </c>
      <c r="AC622" s="1" t="s">
        <v>58</v>
      </c>
      <c r="AD622" s="1" t="s">
        <v>58</v>
      </c>
      <c r="AE622" s="1" t="s">
        <v>58</v>
      </c>
      <c r="AF622" s="1" t="s">
        <v>58</v>
      </c>
      <c r="AG622" s="1" t="s">
        <v>58</v>
      </c>
      <c r="AH622" s="1" t="s">
        <v>58</v>
      </c>
      <c r="AI622" s="1" t="s">
        <v>58</v>
      </c>
      <c r="AJ622" s="1" t="s">
        <v>58</v>
      </c>
      <c r="AK622" s="1">
        <v>0</v>
      </c>
      <c r="AL622" s="1">
        <v>0</v>
      </c>
      <c r="AM622" s="1">
        <v>1</v>
      </c>
      <c r="AN622" s="1">
        <v>0</v>
      </c>
      <c r="AO622" s="1">
        <v>1</v>
      </c>
      <c r="AP622" s="1">
        <v>0</v>
      </c>
      <c r="AQ622" s="1">
        <v>0</v>
      </c>
      <c r="AR622" s="1">
        <v>0</v>
      </c>
      <c r="AS622" s="1">
        <v>1</v>
      </c>
      <c r="AV622" s="1">
        <v>15.2</v>
      </c>
      <c r="AW622" s="1" t="s">
        <v>59</v>
      </c>
      <c r="AX622" s="1">
        <v>5</v>
      </c>
    </row>
    <row r="623" spans="1:50">
      <c r="A623" s="1" t="s">
        <v>1280</v>
      </c>
      <c r="B623" s="1" t="s">
        <v>1281</v>
      </c>
      <c r="C623" s="1" t="s">
        <v>171</v>
      </c>
      <c r="D623" s="1">
        <v>5380</v>
      </c>
      <c r="E623" s="1" t="s">
        <v>63</v>
      </c>
      <c r="F623" s="1">
        <v>60</v>
      </c>
      <c r="G623" s="1" t="s">
        <v>64</v>
      </c>
      <c r="H623" s="1">
        <v>439.47</v>
      </c>
      <c r="I623" s="1" t="s">
        <v>241</v>
      </c>
      <c r="J623" s="1" t="s">
        <v>71</v>
      </c>
      <c r="K623" s="1" t="s">
        <v>57</v>
      </c>
      <c r="L623" s="1" t="s">
        <v>58</v>
      </c>
      <c r="M623" s="1">
        <v>0</v>
      </c>
      <c r="N623" s="1">
        <v>2</v>
      </c>
      <c r="O623" s="1">
        <v>2</v>
      </c>
      <c r="P623" s="1">
        <v>0</v>
      </c>
      <c r="Q623" s="1" t="s">
        <v>59</v>
      </c>
      <c r="R623" s="1" t="s">
        <v>59</v>
      </c>
      <c r="S623" s="1" t="s">
        <v>66</v>
      </c>
      <c r="T623" s="1" t="s">
        <v>66</v>
      </c>
      <c r="U623" s="1" t="s">
        <v>66</v>
      </c>
      <c r="V623" s="1">
        <v>0</v>
      </c>
      <c r="W623" s="1">
        <v>1</v>
      </c>
      <c r="X623" s="1">
        <v>1</v>
      </c>
      <c r="Y623" s="1" t="s">
        <v>66</v>
      </c>
      <c r="Z623" s="1" t="s">
        <v>66</v>
      </c>
      <c r="AA623" s="1" t="s">
        <v>58</v>
      </c>
      <c r="AB623" s="1" t="s">
        <v>66</v>
      </c>
      <c r="AC623" s="1" t="s">
        <v>58</v>
      </c>
      <c r="AD623" s="1" t="s">
        <v>58</v>
      </c>
      <c r="AE623" s="1" t="s">
        <v>66</v>
      </c>
      <c r="AF623" s="1" t="s">
        <v>58</v>
      </c>
      <c r="AG623" s="1" t="s">
        <v>58</v>
      </c>
      <c r="AH623" s="1" t="s">
        <v>58</v>
      </c>
      <c r="AI623" s="1" t="s">
        <v>58</v>
      </c>
      <c r="AJ623" s="1" t="s">
        <v>66</v>
      </c>
      <c r="AK623" s="1">
        <v>1</v>
      </c>
      <c r="AL623" s="1">
        <v>0</v>
      </c>
      <c r="AM623" s="1">
        <v>1</v>
      </c>
      <c r="AN623" s="1">
        <v>0</v>
      </c>
      <c r="AO623" s="1">
        <v>0</v>
      </c>
      <c r="AP623" s="1">
        <v>0</v>
      </c>
      <c r="AQ623" s="1">
        <v>0</v>
      </c>
      <c r="AR623" s="1">
        <v>0</v>
      </c>
      <c r="AS623" s="1">
        <v>0</v>
      </c>
      <c r="AV623" s="1">
        <v>13.4</v>
      </c>
      <c r="AW623" s="1" t="s">
        <v>59</v>
      </c>
      <c r="AX623" s="1">
        <v>3</v>
      </c>
    </row>
    <row r="624" spans="1:50">
      <c r="A624" s="1" t="s">
        <v>1282</v>
      </c>
      <c r="B624" s="1" t="s">
        <v>1283</v>
      </c>
      <c r="C624" s="1" t="s">
        <v>212</v>
      </c>
      <c r="E624" s="1" t="s">
        <v>53</v>
      </c>
      <c r="F624" s="1">
        <v>46</v>
      </c>
      <c r="G624" s="1" t="s">
        <v>64</v>
      </c>
      <c r="H624" s="1">
        <v>249.34</v>
      </c>
      <c r="I624" s="1" t="s">
        <v>55</v>
      </c>
      <c r="J624" s="1" t="s">
        <v>55</v>
      </c>
      <c r="K624" s="1" t="s">
        <v>128</v>
      </c>
      <c r="L624" s="1" t="s">
        <v>58</v>
      </c>
      <c r="M624" s="1">
        <v>0</v>
      </c>
      <c r="N624" s="1">
        <v>0</v>
      </c>
      <c r="O624" s="1">
        <v>0</v>
      </c>
      <c r="P624" s="1">
        <v>0</v>
      </c>
      <c r="Q624" s="1" t="s">
        <v>59</v>
      </c>
      <c r="R624" s="1" t="s">
        <v>59</v>
      </c>
      <c r="S624" s="1" t="s">
        <v>59</v>
      </c>
      <c r="T624" s="1" t="s">
        <v>59</v>
      </c>
      <c r="U624" s="1" t="s">
        <v>59</v>
      </c>
      <c r="W624" s="1">
        <v>0</v>
      </c>
      <c r="X624" s="1">
        <v>0</v>
      </c>
      <c r="Y624" s="1" t="s">
        <v>58</v>
      </c>
      <c r="Z624" s="1" t="s">
        <v>58</v>
      </c>
      <c r="AA624" s="1" t="s">
        <v>58</v>
      </c>
      <c r="AB624" s="1" t="s">
        <v>58</v>
      </c>
      <c r="AC624" s="1" t="s">
        <v>58</v>
      </c>
      <c r="AD624" s="1" t="s">
        <v>58</v>
      </c>
      <c r="AE624" s="1" t="s">
        <v>58</v>
      </c>
      <c r="AF624" s="1" t="s">
        <v>58</v>
      </c>
      <c r="AG624" s="1" t="s">
        <v>58</v>
      </c>
      <c r="AH624" s="1" t="s">
        <v>58</v>
      </c>
      <c r="AI624" s="1" t="s">
        <v>58</v>
      </c>
      <c r="AJ624" s="1" t="s">
        <v>58</v>
      </c>
      <c r="AK624" s="1">
        <v>0</v>
      </c>
      <c r="AL624" s="1">
        <v>1</v>
      </c>
      <c r="AM624" s="1">
        <v>1</v>
      </c>
      <c r="AN624" s="1">
        <v>0</v>
      </c>
      <c r="AO624" s="1">
        <v>1</v>
      </c>
      <c r="AP624" s="1">
        <v>0</v>
      </c>
      <c r="AQ624" s="1">
        <v>1</v>
      </c>
      <c r="AR624" s="1">
        <v>0</v>
      </c>
      <c r="AS624" s="1">
        <v>0</v>
      </c>
      <c r="AV624" s="1">
        <v>13.5</v>
      </c>
      <c r="AW624" s="1" t="s">
        <v>59</v>
      </c>
      <c r="AX624" s="1">
        <v>7</v>
      </c>
    </row>
    <row r="625" spans="1:50">
      <c r="A625" s="1" t="s">
        <v>1284</v>
      </c>
      <c r="B625" s="1" t="s">
        <v>1285</v>
      </c>
      <c r="C625" s="1" t="s">
        <v>108</v>
      </c>
      <c r="D625" s="1">
        <v>1920</v>
      </c>
      <c r="E625" s="1" t="s">
        <v>63</v>
      </c>
      <c r="F625" s="1">
        <v>62</v>
      </c>
      <c r="G625" s="1" t="s">
        <v>89</v>
      </c>
      <c r="H625" s="1">
        <v>392.76</v>
      </c>
      <c r="I625" s="1" t="s">
        <v>55</v>
      </c>
      <c r="J625" s="1" t="s">
        <v>71</v>
      </c>
      <c r="K625" s="1" t="s">
        <v>168</v>
      </c>
      <c r="L625" s="1" t="s">
        <v>58</v>
      </c>
      <c r="M625" s="1">
        <v>0</v>
      </c>
      <c r="N625" s="1">
        <v>2</v>
      </c>
      <c r="O625" s="1">
        <v>2</v>
      </c>
      <c r="P625" s="1">
        <v>0</v>
      </c>
      <c r="Q625" s="1" t="s">
        <v>59</v>
      </c>
      <c r="R625" s="1" t="s">
        <v>59</v>
      </c>
      <c r="S625" s="1" t="s">
        <v>59</v>
      </c>
      <c r="T625" s="1" t="s">
        <v>59</v>
      </c>
      <c r="U625" s="1" t="s">
        <v>59</v>
      </c>
      <c r="V625" s="1">
        <v>2</v>
      </c>
      <c r="W625" s="1">
        <v>0</v>
      </c>
      <c r="X625" s="1">
        <v>0</v>
      </c>
      <c r="Y625" s="1" t="s">
        <v>66</v>
      </c>
      <c r="Z625" s="1" t="s">
        <v>66</v>
      </c>
      <c r="AA625" s="1" t="s">
        <v>58</v>
      </c>
      <c r="AB625" s="1" t="s">
        <v>58</v>
      </c>
      <c r="AC625" s="1" t="s">
        <v>58</v>
      </c>
      <c r="AD625" s="1" t="s">
        <v>58</v>
      </c>
      <c r="AE625" s="1" t="s">
        <v>58</v>
      </c>
      <c r="AF625" s="1" t="s">
        <v>58</v>
      </c>
      <c r="AG625" s="1" t="s">
        <v>66</v>
      </c>
      <c r="AH625" s="1" t="s">
        <v>58</v>
      </c>
      <c r="AI625" s="1" t="s">
        <v>58</v>
      </c>
      <c r="AJ625" s="1" t="s">
        <v>58</v>
      </c>
      <c r="AK625" s="1">
        <v>0</v>
      </c>
      <c r="AL625" s="1">
        <v>1</v>
      </c>
      <c r="AM625" s="1">
        <v>1</v>
      </c>
      <c r="AN625" s="1">
        <v>0</v>
      </c>
      <c r="AO625" s="1">
        <v>1</v>
      </c>
      <c r="AP625" s="1">
        <v>0</v>
      </c>
      <c r="AQ625" s="1">
        <v>0</v>
      </c>
      <c r="AR625" s="1">
        <v>0</v>
      </c>
      <c r="AS625" s="1">
        <v>0</v>
      </c>
      <c r="AV625" s="1">
        <v>13.7</v>
      </c>
      <c r="AW625" s="1" t="s">
        <v>59</v>
      </c>
      <c r="AX625" s="1">
        <v>9</v>
      </c>
    </row>
    <row r="626" spans="1:50">
      <c r="A626" s="1" t="s">
        <v>1286</v>
      </c>
      <c r="B626" s="1" t="s">
        <v>1287</v>
      </c>
      <c r="C626" s="1" t="s">
        <v>148</v>
      </c>
      <c r="D626" s="1">
        <v>875</v>
      </c>
      <c r="E626" s="1" t="s">
        <v>53</v>
      </c>
      <c r="F626" s="1">
        <v>38</v>
      </c>
      <c r="G626" s="1" t="s">
        <v>64</v>
      </c>
      <c r="H626" s="1">
        <v>415.79</v>
      </c>
      <c r="I626" s="1" t="s">
        <v>55</v>
      </c>
      <c r="J626" s="1" t="s">
        <v>71</v>
      </c>
      <c r="K626" s="1" t="s">
        <v>72</v>
      </c>
      <c r="L626" s="1" t="s">
        <v>66</v>
      </c>
      <c r="M626" s="1">
        <v>1</v>
      </c>
      <c r="N626" s="1">
        <v>2</v>
      </c>
      <c r="O626" s="1">
        <v>2</v>
      </c>
      <c r="P626" s="1">
        <v>0</v>
      </c>
      <c r="Q626" s="1" t="s">
        <v>59</v>
      </c>
      <c r="R626" s="1" t="s">
        <v>59</v>
      </c>
      <c r="S626" s="1" t="s">
        <v>59</v>
      </c>
      <c r="T626" s="1" t="s">
        <v>59</v>
      </c>
      <c r="U626" s="1" t="s">
        <v>59</v>
      </c>
      <c r="W626" s="1">
        <v>0</v>
      </c>
      <c r="X626" s="1">
        <v>0</v>
      </c>
      <c r="Y626" s="1" t="s">
        <v>58</v>
      </c>
      <c r="Z626" s="1" t="s">
        <v>66</v>
      </c>
      <c r="AA626" s="1" t="s">
        <v>58</v>
      </c>
      <c r="AB626" s="1" t="s">
        <v>66</v>
      </c>
      <c r="AC626" s="1" t="s">
        <v>58</v>
      </c>
      <c r="AD626" s="1" t="s">
        <v>58</v>
      </c>
      <c r="AE626" s="1" t="s">
        <v>58</v>
      </c>
      <c r="AF626" s="1" t="s">
        <v>58</v>
      </c>
      <c r="AG626" s="1" t="s">
        <v>58</v>
      </c>
      <c r="AH626" s="1" t="s">
        <v>58</v>
      </c>
      <c r="AI626" s="1" t="s">
        <v>58</v>
      </c>
      <c r="AJ626" s="1" t="s">
        <v>58</v>
      </c>
      <c r="AK626" s="1">
        <v>0</v>
      </c>
      <c r="AL626" s="1">
        <v>0</v>
      </c>
      <c r="AM626" s="1">
        <v>1</v>
      </c>
      <c r="AN626" s="1">
        <v>0</v>
      </c>
      <c r="AO626" s="1">
        <v>1</v>
      </c>
      <c r="AP626" s="1">
        <v>0</v>
      </c>
      <c r="AQ626" s="1">
        <v>0</v>
      </c>
      <c r="AR626" s="1">
        <v>1</v>
      </c>
      <c r="AS626" s="1">
        <v>1</v>
      </c>
      <c r="AV626" s="1">
        <v>14.1</v>
      </c>
      <c r="AW626" s="1" t="s">
        <v>59</v>
      </c>
      <c r="AX626" s="1">
        <v>3</v>
      </c>
    </row>
    <row r="627" spans="1:50">
      <c r="A627" s="1" t="s">
        <v>1288</v>
      </c>
      <c r="B627" s="1" t="s">
        <v>1289</v>
      </c>
      <c r="C627" s="1" t="s">
        <v>119</v>
      </c>
      <c r="D627" s="1">
        <v>520</v>
      </c>
      <c r="E627" s="1" t="s">
        <v>63</v>
      </c>
      <c r="F627" s="1">
        <v>44</v>
      </c>
      <c r="G627" s="1" t="s">
        <v>70</v>
      </c>
      <c r="H627" s="1">
        <v>354.61</v>
      </c>
      <c r="I627" s="1" t="s">
        <v>105</v>
      </c>
      <c r="J627" s="1" t="s">
        <v>71</v>
      </c>
      <c r="K627" s="1" t="s">
        <v>215</v>
      </c>
      <c r="L627" s="1" t="s">
        <v>66</v>
      </c>
      <c r="M627" s="1">
        <v>3</v>
      </c>
      <c r="N627" s="1">
        <v>2</v>
      </c>
      <c r="O627" s="1">
        <v>2</v>
      </c>
      <c r="P627" s="1">
        <v>0</v>
      </c>
      <c r="Q627" s="1" t="s">
        <v>59</v>
      </c>
      <c r="R627" s="1" t="s">
        <v>59</v>
      </c>
      <c r="S627" s="1" t="s">
        <v>59</v>
      </c>
      <c r="T627" s="1" t="s">
        <v>66</v>
      </c>
      <c r="U627" s="1" t="s">
        <v>66</v>
      </c>
      <c r="W627" s="1">
        <v>0</v>
      </c>
      <c r="X627" s="1">
        <v>0</v>
      </c>
      <c r="Y627" s="1" t="s">
        <v>66</v>
      </c>
      <c r="Z627" s="1" t="s">
        <v>58</v>
      </c>
      <c r="AA627" s="1" t="s">
        <v>58</v>
      </c>
      <c r="AB627" s="1" t="s">
        <v>66</v>
      </c>
      <c r="AC627" s="1" t="s">
        <v>58</v>
      </c>
      <c r="AD627" s="1" t="s">
        <v>58</v>
      </c>
      <c r="AE627" s="1" t="s">
        <v>58</v>
      </c>
      <c r="AF627" s="1" t="s">
        <v>58</v>
      </c>
      <c r="AG627" s="1" t="s">
        <v>58</v>
      </c>
      <c r="AH627" s="1" t="s">
        <v>58</v>
      </c>
      <c r="AI627" s="1" t="s">
        <v>58</v>
      </c>
      <c r="AJ627" s="1" t="s">
        <v>58</v>
      </c>
      <c r="AK627" s="1">
        <v>0</v>
      </c>
      <c r="AL627" s="1">
        <v>0</v>
      </c>
      <c r="AM627" s="1">
        <v>1</v>
      </c>
      <c r="AN627" s="1">
        <v>0</v>
      </c>
      <c r="AO627" s="1">
        <v>1</v>
      </c>
      <c r="AP627" s="1">
        <v>0</v>
      </c>
      <c r="AQ627" s="1">
        <v>0</v>
      </c>
      <c r="AR627" s="1">
        <v>0</v>
      </c>
      <c r="AS627" s="1">
        <v>1</v>
      </c>
      <c r="AV627" s="1">
        <v>13.5</v>
      </c>
      <c r="AW627" s="1" t="s">
        <v>59</v>
      </c>
      <c r="AX627" s="1">
        <v>7</v>
      </c>
    </row>
    <row r="628" spans="1:50">
      <c r="A628" s="1" t="s">
        <v>1290</v>
      </c>
      <c r="B628" s="1" t="s">
        <v>1291</v>
      </c>
      <c r="C628" s="1" t="s">
        <v>212</v>
      </c>
      <c r="D628" s="1">
        <v>1520</v>
      </c>
      <c r="E628" s="1" t="s">
        <v>63</v>
      </c>
      <c r="F628" s="1">
        <v>68</v>
      </c>
      <c r="G628" s="1" t="s">
        <v>363</v>
      </c>
      <c r="H628" s="1">
        <v>490.46</v>
      </c>
      <c r="I628" s="1" t="s">
        <v>105</v>
      </c>
      <c r="J628" s="1" t="s">
        <v>71</v>
      </c>
      <c r="K628" s="1" t="s">
        <v>256</v>
      </c>
      <c r="L628" s="1" t="s">
        <v>66</v>
      </c>
      <c r="M628" s="1">
        <v>1</v>
      </c>
      <c r="N628" s="1">
        <v>2</v>
      </c>
      <c r="O628" s="1">
        <v>2</v>
      </c>
      <c r="P628" s="1">
        <v>1</v>
      </c>
      <c r="Q628" s="1" t="s">
        <v>59</v>
      </c>
      <c r="R628" s="1" t="s">
        <v>59</v>
      </c>
      <c r="S628" s="1" t="s">
        <v>59</v>
      </c>
      <c r="T628" s="1" t="s">
        <v>59</v>
      </c>
      <c r="U628" s="1" t="s">
        <v>66</v>
      </c>
      <c r="W628" s="1">
        <v>0</v>
      </c>
      <c r="X628" s="1">
        <v>0</v>
      </c>
      <c r="Y628" s="1" t="s">
        <v>66</v>
      </c>
      <c r="Z628" s="1" t="s">
        <v>58</v>
      </c>
      <c r="AA628" s="1" t="s">
        <v>58</v>
      </c>
      <c r="AB628" s="1" t="s">
        <v>58</v>
      </c>
      <c r="AC628" s="1" t="s">
        <v>58</v>
      </c>
      <c r="AD628" s="1" t="s">
        <v>58</v>
      </c>
      <c r="AE628" s="1" t="s">
        <v>66</v>
      </c>
      <c r="AF628" s="1" t="s">
        <v>58</v>
      </c>
      <c r="AG628" s="1" t="s">
        <v>58</v>
      </c>
      <c r="AH628" s="1" t="s">
        <v>58</v>
      </c>
      <c r="AI628" s="1" t="s">
        <v>58</v>
      </c>
      <c r="AJ628" s="1" t="s">
        <v>58</v>
      </c>
      <c r="AK628" s="1">
        <v>1</v>
      </c>
      <c r="AL628" s="1">
        <v>0</v>
      </c>
      <c r="AM628" s="1">
        <v>1</v>
      </c>
      <c r="AN628" s="1">
        <v>1</v>
      </c>
      <c r="AO628" s="1">
        <v>1</v>
      </c>
      <c r="AP628" s="1">
        <v>0</v>
      </c>
      <c r="AQ628" s="1">
        <v>0</v>
      </c>
      <c r="AR628" s="1">
        <v>1</v>
      </c>
      <c r="AS628" s="1">
        <v>1</v>
      </c>
      <c r="AV628" s="1">
        <v>15.8</v>
      </c>
      <c r="AW628" s="1" t="s">
        <v>59</v>
      </c>
      <c r="AX628" s="1">
        <v>7</v>
      </c>
    </row>
    <row r="629" spans="1:50">
      <c r="A629" s="1" t="s">
        <v>1292</v>
      </c>
      <c r="B629" s="1" t="s">
        <v>144</v>
      </c>
      <c r="C629" s="1" t="s">
        <v>97</v>
      </c>
      <c r="D629" s="1">
        <v>4160</v>
      </c>
      <c r="E629" s="1" t="s">
        <v>63</v>
      </c>
      <c r="F629" s="1">
        <v>78</v>
      </c>
      <c r="G629" s="1" t="s">
        <v>64</v>
      </c>
      <c r="H629" s="1">
        <v>355.59</v>
      </c>
      <c r="I629" s="1" t="s">
        <v>105</v>
      </c>
      <c r="J629" s="1" t="s">
        <v>71</v>
      </c>
      <c r="K629" s="1" t="s">
        <v>72</v>
      </c>
      <c r="L629" s="1" t="s">
        <v>58</v>
      </c>
      <c r="M629" s="1">
        <v>0</v>
      </c>
      <c r="N629" s="1">
        <v>2</v>
      </c>
      <c r="O629" s="1">
        <v>2</v>
      </c>
      <c r="P629" s="1">
        <v>0</v>
      </c>
      <c r="Q629" s="1" t="s">
        <v>59</v>
      </c>
      <c r="R629" s="1" t="s">
        <v>59</v>
      </c>
      <c r="S629" s="1" t="s">
        <v>66</v>
      </c>
      <c r="T629" s="1" t="s">
        <v>66</v>
      </c>
      <c r="U629" s="1" t="s">
        <v>59</v>
      </c>
      <c r="V629" s="1">
        <v>0</v>
      </c>
      <c r="W629" s="1">
        <v>0</v>
      </c>
      <c r="X629" s="1">
        <v>0</v>
      </c>
      <c r="Y629" s="1" t="s">
        <v>66</v>
      </c>
      <c r="Z629" s="1" t="s">
        <v>66</v>
      </c>
      <c r="AA629" s="1" t="s">
        <v>58</v>
      </c>
      <c r="AB629" s="1" t="s">
        <v>58</v>
      </c>
      <c r="AC629" s="1" t="s">
        <v>58</v>
      </c>
      <c r="AD629" s="1" t="s">
        <v>58</v>
      </c>
      <c r="AE629" s="1" t="s">
        <v>58</v>
      </c>
      <c r="AF629" s="1" t="s">
        <v>58</v>
      </c>
      <c r="AG629" s="1" t="s">
        <v>66</v>
      </c>
      <c r="AH629" s="1" t="s">
        <v>58</v>
      </c>
      <c r="AI629" s="1" t="s">
        <v>58</v>
      </c>
      <c r="AJ629" s="1" t="s">
        <v>58</v>
      </c>
      <c r="AK629" s="1">
        <v>0</v>
      </c>
      <c r="AL629" s="1">
        <v>0</v>
      </c>
      <c r="AM629" s="1">
        <v>1</v>
      </c>
      <c r="AN629" s="1">
        <v>0</v>
      </c>
      <c r="AO629" s="1">
        <v>0</v>
      </c>
      <c r="AP629" s="1">
        <v>0</v>
      </c>
      <c r="AQ629" s="1">
        <v>0</v>
      </c>
      <c r="AR629" s="1">
        <v>0</v>
      </c>
      <c r="AS629" s="1">
        <v>0</v>
      </c>
      <c r="AV629" s="1">
        <v>13</v>
      </c>
      <c r="AW629" s="1" t="s">
        <v>59</v>
      </c>
      <c r="AX629" s="1">
        <v>5</v>
      </c>
    </row>
    <row r="630" spans="1:50">
      <c r="A630" s="1" t="s">
        <v>1293</v>
      </c>
      <c r="B630" s="1" t="s">
        <v>1294</v>
      </c>
      <c r="C630" s="1" t="s">
        <v>202</v>
      </c>
      <c r="D630" s="1">
        <v>2030</v>
      </c>
      <c r="E630" s="1" t="s">
        <v>63</v>
      </c>
      <c r="F630" s="1">
        <v>42</v>
      </c>
      <c r="G630" s="1" t="s">
        <v>64</v>
      </c>
      <c r="H630" s="1">
        <v>167.11</v>
      </c>
      <c r="I630" s="1" t="s">
        <v>55</v>
      </c>
      <c r="J630" s="1" t="s">
        <v>55</v>
      </c>
      <c r="K630" s="1" t="s">
        <v>131</v>
      </c>
      <c r="L630" s="1" t="s">
        <v>58</v>
      </c>
      <c r="M630" s="1">
        <v>0</v>
      </c>
      <c r="N630" s="1">
        <v>0</v>
      </c>
      <c r="O630" s="1">
        <v>0</v>
      </c>
      <c r="P630" s="1">
        <v>0</v>
      </c>
      <c r="Q630" s="1" t="s">
        <v>59</v>
      </c>
      <c r="R630" s="1" t="s">
        <v>59</v>
      </c>
      <c r="S630" s="1" t="s">
        <v>59</v>
      </c>
      <c r="T630" s="1" t="s">
        <v>59</v>
      </c>
      <c r="U630" s="1" t="s">
        <v>59</v>
      </c>
      <c r="V630" s="1">
        <v>0</v>
      </c>
      <c r="W630" s="1">
        <v>1</v>
      </c>
      <c r="X630" s="1">
        <v>0</v>
      </c>
      <c r="Y630" s="1" t="s">
        <v>59</v>
      </c>
      <c r="Z630" s="1" t="s">
        <v>59</v>
      </c>
      <c r="AA630" s="1" t="s">
        <v>59</v>
      </c>
      <c r="AB630" s="1" t="s">
        <v>59</v>
      </c>
      <c r="AC630" s="1" t="s">
        <v>59</v>
      </c>
      <c r="AD630" s="1" t="s">
        <v>59</v>
      </c>
      <c r="AE630" s="1" t="s">
        <v>59</v>
      </c>
      <c r="AF630" s="1" t="s">
        <v>59</v>
      </c>
      <c r="AG630" s="1" t="s">
        <v>59</v>
      </c>
      <c r="AH630" s="1" t="s">
        <v>59</v>
      </c>
      <c r="AI630" s="1" t="s">
        <v>59</v>
      </c>
      <c r="AJ630" s="1" t="s">
        <v>59</v>
      </c>
      <c r="AV630" s="1">
        <v>11.7</v>
      </c>
      <c r="AW630" s="1" t="s">
        <v>59</v>
      </c>
      <c r="AX630" s="1">
        <v>2</v>
      </c>
    </row>
    <row r="631" spans="1:50">
      <c r="A631" s="1" t="s">
        <v>1295</v>
      </c>
      <c r="B631" s="1" t="s">
        <v>1296</v>
      </c>
      <c r="C631" s="1" t="s">
        <v>182</v>
      </c>
      <c r="D631" s="1">
        <v>8840</v>
      </c>
      <c r="E631" s="1" t="s">
        <v>53</v>
      </c>
      <c r="F631" s="1">
        <v>26</v>
      </c>
      <c r="G631" s="1" t="s">
        <v>64</v>
      </c>
      <c r="H631" s="1">
        <v>230.26</v>
      </c>
      <c r="I631" s="1" t="s">
        <v>55</v>
      </c>
      <c r="J631" s="1" t="s">
        <v>56</v>
      </c>
      <c r="K631" s="1" t="s">
        <v>215</v>
      </c>
      <c r="L631" s="1" t="s">
        <v>58</v>
      </c>
      <c r="M631" s="1">
        <v>0</v>
      </c>
      <c r="N631" s="1">
        <v>0</v>
      </c>
      <c r="O631" s="1">
        <v>0</v>
      </c>
      <c r="P631" s="1">
        <v>0</v>
      </c>
      <c r="Q631" s="1" t="s">
        <v>59</v>
      </c>
      <c r="R631" s="1" t="s">
        <v>59</v>
      </c>
      <c r="S631" s="1" t="s">
        <v>59</v>
      </c>
      <c r="T631" s="1" t="s">
        <v>59</v>
      </c>
      <c r="U631" s="1" t="s">
        <v>59</v>
      </c>
      <c r="V631" s="1">
        <v>1</v>
      </c>
      <c r="W631" s="1">
        <v>0</v>
      </c>
      <c r="X631" s="1">
        <v>1</v>
      </c>
      <c r="Y631" s="1" t="s">
        <v>59</v>
      </c>
      <c r="Z631" s="1" t="s">
        <v>59</v>
      </c>
      <c r="AA631" s="1" t="s">
        <v>59</v>
      </c>
      <c r="AB631" s="1" t="s">
        <v>59</v>
      </c>
      <c r="AC631" s="1" t="s">
        <v>59</v>
      </c>
      <c r="AD631" s="1" t="s">
        <v>59</v>
      </c>
      <c r="AE631" s="1" t="s">
        <v>59</v>
      </c>
      <c r="AF631" s="1" t="s">
        <v>59</v>
      </c>
      <c r="AG631" s="1" t="s">
        <v>59</v>
      </c>
      <c r="AH631" s="1" t="s">
        <v>59</v>
      </c>
      <c r="AI631" s="1" t="s">
        <v>59</v>
      </c>
      <c r="AJ631" s="1" t="s">
        <v>59</v>
      </c>
      <c r="AV631" s="1">
        <v>12.1</v>
      </c>
      <c r="AW631" s="1" t="s">
        <v>59</v>
      </c>
      <c r="AX631" s="1">
        <v>7</v>
      </c>
    </row>
    <row r="632" spans="1:50">
      <c r="A632" s="1" t="s">
        <v>1297</v>
      </c>
      <c r="B632" s="1" t="s">
        <v>1298</v>
      </c>
      <c r="C632" s="1" t="s">
        <v>612</v>
      </c>
      <c r="D632" s="1">
        <v>920</v>
      </c>
      <c r="E632" s="1" t="s">
        <v>53</v>
      </c>
      <c r="F632" s="1">
        <v>44</v>
      </c>
      <c r="G632" s="1" t="s">
        <v>104</v>
      </c>
      <c r="H632" s="1">
        <v>255.26</v>
      </c>
      <c r="I632" s="1" t="s">
        <v>55</v>
      </c>
      <c r="J632" s="1" t="s">
        <v>55</v>
      </c>
      <c r="K632" s="1" t="s">
        <v>90</v>
      </c>
      <c r="L632" s="1" t="s">
        <v>58</v>
      </c>
      <c r="M632" s="1">
        <v>0</v>
      </c>
      <c r="N632" s="1">
        <v>1</v>
      </c>
      <c r="O632" s="1">
        <v>1</v>
      </c>
      <c r="P632" s="1">
        <v>0</v>
      </c>
      <c r="Q632" s="1" t="s">
        <v>59</v>
      </c>
      <c r="R632" s="1" t="s">
        <v>59</v>
      </c>
      <c r="S632" s="1" t="s">
        <v>59</v>
      </c>
      <c r="T632" s="1" t="s">
        <v>59</v>
      </c>
      <c r="U632" s="1" t="s">
        <v>59</v>
      </c>
      <c r="V632" s="1">
        <v>3</v>
      </c>
      <c r="W632" s="1">
        <v>1</v>
      </c>
      <c r="X632" s="1">
        <v>1</v>
      </c>
      <c r="Y632" s="1" t="s">
        <v>58</v>
      </c>
      <c r="Z632" s="1" t="s">
        <v>66</v>
      </c>
      <c r="AA632" s="1" t="s">
        <v>58</v>
      </c>
      <c r="AB632" s="1" t="s">
        <v>66</v>
      </c>
      <c r="AC632" s="1" t="s">
        <v>58</v>
      </c>
      <c r="AD632" s="1" t="s">
        <v>58</v>
      </c>
      <c r="AE632" s="1" t="s">
        <v>58</v>
      </c>
      <c r="AF632" s="1" t="s">
        <v>58</v>
      </c>
      <c r="AG632" s="1" t="s">
        <v>58</v>
      </c>
      <c r="AH632" s="1" t="s">
        <v>58</v>
      </c>
      <c r="AI632" s="1" t="s">
        <v>58</v>
      </c>
      <c r="AJ632" s="1" t="s">
        <v>58</v>
      </c>
      <c r="AK632" s="1">
        <v>0</v>
      </c>
      <c r="AL632" s="1">
        <v>1</v>
      </c>
      <c r="AM632" s="1">
        <v>1</v>
      </c>
      <c r="AN632" s="1">
        <v>0</v>
      </c>
      <c r="AO632" s="1">
        <v>1</v>
      </c>
      <c r="AP632" s="1">
        <v>0</v>
      </c>
      <c r="AQ632" s="1">
        <v>0</v>
      </c>
      <c r="AR632" s="1">
        <v>0</v>
      </c>
      <c r="AS632" s="1">
        <v>0</v>
      </c>
      <c r="AV632" s="1">
        <v>12.1</v>
      </c>
      <c r="AW632" s="1" t="s">
        <v>59</v>
      </c>
      <c r="AX632" s="1">
        <v>2</v>
      </c>
    </row>
    <row r="633" spans="1:50">
      <c r="A633" s="1" t="s">
        <v>1299</v>
      </c>
      <c r="B633" s="1" t="s">
        <v>1300</v>
      </c>
      <c r="C633" s="1" t="s">
        <v>79</v>
      </c>
      <c r="E633" s="1" t="s">
        <v>63</v>
      </c>
      <c r="F633" s="1">
        <v>0</v>
      </c>
      <c r="G633" s="1" t="s">
        <v>64</v>
      </c>
      <c r="H633" s="1">
        <v>158.22</v>
      </c>
      <c r="I633" s="1" t="s">
        <v>55</v>
      </c>
      <c r="J633" s="1" t="s">
        <v>55</v>
      </c>
      <c r="K633" s="1" t="s">
        <v>215</v>
      </c>
      <c r="L633" s="1" t="s">
        <v>58</v>
      </c>
      <c r="M633" s="1">
        <v>0</v>
      </c>
      <c r="N633" s="1">
        <v>1</v>
      </c>
      <c r="O633" s="1">
        <v>1</v>
      </c>
      <c r="P633" s="1">
        <v>0</v>
      </c>
      <c r="Q633" s="1" t="s">
        <v>59</v>
      </c>
      <c r="R633" s="1" t="s">
        <v>59</v>
      </c>
      <c r="S633" s="1" t="s">
        <v>59</v>
      </c>
      <c r="T633" s="1" t="s">
        <v>59</v>
      </c>
      <c r="U633" s="1" t="s">
        <v>59</v>
      </c>
      <c r="V633" s="1">
        <v>2</v>
      </c>
      <c r="W633" s="1">
        <v>1</v>
      </c>
      <c r="X633" s="1">
        <v>0</v>
      </c>
      <c r="Y633" s="1" t="s">
        <v>58</v>
      </c>
      <c r="Z633" s="1" t="s">
        <v>58</v>
      </c>
      <c r="AA633" s="1" t="s">
        <v>58</v>
      </c>
      <c r="AB633" s="1" t="s">
        <v>58</v>
      </c>
      <c r="AC633" s="1" t="s">
        <v>58</v>
      </c>
      <c r="AD633" s="1" t="s">
        <v>58</v>
      </c>
      <c r="AE633" s="1" t="s">
        <v>58</v>
      </c>
      <c r="AF633" s="1" t="s">
        <v>58</v>
      </c>
      <c r="AG633" s="1" t="s">
        <v>58</v>
      </c>
      <c r="AH633" s="1" t="s">
        <v>58</v>
      </c>
      <c r="AI633" s="1" t="s">
        <v>58</v>
      </c>
      <c r="AJ633" s="1" t="s">
        <v>58</v>
      </c>
      <c r="AK633" s="1">
        <v>1</v>
      </c>
      <c r="AL633" s="1">
        <v>1</v>
      </c>
      <c r="AM633" s="1">
        <v>1</v>
      </c>
      <c r="AN633" s="1">
        <v>0</v>
      </c>
      <c r="AO633" s="1">
        <v>0</v>
      </c>
      <c r="AP633" s="1">
        <v>0</v>
      </c>
      <c r="AQ633" s="1">
        <v>0</v>
      </c>
      <c r="AR633" s="1">
        <v>0</v>
      </c>
      <c r="AS633" s="1">
        <v>1</v>
      </c>
      <c r="AV633" s="1">
        <v>11.6</v>
      </c>
      <c r="AW633" s="1" t="s">
        <v>59</v>
      </c>
      <c r="AX633" s="1">
        <v>8</v>
      </c>
    </row>
    <row r="634" spans="1:50">
      <c r="A634" s="1" t="s">
        <v>1301</v>
      </c>
      <c r="B634" s="1" t="s">
        <v>1302</v>
      </c>
      <c r="C634" s="1" t="s">
        <v>122</v>
      </c>
      <c r="D634" s="1">
        <v>3980</v>
      </c>
      <c r="E634" s="1" t="s">
        <v>53</v>
      </c>
      <c r="F634" s="1">
        <v>52</v>
      </c>
      <c r="G634" s="1" t="s">
        <v>115</v>
      </c>
      <c r="H634" s="1">
        <v>144.74</v>
      </c>
      <c r="I634" s="1" t="s">
        <v>55</v>
      </c>
      <c r="J634" s="1" t="s">
        <v>55</v>
      </c>
      <c r="K634" s="1" t="s">
        <v>131</v>
      </c>
      <c r="L634" s="1" t="s">
        <v>58</v>
      </c>
      <c r="M634" s="1">
        <v>0</v>
      </c>
      <c r="N634" s="1">
        <v>1</v>
      </c>
      <c r="O634" s="1">
        <v>1</v>
      </c>
      <c r="P634" s="1">
        <v>0</v>
      </c>
      <c r="Q634" s="1" t="s">
        <v>59</v>
      </c>
      <c r="R634" s="1" t="s">
        <v>59</v>
      </c>
      <c r="S634" s="1" t="s">
        <v>59</v>
      </c>
      <c r="T634" s="1" t="s">
        <v>59</v>
      </c>
      <c r="U634" s="1" t="s">
        <v>59</v>
      </c>
      <c r="V634" s="1">
        <v>1</v>
      </c>
      <c r="W634" s="1">
        <v>0</v>
      </c>
      <c r="X634" s="1">
        <v>0</v>
      </c>
      <c r="Y634" s="1" t="s">
        <v>59</v>
      </c>
      <c r="Z634" s="1" t="s">
        <v>59</v>
      </c>
      <c r="AA634" s="1" t="s">
        <v>59</v>
      </c>
      <c r="AB634" s="1" t="s">
        <v>59</v>
      </c>
      <c r="AC634" s="1" t="s">
        <v>59</v>
      </c>
      <c r="AD634" s="1" t="s">
        <v>59</v>
      </c>
      <c r="AE634" s="1" t="s">
        <v>59</v>
      </c>
      <c r="AF634" s="1" t="s">
        <v>59</v>
      </c>
      <c r="AG634" s="1" t="s">
        <v>59</v>
      </c>
      <c r="AH634" s="1" t="s">
        <v>59</v>
      </c>
      <c r="AI634" s="1" t="s">
        <v>59</v>
      </c>
      <c r="AJ634" s="1" t="s">
        <v>59</v>
      </c>
      <c r="AV634" s="1">
        <v>11.6</v>
      </c>
      <c r="AW634" s="1" t="s">
        <v>59</v>
      </c>
      <c r="AX634" s="1">
        <v>7</v>
      </c>
    </row>
    <row r="635" spans="1:50">
      <c r="A635" s="1" t="s">
        <v>1303</v>
      </c>
      <c r="B635" s="1" t="s">
        <v>1304</v>
      </c>
      <c r="C635" s="1" t="s">
        <v>205</v>
      </c>
      <c r="D635" s="1">
        <v>7800</v>
      </c>
      <c r="E635" s="1" t="s">
        <v>63</v>
      </c>
      <c r="F635" s="1">
        <v>36</v>
      </c>
      <c r="G635" s="1" t="s">
        <v>115</v>
      </c>
      <c r="H635" s="1">
        <v>186.18</v>
      </c>
      <c r="I635" s="1" t="s">
        <v>55</v>
      </c>
      <c r="J635" s="1" t="s">
        <v>56</v>
      </c>
      <c r="K635" s="1" t="s">
        <v>128</v>
      </c>
      <c r="L635" s="1" t="s">
        <v>58</v>
      </c>
      <c r="M635" s="1">
        <v>0</v>
      </c>
      <c r="N635" s="1">
        <v>0</v>
      </c>
      <c r="O635" s="1">
        <v>0</v>
      </c>
      <c r="P635" s="1">
        <v>0</v>
      </c>
      <c r="Q635" s="1" t="s">
        <v>59</v>
      </c>
      <c r="R635" s="1" t="s">
        <v>59</v>
      </c>
      <c r="S635" s="1" t="s">
        <v>59</v>
      </c>
      <c r="T635" s="1" t="s">
        <v>59</v>
      </c>
      <c r="U635" s="1" t="s">
        <v>59</v>
      </c>
      <c r="W635" s="1">
        <v>0</v>
      </c>
      <c r="X635" s="1">
        <v>0</v>
      </c>
      <c r="Y635" s="1" t="s">
        <v>59</v>
      </c>
      <c r="Z635" s="1" t="s">
        <v>59</v>
      </c>
      <c r="AA635" s="1" t="s">
        <v>59</v>
      </c>
      <c r="AB635" s="1" t="s">
        <v>59</v>
      </c>
      <c r="AC635" s="1" t="s">
        <v>59</v>
      </c>
      <c r="AD635" s="1" t="s">
        <v>59</v>
      </c>
      <c r="AE635" s="1" t="s">
        <v>59</v>
      </c>
      <c r="AF635" s="1" t="s">
        <v>59</v>
      </c>
      <c r="AG635" s="1" t="s">
        <v>59</v>
      </c>
      <c r="AH635" s="1" t="s">
        <v>59</v>
      </c>
      <c r="AI635" s="1" t="s">
        <v>59</v>
      </c>
      <c r="AJ635" s="1" t="s">
        <v>59</v>
      </c>
      <c r="AV635" s="1">
        <v>13.4</v>
      </c>
      <c r="AW635" s="1" t="s">
        <v>59</v>
      </c>
      <c r="AX635" s="1">
        <v>1</v>
      </c>
    </row>
    <row r="636" spans="1:50">
      <c r="A636" s="1" t="s">
        <v>1305</v>
      </c>
      <c r="B636" s="1" t="s">
        <v>1306</v>
      </c>
      <c r="C636" s="1" t="s">
        <v>271</v>
      </c>
      <c r="D636" s="1">
        <v>460</v>
      </c>
      <c r="E636" s="1" t="s">
        <v>63</v>
      </c>
      <c r="F636" s="1">
        <v>44</v>
      </c>
      <c r="G636" s="1" t="s">
        <v>84</v>
      </c>
      <c r="H636" s="1">
        <v>186.18</v>
      </c>
      <c r="I636" s="1" t="s">
        <v>105</v>
      </c>
      <c r="J636" s="1" t="s">
        <v>56</v>
      </c>
      <c r="K636" s="1" t="s">
        <v>80</v>
      </c>
      <c r="L636" s="1" t="s">
        <v>58</v>
      </c>
      <c r="M636" s="1">
        <v>0</v>
      </c>
      <c r="N636" s="1">
        <v>1</v>
      </c>
      <c r="O636" s="1">
        <v>1</v>
      </c>
      <c r="P636" s="1">
        <v>0</v>
      </c>
      <c r="Q636" s="1" t="s">
        <v>59</v>
      </c>
      <c r="R636" s="1" t="s">
        <v>59</v>
      </c>
      <c r="S636" s="1" t="s">
        <v>59</v>
      </c>
      <c r="T636" s="1" t="s">
        <v>59</v>
      </c>
      <c r="U636" s="1" t="s">
        <v>59</v>
      </c>
      <c r="V636" s="1">
        <v>0</v>
      </c>
      <c r="W636" s="1">
        <v>0</v>
      </c>
      <c r="X636" s="1">
        <v>0</v>
      </c>
      <c r="Y636" s="1" t="s">
        <v>59</v>
      </c>
      <c r="Z636" s="1" t="s">
        <v>59</v>
      </c>
      <c r="AA636" s="1" t="s">
        <v>59</v>
      </c>
      <c r="AB636" s="1" t="s">
        <v>59</v>
      </c>
      <c r="AC636" s="1" t="s">
        <v>59</v>
      </c>
      <c r="AD636" s="1" t="s">
        <v>59</v>
      </c>
      <c r="AE636" s="1" t="s">
        <v>59</v>
      </c>
      <c r="AF636" s="1" t="s">
        <v>59</v>
      </c>
      <c r="AG636" s="1" t="s">
        <v>59</v>
      </c>
      <c r="AH636" s="1" t="s">
        <v>59</v>
      </c>
      <c r="AI636" s="1" t="s">
        <v>59</v>
      </c>
      <c r="AJ636" s="1" t="s">
        <v>59</v>
      </c>
      <c r="AV636" s="1">
        <v>12.6</v>
      </c>
      <c r="AW636" s="1" t="s">
        <v>59</v>
      </c>
      <c r="AX636" s="1">
        <v>1</v>
      </c>
    </row>
    <row r="637" spans="1:50">
      <c r="A637" s="1" t="s">
        <v>1307</v>
      </c>
      <c r="B637" s="1" t="s">
        <v>1308</v>
      </c>
      <c r="C637" s="1" t="s">
        <v>122</v>
      </c>
      <c r="D637" s="1">
        <v>4900</v>
      </c>
      <c r="E637" s="1" t="s">
        <v>63</v>
      </c>
      <c r="F637" s="1">
        <v>58</v>
      </c>
      <c r="G637" s="1" t="s">
        <v>64</v>
      </c>
      <c r="H637" s="1">
        <v>281.91000000000003</v>
      </c>
      <c r="I637" s="1" t="s">
        <v>105</v>
      </c>
      <c r="J637" s="1" t="s">
        <v>71</v>
      </c>
      <c r="K637" s="1" t="s">
        <v>111</v>
      </c>
      <c r="L637" s="1" t="s">
        <v>58</v>
      </c>
      <c r="M637" s="1">
        <v>0</v>
      </c>
      <c r="N637" s="1">
        <v>0</v>
      </c>
      <c r="O637" s="1">
        <v>0</v>
      </c>
      <c r="P637" s="1">
        <v>0</v>
      </c>
      <c r="Q637" s="1" t="s">
        <v>66</v>
      </c>
      <c r="R637" s="1" t="s">
        <v>59</v>
      </c>
      <c r="S637" s="1" t="s">
        <v>59</v>
      </c>
      <c r="T637" s="1" t="s">
        <v>66</v>
      </c>
      <c r="U637" s="1" t="s">
        <v>59</v>
      </c>
      <c r="V637" s="1">
        <v>2</v>
      </c>
      <c r="W637" s="1">
        <v>1</v>
      </c>
      <c r="X637" s="1">
        <v>1</v>
      </c>
      <c r="Y637" s="1" t="s">
        <v>58</v>
      </c>
      <c r="Z637" s="1" t="s">
        <v>58</v>
      </c>
      <c r="AA637" s="1" t="s">
        <v>58</v>
      </c>
      <c r="AB637" s="1" t="s">
        <v>58</v>
      </c>
      <c r="AC637" s="1" t="s">
        <v>58</v>
      </c>
      <c r="AD637" s="1" t="s">
        <v>58</v>
      </c>
      <c r="AE637" s="1" t="s">
        <v>58</v>
      </c>
      <c r="AF637" s="1" t="s">
        <v>58</v>
      </c>
      <c r="AG637" s="1" t="s">
        <v>58</v>
      </c>
      <c r="AH637" s="1" t="s">
        <v>58</v>
      </c>
      <c r="AI637" s="1" t="s">
        <v>58</v>
      </c>
      <c r="AJ637" s="1" t="s">
        <v>58</v>
      </c>
      <c r="AK637" s="1">
        <v>0</v>
      </c>
      <c r="AL637" s="1">
        <v>1</v>
      </c>
      <c r="AM637" s="1">
        <v>1</v>
      </c>
      <c r="AN637" s="1">
        <v>1</v>
      </c>
      <c r="AO637" s="1">
        <v>1</v>
      </c>
      <c r="AP637" s="1">
        <v>0</v>
      </c>
      <c r="AQ637" s="1">
        <v>0</v>
      </c>
      <c r="AR637" s="1">
        <v>1</v>
      </c>
      <c r="AS637" s="1">
        <v>1</v>
      </c>
      <c r="AV637" s="1">
        <v>13.1</v>
      </c>
      <c r="AW637" s="1" t="s">
        <v>66</v>
      </c>
      <c r="AX637" s="1">
        <v>7</v>
      </c>
    </row>
    <row r="638" spans="1:50">
      <c r="A638" s="1" t="s">
        <v>1309</v>
      </c>
      <c r="B638" s="1" t="s">
        <v>956</v>
      </c>
      <c r="C638" s="1" t="s">
        <v>79</v>
      </c>
      <c r="D638" s="1">
        <v>3760</v>
      </c>
      <c r="E638" s="1" t="s">
        <v>63</v>
      </c>
      <c r="F638" s="1">
        <v>62</v>
      </c>
      <c r="G638" s="1" t="s">
        <v>64</v>
      </c>
      <c r="H638" s="1">
        <v>391.45</v>
      </c>
      <c r="I638" s="1" t="s">
        <v>55</v>
      </c>
      <c r="J638" s="1" t="s">
        <v>55</v>
      </c>
      <c r="K638" s="1" t="s">
        <v>85</v>
      </c>
      <c r="L638" s="1" t="s">
        <v>58</v>
      </c>
      <c r="M638" s="1">
        <v>0</v>
      </c>
      <c r="N638" s="1">
        <v>2</v>
      </c>
      <c r="O638" s="1">
        <v>2</v>
      </c>
      <c r="P638" s="1">
        <v>0</v>
      </c>
      <c r="Q638" s="1" t="s">
        <v>59</v>
      </c>
      <c r="R638" s="1" t="s">
        <v>59</v>
      </c>
      <c r="S638" s="1" t="s">
        <v>59</v>
      </c>
      <c r="T638" s="1" t="s">
        <v>59</v>
      </c>
      <c r="U638" s="1" t="s">
        <v>59</v>
      </c>
      <c r="V638" s="1">
        <v>1</v>
      </c>
      <c r="W638" s="1">
        <v>1</v>
      </c>
      <c r="X638" s="1">
        <v>1</v>
      </c>
      <c r="Y638" s="1" t="s">
        <v>66</v>
      </c>
      <c r="Z638" s="1" t="s">
        <v>58</v>
      </c>
      <c r="AA638" s="1" t="s">
        <v>66</v>
      </c>
      <c r="AB638" s="1" t="s">
        <v>66</v>
      </c>
      <c r="AC638" s="1" t="s">
        <v>58</v>
      </c>
      <c r="AD638" s="1" t="s">
        <v>58</v>
      </c>
      <c r="AE638" s="1" t="s">
        <v>66</v>
      </c>
      <c r="AF638" s="1" t="s">
        <v>58</v>
      </c>
      <c r="AG638" s="1" t="s">
        <v>58</v>
      </c>
      <c r="AH638" s="1" t="s">
        <v>58</v>
      </c>
      <c r="AI638" s="1" t="s">
        <v>58</v>
      </c>
      <c r="AJ638" s="1" t="s">
        <v>58</v>
      </c>
      <c r="AK638" s="1">
        <v>0</v>
      </c>
      <c r="AL638" s="1">
        <v>0</v>
      </c>
      <c r="AM638" s="1">
        <v>0</v>
      </c>
      <c r="AN638" s="1">
        <v>0</v>
      </c>
      <c r="AO638" s="1">
        <v>1</v>
      </c>
      <c r="AP638" s="1">
        <v>0</v>
      </c>
      <c r="AQ638" s="1">
        <v>0</v>
      </c>
      <c r="AR638" s="1">
        <v>0</v>
      </c>
      <c r="AS638" s="1">
        <v>0</v>
      </c>
      <c r="AV638" s="1">
        <v>13.7</v>
      </c>
      <c r="AW638" s="1" t="s">
        <v>59</v>
      </c>
      <c r="AX638" s="1">
        <v>8</v>
      </c>
    </row>
    <row r="639" spans="1:50">
      <c r="A639" s="1" t="s">
        <v>1310</v>
      </c>
      <c r="B639" s="1" t="s">
        <v>1040</v>
      </c>
      <c r="C639" s="1" t="s">
        <v>271</v>
      </c>
      <c r="D639" s="1">
        <v>5080</v>
      </c>
      <c r="E639" s="1" t="s">
        <v>53</v>
      </c>
      <c r="F639" s="1">
        <v>44</v>
      </c>
      <c r="G639" s="1" t="s">
        <v>115</v>
      </c>
      <c r="H639" s="1">
        <v>230.26</v>
      </c>
      <c r="I639" s="1" t="s">
        <v>100</v>
      </c>
      <c r="J639" s="1" t="s">
        <v>56</v>
      </c>
      <c r="K639" s="1" t="s">
        <v>131</v>
      </c>
      <c r="L639" s="1" t="s">
        <v>58</v>
      </c>
      <c r="M639" s="1">
        <v>0</v>
      </c>
      <c r="N639" s="1">
        <v>1</v>
      </c>
      <c r="O639" s="1">
        <v>1</v>
      </c>
      <c r="P639" s="1">
        <v>0</v>
      </c>
      <c r="Q639" s="1" t="s">
        <v>66</v>
      </c>
      <c r="R639" s="1" t="s">
        <v>59</v>
      </c>
      <c r="S639" s="1" t="s">
        <v>59</v>
      </c>
      <c r="T639" s="1" t="s">
        <v>66</v>
      </c>
      <c r="U639" s="1" t="s">
        <v>66</v>
      </c>
      <c r="V639" s="1">
        <v>1</v>
      </c>
      <c r="W639" s="1">
        <v>0</v>
      </c>
      <c r="X639" s="1">
        <v>0</v>
      </c>
      <c r="Y639" s="1" t="s">
        <v>58</v>
      </c>
      <c r="Z639" s="1" t="s">
        <v>58</v>
      </c>
      <c r="AA639" s="1" t="s">
        <v>58</v>
      </c>
      <c r="AB639" s="1" t="s">
        <v>58</v>
      </c>
      <c r="AC639" s="1" t="s">
        <v>58</v>
      </c>
      <c r="AD639" s="1" t="s">
        <v>58</v>
      </c>
      <c r="AE639" s="1" t="s">
        <v>58</v>
      </c>
      <c r="AF639" s="1" t="s">
        <v>58</v>
      </c>
      <c r="AG639" s="1" t="s">
        <v>66</v>
      </c>
      <c r="AH639" s="1" t="s">
        <v>66</v>
      </c>
      <c r="AI639" s="1" t="s">
        <v>58</v>
      </c>
      <c r="AJ639" s="1" t="s">
        <v>58</v>
      </c>
      <c r="AK639" s="1">
        <v>1</v>
      </c>
      <c r="AL639" s="1">
        <v>1</v>
      </c>
      <c r="AM639" s="1">
        <v>1</v>
      </c>
      <c r="AN639" s="1">
        <v>1</v>
      </c>
      <c r="AO639" s="1">
        <v>1</v>
      </c>
      <c r="AP639" s="1">
        <v>0</v>
      </c>
      <c r="AQ639" s="1">
        <v>0</v>
      </c>
      <c r="AR639" s="1">
        <v>0</v>
      </c>
      <c r="AS639" s="1">
        <v>1</v>
      </c>
      <c r="AV639" s="1">
        <v>12.2</v>
      </c>
      <c r="AW639" s="1" t="s">
        <v>59</v>
      </c>
      <c r="AX639" s="1">
        <v>1</v>
      </c>
    </row>
    <row r="640" spans="1:50">
      <c r="A640" s="1" t="s">
        <v>1311</v>
      </c>
      <c r="B640" s="1" t="s">
        <v>653</v>
      </c>
      <c r="C640" s="1" t="s">
        <v>205</v>
      </c>
      <c r="D640" s="1">
        <v>2960</v>
      </c>
      <c r="E640" s="1" t="s">
        <v>53</v>
      </c>
      <c r="F640" s="1">
        <v>30</v>
      </c>
      <c r="G640" s="1" t="s">
        <v>54</v>
      </c>
      <c r="H640" s="1">
        <v>126.64</v>
      </c>
      <c r="I640" s="1" t="s">
        <v>55</v>
      </c>
      <c r="J640" s="1" t="s">
        <v>55</v>
      </c>
      <c r="K640" s="1" t="s">
        <v>57</v>
      </c>
      <c r="L640" s="1" t="s">
        <v>66</v>
      </c>
      <c r="M640" s="1">
        <v>3</v>
      </c>
      <c r="N640" s="1">
        <v>0</v>
      </c>
      <c r="O640" s="1">
        <v>0</v>
      </c>
      <c r="P640" s="1">
        <v>0</v>
      </c>
      <c r="Q640" s="1" t="s">
        <v>59</v>
      </c>
      <c r="R640" s="1" t="s">
        <v>59</v>
      </c>
      <c r="S640" s="1" t="s">
        <v>59</v>
      </c>
      <c r="T640" s="1" t="s">
        <v>59</v>
      </c>
      <c r="U640" s="1" t="s">
        <v>59</v>
      </c>
      <c r="W640" s="1">
        <v>0</v>
      </c>
      <c r="X640" s="1">
        <v>0</v>
      </c>
      <c r="Y640" s="1" t="s">
        <v>59</v>
      </c>
      <c r="Z640" s="1" t="s">
        <v>59</v>
      </c>
      <c r="AA640" s="1" t="s">
        <v>59</v>
      </c>
      <c r="AB640" s="1" t="s">
        <v>59</v>
      </c>
      <c r="AC640" s="1" t="s">
        <v>59</v>
      </c>
      <c r="AD640" s="1" t="s">
        <v>59</v>
      </c>
      <c r="AE640" s="1" t="s">
        <v>59</v>
      </c>
      <c r="AF640" s="1" t="s">
        <v>59</v>
      </c>
      <c r="AG640" s="1" t="s">
        <v>59</v>
      </c>
      <c r="AH640" s="1" t="s">
        <v>59</v>
      </c>
      <c r="AI640" s="1" t="s">
        <v>59</v>
      </c>
      <c r="AJ640" s="1" t="s">
        <v>59</v>
      </c>
      <c r="AV640" s="1">
        <v>11.9</v>
      </c>
      <c r="AW640" s="1" t="s">
        <v>59</v>
      </c>
      <c r="AX640" s="1">
        <v>1</v>
      </c>
    </row>
    <row r="641" spans="1:50">
      <c r="A641" s="1" t="s">
        <v>1312</v>
      </c>
      <c r="B641" s="1" t="s">
        <v>1313</v>
      </c>
      <c r="C641" s="1" t="s">
        <v>93</v>
      </c>
      <c r="D641" s="1">
        <v>740</v>
      </c>
      <c r="E641" s="1" t="s">
        <v>53</v>
      </c>
      <c r="F641" s="1">
        <v>50</v>
      </c>
      <c r="G641" s="1" t="s">
        <v>64</v>
      </c>
      <c r="H641" s="1">
        <v>404.61</v>
      </c>
      <c r="I641" s="1" t="s">
        <v>105</v>
      </c>
      <c r="J641" s="1" t="s">
        <v>56</v>
      </c>
      <c r="K641" s="1" t="s">
        <v>153</v>
      </c>
      <c r="L641" s="1" t="s">
        <v>58</v>
      </c>
      <c r="M641" s="1">
        <v>0</v>
      </c>
      <c r="N641" s="1">
        <v>2</v>
      </c>
      <c r="O641" s="1">
        <v>2</v>
      </c>
      <c r="P641" s="1">
        <v>0</v>
      </c>
      <c r="Q641" s="1" t="s">
        <v>59</v>
      </c>
      <c r="R641" s="1" t="s">
        <v>59</v>
      </c>
      <c r="S641" s="1" t="s">
        <v>66</v>
      </c>
      <c r="T641" s="1" t="s">
        <v>59</v>
      </c>
      <c r="U641" s="1" t="s">
        <v>66</v>
      </c>
      <c r="W641" s="1">
        <v>0</v>
      </c>
      <c r="X641" s="1">
        <v>0</v>
      </c>
      <c r="Y641" s="1" t="s">
        <v>66</v>
      </c>
      <c r="Z641" s="1" t="s">
        <v>66</v>
      </c>
      <c r="AA641" s="1" t="s">
        <v>58</v>
      </c>
      <c r="AB641" s="1" t="s">
        <v>58</v>
      </c>
      <c r="AC641" s="1" t="s">
        <v>58</v>
      </c>
      <c r="AD641" s="1" t="s">
        <v>58</v>
      </c>
      <c r="AE641" s="1" t="s">
        <v>58</v>
      </c>
      <c r="AF641" s="1" t="s">
        <v>58</v>
      </c>
      <c r="AG641" s="1" t="s">
        <v>58</v>
      </c>
      <c r="AH641" s="1" t="s">
        <v>58</v>
      </c>
      <c r="AI641" s="1" t="s">
        <v>58</v>
      </c>
      <c r="AJ641" s="1" t="s">
        <v>58</v>
      </c>
      <c r="AK641" s="1">
        <v>0</v>
      </c>
      <c r="AL641" s="1">
        <v>1</v>
      </c>
      <c r="AM641" s="1">
        <v>0</v>
      </c>
      <c r="AN641" s="1">
        <v>0</v>
      </c>
      <c r="AO641" s="1">
        <v>1</v>
      </c>
      <c r="AP641" s="1">
        <v>0</v>
      </c>
      <c r="AQ641" s="1">
        <v>0</v>
      </c>
      <c r="AR641" s="1">
        <v>0</v>
      </c>
      <c r="AS641" s="1">
        <v>1</v>
      </c>
      <c r="AV641" s="1">
        <v>15.3</v>
      </c>
      <c r="AW641" s="1" t="s">
        <v>59</v>
      </c>
      <c r="AX641" s="1">
        <v>5</v>
      </c>
    </row>
    <row r="642" spans="1:50">
      <c r="A642" s="1" t="s">
        <v>1314</v>
      </c>
      <c r="B642" s="1" t="s">
        <v>312</v>
      </c>
      <c r="C642" s="1" t="s">
        <v>134</v>
      </c>
      <c r="E642" s="1" t="s">
        <v>63</v>
      </c>
      <c r="F642" s="1">
        <v>34</v>
      </c>
      <c r="G642" s="1" t="s">
        <v>64</v>
      </c>
      <c r="H642" s="1">
        <v>280.26</v>
      </c>
      <c r="I642" s="1" t="s">
        <v>55</v>
      </c>
      <c r="J642" s="1" t="s">
        <v>55</v>
      </c>
      <c r="K642" s="1" t="s">
        <v>131</v>
      </c>
      <c r="L642" s="1" t="s">
        <v>58</v>
      </c>
      <c r="M642" s="1">
        <v>0</v>
      </c>
      <c r="N642" s="1">
        <v>0</v>
      </c>
      <c r="O642" s="1">
        <v>0</v>
      </c>
      <c r="P642" s="1">
        <v>0</v>
      </c>
      <c r="Q642" s="1" t="s">
        <v>59</v>
      </c>
      <c r="R642" s="1" t="s">
        <v>59</v>
      </c>
      <c r="S642" s="1" t="s">
        <v>59</v>
      </c>
      <c r="T642" s="1" t="s">
        <v>59</v>
      </c>
      <c r="U642" s="1" t="s">
        <v>59</v>
      </c>
      <c r="Y642" s="1" t="s">
        <v>58</v>
      </c>
      <c r="Z642" s="1" t="s">
        <v>58</v>
      </c>
      <c r="AA642" s="1" t="s">
        <v>58</v>
      </c>
      <c r="AB642" s="1" t="s">
        <v>58</v>
      </c>
      <c r="AC642" s="1" t="s">
        <v>58</v>
      </c>
      <c r="AD642" s="1" t="s">
        <v>58</v>
      </c>
      <c r="AE642" s="1" t="s">
        <v>58</v>
      </c>
      <c r="AF642" s="1" t="s">
        <v>58</v>
      </c>
      <c r="AG642" s="1" t="s">
        <v>58</v>
      </c>
      <c r="AH642" s="1" t="s">
        <v>58</v>
      </c>
      <c r="AI642" s="1" t="s">
        <v>58</v>
      </c>
      <c r="AJ642" s="1" t="s">
        <v>58</v>
      </c>
      <c r="AK642" s="1">
        <v>0</v>
      </c>
      <c r="AL642" s="1">
        <v>0</v>
      </c>
      <c r="AM642" s="1">
        <v>0</v>
      </c>
      <c r="AN642" s="1">
        <v>0</v>
      </c>
      <c r="AO642" s="1">
        <v>0</v>
      </c>
      <c r="AP642" s="1">
        <v>0</v>
      </c>
      <c r="AQ642" s="1">
        <v>0</v>
      </c>
      <c r="AR642" s="1">
        <v>0</v>
      </c>
      <c r="AS642" s="1">
        <v>0</v>
      </c>
      <c r="AW642" s="1" t="s">
        <v>59</v>
      </c>
      <c r="AX642" s="1">
        <v>1</v>
      </c>
    </row>
    <row r="643" spans="1:50">
      <c r="A643" s="1" t="s">
        <v>1315</v>
      </c>
      <c r="B643" s="1" t="s">
        <v>1316</v>
      </c>
      <c r="C643" s="1" t="s">
        <v>108</v>
      </c>
      <c r="D643" s="1">
        <v>1920</v>
      </c>
      <c r="E643" s="1" t="s">
        <v>53</v>
      </c>
      <c r="F643" s="1">
        <v>0</v>
      </c>
      <c r="G643" s="1" t="s">
        <v>104</v>
      </c>
      <c r="H643" s="1">
        <v>138.82</v>
      </c>
      <c r="I643" s="1" t="s">
        <v>55</v>
      </c>
      <c r="J643" s="1" t="s">
        <v>55</v>
      </c>
      <c r="K643" s="1" t="s">
        <v>57</v>
      </c>
      <c r="L643" s="1" t="s">
        <v>58</v>
      </c>
      <c r="M643" s="1">
        <v>0</v>
      </c>
      <c r="N643" s="1">
        <v>0</v>
      </c>
      <c r="O643" s="1">
        <v>0</v>
      </c>
      <c r="P643" s="1">
        <v>0</v>
      </c>
      <c r="Q643" s="1" t="s">
        <v>59</v>
      </c>
      <c r="R643" s="1" t="s">
        <v>59</v>
      </c>
      <c r="S643" s="1" t="s">
        <v>59</v>
      </c>
      <c r="T643" s="1" t="s">
        <v>59</v>
      </c>
      <c r="U643" s="1" t="s">
        <v>59</v>
      </c>
      <c r="V643" s="1">
        <v>2</v>
      </c>
      <c r="W643" s="1">
        <v>1</v>
      </c>
      <c r="X643" s="1">
        <v>1</v>
      </c>
      <c r="Y643" s="1" t="s">
        <v>59</v>
      </c>
      <c r="Z643" s="1" t="s">
        <v>59</v>
      </c>
      <c r="AA643" s="1" t="s">
        <v>59</v>
      </c>
      <c r="AB643" s="1" t="s">
        <v>59</v>
      </c>
      <c r="AC643" s="1" t="s">
        <v>59</v>
      </c>
      <c r="AD643" s="1" t="s">
        <v>59</v>
      </c>
      <c r="AE643" s="1" t="s">
        <v>59</v>
      </c>
      <c r="AF643" s="1" t="s">
        <v>59</v>
      </c>
      <c r="AG643" s="1" t="s">
        <v>59</v>
      </c>
      <c r="AH643" s="1" t="s">
        <v>59</v>
      </c>
      <c r="AI643" s="1" t="s">
        <v>59</v>
      </c>
      <c r="AJ643" s="1" t="s">
        <v>59</v>
      </c>
      <c r="AV643" s="1">
        <v>11.9</v>
      </c>
      <c r="AW643" s="1" t="s">
        <v>59</v>
      </c>
      <c r="AX643" s="1">
        <v>9</v>
      </c>
    </row>
    <row r="644" spans="1:50">
      <c r="A644" s="1" t="s">
        <v>1317</v>
      </c>
      <c r="B644" s="1" t="s">
        <v>362</v>
      </c>
      <c r="C644" s="1" t="s">
        <v>119</v>
      </c>
      <c r="D644" s="1">
        <v>520</v>
      </c>
      <c r="E644" s="1" t="s">
        <v>63</v>
      </c>
      <c r="F644" s="1">
        <v>32</v>
      </c>
      <c r="G644" s="1" t="s">
        <v>84</v>
      </c>
      <c r="H644" s="1">
        <v>232.89</v>
      </c>
      <c r="I644" s="1" t="s">
        <v>55</v>
      </c>
      <c r="J644" s="1" t="s">
        <v>55</v>
      </c>
      <c r="K644" s="1" t="s">
        <v>85</v>
      </c>
      <c r="L644" s="1" t="s">
        <v>66</v>
      </c>
      <c r="M644" s="1">
        <v>1</v>
      </c>
      <c r="N644" s="1">
        <v>1</v>
      </c>
      <c r="O644" s="1">
        <v>1</v>
      </c>
      <c r="P644" s="1">
        <v>0</v>
      </c>
      <c r="Q644" s="1" t="s">
        <v>59</v>
      </c>
      <c r="R644" s="1" t="s">
        <v>59</v>
      </c>
      <c r="S644" s="1" t="s">
        <v>59</v>
      </c>
      <c r="T644" s="1" t="s">
        <v>59</v>
      </c>
      <c r="U644" s="1" t="s">
        <v>59</v>
      </c>
      <c r="W644" s="1">
        <v>0</v>
      </c>
      <c r="X644" s="1">
        <v>0</v>
      </c>
      <c r="Y644" s="1" t="s">
        <v>58</v>
      </c>
      <c r="Z644" s="1" t="s">
        <v>58</v>
      </c>
      <c r="AA644" s="1" t="s">
        <v>58</v>
      </c>
      <c r="AB644" s="1" t="s">
        <v>66</v>
      </c>
      <c r="AC644" s="1" t="s">
        <v>58</v>
      </c>
      <c r="AD644" s="1" t="s">
        <v>58</v>
      </c>
      <c r="AE644" s="1" t="s">
        <v>58</v>
      </c>
      <c r="AF644" s="1" t="s">
        <v>58</v>
      </c>
      <c r="AG644" s="1" t="s">
        <v>58</v>
      </c>
      <c r="AH644" s="1" t="s">
        <v>58</v>
      </c>
      <c r="AI644" s="1" t="s">
        <v>58</v>
      </c>
      <c r="AJ644" s="1" t="s">
        <v>58</v>
      </c>
      <c r="AK644" s="1">
        <v>1</v>
      </c>
      <c r="AL644" s="1">
        <v>1</v>
      </c>
      <c r="AM644" s="1">
        <v>1</v>
      </c>
      <c r="AN644" s="1">
        <v>0</v>
      </c>
      <c r="AO644" s="1">
        <v>1</v>
      </c>
      <c r="AP644" s="1">
        <v>0</v>
      </c>
      <c r="AQ644" s="1">
        <v>1</v>
      </c>
      <c r="AR644" s="1">
        <v>1</v>
      </c>
      <c r="AS644" s="1">
        <v>1</v>
      </c>
      <c r="AV644" s="1">
        <v>11.3</v>
      </c>
      <c r="AW644" s="1" t="s">
        <v>59</v>
      </c>
      <c r="AX644" s="1">
        <v>7</v>
      </c>
    </row>
    <row r="645" spans="1:50">
      <c r="A645" s="1" t="s">
        <v>1318</v>
      </c>
      <c r="B645" s="1" t="s">
        <v>446</v>
      </c>
      <c r="C645" s="1" t="s">
        <v>185</v>
      </c>
      <c r="D645" s="1">
        <v>1600</v>
      </c>
      <c r="E645" s="1" t="s">
        <v>63</v>
      </c>
      <c r="F645" s="1">
        <v>0</v>
      </c>
      <c r="G645" s="1" t="s">
        <v>64</v>
      </c>
      <c r="H645" s="1">
        <v>230.26</v>
      </c>
      <c r="I645" s="1" t="s">
        <v>55</v>
      </c>
      <c r="J645" s="1" t="s">
        <v>55</v>
      </c>
      <c r="K645" s="1" t="s">
        <v>57</v>
      </c>
      <c r="L645" s="1" t="s">
        <v>58</v>
      </c>
      <c r="M645" s="1">
        <v>0</v>
      </c>
      <c r="N645" s="1">
        <v>1</v>
      </c>
      <c r="O645" s="1">
        <v>1</v>
      </c>
      <c r="P645" s="1">
        <v>0</v>
      </c>
      <c r="Q645" s="1" t="s">
        <v>59</v>
      </c>
      <c r="R645" s="1" t="s">
        <v>59</v>
      </c>
      <c r="S645" s="1" t="s">
        <v>59</v>
      </c>
      <c r="T645" s="1" t="s">
        <v>59</v>
      </c>
      <c r="U645" s="1" t="s">
        <v>59</v>
      </c>
      <c r="W645" s="1">
        <v>0</v>
      </c>
      <c r="X645" s="1">
        <v>0</v>
      </c>
      <c r="Y645" s="1" t="s">
        <v>59</v>
      </c>
      <c r="Z645" s="1" t="s">
        <v>59</v>
      </c>
      <c r="AA645" s="1" t="s">
        <v>59</v>
      </c>
      <c r="AB645" s="1" t="s">
        <v>59</v>
      </c>
      <c r="AC645" s="1" t="s">
        <v>59</v>
      </c>
      <c r="AD645" s="1" t="s">
        <v>59</v>
      </c>
      <c r="AE645" s="1" t="s">
        <v>59</v>
      </c>
      <c r="AF645" s="1" t="s">
        <v>59</v>
      </c>
      <c r="AG645" s="1" t="s">
        <v>59</v>
      </c>
      <c r="AH645" s="1" t="s">
        <v>59</v>
      </c>
      <c r="AI645" s="1" t="s">
        <v>59</v>
      </c>
      <c r="AJ645" s="1" t="s">
        <v>59</v>
      </c>
      <c r="AV645" s="1">
        <v>11.9</v>
      </c>
      <c r="AW645" s="1" t="s">
        <v>59</v>
      </c>
      <c r="AX645" s="1">
        <v>1</v>
      </c>
    </row>
    <row r="646" spans="1:50">
      <c r="A646" s="1" t="s">
        <v>1319</v>
      </c>
      <c r="B646" s="1" t="s">
        <v>1320</v>
      </c>
      <c r="C646" s="1" t="s">
        <v>103</v>
      </c>
      <c r="D646" s="1">
        <v>8720</v>
      </c>
      <c r="E646" s="1" t="s">
        <v>63</v>
      </c>
      <c r="F646" s="1">
        <v>64</v>
      </c>
      <c r="G646" s="1" t="s">
        <v>246</v>
      </c>
      <c r="H646" s="1">
        <v>425.99</v>
      </c>
      <c r="I646" s="1" t="s">
        <v>105</v>
      </c>
      <c r="J646" s="1" t="s">
        <v>55</v>
      </c>
      <c r="K646" s="1" t="s">
        <v>90</v>
      </c>
      <c r="L646" s="1" t="s">
        <v>58</v>
      </c>
      <c r="M646" s="1">
        <v>0</v>
      </c>
      <c r="N646" s="1">
        <v>1</v>
      </c>
      <c r="O646" s="1">
        <v>1</v>
      </c>
      <c r="P646" s="1">
        <v>0</v>
      </c>
      <c r="Q646" s="1" t="s">
        <v>59</v>
      </c>
      <c r="R646" s="1" t="s">
        <v>66</v>
      </c>
      <c r="S646" s="1" t="s">
        <v>59</v>
      </c>
      <c r="T646" s="1" t="s">
        <v>66</v>
      </c>
      <c r="U646" s="1" t="s">
        <v>66</v>
      </c>
      <c r="W646" s="1">
        <v>0</v>
      </c>
      <c r="X646" s="1">
        <v>0</v>
      </c>
      <c r="Y646" s="1" t="s">
        <v>66</v>
      </c>
      <c r="Z646" s="1" t="s">
        <v>66</v>
      </c>
      <c r="AA646" s="1" t="s">
        <v>58</v>
      </c>
      <c r="AB646" s="1" t="s">
        <v>58</v>
      </c>
      <c r="AC646" s="1" t="s">
        <v>58</v>
      </c>
      <c r="AD646" s="1" t="s">
        <v>58</v>
      </c>
      <c r="AE646" s="1" t="s">
        <v>58</v>
      </c>
      <c r="AF646" s="1" t="s">
        <v>58</v>
      </c>
      <c r="AG646" s="1" t="s">
        <v>58</v>
      </c>
      <c r="AH646" s="1" t="s">
        <v>58</v>
      </c>
      <c r="AI646" s="1" t="s">
        <v>58</v>
      </c>
      <c r="AJ646" s="1" t="s">
        <v>58</v>
      </c>
      <c r="AK646" s="1">
        <v>0</v>
      </c>
      <c r="AL646" s="1">
        <v>1</v>
      </c>
      <c r="AM646" s="1">
        <v>1</v>
      </c>
      <c r="AN646" s="1">
        <v>1</v>
      </c>
      <c r="AO646" s="1">
        <v>1</v>
      </c>
      <c r="AP646" s="1">
        <v>0</v>
      </c>
      <c r="AQ646" s="1">
        <v>0</v>
      </c>
      <c r="AR646" s="1">
        <v>0</v>
      </c>
      <c r="AS646" s="1">
        <v>0</v>
      </c>
      <c r="AV646" s="1">
        <v>14</v>
      </c>
      <c r="AW646" s="1" t="s">
        <v>66</v>
      </c>
      <c r="AX646" s="1">
        <v>6</v>
      </c>
    </row>
    <row r="647" spans="1:50">
      <c r="A647" s="1" t="s">
        <v>1321</v>
      </c>
      <c r="B647" s="1" t="s">
        <v>113</v>
      </c>
      <c r="C647" s="1" t="s">
        <v>114</v>
      </c>
      <c r="D647" s="1">
        <v>4120</v>
      </c>
      <c r="E647" s="1" t="s">
        <v>63</v>
      </c>
      <c r="F647" s="1">
        <v>0</v>
      </c>
      <c r="G647" s="1" t="s">
        <v>115</v>
      </c>
      <c r="H647" s="1">
        <v>123.68</v>
      </c>
      <c r="I647" s="1" t="s">
        <v>55</v>
      </c>
      <c r="J647" s="1" t="s">
        <v>55</v>
      </c>
      <c r="K647" s="1" t="s">
        <v>123</v>
      </c>
      <c r="L647" s="1" t="s">
        <v>58</v>
      </c>
      <c r="M647" s="1">
        <v>0</v>
      </c>
      <c r="N647" s="1">
        <v>0</v>
      </c>
      <c r="O647" s="1">
        <v>0</v>
      </c>
      <c r="P647" s="1">
        <v>0</v>
      </c>
      <c r="Q647" s="1" t="s">
        <v>59</v>
      </c>
      <c r="R647" s="1" t="s">
        <v>59</v>
      </c>
      <c r="S647" s="1" t="s">
        <v>59</v>
      </c>
      <c r="T647" s="1" t="s">
        <v>59</v>
      </c>
      <c r="U647" s="1" t="s">
        <v>59</v>
      </c>
      <c r="W647" s="1">
        <v>0</v>
      </c>
      <c r="X647" s="1">
        <v>0</v>
      </c>
      <c r="Y647" s="1" t="s">
        <v>59</v>
      </c>
      <c r="Z647" s="1" t="s">
        <v>59</v>
      </c>
      <c r="AA647" s="1" t="s">
        <v>59</v>
      </c>
      <c r="AB647" s="1" t="s">
        <v>59</v>
      </c>
      <c r="AC647" s="1" t="s">
        <v>59</v>
      </c>
      <c r="AD647" s="1" t="s">
        <v>59</v>
      </c>
      <c r="AE647" s="1" t="s">
        <v>59</v>
      </c>
      <c r="AF647" s="1" t="s">
        <v>59</v>
      </c>
      <c r="AG647" s="1" t="s">
        <v>59</v>
      </c>
      <c r="AH647" s="1" t="s">
        <v>59</v>
      </c>
      <c r="AI647" s="1" t="s">
        <v>59</v>
      </c>
      <c r="AJ647" s="1" t="s">
        <v>59</v>
      </c>
      <c r="AV647" s="1">
        <v>11.9</v>
      </c>
      <c r="AW647" s="1" t="s">
        <v>59</v>
      </c>
      <c r="AX647" s="1">
        <v>4</v>
      </c>
    </row>
    <row r="648" spans="1:50">
      <c r="A648" s="1" t="s">
        <v>1322</v>
      </c>
      <c r="B648" s="1" t="s">
        <v>1323</v>
      </c>
      <c r="C648" s="1" t="s">
        <v>108</v>
      </c>
      <c r="D648" s="1">
        <v>8800</v>
      </c>
      <c r="E648" s="1" t="s">
        <v>53</v>
      </c>
      <c r="F648" s="1">
        <v>64</v>
      </c>
      <c r="G648" s="1" t="s">
        <v>104</v>
      </c>
      <c r="H648" s="1">
        <v>183.22</v>
      </c>
      <c r="I648" s="1" t="s">
        <v>55</v>
      </c>
      <c r="J648" s="1" t="s">
        <v>71</v>
      </c>
      <c r="K648" s="1" t="s">
        <v>85</v>
      </c>
      <c r="L648" s="1" t="s">
        <v>58</v>
      </c>
      <c r="M648" s="1">
        <v>0</v>
      </c>
      <c r="N648" s="1">
        <v>2</v>
      </c>
      <c r="O648" s="1">
        <v>2</v>
      </c>
      <c r="P648" s="1">
        <v>0</v>
      </c>
      <c r="Q648" s="1" t="s">
        <v>59</v>
      </c>
      <c r="R648" s="1" t="s">
        <v>59</v>
      </c>
      <c r="S648" s="1" t="s">
        <v>59</v>
      </c>
      <c r="T648" s="1" t="s">
        <v>59</v>
      </c>
      <c r="U648" s="1" t="s">
        <v>59</v>
      </c>
      <c r="V648" s="1">
        <v>2</v>
      </c>
      <c r="W648" s="1">
        <v>0</v>
      </c>
      <c r="X648" s="1">
        <v>0</v>
      </c>
      <c r="Y648" s="1" t="s">
        <v>66</v>
      </c>
      <c r="Z648" s="1" t="s">
        <v>66</v>
      </c>
      <c r="AA648" s="1" t="s">
        <v>58</v>
      </c>
      <c r="AB648" s="1" t="s">
        <v>66</v>
      </c>
      <c r="AC648" s="1" t="s">
        <v>58</v>
      </c>
      <c r="AD648" s="1" t="s">
        <v>58</v>
      </c>
      <c r="AE648" s="1" t="s">
        <v>58</v>
      </c>
      <c r="AF648" s="1" t="s">
        <v>58</v>
      </c>
      <c r="AG648" s="1" t="s">
        <v>58</v>
      </c>
      <c r="AH648" s="1" t="s">
        <v>58</v>
      </c>
      <c r="AI648" s="1" t="s">
        <v>58</v>
      </c>
      <c r="AJ648" s="1" t="s">
        <v>58</v>
      </c>
      <c r="AK648" s="1">
        <v>0</v>
      </c>
      <c r="AL648" s="1">
        <v>1</v>
      </c>
      <c r="AM648" s="1">
        <v>1</v>
      </c>
      <c r="AN648" s="1">
        <v>1</v>
      </c>
      <c r="AO648" s="1">
        <v>0</v>
      </c>
      <c r="AP648" s="1">
        <v>0</v>
      </c>
      <c r="AQ648" s="1">
        <v>1</v>
      </c>
      <c r="AR648" s="1">
        <v>1</v>
      </c>
      <c r="AS648" s="1">
        <v>0</v>
      </c>
      <c r="AV648" s="1">
        <v>11.6</v>
      </c>
      <c r="AW648" s="1" t="s">
        <v>59</v>
      </c>
      <c r="AX648" s="1">
        <v>9</v>
      </c>
    </row>
    <row r="649" spans="1:50">
      <c r="A649" s="1" t="s">
        <v>1324</v>
      </c>
      <c r="B649" s="1" t="s">
        <v>458</v>
      </c>
      <c r="C649" s="1" t="s">
        <v>171</v>
      </c>
      <c r="D649" s="1">
        <v>6840</v>
      </c>
      <c r="E649" s="1" t="s">
        <v>63</v>
      </c>
      <c r="F649" s="1">
        <v>58</v>
      </c>
      <c r="G649" s="1" t="s">
        <v>70</v>
      </c>
      <c r="H649" s="1">
        <v>282.57</v>
      </c>
      <c r="I649" s="1" t="s">
        <v>55</v>
      </c>
      <c r="J649" s="1" t="s">
        <v>71</v>
      </c>
      <c r="K649" s="1" t="s">
        <v>72</v>
      </c>
      <c r="L649" s="1" t="s">
        <v>58</v>
      </c>
      <c r="M649" s="1">
        <v>0</v>
      </c>
      <c r="N649" s="1">
        <v>2</v>
      </c>
      <c r="O649" s="1">
        <v>2</v>
      </c>
      <c r="P649" s="1">
        <v>0</v>
      </c>
      <c r="Q649" s="1" t="s">
        <v>59</v>
      </c>
      <c r="R649" s="1" t="s">
        <v>59</v>
      </c>
      <c r="S649" s="1" t="s">
        <v>59</v>
      </c>
      <c r="T649" s="1" t="s">
        <v>59</v>
      </c>
      <c r="U649" s="1" t="s">
        <v>59</v>
      </c>
      <c r="V649" s="1">
        <v>2</v>
      </c>
      <c r="W649" s="1">
        <v>1</v>
      </c>
      <c r="X649" s="1">
        <v>1</v>
      </c>
      <c r="Y649" s="1" t="s">
        <v>58</v>
      </c>
      <c r="Z649" s="1" t="s">
        <v>66</v>
      </c>
      <c r="AA649" s="1" t="s">
        <v>58</v>
      </c>
      <c r="AB649" s="1" t="s">
        <v>58</v>
      </c>
      <c r="AC649" s="1" t="s">
        <v>58</v>
      </c>
      <c r="AD649" s="1" t="s">
        <v>58</v>
      </c>
      <c r="AE649" s="1" t="s">
        <v>58</v>
      </c>
      <c r="AF649" s="1" t="s">
        <v>58</v>
      </c>
      <c r="AG649" s="1" t="s">
        <v>58</v>
      </c>
      <c r="AH649" s="1" t="s">
        <v>58</v>
      </c>
      <c r="AI649" s="1" t="s">
        <v>58</v>
      </c>
      <c r="AJ649" s="1" t="s">
        <v>58</v>
      </c>
      <c r="AK649" s="1">
        <v>1</v>
      </c>
      <c r="AL649" s="1">
        <v>0</v>
      </c>
      <c r="AM649" s="1">
        <v>1</v>
      </c>
      <c r="AN649" s="1">
        <v>0</v>
      </c>
      <c r="AO649" s="1">
        <v>0</v>
      </c>
      <c r="AP649" s="1">
        <v>0</v>
      </c>
      <c r="AQ649" s="1">
        <v>0</v>
      </c>
      <c r="AR649" s="1">
        <v>0</v>
      </c>
      <c r="AS649" s="1">
        <v>1</v>
      </c>
      <c r="AV649" s="1">
        <v>12.9</v>
      </c>
      <c r="AW649" s="1" t="s">
        <v>59</v>
      </c>
      <c r="AX649" s="1">
        <v>3</v>
      </c>
    </row>
    <row r="650" spans="1:50">
      <c r="A650" s="1" t="s">
        <v>1325</v>
      </c>
      <c r="B650" s="1" t="s">
        <v>1326</v>
      </c>
      <c r="C650" s="1" t="s">
        <v>205</v>
      </c>
      <c r="D650" s="1">
        <v>8320</v>
      </c>
      <c r="E650" s="1" t="s">
        <v>53</v>
      </c>
      <c r="F650" s="1">
        <v>0</v>
      </c>
      <c r="G650" s="1" t="s">
        <v>226</v>
      </c>
      <c r="H650" s="1">
        <v>242.11</v>
      </c>
      <c r="I650" s="1" t="s">
        <v>55</v>
      </c>
      <c r="J650" s="1" t="s">
        <v>55</v>
      </c>
      <c r="K650" s="1" t="s">
        <v>128</v>
      </c>
      <c r="L650" s="1" t="s">
        <v>58</v>
      </c>
      <c r="M650" s="1">
        <v>0</v>
      </c>
      <c r="N650" s="1">
        <v>0</v>
      </c>
      <c r="O650" s="1">
        <v>0</v>
      </c>
      <c r="P650" s="1">
        <v>0</v>
      </c>
      <c r="Q650" s="1" t="s">
        <v>59</v>
      </c>
      <c r="R650" s="1" t="s">
        <v>59</v>
      </c>
      <c r="S650" s="1" t="s">
        <v>59</v>
      </c>
      <c r="T650" s="1" t="s">
        <v>59</v>
      </c>
      <c r="U650" s="1" t="s">
        <v>59</v>
      </c>
      <c r="W650" s="1">
        <v>0</v>
      </c>
      <c r="X650" s="1">
        <v>0</v>
      </c>
      <c r="Y650" s="1" t="s">
        <v>59</v>
      </c>
      <c r="Z650" s="1" t="s">
        <v>59</v>
      </c>
      <c r="AA650" s="1" t="s">
        <v>59</v>
      </c>
      <c r="AB650" s="1" t="s">
        <v>59</v>
      </c>
      <c r="AC650" s="1" t="s">
        <v>59</v>
      </c>
      <c r="AD650" s="1" t="s">
        <v>59</v>
      </c>
      <c r="AE650" s="1" t="s">
        <v>59</v>
      </c>
      <c r="AF650" s="1" t="s">
        <v>59</v>
      </c>
      <c r="AG650" s="1" t="s">
        <v>59</v>
      </c>
      <c r="AH650" s="1" t="s">
        <v>59</v>
      </c>
      <c r="AI650" s="1" t="s">
        <v>59</v>
      </c>
      <c r="AJ650" s="1" t="s">
        <v>59</v>
      </c>
      <c r="AV650" s="1">
        <v>12</v>
      </c>
      <c r="AW650" s="1" t="s">
        <v>59</v>
      </c>
      <c r="AX650" s="1">
        <v>1</v>
      </c>
    </row>
    <row r="651" spans="1:50">
      <c r="A651" s="1" t="s">
        <v>1327</v>
      </c>
      <c r="B651" s="1" t="s">
        <v>1328</v>
      </c>
      <c r="C651" s="1" t="s">
        <v>103</v>
      </c>
      <c r="D651" s="1">
        <v>6780</v>
      </c>
      <c r="E651" s="1" t="s">
        <v>53</v>
      </c>
      <c r="F651" s="1">
        <v>0</v>
      </c>
      <c r="G651" s="1" t="s">
        <v>54</v>
      </c>
      <c r="H651" s="1">
        <v>100</v>
      </c>
      <c r="I651" s="1" t="s">
        <v>55</v>
      </c>
      <c r="J651" s="1" t="s">
        <v>55</v>
      </c>
      <c r="K651" s="1" t="s">
        <v>215</v>
      </c>
      <c r="L651" s="1" t="s">
        <v>58</v>
      </c>
      <c r="M651" s="1">
        <v>0</v>
      </c>
      <c r="N651" s="1">
        <v>2</v>
      </c>
      <c r="O651" s="1">
        <v>2</v>
      </c>
      <c r="P651" s="1">
        <v>0</v>
      </c>
      <c r="Q651" s="1" t="s">
        <v>59</v>
      </c>
      <c r="R651" s="1" t="s">
        <v>59</v>
      </c>
      <c r="S651" s="1" t="s">
        <v>59</v>
      </c>
      <c r="T651" s="1" t="s">
        <v>59</v>
      </c>
      <c r="U651" s="1" t="s">
        <v>59</v>
      </c>
      <c r="W651" s="1">
        <v>0</v>
      </c>
      <c r="X651" s="1">
        <v>0</v>
      </c>
      <c r="Y651" s="1" t="s">
        <v>59</v>
      </c>
      <c r="Z651" s="1" t="s">
        <v>59</v>
      </c>
      <c r="AA651" s="1" t="s">
        <v>59</v>
      </c>
      <c r="AB651" s="1" t="s">
        <v>59</v>
      </c>
      <c r="AC651" s="1" t="s">
        <v>59</v>
      </c>
      <c r="AD651" s="1" t="s">
        <v>59</v>
      </c>
      <c r="AE651" s="1" t="s">
        <v>59</v>
      </c>
      <c r="AF651" s="1" t="s">
        <v>59</v>
      </c>
      <c r="AG651" s="1" t="s">
        <v>59</v>
      </c>
      <c r="AH651" s="1" t="s">
        <v>59</v>
      </c>
      <c r="AI651" s="1" t="s">
        <v>59</v>
      </c>
      <c r="AJ651" s="1" t="s">
        <v>59</v>
      </c>
      <c r="AV651" s="1">
        <v>10.8</v>
      </c>
      <c r="AW651" s="1" t="s">
        <v>59</v>
      </c>
      <c r="AX651" s="1">
        <v>6</v>
      </c>
    </row>
    <row r="652" spans="1:50">
      <c r="A652" s="1" t="s">
        <v>1329</v>
      </c>
      <c r="B652" s="1" t="s">
        <v>755</v>
      </c>
      <c r="C652" s="1" t="s">
        <v>69</v>
      </c>
      <c r="E652" s="1" t="s">
        <v>53</v>
      </c>
      <c r="F652" s="1">
        <v>46</v>
      </c>
      <c r="G652" s="1" t="s">
        <v>70</v>
      </c>
      <c r="H652" s="1">
        <v>312.5</v>
      </c>
      <c r="I652" s="1" t="s">
        <v>55</v>
      </c>
      <c r="J652" s="1" t="s">
        <v>55</v>
      </c>
      <c r="K652" s="1" t="s">
        <v>145</v>
      </c>
      <c r="L652" s="1" t="s">
        <v>66</v>
      </c>
      <c r="M652" s="1">
        <v>3</v>
      </c>
      <c r="N652" s="1">
        <v>2</v>
      </c>
      <c r="O652" s="1">
        <v>2</v>
      </c>
      <c r="P652" s="1">
        <v>0</v>
      </c>
      <c r="Q652" s="1" t="s">
        <v>59</v>
      </c>
      <c r="R652" s="1" t="s">
        <v>59</v>
      </c>
      <c r="S652" s="1" t="s">
        <v>66</v>
      </c>
      <c r="T652" s="1" t="s">
        <v>66</v>
      </c>
      <c r="U652" s="1" t="s">
        <v>59</v>
      </c>
      <c r="W652" s="1">
        <v>0</v>
      </c>
      <c r="X652" s="1">
        <v>0</v>
      </c>
      <c r="Y652" s="1" t="s">
        <v>59</v>
      </c>
      <c r="Z652" s="1" t="s">
        <v>59</v>
      </c>
      <c r="AA652" s="1" t="s">
        <v>59</v>
      </c>
      <c r="AB652" s="1" t="s">
        <v>59</v>
      </c>
      <c r="AC652" s="1" t="s">
        <v>59</v>
      </c>
      <c r="AD652" s="1" t="s">
        <v>59</v>
      </c>
      <c r="AE652" s="1" t="s">
        <v>59</v>
      </c>
      <c r="AF652" s="1" t="s">
        <v>59</v>
      </c>
      <c r="AG652" s="1" t="s">
        <v>59</v>
      </c>
      <c r="AH652" s="1" t="s">
        <v>59</v>
      </c>
      <c r="AI652" s="1" t="s">
        <v>59</v>
      </c>
      <c r="AJ652" s="1" t="s">
        <v>59</v>
      </c>
      <c r="AV652" s="1">
        <v>12.8</v>
      </c>
      <c r="AW652" s="1" t="s">
        <v>59</v>
      </c>
      <c r="AX652" s="1">
        <v>6</v>
      </c>
    </row>
    <row r="653" spans="1:50">
      <c r="A653" s="1" t="s">
        <v>1330</v>
      </c>
      <c r="B653" s="1" t="s">
        <v>1331</v>
      </c>
      <c r="C653" s="1" t="s">
        <v>103</v>
      </c>
      <c r="D653" s="1">
        <v>680</v>
      </c>
      <c r="E653" s="1" t="s">
        <v>53</v>
      </c>
      <c r="F653" s="1">
        <v>58</v>
      </c>
      <c r="G653" s="1" t="s">
        <v>70</v>
      </c>
      <c r="H653" s="1">
        <v>222.04</v>
      </c>
      <c r="I653" s="1" t="s">
        <v>94</v>
      </c>
      <c r="J653" s="1" t="s">
        <v>71</v>
      </c>
      <c r="K653" s="1" t="s">
        <v>123</v>
      </c>
      <c r="L653" s="1" t="s">
        <v>58</v>
      </c>
      <c r="M653" s="1">
        <v>0</v>
      </c>
      <c r="N653" s="1">
        <v>2</v>
      </c>
      <c r="O653" s="1">
        <v>2</v>
      </c>
      <c r="P653" s="1">
        <v>0</v>
      </c>
      <c r="Q653" s="1" t="s">
        <v>59</v>
      </c>
      <c r="R653" s="1" t="s">
        <v>59</v>
      </c>
      <c r="S653" s="1" t="s">
        <v>59</v>
      </c>
      <c r="T653" s="1" t="s">
        <v>59</v>
      </c>
      <c r="U653" s="1" t="s">
        <v>59</v>
      </c>
      <c r="W653" s="1">
        <v>0</v>
      </c>
      <c r="X653" s="1">
        <v>0</v>
      </c>
      <c r="Y653" s="1" t="s">
        <v>58</v>
      </c>
      <c r="Z653" s="1" t="s">
        <v>58</v>
      </c>
      <c r="AA653" s="1" t="s">
        <v>58</v>
      </c>
      <c r="AB653" s="1" t="s">
        <v>58</v>
      </c>
      <c r="AC653" s="1" t="s">
        <v>58</v>
      </c>
      <c r="AD653" s="1" t="s">
        <v>58</v>
      </c>
      <c r="AE653" s="1" t="s">
        <v>58</v>
      </c>
      <c r="AF653" s="1" t="s">
        <v>58</v>
      </c>
      <c r="AG653" s="1" t="s">
        <v>58</v>
      </c>
      <c r="AH653" s="1" t="s">
        <v>58</v>
      </c>
      <c r="AI653" s="1" t="s">
        <v>58</v>
      </c>
      <c r="AJ653" s="1" t="s">
        <v>58</v>
      </c>
      <c r="AK653" s="1">
        <v>0</v>
      </c>
      <c r="AL653" s="1">
        <v>1</v>
      </c>
      <c r="AM653" s="1">
        <v>1</v>
      </c>
      <c r="AN653" s="1">
        <v>0</v>
      </c>
      <c r="AO653" s="1">
        <v>1</v>
      </c>
      <c r="AP653" s="1">
        <v>0</v>
      </c>
      <c r="AQ653" s="1">
        <v>1</v>
      </c>
      <c r="AR653" s="1">
        <v>0</v>
      </c>
      <c r="AS653" s="1">
        <v>0</v>
      </c>
      <c r="AV653" s="1">
        <v>12.7</v>
      </c>
      <c r="AW653" s="1" t="s">
        <v>59</v>
      </c>
      <c r="AX653" s="1">
        <v>6</v>
      </c>
    </row>
    <row r="654" spans="1:50">
      <c r="A654" s="1" t="s">
        <v>1332</v>
      </c>
      <c r="B654" s="1" t="s">
        <v>1333</v>
      </c>
      <c r="C654" s="1" t="s">
        <v>83</v>
      </c>
      <c r="D654" s="1">
        <v>1560</v>
      </c>
      <c r="E654" s="1" t="s">
        <v>53</v>
      </c>
      <c r="F654" s="1">
        <v>24</v>
      </c>
      <c r="G654" s="1" t="s">
        <v>64</v>
      </c>
      <c r="H654" s="1">
        <v>282.57</v>
      </c>
      <c r="I654" s="1" t="s">
        <v>55</v>
      </c>
      <c r="J654" s="1" t="s">
        <v>55</v>
      </c>
      <c r="K654" s="1" t="s">
        <v>57</v>
      </c>
      <c r="L654" s="1" t="s">
        <v>66</v>
      </c>
      <c r="M654" s="1">
        <v>3</v>
      </c>
      <c r="N654" s="1">
        <v>0</v>
      </c>
      <c r="O654" s="1">
        <v>0</v>
      </c>
      <c r="P654" s="1">
        <v>0</v>
      </c>
      <c r="Q654" s="1" t="s">
        <v>59</v>
      </c>
      <c r="R654" s="1" t="s">
        <v>59</v>
      </c>
      <c r="S654" s="1" t="s">
        <v>59</v>
      </c>
      <c r="T654" s="1" t="s">
        <v>59</v>
      </c>
      <c r="U654" s="1" t="s">
        <v>59</v>
      </c>
      <c r="V654" s="1">
        <v>3</v>
      </c>
      <c r="W654" s="1">
        <v>0</v>
      </c>
      <c r="X654" s="1">
        <v>0</v>
      </c>
      <c r="Y654" s="1" t="s">
        <v>58</v>
      </c>
      <c r="Z654" s="1" t="s">
        <v>58</v>
      </c>
      <c r="AA654" s="1" t="s">
        <v>58</v>
      </c>
      <c r="AB654" s="1" t="s">
        <v>58</v>
      </c>
      <c r="AC654" s="1" t="s">
        <v>58</v>
      </c>
      <c r="AD654" s="1" t="s">
        <v>58</v>
      </c>
      <c r="AE654" s="1" t="s">
        <v>58</v>
      </c>
      <c r="AF654" s="1" t="s">
        <v>58</v>
      </c>
      <c r="AG654" s="1" t="s">
        <v>58</v>
      </c>
      <c r="AH654" s="1" t="s">
        <v>58</v>
      </c>
      <c r="AI654" s="1" t="s">
        <v>58</v>
      </c>
      <c r="AJ654" s="1" t="s">
        <v>58</v>
      </c>
      <c r="AK654" s="1">
        <v>0</v>
      </c>
      <c r="AL654" s="1">
        <v>0</v>
      </c>
      <c r="AM654" s="1">
        <v>0</v>
      </c>
      <c r="AN654" s="1">
        <v>0</v>
      </c>
      <c r="AO654" s="1">
        <v>0</v>
      </c>
      <c r="AP654" s="1">
        <v>0</v>
      </c>
      <c r="AQ654" s="1">
        <v>0</v>
      </c>
      <c r="AR654" s="1">
        <v>0</v>
      </c>
      <c r="AS654" s="1">
        <v>0</v>
      </c>
      <c r="AV654" s="1">
        <v>13.4</v>
      </c>
      <c r="AW654" s="1" t="s">
        <v>59</v>
      </c>
      <c r="AX654" s="1">
        <v>2</v>
      </c>
    </row>
    <row r="655" spans="1:50">
      <c r="A655" s="1" t="s">
        <v>1334</v>
      </c>
      <c r="B655" s="1" t="s">
        <v>1335</v>
      </c>
      <c r="C655" s="1" t="s">
        <v>93</v>
      </c>
      <c r="D655" s="1">
        <v>8000</v>
      </c>
      <c r="E655" s="1" t="s">
        <v>63</v>
      </c>
      <c r="F655" s="1">
        <v>52</v>
      </c>
      <c r="G655" s="1" t="s">
        <v>64</v>
      </c>
      <c r="H655" s="1">
        <v>294.41000000000003</v>
      </c>
      <c r="I655" s="1" t="s">
        <v>105</v>
      </c>
      <c r="J655" s="1" t="s">
        <v>71</v>
      </c>
      <c r="K655" s="1" t="s">
        <v>72</v>
      </c>
      <c r="L655" s="1" t="s">
        <v>66</v>
      </c>
      <c r="M655" s="1">
        <v>2</v>
      </c>
      <c r="N655" s="1">
        <v>2</v>
      </c>
      <c r="O655" s="1">
        <v>2</v>
      </c>
      <c r="P655" s="1">
        <v>0</v>
      </c>
      <c r="Q655" s="1" t="s">
        <v>59</v>
      </c>
      <c r="R655" s="1" t="s">
        <v>59</v>
      </c>
      <c r="S655" s="1" t="s">
        <v>59</v>
      </c>
      <c r="T655" s="1" t="s">
        <v>66</v>
      </c>
      <c r="U655" s="1" t="s">
        <v>59</v>
      </c>
      <c r="W655" s="1">
        <v>0</v>
      </c>
      <c r="X655" s="1">
        <v>0</v>
      </c>
      <c r="Y655" s="1" t="s">
        <v>66</v>
      </c>
      <c r="Z655" s="1" t="s">
        <v>66</v>
      </c>
      <c r="AA655" s="1" t="s">
        <v>66</v>
      </c>
      <c r="AB655" s="1" t="s">
        <v>66</v>
      </c>
      <c r="AC655" s="1" t="s">
        <v>58</v>
      </c>
      <c r="AD655" s="1" t="s">
        <v>58</v>
      </c>
      <c r="AE655" s="1" t="s">
        <v>58</v>
      </c>
      <c r="AF655" s="1" t="s">
        <v>58</v>
      </c>
      <c r="AG655" s="1" t="s">
        <v>58</v>
      </c>
      <c r="AH655" s="1" t="s">
        <v>58</v>
      </c>
      <c r="AI655" s="1" t="s">
        <v>58</v>
      </c>
      <c r="AJ655" s="1" t="s">
        <v>58</v>
      </c>
      <c r="AK655" s="1">
        <v>0</v>
      </c>
      <c r="AL655" s="1">
        <v>1</v>
      </c>
      <c r="AM655" s="1">
        <v>1</v>
      </c>
      <c r="AN655" s="1">
        <v>0</v>
      </c>
      <c r="AO655" s="1">
        <v>1</v>
      </c>
      <c r="AP655" s="1">
        <v>0</v>
      </c>
      <c r="AQ655" s="1">
        <v>0</v>
      </c>
      <c r="AR655" s="1">
        <v>0</v>
      </c>
      <c r="AS655" s="1">
        <v>0</v>
      </c>
      <c r="AV655" s="1">
        <v>12.1</v>
      </c>
      <c r="AW655" s="1" t="s">
        <v>59</v>
      </c>
      <c r="AX655" s="1">
        <v>5</v>
      </c>
    </row>
    <row r="656" spans="1:50">
      <c r="A656" s="1" t="s">
        <v>1336</v>
      </c>
      <c r="B656" s="1" t="s">
        <v>1326</v>
      </c>
      <c r="C656" s="1" t="s">
        <v>205</v>
      </c>
      <c r="D656" s="1">
        <v>8320</v>
      </c>
      <c r="E656" s="1" t="s">
        <v>53</v>
      </c>
      <c r="F656" s="1">
        <v>62</v>
      </c>
      <c r="G656" s="1" t="s">
        <v>104</v>
      </c>
      <c r="H656" s="1">
        <v>173.36</v>
      </c>
      <c r="I656" s="1" t="s">
        <v>105</v>
      </c>
      <c r="J656" s="1" t="s">
        <v>56</v>
      </c>
      <c r="K656" s="1" t="s">
        <v>131</v>
      </c>
      <c r="L656" s="1" t="s">
        <v>58</v>
      </c>
      <c r="M656" s="1">
        <v>0</v>
      </c>
      <c r="N656" s="1">
        <v>0</v>
      </c>
      <c r="O656" s="1">
        <v>0</v>
      </c>
      <c r="P656" s="1">
        <v>0</v>
      </c>
      <c r="Q656" s="1" t="s">
        <v>66</v>
      </c>
      <c r="R656" s="1" t="s">
        <v>59</v>
      </c>
      <c r="S656" s="1" t="s">
        <v>59</v>
      </c>
      <c r="T656" s="1" t="s">
        <v>66</v>
      </c>
      <c r="U656" s="1" t="s">
        <v>59</v>
      </c>
      <c r="W656" s="1">
        <v>0</v>
      </c>
      <c r="X656" s="1">
        <v>0</v>
      </c>
      <c r="Y656" s="1" t="s">
        <v>59</v>
      </c>
      <c r="Z656" s="1" t="s">
        <v>59</v>
      </c>
      <c r="AA656" s="1" t="s">
        <v>59</v>
      </c>
      <c r="AB656" s="1" t="s">
        <v>59</v>
      </c>
      <c r="AC656" s="1" t="s">
        <v>59</v>
      </c>
      <c r="AD656" s="1" t="s">
        <v>59</v>
      </c>
      <c r="AE656" s="1" t="s">
        <v>59</v>
      </c>
      <c r="AF656" s="1" t="s">
        <v>59</v>
      </c>
      <c r="AG656" s="1" t="s">
        <v>59</v>
      </c>
      <c r="AH656" s="1" t="s">
        <v>59</v>
      </c>
      <c r="AI656" s="1" t="s">
        <v>59</v>
      </c>
      <c r="AJ656" s="1" t="s">
        <v>59</v>
      </c>
      <c r="AV656" s="1">
        <v>12.4</v>
      </c>
      <c r="AW656" s="1" t="s">
        <v>66</v>
      </c>
      <c r="AX656" s="1">
        <v>1</v>
      </c>
    </row>
    <row r="657" spans="1:50">
      <c r="A657" s="1" t="s">
        <v>1337</v>
      </c>
      <c r="B657" s="1" t="s">
        <v>1338</v>
      </c>
      <c r="C657" s="1" t="s">
        <v>612</v>
      </c>
      <c r="E657" s="1" t="s">
        <v>63</v>
      </c>
      <c r="F657" s="1">
        <v>52</v>
      </c>
      <c r="G657" s="1" t="s">
        <v>84</v>
      </c>
      <c r="H657" s="1">
        <v>221.38</v>
      </c>
      <c r="I657" s="1" t="s">
        <v>55</v>
      </c>
      <c r="J657" s="1" t="s">
        <v>55</v>
      </c>
      <c r="K657" s="1" t="s">
        <v>72</v>
      </c>
      <c r="L657" s="1" t="s">
        <v>66</v>
      </c>
      <c r="M657" s="1">
        <v>1</v>
      </c>
      <c r="N657" s="1">
        <v>1</v>
      </c>
      <c r="O657" s="1">
        <v>1</v>
      </c>
      <c r="P657" s="1">
        <v>0</v>
      </c>
      <c r="Q657" s="1" t="s">
        <v>59</v>
      </c>
      <c r="R657" s="1" t="s">
        <v>59</v>
      </c>
      <c r="S657" s="1" t="s">
        <v>59</v>
      </c>
      <c r="T657" s="1" t="s">
        <v>59</v>
      </c>
      <c r="U657" s="1" t="s">
        <v>59</v>
      </c>
      <c r="V657" s="1">
        <v>2</v>
      </c>
      <c r="W657" s="1">
        <v>1</v>
      </c>
      <c r="X657" s="1">
        <v>1</v>
      </c>
      <c r="Y657" s="1" t="s">
        <v>59</v>
      </c>
      <c r="Z657" s="1" t="s">
        <v>59</v>
      </c>
      <c r="AA657" s="1" t="s">
        <v>59</v>
      </c>
      <c r="AB657" s="1" t="s">
        <v>59</v>
      </c>
      <c r="AC657" s="1" t="s">
        <v>59</v>
      </c>
      <c r="AD657" s="1" t="s">
        <v>59</v>
      </c>
      <c r="AE657" s="1" t="s">
        <v>59</v>
      </c>
      <c r="AF657" s="1" t="s">
        <v>59</v>
      </c>
      <c r="AG657" s="1" t="s">
        <v>59</v>
      </c>
      <c r="AH657" s="1" t="s">
        <v>59</v>
      </c>
      <c r="AI657" s="1" t="s">
        <v>59</v>
      </c>
      <c r="AJ657" s="1" t="s">
        <v>59</v>
      </c>
      <c r="AV657" s="1">
        <v>11.5</v>
      </c>
      <c r="AW657" s="1" t="s">
        <v>59</v>
      </c>
      <c r="AX657" s="1">
        <v>2</v>
      </c>
    </row>
    <row r="658" spans="1:50">
      <c r="A658" s="1" t="s">
        <v>1339</v>
      </c>
      <c r="B658" s="1" t="s">
        <v>747</v>
      </c>
      <c r="C658" s="1" t="s">
        <v>205</v>
      </c>
      <c r="D658" s="1">
        <v>2960</v>
      </c>
      <c r="E658" s="1" t="s">
        <v>63</v>
      </c>
      <c r="F658" s="1">
        <v>36</v>
      </c>
      <c r="G658" s="1" t="s">
        <v>64</v>
      </c>
      <c r="H658" s="1">
        <v>266.12</v>
      </c>
      <c r="I658" s="1" t="s">
        <v>261</v>
      </c>
      <c r="J658" s="1" t="s">
        <v>71</v>
      </c>
      <c r="K658" s="1" t="s">
        <v>85</v>
      </c>
      <c r="L658" s="1" t="s">
        <v>58</v>
      </c>
      <c r="M658" s="1">
        <v>0</v>
      </c>
      <c r="N658" s="1">
        <v>1</v>
      </c>
      <c r="O658" s="1">
        <v>1</v>
      </c>
      <c r="P658" s="1">
        <v>0</v>
      </c>
      <c r="Q658" s="1" t="s">
        <v>59</v>
      </c>
      <c r="R658" s="1" t="s">
        <v>59</v>
      </c>
      <c r="S658" s="1" t="s">
        <v>59</v>
      </c>
      <c r="T658" s="1" t="s">
        <v>59</v>
      </c>
      <c r="U658" s="1" t="s">
        <v>59</v>
      </c>
      <c r="W658" s="1">
        <v>0</v>
      </c>
      <c r="X658" s="1">
        <v>0</v>
      </c>
      <c r="Y658" s="1" t="s">
        <v>58</v>
      </c>
      <c r="Z658" s="1" t="s">
        <v>58</v>
      </c>
      <c r="AA658" s="1" t="s">
        <v>58</v>
      </c>
      <c r="AB658" s="1" t="s">
        <v>58</v>
      </c>
      <c r="AC658" s="1" t="s">
        <v>58</v>
      </c>
      <c r="AD658" s="1" t="s">
        <v>58</v>
      </c>
      <c r="AE658" s="1" t="s">
        <v>58</v>
      </c>
      <c r="AF658" s="1" t="s">
        <v>58</v>
      </c>
      <c r="AG658" s="1" t="s">
        <v>58</v>
      </c>
      <c r="AH658" s="1" t="s">
        <v>58</v>
      </c>
      <c r="AI658" s="1" t="s">
        <v>58</v>
      </c>
      <c r="AJ658" s="1" t="s">
        <v>58</v>
      </c>
      <c r="AK658" s="1">
        <v>1</v>
      </c>
      <c r="AL658" s="1">
        <v>1</v>
      </c>
      <c r="AM658" s="1">
        <v>0</v>
      </c>
      <c r="AN658" s="1">
        <v>0</v>
      </c>
      <c r="AO658" s="1">
        <v>1</v>
      </c>
      <c r="AP658" s="1">
        <v>0</v>
      </c>
      <c r="AQ658" s="1">
        <v>0</v>
      </c>
      <c r="AR658" s="1">
        <v>0</v>
      </c>
      <c r="AS658" s="1">
        <v>0</v>
      </c>
      <c r="AV658" s="1">
        <v>11.9</v>
      </c>
      <c r="AW658" s="1" t="s">
        <v>59</v>
      </c>
      <c r="AX658" s="1">
        <v>1</v>
      </c>
    </row>
    <row r="659" spans="1:50">
      <c r="A659" s="1" t="s">
        <v>1340</v>
      </c>
      <c r="B659" s="1" t="s">
        <v>1341</v>
      </c>
      <c r="C659" s="1" t="s">
        <v>122</v>
      </c>
      <c r="D659" s="1">
        <v>2750</v>
      </c>
      <c r="E659" s="1" t="s">
        <v>63</v>
      </c>
      <c r="F659" s="1">
        <v>74</v>
      </c>
      <c r="G659" s="1" t="s">
        <v>226</v>
      </c>
      <c r="H659" s="1">
        <v>327.96</v>
      </c>
      <c r="I659" s="1" t="s">
        <v>55</v>
      </c>
      <c r="J659" s="1" t="s">
        <v>71</v>
      </c>
      <c r="K659" s="1" t="s">
        <v>131</v>
      </c>
      <c r="L659" s="1" t="s">
        <v>58</v>
      </c>
      <c r="M659" s="1">
        <v>0</v>
      </c>
      <c r="N659" s="1">
        <v>2</v>
      </c>
      <c r="O659" s="1">
        <v>2</v>
      </c>
      <c r="P659" s="1">
        <v>0</v>
      </c>
      <c r="Q659" s="1" t="s">
        <v>59</v>
      </c>
      <c r="R659" s="1" t="s">
        <v>59</v>
      </c>
      <c r="S659" s="1" t="s">
        <v>59</v>
      </c>
      <c r="T659" s="1" t="s">
        <v>59</v>
      </c>
      <c r="U659" s="1" t="s">
        <v>59</v>
      </c>
      <c r="V659" s="1">
        <v>0</v>
      </c>
      <c r="W659" s="1">
        <v>1</v>
      </c>
      <c r="X659" s="1">
        <v>0</v>
      </c>
      <c r="Y659" s="1" t="s">
        <v>66</v>
      </c>
      <c r="Z659" s="1" t="s">
        <v>58</v>
      </c>
      <c r="AA659" s="1" t="s">
        <v>58</v>
      </c>
      <c r="AB659" s="1" t="s">
        <v>66</v>
      </c>
      <c r="AC659" s="1" t="s">
        <v>58</v>
      </c>
      <c r="AD659" s="1" t="s">
        <v>58</v>
      </c>
      <c r="AE659" s="1" t="s">
        <v>58</v>
      </c>
      <c r="AF659" s="1" t="s">
        <v>58</v>
      </c>
      <c r="AG659" s="1" t="s">
        <v>58</v>
      </c>
      <c r="AH659" s="1" t="s">
        <v>58</v>
      </c>
      <c r="AI659" s="1" t="s">
        <v>58</v>
      </c>
      <c r="AJ659" s="1" t="s">
        <v>58</v>
      </c>
      <c r="AK659" s="1">
        <v>1</v>
      </c>
      <c r="AL659" s="1">
        <v>0</v>
      </c>
      <c r="AM659" s="1">
        <v>1</v>
      </c>
      <c r="AN659" s="1">
        <v>0</v>
      </c>
      <c r="AO659" s="1">
        <v>1</v>
      </c>
      <c r="AP659" s="1">
        <v>0</v>
      </c>
      <c r="AQ659" s="1">
        <v>0</v>
      </c>
      <c r="AR659" s="1">
        <v>0</v>
      </c>
      <c r="AS659" s="1">
        <v>1</v>
      </c>
      <c r="AV659" s="1">
        <v>14.7</v>
      </c>
      <c r="AW659" s="1" t="s">
        <v>59</v>
      </c>
      <c r="AX659" s="1">
        <v>7</v>
      </c>
    </row>
    <row r="660" spans="1:50">
      <c r="A660" s="1" t="s">
        <v>1342</v>
      </c>
      <c r="B660" s="1" t="s">
        <v>1343</v>
      </c>
      <c r="C660" s="1" t="s">
        <v>187</v>
      </c>
      <c r="D660" s="1">
        <v>5720</v>
      </c>
      <c r="E660" s="1" t="s">
        <v>63</v>
      </c>
      <c r="F660" s="1">
        <v>58</v>
      </c>
      <c r="G660" s="1" t="s">
        <v>104</v>
      </c>
      <c r="H660" s="1">
        <v>276.32</v>
      </c>
      <c r="I660" s="1" t="s">
        <v>105</v>
      </c>
      <c r="J660" s="1" t="s">
        <v>71</v>
      </c>
      <c r="K660" s="1" t="s">
        <v>116</v>
      </c>
      <c r="L660" s="1" t="s">
        <v>58</v>
      </c>
      <c r="M660" s="1">
        <v>0</v>
      </c>
      <c r="N660" s="1">
        <v>2</v>
      </c>
      <c r="O660" s="1">
        <v>2</v>
      </c>
      <c r="P660" s="1">
        <v>0</v>
      </c>
      <c r="Q660" s="1" t="s">
        <v>59</v>
      </c>
      <c r="R660" s="1" t="s">
        <v>59</v>
      </c>
      <c r="S660" s="1" t="s">
        <v>59</v>
      </c>
      <c r="T660" s="1" t="s">
        <v>59</v>
      </c>
      <c r="U660" s="1" t="s">
        <v>59</v>
      </c>
      <c r="W660" s="1">
        <v>0</v>
      </c>
      <c r="X660" s="1">
        <v>0</v>
      </c>
      <c r="Y660" s="1" t="s">
        <v>58</v>
      </c>
      <c r="Z660" s="1" t="s">
        <v>58</v>
      </c>
      <c r="AA660" s="1" t="s">
        <v>58</v>
      </c>
      <c r="AB660" s="1" t="s">
        <v>58</v>
      </c>
      <c r="AC660" s="1" t="s">
        <v>58</v>
      </c>
      <c r="AD660" s="1" t="s">
        <v>58</v>
      </c>
      <c r="AE660" s="1" t="s">
        <v>58</v>
      </c>
      <c r="AF660" s="1" t="s">
        <v>58</v>
      </c>
      <c r="AG660" s="1" t="s">
        <v>58</v>
      </c>
      <c r="AH660" s="1" t="s">
        <v>58</v>
      </c>
      <c r="AI660" s="1" t="s">
        <v>66</v>
      </c>
      <c r="AJ660" s="1" t="s">
        <v>58</v>
      </c>
      <c r="AK660" s="1">
        <v>1</v>
      </c>
      <c r="AL660" s="1">
        <v>1</v>
      </c>
      <c r="AM660" s="1">
        <v>1</v>
      </c>
      <c r="AN660" s="1">
        <v>1</v>
      </c>
      <c r="AO660" s="1">
        <v>0</v>
      </c>
      <c r="AP660" s="1">
        <v>0</v>
      </c>
      <c r="AQ660" s="1">
        <v>0</v>
      </c>
      <c r="AR660" s="1">
        <v>0</v>
      </c>
      <c r="AS660" s="1">
        <v>1</v>
      </c>
      <c r="AV660" s="1">
        <v>12</v>
      </c>
      <c r="AW660" s="1" t="s">
        <v>59</v>
      </c>
      <c r="AX660" s="1">
        <v>7</v>
      </c>
    </row>
    <row r="661" spans="1:50">
      <c r="A661" s="1" t="s">
        <v>1344</v>
      </c>
      <c r="B661" s="1" t="s">
        <v>1345</v>
      </c>
      <c r="C661" s="1" t="s">
        <v>202</v>
      </c>
      <c r="D661" s="1">
        <v>1000</v>
      </c>
      <c r="E661" s="1" t="s">
        <v>53</v>
      </c>
      <c r="F661" s="1">
        <v>0</v>
      </c>
      <c r="G661" s="1" t="s">
        <v>70</v>
      </c>
      <c r="H661" s="1">
        <v>315.45999999999998</v>
      </c>
      <c r="I661" s="1" t="s">
        <v>55</v>
      </c>
      <c r="J661" s="1" t="s">
        <v>55</v>
      </c>
      <c r="K661" s="1" t="s">
        <v>123</v>
      </c>
      <c r="L661" s="1" t="s">
        <v>58</v>
      </c>
      <c r="M661" s="1">
        <v>0</v>
      </c>
      <c r="N661" s="1">
        <v>0</v>
      </c>
      <c r="O661" s="1">
        <v>0</v>
      </c>
      <c r="P661" s="1">
        <v>0</v>
      </c>
      <c r="Q661" s="1" t="s">
        <v>59</v>
      </c>
      <c r="R661" s="1" t="s">
        <v>59</v>
      </c>
      <c r="S661" s="1" t="s">
        <v>59</v>
      </c>
      <c r="T661" s="1" t="s">
        <v>59</v>
      </c>
      <c r="U661" s="1" t="s">
        <v>59</v>
      </c>
      <c r="V661" s="1">
        <v>3</v>
      </c>
      <c r="W661" s="1">
        <v>0</v>
      </c>
      <c r="X661" s="1">
        <v>0</v>
      </c>
      <c r="Y661" s="1" t="s">
        <v>59</v>
      </c>
      <c r="Z661" s="1" t="s">
        <v>59</v>
      </c>
      <c r="AA661" s="1" t="s">
        <v>59</v>
      </c>
      <c r="AB661" s="1" t="s">
        <v>59</v>
      </c>
      <c r="AC661" s="1" t="s">
        <v>59</v>
      </c>
      <c r="AD661" s="1" t="s">
        <v>59</v>
      </c>
      <c r="AE661" s="1" t="s">
        <v>59</v>
      </c>
      <c r="AF661" s="1" t="s">
        <v>59</v>
      </c>
      <c r="AG661" s="1" t="s">
        <v>59</v>
      </c>
      <c r="AH661" s="1" t="s">
        <v>59</v>
      </c>
      <c r="AI661" s="1" t="s">
        <v>59</v>
      </c>
      <c r="AJ661" s="1" t="s">
        <v>59</v>
      </c>
      <c r="AV661" s="1">
        <v>15.6</v>
      </c>
      <c r="AW661" s="1" t="s">
        <v>59</v>
      </c>
      <c r="AX661" s="1">
        <v>2</v>
      </c>
    </row>
    <row r="662" spans="1:50">
      <c r="A662" s="1" t="s">
        <v>1346</v>
      </c>
      <c r="B662" s="1" t="s">
        <v>1347</v>
      </c>
      <c r="C662" s="1" t="s">
        <v>236</v>
      </c>
      <c r="D662" s="1">
        <v>2620</v>
      </c>
      <c r="E662" s="1" t="s">
        <v>53</v>
      </c>
      <c r="F662" s="1">
        <v>76</v>
      </c>
      <c r="G662" s="1" t="s">
        <v>84</v>
      </c>
      <c r="H662" s="1">
        <v>385.53</v>
      </c>
      <c r="I662" s="1" t="s">
        <v>94</v>
      </c>
      <c r="J662" s="1" t="s">
        <v>71</v>
      </c>
      <c r="K662" s="1" t="s">
        <v>72</v>
      </c>
      <c r="L662" s="1" t="s">
        <v>58</v>
      </c>
      <c r="M662" s="1">
        <v>0</v>
      </c>
      <c r="N662" s="1">
        <v>2</v>
      </c>
      <c r="O662" s="1">
        <v>2</v>
      </c>
      <c r="P662" s="1">
        <v>0</v>
      </c>
      <c r="Q662" s="1" t="s">
        <v>59</v>
      </c>
      <c r="R662" s="1" t="s">
        <v>66</v>
      </c>
      <c r="S662" s="1" t="s">
        <v>66</v>
      </c>
      <c r="T662" s="1" t="s">
        <v>66</v>
      </c>
      <c r="U662" s="1" t="s">
        <v>66</v>
      </c>
      <c r="V662" s="1">
        <v>1</v>
      </c>
      <c r="W662" s="1">
        <v>0</v>
      </c>
      <c r="X662" s="1">
        <v>0</v>
      </c>
      <c r="Y662" s="1" t="s">
        <v>66</v>
      </c>
      <c r="Z662" s="1" t="s">
        <v>58</v>
      </c>
      <c r="AA662" s="1" t="s">
        <v>66</v>
      </c>
      <c r="AB662" s="1" t="s">
        <v>66</v>
      </c>
      <c r="AC662" s="1" t="s">
        <v>58</v>
      </c>
      <c r="AD662" s="1" t="s">
        <v>58</v>
      </c>
      <c r="AE662" s="1" t="s">
        <v>58</v>
      </c>
      <c r="AF662" s="1" t="s">
        <v>58</v>
      </c>
      <c r="AG662" s="1" t="s">
        <v>58</v>
      </c>
      <c r="AH662" s="1" t="s">
        <v>58</v>
      </c>
      <c r="AI662" s="1" t="s">
        <v>58</v>
      </c>
      <c r="AJ662" s="1" t="s">
        <v>58</v>
      </c>
      <c r="AK662" s="1">
        <v>0</v>
      </c>
      <c r="AL662" s="1">
        <v>0</v>
      </c>
      <c r="AM662" s="1">
        <v>1</v>
      </c>
      <c r="AN662" s="1">
        <v>1</v>
      </c>
      <c r="AO662" s="1">
        <v>1</v>
      </c>
      <c r="AP662" s="1">
        <v>0</v>
      </c>
      <c r="AQ662" s="1">
        <v>0</v>
      </c>
      <c r="AR662" s="1">
        <v>0</v>
      </c>
      <c r="AS662" s="1">
        <v>1</v>
      </c>
      <c r="AV662" s="1">
        <v>14.4</v>
      </c>
      <c r="AW662" s="1" t="s">
        <v>59</v>
      </c>
      <c r="AX662" s="1">
        <v>4</v>
      </c>
    </row>
    <row r="663" spans="1:50">
      <c r="A663" s="1" t="s">
        <v>1348</v>
      </c>
      <c r="B663" s="1" t="s">
        <v>846</v>
      </c>
      <c r="C663" s="1" t="s">
        <v>75</v>
      </c>
      <c r="D663" s="1">
        <v>4040</v>
      </c>
      <c r="E663" s="1" t="s">
        <v>53</v>
      </c>
      <c r="F663" s="1">
        <v>32</v>
      </c>
      <c r="G663" s="1" t="s">
        <v>84</v>
      </c>
      <c r="H663" s="1">
        <v>195.07</v>
      </c>
      <c r="I663" s="1" t="s">
        <v>55</v>
      </c>
      <c r="J663" s="1" t="s">
        <v>55</v>
      </c>
      <c r="K663" s="1" t="s">
        <v>128</v>
      </c>
      <c r="L663" s="1" t="s">
        <v>58</v>
      </c>
      <c r="M663" s="1">
        <v>0</v>
      </c>
      <c r="N663" s="1">
        <v>0</v>
      </c>
      <c r="O663" s="1">
        <v>0</v>
      </c>
      <c r="P663" s="1">
        <v>0</v>
      </c>
      <c r="Q663" s="1" t="s">
        <v>59</v>
      </c>
      <c r="R663" s="1" t="s">
        <v>59</v>
      </c>
      <c r="S663" s="1" t="s">
        <v>59</v>
      </c>
      <c r="T663" s="1" t="s">
        <v>59</v>
      </c>
      <c r="U663" s="1" t="s">
        <v>59</v>
      </c>
      <c r="V663" s="1">
        <v>1</v>
      </c>
      <c r="W663" s="1">
        <v>0</v>
      </c>
      <c r="X663" s="1">
        <v>0</v>
      </c>
      <c r="Y663" s="1" t="s">
        <v>59</v>
      </c>
      <c r="Z663" s="1" t="s">
        <v>59</v>
      </c>
      <c r="AA663" s="1" t="s">
        <v>59</v>
      </c>
      <c r="AB663" s="1" t="s">
        <v>59</v>
      </c>
      <c r="AC663" s="1" t="s">
        <v>59</v>
      </c>
      <c r="AD663" s="1" t="s">
        <v>59</v>
      </c>
      <c r="AE663" s="1" t="s">
        <v>59</v>
      </c>
      <c r="AF663" s="1" t="s">
        <v>59</v>
      </c>
      <c r="AG663" s="1" t="s">
        <v>59</v>
      </c>
      <c r="AH663" s="1" t="s">
        <v>59</v>
      </c>
      <c r="AI663" s="1" t="s">
        <v>59</v>
      </c>
      <c r="AJ663" s="1" t="s">
        <v>59</v>
      </c>
      <c r="AV663" s="1">
        <v>13.2</v>
      </c>
      <c r="AW663" s="1" t="s">
        <v>59</v>
      </c>
      <c r="AX663" s="1">
        <v>1</v>
      </c>
    </row>
    <row r="664" spans="1:50">
      <c r="A664" s="1" t="s">
        <v>1349</v>
      </c>
      <c r="B664" s="1" t="s">
        <v>1350</v>
      </c>
      <c r="C664" s="1" t="s">
        <v>420</v>
      </c>
      <c r="D664" s="1">
        <v>4280</v>
      </c>
      <c r="E664" s="1" t="s">
        <v>53</v>
      </c>
      <c r="F664" s="1">
        <v>0</v>
      </c>
      <c r="G664" s="1" t="s">
        <v>64</v>
      </c>
      <c r="H664" s="1">
        <v>226.32</v>
      </c>
      <c r="I664" s="1" t="s">
        <v>55</v>
      </c>
      <c r="J664" s="1" t="s">
        <v>55</v>
      </c>
      <c r="K664" s="1" t="s">
        <v>131</v>
      </c>
      <c r="L664" s="1" t="s">
        <v>66</v>
      </c>
      <c r="M664" s="1">
        <v>1</v>
      </c>
      <c r="N664" s="1">
        <v>2</v>
      </c>
      <c r="O664" s="1">
        <v>2</v>
      </c>
      <c r="P664" s="1">
        <v>0</v>
      </c>
      <c r="Q664" s="1" t="s">
        <v>59</v>
      </c>
      <c r="R664" s="1" t="s">
        <v>59</v>
      </c>
      <c r="S664" s="1" t="s">
        <v>59</v>
      </c>
      <c r="T664" s="1" t="s">
        <v>59</v>
      </c>
      <c r="U664" s="1" t="s">
        <v>59</v>
      </c>
      <c r="V664" s="1">
        <v>1</v>
      </c>
      <c r="W664" s="1">
        <v>0</v>
      </c>
      <c r="X664" s="1">
        <v>0</v>
      </c>
      <c r="Y664" s="1" t="s">
        <v>59</v>
      </c>
      <c r="Z664" s="1" t="s">
        <v>59</v>
      </c>
      <c r="AA664" s="1" t="s">
        <v>59</v>
      </c>
      <c r="AB664" s="1" t="s">
        <v>59</v>
      </c>
      <c r="AC664" s="1" t="s">
        <v>59</v>
      </c>
      <c r="AD664" s="1" t="s">
        <v>59</v>
      </c>
      <c r="AE664" s="1" t="s">
        <v>59</v>
      </c>
      <c r="AF664" s="1" t="s">
        <v>59</v>
      </c>
      <c r="AG664" s="1" t="s">
        <v>59</v>
      </c>
      <c r="AH664" s="1" t="s">
        <v>59</v>
      </c>
      <c r="AI664" s="1" t="s">
        <v>59</v>
      </c>
      <c r="AJ664" s="1" t="s">
        <v>59</v>
      </c>
      <c r="AV664" s="1">
        <v>12.1</v>
      </c>
      <c r="AW664" s="1" t="s">
        <v>59</v>
      </c>
      <c r="AX664" s="1">
        <v>2</v>
      </c>
    </row>
    <row r="665" spans="1:50">
      <c r="A665" s="1" t="s">
        <v>1351</v>
      </c>
      <c r="B665" s="1" t="s">
        <v>1352</v>
      </c>
      <c r="C665" s="1" t="s">
        <v>122</v>
      </c>
      <c r="D665" s="1">
        <v>8960</v>
      </c>
      <c r="E665" s="1" t="s">
        <v>63</v>
      </c>
      <c r="F665" s="1">
        <v>46</v>
      </c>
      <c r="G665" s="1" t="s">
        <v>104</v>
      </c>
      <c r="H665" s="1">
        <v>255.92</v>
      </c>
      <c r="I665" s="1" t="s">
        <v>100</v>
      </c>
      <c r="J665" s="1" t="s">
        <v>71</v>
      </c>
      <c r="K665" s="1" t="s">
        <v>131</v>
      </c>
      <c r="L665" s="1" t="s">
        <v>66</v>
      </c>
      <c r="M665" s="1">
        <v>3</v>
      </c>
      <c r="N665" s="1">
        <v>0</v>
      </c>
      <c r="O665" s="1">
        <v>0</v>
      </c>
      <c r="P665" s="1">
        <v>0</v>
      </c>
      <c r="Q665" s="1" t="s">
        <v>59</v>
      </c>
      <c r="R665" s="1" t="s">
        <v>59</v>
      </c>
      <c r="S665" s="1" t="s">
        <v>59</v>
      </c>
      <c r="T665" s="1" t="s">
        <v>59</v>
      </c>
      <c r="U665" s="1" t="s">
        <v>59</v>
      </c>
      <c r="V665" s="1">
        <v>1</v>
      </c>
      <c r="W665" s="1">
        <v>1</v>
      </c>
      <c r="X665" s="1">
        <v>0</v>
      </c>
      <c r="Y665" s="1" t="s">
        <v>66</v>
      </c>
      <c r="Z665" s="1" t="s">
        <v>58</v>
      </c>
      <c r="AA665" s="1" t="s">
        <v>58</v>
      </c>
      <c r="AB665" s="1" t="s">
        <v>66</v>
      </c>
      <c r="AC665" s="1" t="s">
        <v>58</v>
      </c>
      <c r="AD665" s="1" t="s">
        <v>58</v>
      </c>
      <c r="AE665" s="1" t="s">
        <v>66</v>
      </c>
      <c r="AF665" s="1" t="s">
        <v>58</v>
      </c>
      <c r="AG665" s="1" t="s">
        <v>58</v>
      </c>
      <c r="AH665" s="1" t="s">
        <v>58</v>
      </c>
      <c r="AI665" s="1" t="s">
        <v>58</v>
      </c>
      <c r="AJ665" s="1" t="s">
        <v>58</v>
      </c>
      <c r="AK665" s="1">
        <v>1</v>
      </c>
      <c r="AL665" s="1">
        <v>0</v>
      </c>
      <c r="AM665" s="1">
        <v>0</v>
      </c>
      <c r="AN665" s="1">
        <v>0</v>
      </c>
      <c r="AO665" s="1">
        <v>0</v>
      </c>
      <c r="AP665" s="1">
        <v>0</v>
      </c>
      <c r="AQ665" s="1">
        <v>0</v>
      </c>
      <c r="AR665" s="1">
        <v>0</v>
      </c>
      <c r="AS665" s="1">
        <v>0</v>
      </c>
      <c r="AV665" s="1">
        <v>12.9</v>
      </c>
      <c r="AW665" s="1" t="s">
        <v>59</v>
      </c>
      <c r="AX665" s="1">
        <v>7</v>
      </c>
    </row>
    <row r="666" spans="1:50">
      <c r="A666" s="1" t="s">
        <v>1353</v>
      </c>
      <c r="B666" s="1" t="s">
        <v>1354</v>
      </c>
      <c r="C666" s="1" t="s">
        <v>328</v>
      </c>
      <c r="E666" s="1" t="s">
        <v>63</v>
      </c>
      <c r="F666" s="1">
        <v>66</v>
      </c>
      <c r="G666" s="1" t="s">
        <v>115</v>
      </c>
      <c r="H666" s="1">
        <v>250.33</v>
      </c>
      <c r="I666" s="1" t="s">
        <v>55</v>
      </c>
      <c r="J666" s="1" t="s">
        <v>55</v>
      </c>
      <c r="K666" s="1" t="s">
        <v>80</v>
      </c>
      <c r="L666" s="1" t="s">
        <v>58</v>
      </c>
      <c r="M666" s="1">
        <v>0</v>
      </c>
      <c r="N666" s="1">
        <v>1</v>
      </c>
      <c r="O666" s="1">
        <v>1</v>
      </c>
      <c r="P666" s="1">
        <v>0</v>
      </c>
      <c r="Q666" s="1" t="s">
        <v>59</v>
      </c>
      <c r="R666" s="1" t="s">
        <v>59</v>
      </c>
      <c r="S666" s="1" t="s">
        <v>59</v>
      </c>
      <c r="T666" s="1" t="s">
        <v>59</v>
      </c>
      <c r="U666" s="1" t="s">
        <v>59</v>
      </c>
      <c r="V666" s="1">
        <v>0</v>
      </c>
      <c r="W666" s="1">
        <v>1</v>
      </c>
      <c r="X666" s="1">
        <v>0</v>
      </c>
      <c r="Y666" s="1" t="s">
        <v>58</v>
      </c>
      <c r="Z666" s="1" t="s">
        <v>58</v>
      </c>
      <c r="AA666" s="1" t="s">
        <v>58</v>
      </c>
      <c r="AB666" s="1" t="s">
        <v>58</v>
      </c>
      <c r="AC666" s="1" t="s">
        <v>58</v>
      </c>
      <c r="AD666" s="1" t="s">
        <v>58</v>
      </c>
      <c r="AE666" s="1" t="s">
        <v>58</v>
      </c>
      <c r="AF666" s="1" t="s">
        <v>58</v>
      </c>
      <c r="AG666" s="1" t="s">
        <v>58</v>
      </c>
      <c r="AH666" s="1" t="s">
        <v>58</v>
      </c>
      <c r="AI666" s="1" t="s">
        <v>58</v>
      </c>
      <c r="AJ666" s="1" t="s">
        <v>58</v>
      </c>
      <c r="AK666" s="1">
        <v>0</v>
      </c>
      <c r="AL666" s="1">
        <v>1</v>
      </c>
      <c r="AM666" s="1">
        <v>1</v>
      </c>
      <c r="AN666" s="1">
        <v>0</v>
      </c>
      <c r="AO666" s="1">
        <v>1</v>
      </c>
      <c r="AP666" s="1">
        <v>0</v>
      </c>
      <c r="AQ666" s="1">
        <v>0</v>
      </c>
      <c r="AR666" s="1">
        <v>0</v>
      </c>
      <c r="AS666" s="1">
        <v>0</v>
      </c>
      <c r="AV666" s="1">
        <v>12.2</v>
      </c>
      <c r="AW666" s="1" t="s">
        <v>59</v>
      </c>
      <c r="AX666" s="1">
        <v>5</v>
      </c>
    </row>
    <row r="667" spans="1:50">
      <c r="A667" s="1" t="s">
        <v>1355</v>
      </c>
      <c r="B667" s="1" t="s">
        <v>1356</v>
      </c>
      <c r="C667" s="1" t="s">
        <v>69</v>
      </c>
      <c r="D667" s="1">
        <v>6440</v>
      </c>
      <c r="E667" s="1" t="s">
        <v>53</v>
      </c>
      <c r="F667" s="1">
        <v>56</v>
      </c>
      <c r="G667" s="1" t="s">
        <v>163</v>
      </c>
      <c r="H667" s="1">
        <v>333.22</v>
      </c>
      <c r="I667" s="1" t="s">
        <v>55</v>
      </c>
      <c r="J667" s="1" t="s">
        <v>71</v>
      </c>
      <c r="K667" s="1" t="s">
        <v>72</v>
      </c>
      <c r="L667" s="1" t="s">
        <v>58</v>
      </c>
      <c r="M667" s="1">
        <v>0</v>
      </c>
      <c r="N667" s="1">
        <v>1</v>
      </c>
      <c r="O667" s="1">
        <v>1</v>
      </c>
      <c r="P667" s="1">
        <v>0</v>
      </c>
      <c r="Q667" s="1" t="s">
        <v>59</v>
      </c>
      <c r="R667" s="1" t="s">
        <v>59</v>
      </c>
      <c r="S667" s="1" t="s">
        <v>59</v>
      </c>
      <c r="T667" s="1" t="s">
        <v>59</v>
      </c>
      <c r="U667" s="1" t="s">
        <v>59</v>
      </c>
      <c r="W667" s="1">
        <v>0</v>
      </c>
      <c r="X667" s="1">
        <v>0</v>
      </c>
      <c r="Y667" s="1" t="s">
        <v>58</v>
      </c>
      <c r="Z667" s="1" t="s">
        <v>58</v>
      </c>
      <c r="AA667" s="1" t="s">
        <v>58</v>
      </c>
      <c r="AB667" s="1" t="s">
        <v>66</v>
      </c>
      <c r="AC667" s="1" t="s">
        <v>58</v>
      </c>
      <c r="AD667" s="1" t="s">
        <v>58</v>
      </c>
      <c r="AE667" s="1" t="s">
        <v>58</v>
      </c>
      <c r="AF667" s="1" t="s">
        <v>58</v>
      </c>
      <c r="AG667" s="1" t="s">
        <v>58</v>
      </c>
      <c r="AH667" s="1" t="s">
        <v>58</v>
      </c>
      <c r="AI667" s="1" t="s">
        <v>58</v>
      </c>
      <c r="AJ667" s="1" t="s">
        <v>58</v>
      </c>
      <c r="AK667" s="1">
        <v>0</v>
      </c>
      <c r="AL667" s="1">
        <v>1</v>
      </c>
      <c r="AM667" s="1">
        <v>1</v>
      </c>
      <c r="AN667" s="1">
        <v>0</v>
      </c>
      <c r="AO667" s="1">
        <v>0</v>
      </c>
      <c r="AP667" s="1">
        <v>0</v>
      </c>
      <c r="AQ667" s="1">
        <v>0</v>
      </c>
      <c r="AR667" s="1">
        <v>0</v>
      </c>
      <c r="AS667" s="1">
        <v>1</v>
      </c>
      <c r="AV667" s="1">
        <v>13</v>
      </c>
      <c r="AW667" s="1" t="s">
        <v>59</v>
      </c>
      <c r="AX667" s="1">
        <v>6</v>
      </c>
    </row>
    <row r="668" spans="1:50">
      <c r="A668" s="1" t="s">
        <v>1357</v>
      </c>
      <c r="B668" s="1" t="s">
        <v>1358</v>
      </c>
      <c r="C668" s="1" t="s">
        <v>187</v>
      </c>
      <c r="D668" s="1">
        <v>8840</v>
      </c>
      <c r="E668" s="1" t="s">
        <v>63</v>
      </c>
      <c r="F668" s="1">
        <v>62</v>
      </c>
      <c r="G668" s="1" t="s">
        <v>64</v>
      </c>
      <c r="H668" s="1">
        <v>354.28</v>
      </c>
      <c r="I668" s="1" t="s">
        <v>100</v>
      </c>
      <c r="J668" s="1" t="s">
        <v>71</v>
      </c>
      <c r="K668" s="1" t="s">
        <v>128</v>
      </c>
      <c r="L668" s="1" t="s">
        <v>58</v>
      </c>
      <c r="M668" s="1">
        <v>0</v>
      </c>
      <c r="N668" s="1">
        <v>2</v>
      </c>
      <c r="O668" s="1">
        <v>2</v>
      </c>
      <c r="P668" s="1">
        <v>0</v>
      </c>
      <c r="Q668" s="1" t="s">
        <v>59</v>
      </c>
      <c r="R668" s="1" t="s">
        <v>59</v>
      </c>
      <c r="S668" s="1" t="s">
        <v>59</v>
      </c>
      <c r="T668" s="1" t="s">
        <v>66</v>
      </c>
      <c r="U668" s="1" t="s">
        <v>59</v>
      </c>
      <c r="W668" s="1">
        <v>0</v>
      </c>
      <c r="X668" s="1">
        <v>0</v>
      </c>
      <c r="Y668" s="1" t="s">
        <v>66</v>
      </c>
      <c r="Z668" s="1" t="s">
        <v>66</v>
      </c>
      <c r="AA668" s="1" t="s">
        <v>58</v>
      </c>
      <c r="AB668" s="1" t="s">
        <v>66</v>
      </c>
      <c r="AC668" s="1" t="s">
        <v>58</v>
      </c>
      <c r="AD668" s="1" t="s">
        <v>58</v>
      </c>
      <c r="AE668" s="1" t="s">
        <v>66</v>
      </c>
      <c r="AF668" s="1" t="s">
        <v>58</v>
      </c>
      <c r="AG668" s="1" t="s">
        <v>58</v>
      </c>
      <c r="AH668" s="1" t="s">
        <v>66</v>
      </c>
      <c r="AI668" s="1" t="s">
        <v>58</v>
      </c>
      <c r="AJ668" s="1" t="s">
        <v>58</v>
      </c>
      <c r="AK668" s="1">
        <v>1</v>
      </c>
      <c r="AL668" s="1">
        <v>0</v>
      </c>
      <c r="AM668" s="1">
        <v>1</v>
      </c>
      <c r="AN668" s="1">
        <v>0</v>
      </c>
      <c r="AO668" s="1">
        <v>1</v>
      </c>
      <c r="AP668" s="1">
        <v>0</v>
      </c>
      <c r="AQ668" s="1">
        <v>0</v>
      </c>
      <c r="AR668" s="1">
        <v>0</v>
      </c>
      <c r="AS668" s="1">
        <v>1</v>
      </c>
      <c r="AV668" s="1">
        <v>13.7</v>
      </c>
      <c r="AW668" s="1" t="s">
        <v>59</v>
      </c>
      <c r="AX668" s="1">
        <v>7</v>
      </c>
    </row>
    <row r="669" spans="1:50">
      <c r="A669" s="1" t="s">
        <v>1359</v>
      </c>
      <c r="B669" s="1" t="s">
        <v>1360</v>
      </c>
      <c r="C669" s="1" t="s">
        <v>529</v>
      </c>
      <c r="D669" s="1">
        <v>4360</v>
      </c>
      <c r="E669" s="1" t="s">
        <v>63</v>
      </c>
      <c r="F669" s="1">
        <v>48</v>
      </c>
      <c r="G669" s="1" t="s">
        <v>163</v>
      </c>
      <c r="H669" s="1">
        <v>242.76</v>
      </c>
      <c r="I669" s="1" t="s">
        <v>105</v>
      </c>
      <c r="J669" s="1" t="s">
        <v>56</v>
      </c>
      <c r="K669" s="1" t="s">
        <v>123</v>
      </c>
      <c r="L669" s="1" t="s">
        <v>58</v>
      </c>
      <c r="M669" s="1">
        <v>0</v>
      </c>
      <c r="N669" s="1">
        <v>1</v>
      </c>
      <c r="O669" s="1">
        <v>1</v>
      </c>
      <c r="P669" s="1">
        <v>0</v>
      </c>
      <c r="Q669" s="1" t="s">
        <v>59</v>
      </c>
      <c r="R669" s="1" t="s">
        <v>59</v>
      </c>
      <c r="S669" s="1" t="s">
        <v>59</v>
      </c>
      <c r="T669" s="1" t="s">
        <v>59</v>
      </c>
      <c r="U669" s="1" t="s">
        <v>59</v>
      </c>
      <c r="V669" s="1">
        <v>1</v>
      </c>
      <c r="W669" s="1">
        <v>0</v>
      </c>
      <c r="X669" s="1">
        <v>0</v>
      </c>
      <c r="Y669" s="1" t="s">
        <v>58</v>
      </c>
      <c r="Z669" s="1" t="s">
        <v>58</v>
      </c>
      <c r="AA669" s="1" t="s">
        <v>58</v>
      </c>
      <c r="AB669" s="1" t="s">
        <v>58</v>
      </c>
      <c r="AC669" s="1" t="s">
        <v>58</v>
      </c>
      <c r="AD669" s="1" t="s">
        <v>58</v>
      </c>
      <c r="AE669" s="1" t="s">
        <v>58</v>
      </c>
      <c r="AF669" s="1" t="s">
        <v>58</v>
      </c>
      <c r="AG669" s="1" t="s">
        <v>58</v>
      </c>
      <c r="AH669" s="1" t="s">
        <v>58</v>
      </c>
      <c r="AI669" s="1" t="s">
        <v>58</v>
      </c>
      <c r="AJ669" s="1" t="s">
        <v>58</v>
      </c>
      <c r="AK669" s="1">
        <v>0</v>
      </c>
      <c r="AL669" s="1">
        <v>0</v>
      </c>
      <c r="AM669" s="1">
        <v>1</v>
      </c>
      <c r="AN669" s="1">
        <v>0</v>
      </c>
      <c r="AO669" s="1">
        <v>1</v>
      </c>
      <c r="AP669" s="1">
        <v>1</v>
      </c>
      <c r="AQ669" s="1">
        <v>1</v>
      </c>
      <c r="AR669" s="1">
        <v>1</v>
      </c>
      <c r="AS669" s="1">
        <v>1</v>
      </c>
      <c r="AV669" s="1">
        <v>12.8</v>
      </c>
      <c r="AW669" s="1" t="s">
        <v>59</v>
      </c>
      <c r="AX669" s="1">
        <v>8</v>
      </c>
    </row>
    <row r="670" spans="1:50">
      <c r="A670" s="1" t="s">
        <v>1361</v>
      </c>
      <c r="B670" s="1" t="s">
        <v>1362</v>
      </c>
      <c r="C670" s="1" t="s">
        <v>69</v>
      </c>
      <c r="D670" s="1">
        <v>7600</v>
      </c>
      <c r="E670" s="1" t="s">
        <v>63</v>
      </c>
      <c r="F670" s="1">
        <v>54</v>
      </c>
      <c r="G670" s="1" t="s">
        <v>84</v>
      </c>
      <c r="H670" s="1">
        <v>231.58</v>
      </c>
      <c r="I670" s="1" t="s">
        <v>65</v>
      </c>
      <c r="J670" s="1" t="s">
        <v>56</v>
      </c>
      <c r="K670" s="1" t="s">
        <v>72</v>
      </c>
      <c r="L670" s="1" t="s">
        <v>58</v>
      </c>
      <c r="M670" s="1">
        <v>0</v>
      </c>
      <c r="N670" s="1">
        <v>2</v>
      </c>
      <c r="O670" s="1">
        <v>2</v>
      </c>
      <c r="P670" s="1">
        <v>0</v>
      </c>
      <c r="Q670" s="1" t="s">
        <v>59</v>
      </c>
      <c r="R670" s="1" t="s">
        <v>66</v>
      </c>
      <c r="S670" s="1" t="s">
        <v>66</v>
      </c>
      <c r="T670" s="1" t="s">
        <v>66</v>
      </c>
      <c r="U670" s="1" t="s">
        <v>66</v>
      </c>
      <c r="W670" s="1">
        <v>0</v>
      </c>
      <c r="X670" s="1">
        <v>0</v>
      </c>
      <c r="Y670" s="1" t="s">
        <v>59</v>
      </c>
      <c r="Z670" s="1" t="s">
        <v>59</v>
      </c>
      <c r="AA670" s="1" t="s">
        <v>59</v>
      </c>
      <c r="AB670" s="1" t="s">
        <v>59</v>
      </c>
      <c r="AC670" s="1" t="s">
        <v>59</v>
      </c>
      <c r="AD670" s="1" t="s">
        <v>59</v>
      </c>
      <c r="AE670" s="1" t="s">
        <v>59</v>
      </c>
      <c r="AF670" s="1" t="s">
        <v>59</v>
      </c>
      <c r="AG670" s="1" t="s">
        <v>59</v>
      </c>
      <c r="AH670" s="1" t="s">
        <v>59</v>
      </c>
      <c r="AI670" s="1" t="s">
        <v>59</v>
      </c>
      <c r="AJ670" s="1" t="s">
        <v>59</v>
      </c>
      <c r="AV670" s="1">
        <v>12.9</v>
      </c>
      <c r="AW670" s="1" t="s">
        <v>59</v>
      </c>
      <c r="AX670" s="1">
        <v>6</v>
      </c>
    </row>
    <row r="671" spans="1:50">
      <c r="A671" s="1" t="s">
        <v>1363</v>
      </c>
      <c r="B671" s="1" t="s">
        <v>466</v>
      </c>
      <c r="C671" s="1" t="s">
        <v>137</v>
      </c>
      <c r="D671" s="1">
        <v>6480</v>
      </c>
      <c r="E671" s="1" t="s">
        <v>63</v>
      </c>
      <c r="F671" s="1">
        <v>54</v>
      </c>
      <c r="G671" s="1" t="s">
        <v>64</v>
      </c>
      <c r="H671" s="1">
        <v>350.99</v>
      </c>
      <c r="I671" s="1" t="s">
        <v>105</v>
      </c>
      <c r="J671" s="1" t="s">
        <v>71</v>
      </c>
      <c r="K671" s="1" t="s">
        <v>72</v>
      </c>
      <c r="L671" s="1" t="s">
        <v>58</v>
      </c>
      <c r="M671" s="1">
        <v>0</v>
      </c>
      <c r="N671" s="1">
        <v>2</v>
      </c>
      <c r="O671" s="1">
        <v>2</v>
      </c>
      <c r="P671" s="1">
        <v>0</v>
      </c>
      <c r="Q671" s="1" t="s">
        <v>59</v>
      </c>
      <c r="R671" s="1" t="s">
        <v>59</v>
      </c>
      <c r="S671" s="1" t="s">
        <v>59</v>
      </c>
      <c r="T671" s="1" t="s">
        <v>59</v>
      </c>
      <c r="U671" s="1" t="s">
        <v>66</v>
      </c>
      <c r="W671" s="1">
        <v>0</v>
      </c>
      <c r="X671" s="1">
        <v>0</v>
      </c>
      <c r="Y671" s="1" t="s">
        <v>66</v>
      </c>
      <c r="Z671" s="1" t="s">
        <v>66</v>
      </c>
      <c r="AA671" s="1" t="s">
        <v>58</v>
      </c>
      <c r="AB671" s="1" t="s">
        <v>66</v>
      </c>
      <c r="AC671" s="1" t="s">
        <v>58</v>
      </c>
      <c r="AD671" s="1" t="s">
        <v>58</v>
      </c>
      <c r="AE671" s="1" t="s">
        <v>58</v>
      </c>
      <c r="AF671" s="1" t="s">
        <v>58</v>
      </c>
      <c r="AG671" s="1" t="s">
        <v>58</v>
      </c>
      <c r="AH671" s="1" t="s">
        <v>58</v>
      </c>
      <c r="AI671" s="1" t="s">
        <v>58</v>
      </c>
      <c r="AJ671" s="1" t="s">
        <v>58</v>
      </c>
      <c r="AK671" s="1">
        <v>0</v>
      </c>
      <c r="AL671" s="1">
        <v>1</v>
      </c>
      <c r="AM671" s="1">
        <v>1</v>
      </c>
      <c r="AN671" s="1">
        <v>0</v>
      </c>
      <c r="AO671" s="1">
        <v>0</v>
      </c>
      <c r="AP671" s="1">
        <v>1</v>
      </c>
      <c r="AQ671" s="1">
        <v>0</v>
      </c>
      <c r="AR671" s="1">
        <v>1</v>
      </c>
      <c r="AS671" s="1">
        <v>0</v>
      </c>
      <c r="AV671" s="1">
        <v>14.7</v>
      </c>
      <c r="AW671" s="1" t="s">
        <v>59</v>
      </c>
      <c r="AX671" s="1">
        <v>5</v>
      </c>
    </row>
    <row r="672" spans="1:50">
      <c r="A672" s="1" t="s">
        <v>1364</v>
      </c>
      <c r="B672" s="1" t="s">
        <v>1365</v>
      </c>
      <c r="C672" s="1" t="s">
        <v>93</v>
      </c>
      <c r="D672" s="1">
        <v>1120</v>
      </c>
      <c r="E672" s="1" t="s">
        <v>63</v>
      </c>
      <c r="F672" s="1">
        <v>30</v>
      </c>
      <c r="G672" s="1" t="s">
        <v>70</v>
      </c>
      <c r="H672" s="1">
        <v>346.38</v>
      </c>
      <c r="I672" s="1" t="s">
        <v>105</v>
      </c>
      <c r="J672" s="1" t="s">
        <v>71</v>
      </c>
      <c r="K672" s="1" t="s">
        <v>80</v>
      </c>
      <c r="L672" s="1" t="s">
        <v>66</v>
      </c>
      <c r="M672" s="1">
        <v>3</v>
      </c>
      <c r="N672" s="1">
        <v>2</v>
      </c>
      <c r="O672" s="1">
        <v>2</v>
      </c>
      <c r="P672" s="1">
        <v>0</v>
      </c>
      <c r="Q672" s="1" t="s">
        <v>59</v>
      </c>
      <c r="R672" s="1" t="s">
        <v>59</v>
      </c>
      <c r="S672" s="1" t="s">
        <v>59</v>
      </c>
      <c r="T672" s="1" t="s">
        <v>59</v>
      </c>
      <c r="U672" s="1" t="s">
        <v>59</v>
      </c>
      <c r="W672" s="1">
        <v>0</v>
      </c>
      <c r="X672" s="1">
        <v>0</v>
      </c>
      <c r="Y672" s="1" t="s">
        <v>58</v>
      </c>
      <c r="Z672" s="1" t="s">
        <v>66</v>
      </c>
      <c r="AA672" s="1" t="s">
        <v>58</v>
      </c>
      <c r="AB672" s="1" t="s">
        <v>66</v>
      </c>
      <c r="AC672" s="1" t="s">
        <v>58</v>
      </c>
      <c r="AD672" s="1" t="s">
        <v>58</v>
      </c>
      <c r="AE672" s="1" t="s">
        <v>58</v>
      </c>
      <c r="AF672" s="1" t="s">
        <v>58</v>
      </c>
      <c r="AG672" s="1" t="s">
        <v>58</v>
      </c>
      <c r="AH672" s="1" t="s">
        <v>58</v>
      </c>
      <c r="AI672" s="1" t="s">
        <v>58</v>
      </c>
      <c r="AJ672" s="1" t="s">
        <v>58</v>
      </c>
      <c r="AK672" s="1">
        <v>0</v>
      </c>
      <c r="AL672" s="1">
        <v>0</v>
      </c>
      <c r="AM672" s="1">
        <v>1</v>
      </c>
      <c r="AN672" s="1">
        <v>0</v>
      </c>
      <c r="AO672" s="1">
        <v>1</v>
      </c>
      <c r="AP672" s="1">
        <v>0</v>
      </c>
      <c r="AQ672" s="1">
        <v>0</v>
      </c>
      <c r="AR672" s="1">
        <v>0</v>
      </c>
      <c r="AS672" s="1">
        <v>1</v>
      </c>
      <c r="AV672" s="1">
        <v>11.3</v>
      </c>
      <c r="AW672" s="1" t="s">
        <v>59</v>
      </c>
      <c r="AX672" s="1">
        <v>5</v>
      </c>
    </row>
    <row r="673" spans="1:50">
      <c r="A673" s="1" t="s">
        <v>1366</v>
      </c>
      <c r="B673" s="1" t="s">
        <v>1367</v>
      </c>
      <c r="C673" s="1" t="s">
        <v>236</v>
      </c>
      <c r="D673" s="1">
        <v>6200</v>
      </c>
      <c r="E673" s="1" t="s">
        <v>58</v>
      </c>
      <c r="F673" s="1">
        <v>0</v>
      </c>
      <c r="G673" s="1" t="s">
        <v>64</v>
      </c>
      <c r="H673" s="1">
        <v>246.38</v>
      </c>
      <c r="I673" s="1" t="s">
        <v>55</v>
      </c>
      <c r="J673" s="1" t="s">
        <v>55</v>
      </c>
      <c r="K673" s="1" t="s">
        <v>128</v>
      </c>
      <c r="L673" s="1" t="s">
        <v>58</v>
      </c>
      <c r="M673" s="1">
        <v>0</v>
      </c>
      <c r="N673" s="1">
        <v>0</v>
      </c>
      <c r="O673" s="1">
        <v>0</v>
      </c>
      <c r="P673" s="1">
        <v>0</v>
      </c>
      <c r="Q673" s="1" t="s">
        <v>59</v>
      </c>
      <c r="R673" s="1" t="s">
        <v>59</v>
      </c>
      <c r="S673" s="1" t="s">
        <v>59</v>
      </c>
      <c r="T673" s="1" t="s">
        <v>59</v>
      </c>
      <c r="U673" s="1" t="s">
        <v>59</v>
      </c>
      <c r="W673" s="1">
        <v>0</v>
      </c>
      <c r="X673" s="1">
        <v>0</v>
      </c>
      <c r="Y673" s="1" t="s">
        <v>59</v>
      </c>
      <c r="Z673" s="1" t="s">
        <v>59</v>
      </c>
      <c r="AA673" s="1" t="s">
        <v>59</v>
      </c>
      <c r="AB673" s="1" t="s">
        <v>59</v>
      </c>
      <c r="AC673" s="1" t="s">
        <v>59</v>
      </c>
      <c r="AD673" s="1" t="s">
        <v>59</v>
      </c>
      <c r="AE673" s="1" t="s">
        <v>59</v>
      </c>
      <c r="AF673" s="1" t="s">
        <v>59</v>
      </c>
      <c r="AG673" s="1" t="s">
        <v>59</v>
      </c>
      <c r="AH673" s="1" t="s">
        <v>59</v>
      </c>
      <c r="AI673" s="1" t="s">
        <v>59</v>
      </c>
      <c r="AJ673" s="1" t="s">
        <v>59</v>
      </c>
      <c r="AV673" s="1">
        <v>14.1</v>
      </c>
      <c r="AW673" s="1" t="s">
        <v>59</v>
      </c>
      <c r="AX673" s="1">
        <v>4</v>
      </c>
    </row>
    <row r="674" spans="1:50">
      <c r="A674" s="1" t="s">
        <v>1368</v>
      </c>
      <c r="B674" s="1" t="s">
        <v>1369</v>
      </c>
      <c r="C674" s="1" t="s">
        <v>103</v>
      </c>
      <c r="D674" s="1">
        <v>4480</v>
      </c>
      <c r="E674" s="1" t="s">
        <v>53</v>
      </c>
      <c r="F674" s="1">
        <v>38</v>
      </c>
      <c r="G674" s="1" t="s">
        <v>226</v>
      </c>
      <c r="H674" s="1">
        <v>414.14</v>
      </c>
      <c r="I674" s="1" t="s">
        <v>105</v>
      </c>
      <c r="J674" s="1" t="s">
        <v>71</v>
      </c>
      <c r="K674" s="1" t="s">
        <v>57</v>
      </c>
      <c r="L674" s="1" t="s">
        <v>66</v>
      </c>
      <c r="M674" s="1">
        <v>1</v>
      </c>
      <c r="N674" s="1">
        <v>2</v>
      </c>
      <c r="O674" s="1">
        <v>1</v>
      </c>
      <c r="P674" s="1">
        <v>0</v>
      </c>
      <c r="Q674" s="1" t="s">
        <v>59</v>
      </c>
      <c r="R674" s="1" t="s">
        <v>59</v>
      </c>
      <c r="S674" s="1" t="s">
        <v>66</v>
      </c>
      <c r="T674" s="1" t="s">
        <v>59</v>
      </c>
      <c r="U674" s="1" t="s">
        <v>59</v>
      </c>
      <c r="W674" s="1">
        <v>0</v>
      </c>
      <c r="X674" s="1">
        <v>0</v>
      </c>
      <c r="Y674" s="1" t="s">
        <v>59</v>
      </c>
      <c r="Z674" s="1" t="s">
        <v>59</v>
      </c>
      <c r="AA674" s="1" t="s">
        <v>59</v>
      </c>
      <c r="AB674" s="1" t="s">
        <v>59</v>
      </c>
      <c r="AC674" s="1" t="s">
        <v>59</v>
      </c>
      <c r="AD674" s="1" t="s">
        <v>59</v>
      </c>
      <c r="AE674" s="1" t="s">
        <v>59</v>
      </c>
      <c r="AF674" s="1" t="s">
        <v>59</v>
      </c>
      <c r="AG674" s="1" t="s">
        <v>59</v>
      </c>
      <c r="AH674" s="1" t="s">
        <v>59</v>
      </c>
      <c r="AI674" s="1" t="s">
        <v>59</v>
      </c>
      <c r="AJ674" s="1" t="s">
        <v>59</v>
      </c>
      <c r="AV674" s="1">
        <v>15.2</v>
      </c>
      <c r="AW674" s="1" t="s">
        <v>59</v>
      </c>
      <c r="AX674" s="1">
        <v>6</v>
      </c>
    </row>
    <row r="675" spans="1:50">
      <c r="A675" s="1" t="s">
        <v>1370</v>
      </c>
      <c r="B675" s="1" t="s">
        <v>840</v>
      </c>
      <c r="C675" s="1" t="s">
        <v>122</v>
      </c>
      <c r="D675" s="1">
        <v>8280</v>
      </c>
      <c r="E675" s="1" t="s">
        <v>63</v>
      </c>
      <c r="F675" s="1">
        <v>42</v>
      </c>
      <c r="G675" s="1" t="s">
        <v>84</v>
      </c>
      <c r="H675" s="1">
        <v>223.68</v>
      </c>
      <c r="I675" s="1" t="s">
        <v>55</v>
      </c>
      <c r="J675" s="1" t="s">
        <v>71</v>
      </c>
      <c r="K675" s="1" t="s">
        <v>131</v>
      </c>
      <c r="L675" s="1" t="s">
        <v>58</v>
      </c>
      <c r="M675" s="1">
        <v>0</v>
      </c>
      <c r="N675" s="1">
        <v>0</v>
      </c>
      <c r="O675" s="1">
        <v>0</v>
      </c>
      <c r="P675" s="1">
        <v>0</v>
      </c>
      <c r="Q675" s="1" t="s">
        <v>59</v>
      </c>
      <c r="R675" s="1" t="s">
        <v>59</v>
      </c>
      <c r="S675" s="1" t="s">
        <v>59</v>
      </c>
      <c r="T675" s="1" t="s">
        <v>59</v>
      </c>
      <c r="U675" s="1" t="s">
        <v>59</v>
      </c>
      <c r="V675" s="1">
        <v>0</v>
      </c>
      <c r="W675" s="1">
        <v>1</v>
      </c>
      <c r="X675" s="1">
        <v>1</v>
      </c>
      <c r="Y675" s="1" t="s">
        <v>58</v>
      </c>
      <c r="Z675" s="1" t="s">
        <v>58</v>
      </c>
      <c r="AA675" s="1" t="s">
        <v>58</v>
      </c>
      <c r="AB675" s="1" t="s">
        <v>58</v>
      </c>
      <c r="AC675" s="1" t="s">
        <v>58</v>
      </c>
      <c r="AD675" s="1" t="s">
        <v>58</v>
      </c>
      <c r="AE675" s="1" t="s">
        <v>58</v>
      </c>
      <c r="AF675" s="1" t="s">
        <v>58</v>
      </c>
      <c r="AG675" s="1" t="s">
        <v>58</v>
      </c>
      <c r="AH675" s="1" t="s">
        <v>58</v>
      </c>
      <c r="AI675" s="1" t="s">
        <v>58</v>
      </c>
      <c r="AJ675" s="1" t="s">
        <v>58</v>
      </c>
      <c r="AK675" s="1">
        <v>0</v>
      </c>
      <c r="AL675" s="1">
        <v>0</v>
      </c>
      <c r="AM675" s="1">
        <v>1</v>
      </c>
      <c r="AN675" s="1">
        <v>0</v>
      </c>
      <c r="AO675" s="1">
        <v>1</v>
      </c>
      <c r="AP675" s="1">
        <v>0</v>
      </c>
      <c r="AQ675" s="1">
        <v>0</v>
      </c>
      <c r="AR675" s="1">
        <v>0</v>
      </c>
      <c r="AS675" s="1">
        <v>1</v>
      </c>
      <c r="AV675" s="1">
        <v>11.9</v>
      </c>
      <c r="AW675" s="1" t="s">
        <v>59</v>
      </c>
      <c r="AX675" s="1">
        <v>7</v>
      </c>
    </row>
    <row r="676" spans="1:50">
      <c r="A676" s="1" t="s">
        <v>1371</v>
      </c>
      <c r="B676" s="1" t="s">
        <v>1077</v>
      </c>
      <c r="C676" s="1" t="s">
        <v>212</v>
      </c>
      <c r="D676" s="1">
        <v>3120</v>
      </c>
      <c r="E676" s="1" t="s">
        <v>53</v>
      </c>
      <c r="F676" s="1">
        <v>28</v>
      </c>
      <c r="G676" s="1" t="s">
        <v>54</v>
      </c>
      <c r="H676" s="1">
        <v>139.47</v>
      </c>
      <c r="I676" s="1" t="s">
        <v>105</v>
      </c>
      <c r="J676" s="1" t="s">
        <v>56</v>
      </c>
      <c r="K676" s="1" t="s">
        <v>57</v>
      </c>
      <c r="L676" s="1" t="s">
        <v>66</v>
      </c>
      <c r="M676" s="1">
        <v>2</v>
      </c>
      <c r="N676" s="1">
        <v>0</v>
      </c>
      <c r="O676" s="1">
        <v>0</v>
      </c>
      <c r="P676" s="1">
        <v>0</v>
      </c>
      <c r="Q676" s="1" t="s">
        <v>59</v>
      </c>
      <c r="R676" s="1" t="s">
        <v>59</v>
      </c>
      <c r="S676" s="1" t="s">
        <v>59</v>
      </c>
      <c r="T676" s="1" t="s">
        <v>59</v>
      </c>
      <c r="U676" s="1" t="s">
        <v>59</v>
      </c>
      <c r="W676" s="1">
        <v>0</v>
      </c>
      <c r="X676" s="1">
        <v>0</v>
      </c>
      <c r="Y676" s="1" t="s">
        <v>59</v>
      </c>
      <c r="Z676" s="1" t="s">
        <v>59</v>
      </c>
      <c r="AA676" s="1" t="s">
        <v>59</v>
      </c>
      <c r="AB676" s="1" t="s">
        <v>59</v>
      </c>
      <c r="AC676" s="1" t="s">
        <v>59</v>
      </c>
      <c r="AD676" s="1" t="s">
        <v>59</v>
      </c>
      <c r="AE676" s="1" t="s">
        <v>59</v>
      </c>
      <c r="AF676" s="1" t="s">
        <v>59</v>
      </c>
      <c r="AG676" s="1" t="s">
        <v>59</v>
      </c>
      <c r="AH676" s="1" t="s">
        <v>59</v>
      </c>
      <c r="AI676" s="1" t="s">
        <v>59</v>
      </c>
      <c r="AJ676" s="1" t="s">
        <v>59</v>
      </c>
      <c r="AV676" s="1">
        <v>11.1</v>
      </c>
      <c r="AW676" s="1" t="s">
        <v>59</v>
      </c>
      <c r="AX676" s="1">
        <v>7</v>
      </c>
    </row>
    <row r="677" spans="1:50">
      <c r="A677" s="1" t="s">
        <v>1372</v>
      </c>
      <c r="B677" s="1" t="s">
        <v>113</v>
      </c>
      <c r="C677" s="1" t="s">
        <v>114</v>
      </c>
      <c r="D677" s="1">
        <v>4120</v>
      </c>
      <c r="E677" s="1" t="s">
        <v>53</v>
      </c>
      <c r="F677" s="1">
        <v>54</v>
      </c>
      <c r="G677" s="1" t="s">
        <v>104</v>
      </c>
      <c r="H677" s="1">
        <v>201.32</v>
      </c>
      <c r="I677" s="1" t="s">
        <v>55</v>
      </c>
      <c r="J677" s="1" t="s">
        <v>55</v>
      </c>
      <c r="K677" s="1" t="s">
        <v>131</v>
      </c>
      <c r="L677" s="1" t="s">
        <v>58</v>
      </c>
      <c r="M677" s="1">
        <v>0</v>
      </c>
      <c r="N677" s="1">
        <v>1</v>
      </c>
      <c r="O677" s="1">
        <v>1</v>
      </c>
      <c r="P677" s="1">
        <v>0</v>
      </c>
      <c r="Q677" s="1" t="s">
        <v>59</v>
      </c>
      <c r="R677" s="1" t="s">
        <v>59</v>
      </c>
      <c r="S677" s="1" t="s">
        <v>59</v>
      </c>
      <c r="T677" s="1" t="s">
        <v>59</v>
      </c>
      <c r="U677" s="1" t="s">
        <v>59</v>
      </c>
      <c r="W677" s="1">
        <v>0</v>
      </c>
      <c r="X677" s="1">
        <v>0</v>
      </c>
      <c r="Y677" s="1" t="s">
        <v>66</v>
      </c>
      <c r="Z677" s="1" t="s">
        <v>66</v>
      </c>
      <c r="AA677" s="1" t="s">
        <v>58</v>
      </c>
      <c r="AB677" s="1" t="s">
        <v>58</v>
      </c>
      <c r="AC677" s="1" t="s">
        <v>58</v>
      </c>
      <c r="AD677" s="1" t="s">
        <v>58</v>
      </c>
      <c r="AE677" s="1" t="s">
        <v>58</v>
      </c>
      <c r="AF677" s="1" t="s">
        <v>58</v>
      </c>
      <c r="AG677" s="1" t="s">
        <v>58</v>
      </c>
      <c r="AH677" s="1" t="s">
        <v>58</v>
      </c>
      <c r="AI677" s="1" t="s">
        <v>58</v>
      </c>
      <c r="AJ677" s="1" t="s">
        <v>66</v>
      </c>
      <c r="AK677" s="1">
        <v>0</v>
      </c>
      <c r="AL677" s="1">
        <v>0</v>
      </c>
      <c r="AM677" s="1">
        <v>1</v>
      </c>
      <c r="AN677" s="1">
        <v>0</v>
      </c>
      <c r="AO677" s="1">
        <v>1</v>
      </c>
      <c r="AP677" s="1">
        <v>0</v>
      </c>
      <c r="AQ677" s="1">
        <v>0</v>
      </c>
      <c r="AR677" s="1">
        <v>0</v>
      </c>
      <c r="AS677" s="1">
        <v>1</v>
      </c>
      <c r="AV677" s="1">
        <v>13.2</v>
      </c>
      <c r="AW677" s="1" t="s">
        <v>59</v>
      </c>
      <c r="AX677" s="1">
        <v>4</v>
      </c>
    </row>
    <row r="678" spans="1:50">
      <c r="A678" s="1" t="s">
        <v>1373</v>
      </c>
      <c r="B678" s="1" t="s">
        <v>1374</v>
      </c>
      <c r="C678" s="1" t="s">
        <v>103</v>
      </c>
      <c r="D678" s="1">
        <v>4480</v>
      </c>
      <c r="E678" s="1" t="s">
        <v>53</v>
      </c>
      <c r="F678" s="1">
        <v>30</v>
      </c>
      <c r="G678" s="1" t="s">
        <v>64</v>
      </c>
      <c r="H678" s="1">
        <v>389.47</v>
      </c>
      <c r="I678" s="1" t="s">
        <v>55</v>
      </c>
      <c r="J678" s="1" t="s">
        <v>55</v>
      </c>
      <c r="K678" s="1" t="s">
        <v>57</v>
      </c>
      <c r="L678" s="1" t="s">
        <v>66</v>
      </c>
      <c r="M678" s="1">
        <v>2</v>
      </c>
      <c r="N678" s="1">
        <v>1</v>
      </c>
      <c r="O678" s="1">
        <v>1</v>
      </c>
      <c r="P678" s="1">
        <v>0</v>
      </c>
      <c r="Q678" s="1" t="s">
        <v>66</v>
      </c>
      <c r="R678" s="1" t="s">
        <v>66</v>
      </c>
      <c r="S678" s="1" t="s">
        <v>66</v>
      </c>
      <c r="T678" s="1" t="s">
        <v>66</v>
      </c>
      <c r="U678" s="1" t="s">
        <v>66</v>
      </c>
      <c r="W678" s="1">
        <v>0</v>
      </c>
      <c r="X678" s="1">
        <v>0</v>
      </c>
      <c r="Y678" s="1" t="s">
        <v>58</v>
      </c>
      <c r="Z678" s="1" t="s">
        <v>66</v>
      </c>
      <c r="AA678" s="1" t="s">
        <v>58</v>
      </c>
      <c r="AB678" s="1" t="s">
        <v>58</v>
      </c>
      <c r="AC678" s="1" t="s">
        <v>58</v>
      </c>
      <c r="AD678" s="1" t="s">
        <v>58</v>
      </c>
      <c r="AE678" s="1" t="s">
        <v>58</v>
      </c>
      <c r="AF678" s="1" t="s">
        <v>58</v>
      </c>
      <c r="AG678" s="1" t="s">
        <v>58</v>
      </c>
      <c r="AH678" s="1" t="s">
        <v>58</v>
      </c>
      <c r="AI678" s="1" t="s">
        <v>58</v>
      </c>
      <c r="AJ678" s="1" t="s">
        <v>58</v>
      </c>
      <c r="AK678" s="1">
        <v>0</v>
      </c>
      <c r="AL678" s="1">
        <v>0</v>
      </c>
      <c r="AM678" s="1">
        <v>1</v>
      </c>
      <c r="AN678" s="1">
        <v>0</v>
      </c>
      <c r="AO678" s="1">
        <v>1</v>
      </c>
      <c r="AP678" s="1">
        <v>0</v>
      </c>
      <c r="AQ678" s="1">
        <v>0</v>
      </c>
      <c r="AR678" s="1">
        <v>0</v>
      </c>
      <c r="AS678" s="1">
        <v>1</v>
      </c>
      <c r="AV678" s="1">
        <v>11.8</v>
      </c>
      <c r="AW678" s="1" t="s">
        <v>66</v>
      </c>
      <c r="AX678" s="1">
        <v>6</v>
      </c>
    </row>
    <row r="679" spans="1:50">
      <c r="A679" s="1" t="s">
        <v>1375</v>
      </c>
      <c r="B679" s="1" t="s">
        <v>308</v>
      </c>
      <c r="C679" s="1" t="s">
        <v>171</v>
      </c>
      <c r="D679" s="1">
        <v>5380</v>
      </c>
      <c r="E679" s="1" t="s">
        <v>53</v>
      </c>
      <c r="F679" s="1">
        <v>0</v>
      </c>
      <c r="G679" s="1" t="s">
        <v>226</v>
      </c>
      <c r="H679" s="1">
        <v>344.41</v>
      </c>
      <c r="I679" s="1" t="s">
        <v>55</v>
      </c>
      <c r="J679" s="1" t="s">
        <v>71</v>
      </c>
      <c r="K679" s="1" t="s">
        <v>215</v>
      </c>
      <c r="L679" s="1" t="s">
        <v>58</v>
      </c>
      <c r="M679" s="1">
        <v>0</v>
      </c>
      <c r="N679" s="1">
        <v>2</v>
      </c>
      <c r="O679" s="1">
        <v>2</v>
      </c>
      <c r="P679" s="1">
        <v>0</v>
      </c>
      <c r="Q679" s="1" t="s">
        <v>59</v>
      </c>
      <c r="R679" s="1" t="s">
        <v>59</v>
      </c>
      <c r="S679" s="1" t="s">
        <v>59</v>
      </c>
      <c r="T679" s="1" t="s">
        <v>59</v>
      </c>
      <c r="U679" s="1" t="s">
        <v>59</v>
      </c>
      <c r="V679" s="1">
        <v>3</v>
      </c>
      <c r="W679" s="1">
        <v>1</v>
      </c>
      <c r="X679" s="1">
        <v>1</v>
      </c>
      <c r="Y679" s="1" t="s">
        <v>59</v>
      </c>
      <c r="Z679" s="1" t="s">
        <v>59</v>
      </c>
      <c r="AA679" s="1" t="s">
        <v>59</v>
      </c>
      <c r="AB679" s="1" t="s">
        <v>59</v>
      </c>
      <c r="AC679" s="1" t="s">
        <v>59</v>
      </c>
      <c r="AD679" s="1" t="s">
        <v>59</v>
      </c>
      <c r="AE679" s="1" t="s">
        <v>59</v>
      </c>
      <c r="AF679" s="1" t="s">
        <v>59</v>
      </c>
      <c r="AG679" s="1" t="s">
        <v>59</v>
      </c>
      <c r="AH679" s="1" t="s">
        <v>59</v>
      </c>
      <c r="AI679" s="1" t="s">
        <v>59</v>
      </c>
      <c r="AJ679" s="1" t="s">
        <v>59</v>
      </c>
      <c r="AV679" s="1">
        <v>14.4</v>
      </c>
      <c r="AW679" s="1" t="s">
        <v>59</v>
      </c>
      <c r="AX679" s="1">
        <v>3</v>
      </c>
    </row>
    <row r="680" spans="1:50">
      <c r="A680" s="1" t="s">
        <v>1376</v>
      </c>
      <c r="B680" s="1" t="s">
        <v>1377</v>
      </c>
      <c r="C680" s="1" t="s">
        <v>69</v>
      </c>
      <c r="D680" s="1">
        <v>860</v>
      </c>
      <c r="E680" s="1" t="s">
        <v>63</v>
      </c>
      <c r="F680" s="1">
        <v>52</v>
      </c>
      <c r="G680" s="1" t="s">
        <v>64</v>
      </c>
      <c r="H680" s="1">
        <v>385.53</v>
      </c>
      <c r="I680" s="1" t="s">
        <v>105</v>
      </c>
      <c r="J680" s="1" t="s">
        <v>56</v>
      </c>
      <c r="K680" s="1" t="s">
        <v>72</v>
      </c>
      <c r="L680" s="1" t="s">
        <v>58</v>
      </c>
      <c r="M680" s="1">
        <v>0</v>
      </c>
      <c r="N680" s="1">
        <v>1</v>
      </c>
      <c r="O680" s="1">
        <v>1</v>
      </c>
      <c r="P680" s="1">
        <v>0</v>
      </c>
      <c r="Q680" s="1" t="s">
        <v>59</v>
      </c>
      <c r="R680" s="1" t="s">
        <v>66</v>
      </c>
      <c r="S680" s="1" t="s">
        <v>59</v>
      </c>
      <c r="T680" s="1" t="s">
        <v>66</v>
      </c>
      <c r="U680" s="1" t="s">
        <v>66</v>
      </c>
      <c r="W680" s="1">
        <v>0</v>
      </c>
      <c r="X680" s="1">
        <v>0</v>
      </c>
      <c r="Y680" s="1" t="s">
        <v>58</v>
      </c>
      <c r="Z680" s="1" t="s">
        <v>58</v>
      </c>
      <c r="AA680" s="1" t="s">
        <v>58</v>
      </c>
      <c r="AB680" s="1" t="s">
        <v>66</v>
      </c>
      <c r="AC680" s="1" t="s">
        <v>58</v>
      </c>
      <c r="AD680" s="1" t="s">
        <v>58</v>
      </c>
      <c r="AE680" s="1" t="s">
        <v>66</v>
      </c>
      <c r="AF680" s="1" t="s">
        <v>58</v>
      </c>
      <c r="AG680" s="1" t="s">
        <v>58</v>
      </c>
      <c r="AH680" s="1" t="s">
        <v>58</v>
      </c>
      <c r="AI680" s="1" t="s">
        <v>58</v>
      </c>
      <c r="AJ680" s="1" t="s">
        <v>58</v>
      </c>
      <c r="AK680" s="1">
        <v>0</v>
      </c>
      <c r="AL680" s="1">
        <v>0</v>
      </c>
      <c r="AM680" s="1">
        <v>1</v>
      </c>
      <c r="AN680" s="1">
        <v>0</v>
      </c>
      <c r="AO680" s="1">
        <v>0</v>
      </c>
      <c r="AP680" s="1">
        <v>0</v>
      </c>
      <c r="AQ680" s="1">
        <v>0</v>
      </c>
      <c r="AR680" s="1">
        <v>0</v>
      </c>
      <c r="AS680" s="1">
        <v>0</v>
      </c>
      <c r="AV680" s="1">
        <v>14.8</v>
      </c>
      <c r="AW680" s="1" t="s">
        <v>59</v>
      </c>
      <c r="AX680" s="1">
        <v>6</v>
      </c>
    </row>
    <row r="681" spans="1:50">
      <c r="A681" s="1" t="s">
        <v>1378</v>
      </c>
      <c r="B681" s="1" t="s">
        <v>1379</v>
      </c>
      <c r="C681" s="1" t="s">
        <v>171</v>
      </c>
      <c r="D681" s="1">
        <v>8680</v>
      </c>
      <c r="E681" s="1" t="s">
        <v>63</v>
      </c>
      <c r="F681" s="1">
        <v>0</v>
      </c>
      <c r="G681" s="1" t="s">
        <v>84</v>
      </c>
      <c r="H681" s="1">
        <v>152.96</v>
      </c>
      <c r="I681" s="1" t="s">
        <v>55</v>
      </c>
      <c r="J681" s="1" t="s">
        <v>55</v>
      </c>
      <c r="K681" s="1" t="s">
        <v>57</v>
      </c>
      <c r="L681" s="1" t="s">
        <v>58</v>
      </c>
      <c r="M681" s="1">
        <v>0</v>
      </c>
      <c r="N681" s="1">
        <v>0</v>
      </c>
      <c r="O681" s="1">
        <v>0</v>
      </c>
      <c r="P681" s="1">
        <v>0</v>
      </c>
      <c r="Q681" s="1" t="s">
        <v>59</v>
      </c>
      <c r="R681" s="1" t="s">
        <v>59</v>
      </c>
      <c r="S681" s="1" t="s">
        <v>59</v>
      </c>
      <c r="T681" s="1" t="s">
        <v>59</v>
      </c>
      <c r="U681" s="1" t="s">
        <v>59</v>
      </c>
      <c r="V681" s="1">
        <v>3</v>
      </c>
      <c r="W681" s="1">
        <v>0</v>
      </c>
      <c r="X681" s="1">
        <v>0</v>
      </c>
      <c r="Y681" s="1" t="s">
        <v>59</v>
      </c>
      <c r="Z681" s="1" t="s">
        <v>59</v>
      </c>
      <c r="AA681" s="1" t="s">
        <v>59</v>
      </c>
      <c r="AB681" s="1" t="s">
        <v>59</v>
      </c>
      <c r="AC681" s="1" t="s">
        <v>59</v>
      </c>
      <c r="AD681" s="1" t="s">
        <v>59</v>
      </c>
      <c r="AE681" s="1" t="s">
        <v>59</v>
      </c>
      <c r="AF681" s="1" t="s">
        <v>59</v>
      </c>
      <c r="AG681" s="1" t="s">
        <v>59</v>
      </c>
      <c r="AH681" s="1" t="s">
        <v>59</v>
      </c>
      <c r="AI681" s="1" t="s">
        <v>59</v>
      </c>
      <c r="AJ681" s="1" t="s">
        <v>59</v>
      </c>
      <c r="AV681" s="1">
        <v>11.7</v>
      </c>
      <c r="AW681" s="1" t="s">
        <v>59</v>
      </c>
      <c r="AX681" s="1">
        <v>3</v>
      </c>
    </row>
    <row r="682" spans="1:50">
      <c r="A682" s="1" t="s">
        <v>1380</v>
      </c>
      <c r="B682" s="1" t="s">
        <v>737</v>
      </c>
      <c r="C682" s="1" t="s">
        <v>199</v>
      </c>
      <c r="D682" s="1">
        <v>6160</v>
      </c>
      <c r="E682" s="1" t="s">
        <v>53</v>
      </c>
      <c r="F682" s="1">
        <v>34</v>
      </c>
      <c r="G682" s="1" t="s">
        <v>104</v>
      </c>
      <c r="H682" s="1">
        <v>167.76</v>
      </c>
      <c r="I682" s="1" t="s">
        <v>55</v>
      </c>
      <c r="J682" s="1" t="s">
        <v>71</v>
      </c>
      <c r="K682" s="1" t="s">
        <v>128</v>
      </c>
      <c r="L682" s="1" t="s">
        <v>66</v>
      </c>
      <c r="M682" s="1">
        <v>1</v>
      </c>
      <c r="N682" s="1">
        <v>0</v>
      </c>
      <c r="O682" s="1">
        <v>0</v>
      </c>
      <c r="P682" s="1">
        <v>0</v>
      </c>
      <c r="Q682" s="1" t="s">
        <v>59</v>
      </c>
      <c r="R682" s="1" t="s">
        <v>59</v>
      </c>
      <c r="S682" s="1" t="s">
        <v>59</v>
      </c>
      <c r="T682" s="1" t="s">
        <v>59</v>
      </c>
      <c r="U682" s="1" t="s">
        <v>59</v>
      </c>
      <c r="W682" s="1">
        <v>0</v>
      </c>
      <c r="X682" s="1">
        <v>0</v>
      </c>
      <c r="Y682" s="1" t="s">
        <v>59</v>
      </c>
      <c r="Z682" s="1" t="s">
        <v>59</v>
      </c>
      <c r="AA682" s="1" t="s">
        <v>59</v>
      </c>
      <c r="AB682" s="1" t="s">
        <v>59</v>
      </c>
      <c r="AC682" s="1" t="s">
        <v>59</v>
      </c>
      <c r="AD682" s="1" t="s">
        <v>59</v>
      </c>
      <c r="AE682" s="1" t="s">
        <v>59</v>
      </c>
      <c r="AF682" s="1" t="s">
        <v>59</v>
      </c>
      <c r="AG682" s="1" t="s">
        <v>59</v>
      </c>
      <c r="AH682" s="1" t="s">
        <v>59</v>
      </c>
      <c r="AI682" s="1" t="s">
        <v>59</v>
      </c>
      <c r="AJ682" s="1" t="s">
        <v>59</v>
      </c>
      <c r="AV682" s="1">
        <v>11.2</v>
      </c>
      <c r="AW682" s="1" t="s">
        <v>59</v>
      </c>
      <c r="AX682" s="1">
        <v>3</v>
      </c>
    </row>
    <row r="683" spans="1:50">
      <c r="A683" s="1" t="s">
        <v>1381</v>
      </c>
      <c r="B683" s="1" t="s">
        <v>1230</v>
      </c>
      <c r="C683" s="1" t="s">
        <v>171</v>
      </c>
      <c r="D683" s="1">
        <v>5600</v>
      </c>
      <c r="E683" s="1" t="s">
        <v>53</v>
      </c>
      <c r="F683" s="1">
        <v>44</v>
      </c>
      <c r="G683" s="1" t="s">
        <v>104</v>
      </c>
      <c r="H683" s="1">
        <v>241.12</v>
      </c>
      <c r="I683" s="1" t="s">
        <v>55</v>
      </c>
      <c r="J683" s="1" t="s">
        <v>71</v>
      </c>
      <c r="K683" s="1" t="s">
        <v>215</v>
      </c>
      <c r="L683" s="1" t="s">
        <v>58</v>
      </c>
      <c r="M683" s="1">
        <v>0</v>
      </c>
      <c r="N683" s="1">
        <v>0</v>
      </c>
      <c r="O683" s="1">
        <v>0</v>
      </c>
      <c r="P683" s="1">
        <v>0</v>
      </c>
      <c r="Q683" s="1" t="s">
        <v>59</v>
      </c>
      <c r="R683" s="1" t="s">
        <v>59</v>
      </c>
      <c r="S683" s="1" t="s">
        <v>59</v>
      </c>
      <c r="T683" s="1" t="s">
        <v>59</v>
      </c>
      <c r="U683" s="1" t="s">
        <v>59</v>
      </c>
      <c r="W683" s="1">
        <v>0</v>
      </c>
      <c r="X683" s="1">
        <v>0</v>
      </c>
      <c r="Y683" s="1" t="s">
        <v>59</v>
      </c>
      <c r="Z683" s="1" t="s">
        <v>59</v>
      </c>
      <c r="AA683" s="1" t="s">
        <v>59</v>
      </c>
      <c r="AB683" s="1" t="s">
        <v>59</v>
      </c>
      <c r="AC683" s="1" t="s">
        <v>59</v>
      </c>
      <c r="AD683" s="1" t="s">
        <v>59</v>
      </c>
      <c r="AE683" s="1" t="s">
        <v>59</v>
      </c>
      <c r="AF683" s="1" t="s">
        <v>59</v>
      </c>
      <c r="AG683" s="1" t="s">
        <v>59</v>
      </c>
      <c r="AH683" s="1" t="s">
        <v>59</v>
      </c>
      <c r="AI683" s="1" t="s">
        <v>59</v>
      </c>
      <c r="AJ683" s="1" t="s">
        <v>59</v>
      </c>
      <c r="AV683" s="1">
        <v>11.2</v>
      </c>
      <c r="AW683" s="1" t="s">
        <v>59</v>
      </c>
      <c r="AX683" s="1">
        <v>3</v>
      </c>
    </row>
    <row r="684" spans="1:50">
      <c r="A684" s="1" t="s">
        <v>1382</v>
      </c>
      <c r="B684" s="1" t="s">
        <v>1383</v>
      </c>
      <c r="C684" s="1" t="s">
        <v>103</v>
      </c>
      <c r="D684" s="1">
        <v>6920</v>
      </c>
      <c r="E684" s="1" t="s">
        <v>53</v>
      </c>
      <c r="F684" s="1">
        <v>30</v>
      </c>
      <c r="G684" s="1" t="s">
        <v>64</v>
      </c>
      <c r="H684" s="1">
        <v>311.83999999999997</v>
      </c>
      <c r="I684" s="1" t="s">
        <v>313</v>
      </c>
      <c r="J684" s="1" t="s">
        <v>55</v>
      </c>
      <c r="K684" s="1" t="s">
        <v>128</v>
      </c>
      <c r="L684" s="1" t="s">
        <v>66</v>
      </c>
      <c r="M684" s="1">
        <v>0</v>
      </c>
      <c r="N684" s="1">
        <v>2</v>
      </c>
      <c r="O684" s="1">
        <v>2</v>
      </c>
      <c r="P684" s="1">
        <v>1</v>
      </c>
      <c r="Q684" s="1" t="s">
        <v>59</v>
      </c>
      <c r="R684" s="1" t="s">
        <v>59</v>
      </c>
      <c r="S684" s="1" t="s">
        <v>59</v>
      </c>
      <c r="T684" s="1" t="s">
        <v>59</v>
      </c>
      <c r="U684" s="1" t="s">
        <v>59</v>
      </c>
      <c r="Y684" s="1" t="s">
        <v>66</v>
      </c>
      <c r="Z684" s="1" t="s">
        <v>58</v>
      </c>
      <c r="AA684" s="1" t="s">
        <v>58</v>
      </c>
      <c r="AB684" s="1" t="s">
        <v>58</v>
      </c>
      <c r="AC684" s="1" t="s">
        <v>58</v>
      </c>
      <c r="AD684" s="1" t="s">
        <v>58</v>
      </c>
      <c r="AE684" s="1" t="s">
        <v>58</v>
      </c>
      <c r="AF684" s="1" t="s">
        <v>58</v>
      </c>
      <c r="AG684" s="1" t="s">
        <v>58</v>
      </c>
      <c r="AH684" s="1" t="s">
        <v>58</v>
      </c>
      <c r="AI684" s="1" t="s">
        <v>58</v>
      </c>
      <c r="AJ684" s="1" t="s">
        <v>58</v>
      </c>
      <c r="AK684" s="1">
        <v>0</v>
      </c>
      <c r="AL684" s="1">
        <v>1</v>
      </c>
      <c r="AM684" s="1">
        <v>1</v>
      </c>
      <c r="AN684" s="1">
        <v>0</v>
      </c>
      <c r="AO684" s="1">
        <v>1</v>
      </c>
      <c r="AP684" s="1">
        <v>0</v>
      </c>
      <c r="AQ684" s="1">
        <v>0</v>
      </c>
      <c r="AR684" s="1">
        <v>0</v>
      </c>
      <c r="AS684" s="1">
        <v>1</v>
      </c>
      <c r="AW684" s="1" t="s">
        <v>59</v>
      </c>
      <c r="AX684" s="1">
        <v>6</v>
      </c>
    </row>
    <row r="685" spans="1:50">
      <c r="A685" s="1" t="s">
        <v>1384</v>
      </c>
      <c r="B685" s="1" t="s">
        <v>1022</v>
      </c>
      <c r="C685" s="1" t="s">
        <v>202</v>
      </c>
      <c r="E685" s="1" t="s">
        <v>53</v>
      </c>
      <c r="F685" s="1">
        <v>0</v>
      </c>
      <c r="G685" s="1" t="s">
        <v>104</v>
      </c>
      <c r="H685" s="1">
        <v>139.80000000000001</v>
      </c>
      <c r="I685" s="1" t="s">
        <v>55</v>
      </c>
      <c r="J685" s="1" t="s">
        <v>55</v>
      </c>
      <c r="K685" s="1" t="s">
        <v>116</v>
      </c>
      <c r="L685" s="1" t="s">
        <v>58</v>
      </c>
      <c r="M685" s="1">
        <v>0</v>
      </c>
      <c r="N685" s="1">
        <v>1</v>
      </c>
      <c r="O685" s="1">
        <v>1</v>
      </c>
      <c r="P685" s="1">
        <v>0</v>
      </c>
      <c r="Q685" s="1" t="s">
        <v>59</v>
      </c>
      <c r="R685" s="1" t="s">
        <v>59</v>
      </c>
      <c r="S685" s="1" t="s">
        <v>59</v>
      </c>
      <c r="T685" s="1" t="s">
        <v>59</v>
      </c>
      <c r="U685" s="1" t="s">
        <v>59</v>
      </c>
      <c r="V685" s="1">
        <v>1</v>
      </c>
      <c r="W685" s="1">
        <v>1</v>
      </c>
      <c r="X685" s="1">
        <v>0</v>
      </c>
      <c r="Y685" s="1" t="s">
        <v>58</v>
      </c>
      <c r="Z685" s="1" t="s">
        <v>58</v>
      </c>
      <c r="AA685" s="1" t="s">
        <v>58</v>
      </c>
      <c r="AB685" s="1" t="s">
        <v>58</v>
      </c>
      <c r="AC685" s="1" t="s">
        <v>58</v>
      </c>
      <c r="AD685" s="1" t="s">
        <v>58</v>
      </c>
      <c r="AE685" s="1" t="s">
        <v>58</v>
      </c>
      <c r="AF685" s="1" t="s">
        <v>58</v>
      </c>
      <c r="AG685" s="1" t="s">
        <v>58</v>
      </c>
      <c r="AH685" s="1" t="s">
        <v>66</v>
      </c>
      <c r="AI685" s="1" t="s">
        <v>58</v>
      </c>
      <c r="AJ685" s="1" t="s">
        <v>58</v>
      </c>
      <c r="AK685" s="1">
        <v>1</v>
      </c>
      <c r="AL685" s="1">
        <v>1</v>
      </c>
      <c r="AM685" s="1">
        <v>1</v>
      </c>
      <c r="AN685" s="1">
        <v>0</v>
      </c>
      <c r="AO685" s="1">
        <v>0</v>
      </c>
      <c r="AP685" s="1">
        <v>0</v>
      </c>
      <c r="AQ685" s="1">
        <v>0</v>
      </c>
      <c r="AR685" s="1">
        <v>0</v>
      </c>
      <c r="AS685" s="1">
        <v>0</v>
      </c>
      <c r="AV685" s="1">
        <v>11.4</v>
      </c>
      <c r="AW685" s="1" t="s">
        <v>59</v>
      </c>
      <c r="AX685" s="1">
        <v>2</v>
      </c>
    </row>
    <row r="686" spans="1:50">
      <c r="A686" s="1" t="s">
        <v>1385</v>
      </c>
      <c r="B686" s="1" t="s">
        <v>1386</v>
      </c>
      <c r="C686" s="1" t="s">
        <v>142</v>
      </c>
      <c r="D686" s="1">
        <v>6440</v>
      </c>
      <c r="E686" s="1" t="s">
        <v>53</v>
      </c>
      <c r="F686" s="1">
        <v>72</v>
      </c>
      <c r="G686" s="1" t="s">
        <v>64</v>
      </c>
      <c r="H686" s="1">
        <v>283.22000000000003</v>
      </c>
      <c r="I686" s="1" t="s">
        <v>100</v>
      </c>
      <c r="J686" s="1" t="s">
        <v>71</v>
      </c>
      <c r="K686" s="1" t="s">
        <v>72</v>
      </c>
      <c r="L686" s="1" t="s">
        <v>58</v>
      </c>
      <c r="M686" s="1">
        <v>0</v>
      </c>
      <c r="N686" s="1">
        <v>2</v>
      </c>
      <c r="O686" s="1">
        <v>2</v>
      </c>
      <c r="P686" s="1">
        <v>0</v>
      </c>
      <c r="Q686" s="1" t="s">
        <v>59</v>
      </c>
      <c r="R686" s="1" t="s">
        <v>59</v>
      </c>
      <c r="S686" s="1" t="s">
        <v>59</v>
      </c>
      <c r="T686" s="1" t="s">
        <v>66</v>
      </c>
      <c r="U686" s="1" t="s">
        <v>59</v>
      </c>
      <c r="V686" s="1">
        <v>1</v>
      </c>
      <c r="W686" s="1">
        <v>0</v>
      </c>
      <c r="X686" s="1">
        <v>1</v>
      </c>
      <c r="Y686" s="1" t="s">
        <v>58</v>
      </c>
      <c r="Z686" s="1" t="s">
        <v>58</v>
      </c>
      <c r="AA686" s="1" t="s">
        <v>58</v>
      </c>
      <c r="AB686" s="1" t="s">
        <v>58</v>
      </c>
      <c r="AC686" s="1" t="s">
        <v>58</v>
      </c>
      <c r="AD686" s="1" t="s">
        <v>58</v>
      </c>
      <c r="AE686" s="1" t="s">
        <v>58</v>
      </c>
      <c r="AF686" s="1" t="s">
        <v>58</v>
      </c>
      <c r="AG686" s="1" t="s">
        <v>58</v>
      </c>
      <c r="AH686" s="1" t="s">
        <v>66</v>
      </c>
      <c r="AI686" s="1" t="s">
        <v>58</v>
      </c>
      <c r="AJ686" s="1" t="s">
        <v>58</v>
      </c>
      <c r="AK686" s="1">
        <v>1</v>
      </c>
      <c r="AL686" s="1">
        <v>0</v>
      </c>
      <c r="AM686" s="1">
        <v>1</v>
      </c>
      <c r="AN686" s="1">
        <v>1</v>
      </c>
      <c r="AO686" s="1">
        <v>0</v>
      </c>
      <c r="AP686" s="1">
        <v>0</v>
      </c>
      <c r="AQ686" s="1">
        <v>0</v>
      </c>
      <c r="AR686" s="1">
        <v>0</v>
      </c>
      <c r="AS686" s="1">
        <v>0</v>
      </c>
      <c r="AV686" s="1">
        <v>12.9</v>
      </c>
      <c r="AW686" s="1" t="s">
        <v>59</v>
      </c>
      <c r="AX686" s="1">
        <v>6</v>
      </c>
    </row>
    <row r="687" spans="1:50">
      <c r="A687" s="1" t="s">
        <v>1387</v>
      </c>
      <c r="B687" s="1" t="s">
        <v>1388</v>
      </c>
      <c r="C687" s="1" t="s">
        <v>420</v>
      </c>
      <c r="D687" s="1">
        <v>4520</v>
      </c>
      <c r="E687" s="1" t="s">
        <v>53</v>
      </c>
      <c r="F687" s="1">
        <v>50</v>
      </c>
      <c r="G687" s="1" t="s">
        <v>70</v>
      </c>
      <c r="H687" s="1">
        <v>247.37</v>
      </c>
      <c r="I687" s="1" t="s">
        <v>55</v>
      </c>
      <c r="J687" s="1" t="s">
        <v>55</v>
      </c>
      <c r="K687" s="1" t="s">
        <v>131</v>
      </c>
      <c r="L687" s="1" t="s">
        <v>58</v>
      </c>
      <c r="M687" s="1">
        <v>0</v>
      </c>
      <c r="N687" s="1">
        <v>1</v>
      </c>
      <c r="O687" s="1">
        <v>1</v>
      </c>
      <c r="P687" s="1">
        <v>0</v>
      </c>
      <c r="Q687" s="1" t="s">
        <v>59</v>
      </c>
      <c r="R687" s="1" t="s">
        <v>59</v>
      </c>
      <c r="S687" s="1" t="s">
        <v>59</v>
      </c>
      <c r="T687" s="1" t="s">
        <v>59</v>
      </c>
      <c r="U687" s="1" t="s">
        <v>59</v>
      </c>
      <c r="V687" s="1">
        <v>0</v>
      </c>
      <c r="W687" s="1">
        <v>1</v>
      </c>
      <c r="X687" s="1">
        <v>0</v>
      </c>
      <c r="Y687" s="1" t="s">
        <v>58</v>
      </c>
      <c r="Z687" s="1" t="s">
        <v>58</v>
      </c>
      <c r="AA687" s="1" t="s">
        <v>58</v>
      </c>
      <c r="AB687" s="1" t="s">
        <v>58</v>
      </c>
      <c r="AC687" s="1" t="s">
        <v>58</v>
      </c>
      <c r="AD687" s="1" t="s">
        <v>58</v>
      </c>
      <c r="AE687" s="1" t="s">
        <v>58</v>
      </c>
      <c r="AF687" s="1" t="s">
        <v>58</v>
      </c>
      <c r="AG687" s="1" t="s">
        <v>58</v>
      </c>
      <c r="AH687" s="1" t="s">
        <v>58</v>
      </c>
      <c r="AI687" s="1" t="s">
        <v>58</v>
      </c>
      <c r="AJ687" s="1" t="s">
        <v>58</v>
      </c>
      <c r="AK687" s="1">
        <v>0</v>
      </c>
      <c r="AL687" s="1">
        <v>0</v>
      </c>
      <c r="AM687" s="1">
        <v>1</v>
      </c>
      <c r="AN687" s="1">
        <v>0</v>
      </c>
      <c r="AO687" s="1">
        <v>1</v>
      </c>
      <c r="AP687" s="1">
        <v>0</v>
      </c>
      <c r="AQ687" s="1">
        <v>0</v>
      </c>
      <c r="AR687" s="1">
        <v>0</v>
      </c>
      <c r="AS687" s="1">
        <v>0</v>
      </c>
      <c r="AV687" s="1">
        <v>12.6</v>
      </c>
      <c r="AW687" s="1" t="s">
        <v>59</v>
      </c>
      <c r="AX687" s="1">
        <v>2</v>
      </c>
    </row>
    <row r="688" spans="1:50">
      <c r="A688" s="1" t="s">
        <v>1389</v>
      </c>
      <c r="B688" s="1" t="s">
        <v>1291</v>
      </c>
      <c r="C688" s="1" t="s">
        <v>212</v>
      </c>
      <c r="D688" s="1">
        <v>1520</v>
      </c>
      <c r="E688" s="1" t="s">
        <v>53</v>
      </c>
      <c r="F688" s="1">
        <v>0</v>
      </c>
      <c r="G688" s="1" t="s">
        <v>64</v>
      </c>
      <c r="H688" s="1">
        <v>232.24</v>
      </c>
      <c r="I688" s="1" t="s">
        <v>55</v>
      </c>
      <c r="J688" s="1" t="s">
        <v>55</v>
      </c>
      <c r="K688" s="1" t="s">
        <v>57</v>
      </c>
      <c r="L688" s="1" t="s">
        <v>58</v>
      </c>
      <c r="M688" s="1">
        <v>0</v>
      </c>
      <c r="N688" s="1">
        <v>0</v>
      </c>
      <c r="O688" s="1">
        <v>0</v>
      </c>
      <c r="P688" s="1">
        <v>0</v>
      </c>
      <c r="Q688" s="1" t="s">
        <v>59</v>
      </c>
      <c r="R688" s="1" t="s">
        <v>59</v>
      </c>
      <c r="S688" s="1" t="s">
        <v>59</v>
      </c>
      <c r="T688" s="1" t="s">
        <v>59</v>
      </c>
      <c r="U688" s="1" t="s">
        <v>59</v>
      </c>
      <c r="W688" s="1">
        <v>0</v>
      </c>
      <c r="X688" s="1">
        <v>0</v>
      </c>
      <c r="Y688" s="1" t="s">
        <v>59</v>
      </c>
      <c r="Z688" s="1" t="s">
        <v>59</v>
      </c>
      <c r="AA688" s="1" t="s">
        <v>59</v>
      </c>
      <c r="AB688" s="1" t="s">
        <v>59</v>
      </c>
      <c r="AC688" s="1" t="s">
        <v>59</v>
      </c>
      <c r="AD688" s="1" t="s">
        <v>59</v>
      </c>
      <c r="AE688" s="1" t="s">
        <v>59</v>
      </c>
      <c r="AF688" s="1" t="s">
        <v>59</v>
      </c>
      <c r="AG688" s="1" t="s">
        <v>59</v>
      </c>
      <c r="AH688" s="1" t="s">
        <v>59</v>
      </c>
      <c r="AI688" s="1" t="s">
        <v>59</v>
      </c>
      <c r="AJ688" s="1" t="s">
        <v>59</v>
      </c>
      <c r="AV688" s="1">
        <v>13.9</v>
      </c>
      <c r="AW688" s="1" t="s">
        <v>59</v>
      </c>
      <c r="AX688" s="1">
        <v>7</v>
      </c>
    </row>
    <row r="689" spans="1:50">
      <c r="A689" s="1" t="s">
        <v>1390</v>
      </c>
      <c r="B689" s="1" t="s">
        <v>1391</v>
      </c>
      <c r="C689" s="1" t="s">
        <v>171</v>
      </c>
      <c r="D689" s="1">
        <v>5600</v>
      </c>
      <c r="E689" s="1" t="s">
        <v>53</v>
      </c>
      <c r="F689" s="1">
        <v>38</v>
      </c>
      <c r="G689" s="1" t="s">
        <v>89</v>
      </c>
      <c r="H689" s="1">
        <v>490.46</v>
      </c>
      <c r="I689" s="1" t="s">
        <v>100</v>
      </c>
      <c r="J689" s="1" t="s">
        <v>71</v>
      </c>
      <c r="K689" s="1" t="s">
        <v>85</v>
      </c>
      <c r="L689" s="1" t="s">
        <v>66</v>
      </c>
      <c r="M689" s="1">
        <v>2</v>
      </c>
      <c r="N689" s="1">
        <v>2</v>
      </c>
      <c r="O689" s="1">
        <v>2</v>
      </c>
      <c r="P689" s="1">
        <v>0</v>
      </c>
      <c r="Q689" s="1" t="s">
        <v>59</v>
      </c>
      <c r="R689" s="1" t="s">
        <v>59</v>
      </c>
      <c r="S689" s="1" t="s">
        <v>59</v>
      </c>
      <c r="T689" s="1" t="s">
        <v>59</v>
      </c>
      <c r="U689" s="1" t="s">
        <v>59</v>
      </c>
      <c r="W689" s="1">
        <v>0</v>
      </c>
      <c r="X689" s="1">
        <v>0</v>
      </c>
      <c r="Y689" s="1" t="s">
        <v>59</v>
      </c>
      <c r="Z689" s="1" t="s">
        <v>59</v>
      </c>
      <c r="AA689" s="1" t="s">
        <v>59</v>
      </c>
      <c r="AB689" s="1" t="s">
        <v>59</v>
      </c>
      <c r="AC689" s="1" t="s">
        <v>59</v>
      </c>
      <c r="AD689" s="1" t="s">
        <v>59</v>
      </c>
      <c r="AE689" s="1" t="s">
        <v>59</v>
      </c>
      <c r="AF689" s="1" t="s">
        <v>59</v>
      </c>
      <c r="AG689" s="1" t="s">
        <v>59</v>
      </c>
      <c r="AH689" s="1" t="s">
        <v>59</v>
      </c>
      <c r="AI689" s="1" t="s">
        <v>59</v>
      </c>
      <c r="AJ689" s="1" t="s">
        <v>59</v>
      </c>
      <c r="AV689" s="1">
        <v>17.600000000000001</v>
      </c>
      <c r="AW689" s="1" t="s">
        <v>59</v>
      </c>
      <c r="AX689" s="1">
        <v>3</v>
      </c>
    </row>
    <row r="690" spans="1:50">
      <c r="A690" s="1" t="s">
        <v>1392</v>
      </c>
      <c r="B690" s="1" t="s">
        <v>1393</v>
      </c>
      <c r="C690" s="1" t="s">
        <v>271</v>
      </c>
      <c r="D690" s="1">
        <v>3620</v>
      </c>
      <c r="E690" s="1" t="s">
        <v>53</v>
      </c>
      <c r="F690" s="1">
        <v>0</v>
      </c>
      <c r="G690" s="1" t="s">
        <v>64</v>
      </c>
      <c r="H690" s="1">
        <v>191.78</v>
      </c>
      <c r="I690" s="1" t="s">
        <v>55</v>
      </c>
      <c r="J690" s="1" t="s">
        <v>55</v>
      </c>
      <c r="K690" s="1" t="s">
        <v>123</v>
      </c>
      <c r="L690" s="1" t="s">
        <v>58</v>
      </c>
      <c r="M690" s="1">
        <v>0</v>
      </c>
      <c r="N690" s="1">
        <v>0</v>
      </c>
      <c r="O690" s="1">
        <v>0</v>
      </c>
      <c r="P690" s="1">
        <v>0</v>
      </c>
      <c r="Q690" s="1" t="s">
        <v>59</v>
      </c>
      <c r="R690" s="1" t="s">
        <v>59</v>
      </c>
      <c r="S690" s="1" t="s">
        <v>59</v>
      </c>
      <c r="T690" s="1" t="s">
        <v>59</v>
      </c>
      <c r="U690" s="1" t="s">
        <v>59</v>
      </c>
      <c r="V690" s="1">
        <v>3</v>
      </c>
      <c r="W690" s="1">
        <v>0</v>
      </c>
      <c r="X690" s="1">
        <v>0</v>
      </c>
      <c r="Y690" s="1" t="s">
        <v>58</v>
      </c>
      <c r="Z690" s="1" t="s">
        <v>58</v>
      </c>
      <c r="AA690" s="1" t="s">
        <v>58</v>
      </c>
      <c r="AB690" s="1" t="s">
        <v>58</v>
      </c>
      <c r="AC690" s="1" t="s">
        <v>58</v>
      </c>
      <c r="AD690" s="1" t="s">
        <v>58</v>
      </c>
      <c r="AE690" s="1" t="s">
        <v>58</v>
      </c>
      <c r="AF690" s="1" t="s">
        <v>58</v>
      </c>
      <c r="AG690" s="1" t="s">
        <v>58</v>
      </c>
      <c r="AH690" s="1" t="s">
        <v>58</v>
      </c>
      <c r="AI690" s="1" t="s">
        <v>58</v>
      </c>
      <c r="AJ690" s="1" t="s">
        <v>58</v>
      </c>
      <c r="AK690" s="1">
        <v>0</v>
      </c>
      <c r="AL690" s="1">
        <v>0</v>
      </c>
      <c r="AM690" s="1">
        <v>0</v>
      </c>
      <c r="AN690" s="1">
        <v>0</v>
      </c>
      <c r="AO690" s="1">
        <v>0</v>
      </c>
      <c r="AP690" s="1">
        <v>0</v>
      </c>
      <c r="AQ690" s="1">
        <v>0</v>
      </c>
      <c r="AR690" s="1">
        <v>0</v>
      </c>
      <c r="AS690" s="1">
        <v>0</v>
      </c>
      <c r="AV690" s="1">
        <v>11.9</v>
      </c>
      <c r="AW690" s="1" t="s">
        <v>59</v>
      </c>
      <c r="AX690" s="1">
        <v>1</v>
      </c>
    </row>
    <row r="691" spans="1:50">
      <c r="A691" s="1" t="s">
        <v>1394</v>
      </c>
      <c r="B691" s="1" t="s">
        <v>1395</v>
      </c>
      <c r="C691" s="1" t="s">
        <v>122</v>
      </c>
      <c r="D691" s="1">
        <v>3980</v>
      </c>
      <c r="E691" s="1" t="s">
        <v>63</v>
      </c>
      <c r="F691" s="1">
        <v>72</v>
      </c>
      <c r="G691" s="1" t="s">
        <v>84</v>
      </c>
      <c r="H691" s="1">
        <v>221.05</v>
      </c>
      <c r="I691" s="1" t="s">
        <v>196</v>
      </c>
      <c r="J691" s="1" t="s">
        <v>55</v>
      </c>
      <c r="K691" s="1" t="s">
        <v>145</v>
      </c>
      <c r="L691" s="1" t="s">
        <v>58</v>
      </c>
      <c r="M691" s="1">
        <v>0</v>
      </c>
      <c r="N691" s="1">
        <v>2</v>
      </c>
      <c r="O691" s="1">
        <v>2</v>
      </c>
      <c r="P691" s="1">
        <v>0</v>
      </c>
      <c r="Q691" s="1" t="s">
        <v>59</v>
      </c>
      <c r="R691" s="1" t="s">
        <v>59</v>
      </c>
      <c r="S691" s="1" t="s">
        <v>59</v>
      </c>
      <c r="T691" s="1" t="s">
        <v>59</v>
      </c>
      <c r="U691" s="1" t="s">
        <v>59</v>
      </c>
      <c r="V691" s="1">
        <v>0</v>
      </c>
      <c r="W691" s="1">
        <v>0</v>
      </c>
      <c r="X691" s="1">
        <v>0</v>
      </c>
      <c r="Y691" s="1" t="s">
        <v>66</v>
      </c>
      <c r="Z691" s="1" t="s">
        <v>58</v>
      </c>
      <c r="AA691" s="1" t="s">
        <v>58</v>
      </c>
      <c r="AB691" s="1" t="s">
        <v>66</v>
      </c>
      <c r="AC691" s="1" t="s">
        <v>66</v>
      </c>
      <c r="AD691" s="1" t="s">
        <v>58</v>
      </c>
      <c r="AE691" s="1" t="s">
        <v>58</v>
      </c>
      <c r="AF691" s="1" t="s">
        <v>58</v>
      </c>
      <c r="AG691" s="1" t="s">
        <v>58</v>
      </c>
      <c r="AH691" s="1" t="s">
        <v>58</v>
      </c>
      <c r="AI691" s="1" t="s">
        <v>58</v>
      </c>
      <c r="AJ691" s="1" t="s">
        <v>58</v>
      </c>
      <c r="AK691" s="1">
        <v>0</v>
      </c>
      <c r="AL691" s="1">
        <v>0</v>
      </c>
      <c r="AM691" s="1">
        <v>1</v>
      </c>
      <c r="AN691" s="1">
        <v>0</v>
      </c>
      <c r="AO691" s="1">
        <v>0</v>
      </c>
      <c r="AP691" s="1">
        <v>0</v>
      </c>
      <c r="AQ691" s="1">
        <v>0</v>
      </c>
      <c r="AR691" s="1">
        <v>0</v>
      </c>
      <c r="AS691" s="1">
        <v>0</v>
      </c>
      <c r="AV691" s="1">
        <v>13.7</v>
      </c>
      <c r="AW691" s="1" t="s">
        <v>59</v>
      </c>
      <c r="AX691" s="1">
        <v>7</v>
      </c>
    </row>
    <row r="692" spans="1:50">
      <c r="A692" s="1" t="s">
        <v>1396</v>
      </c>
      <c r="B692" s="1" t="s">
        <v>1397</v>
      </c>
      <c r="C692" s="1" t="s">
        <v>187</v>
      </c>
      <c r="D692" s="1">
        <v>6800</v>
      </c>
      <c r="E692" s="1" t="s">
        <v>53</v>
      </c>
      <c r="F692" s="1">
        <v>42</v>
      </c>
      <c r="G692" s="1" t="s">
        <v>64</v>
      </c>
      <c r="H692" s="1">
        <v>245.72</v>
      </c>
      <c r="I692" s="1" t="s">
        <v>55</v>
      </c>
      <c r="J692" s="1" t="s">
        <v>71</v>
      </c>
      <c r="K692" s="1" t="s">
        <v>215</v>
      </c>
      <c r="L692" s="1" t="s">
        <v>58</v>
      </c>
      <c r="M692" s="1">
        <v>0</v>
      </c>
      <c r="N692" s="1">
        <v>0</v>
      </c>
      <c r="O692" s="1">
        <v>0</v>
      </c>
      <c r="P692" s="1">
        <v>0</v>
      </c>
      <c r="Q692" s="1" t="s">
        <v>59</v>
      </c>
      <c r="R692" s="1" t="s">
        <v>59</v>
      </c>
      <c r="S692" s="1" t="s">
        <v>59</v>
      </c>
      <c r="T692" s="1" t="s">
        <v>59</v>
      </c>
      <c r="U692" s="1" t="s">
        <v>59</v>
      </c>
      <c r="W692" s="1">
        <v>0</v>
      </c>
      <c r="X692" s="1">
        <v>0</v>
      </c>
      <c r="Y692" s="1" t="s">
        <v>59</v>
      </c>
      <c r="Z692" s="1" t="s">
        <v>59</v>
      </c>
      <c r="AA692" s="1" t="s">
        <v>59</v>
      </c>
      <c r="AB692" s="1" t="s">
        <v>59</v>
      </c>
      <c r="AC692" s="1" t="s">
        <v>59</v>
      </c>
      <c r="AD692" s="1" t="s">
        <v>59</v>
      </c>
      <c r="AE692" s="1" t="s">
        <v>59</v>
      </c>
      <c r="AF692" s="1" t="s">
        <v>59</v>
      </c>
      <c r="AG692" s="1" t="s">
        <v>59</v>
      </c>
      <c r="AH692" s="1" t="s">
        <v>59</v>
      </c>
      <c r="AI692" s="1" t="s">
        <v>59</v>
      </c>
      <c r="AJ692" s="1" t="s">
        <v>59</v>
      </c>
      <c r="AV692" s="1">
        <v>14.1</v>
      </c>
      <c r="AW692" s="1" t="s">
        <v>59</v>
      </c>
      <c r="AX692" s="1">
        <v>7</v>
      </c>
    </row>
    <row r="693" spans="1:50">
      <c r="A693" s="1" t="s">
        <v>1398</v>
      </c>
      <c r="B693" s="1" t="s">
        <v>448</v>
      </c>
      <c r="C693" s="1" t="s">
        <v>134</v>
      </c>
      <c r="D693" s="1">
        <v>1840</v>
      </c>
      <c r="E693" s="1" t="s">
        <v>63</v>
      </c>
      <c r="F693" s="1">
        <v>62</v>
      </c>
      <c r="G693" s="1" t="s">
        <v>64</v>
      </c>
      <c r="H693" s="1">
        <v>350.33</v>
      </c>
      <c r="I693" s="1" t="s">
        <v>55</v>
      </c>
      <c r="J693" s="1" t="s">
        <v>55</v>
      </c>
      <c r="K693" s="1" t="s">
        <v>116</v>
      </c>
      <c r="L693" s="1" t="s">
        <v>66</v>
      </c>
      <c r="M693" s="1">
        <v>1</v>
      </c>
      <c r="N693" s="1">
        <v>2</v>
      </c>
      <c r="O693" s="1">
        <v>2</v>
      </c>
      <c r="P693" s="1">
        <v>0</v>
      </c>
      <c r="Q693" s="1" t="s">
        <v>59</v>
      </c>
      <c r="R693" s="1" t="s">
        <v>59</v>
      </c>
      <c r="S693" s="1" t="s">
        <v>59</v>
      </c>
      <c r="T693" s="1" t="s">
        <v>59</v>
      </c>
      <c r="U693" s="1" t="s">
        <v>59</v>
      </c>
      <c r="V693" s="1">
        <v>0</v>
      </c>
      <c r="W693" s="1">
        <v>1</v>
      </c>
      <c r="X693" s="1">
        <v>1</v>
      </c>
      <c r="Y693" s="1" t="s">
        <v>59</v>
      </c>
      <c r="Z693" s="1" t="s">
        <v>59</v>
      </c>
      <c r="AA693" s="1" t="s">
        <v>59</v>
      </c>
      <c r="AB693" s="1" t="s">
        <v>59</v>
      </c>
      <c r="AC693" s="1" t="s">
        <v>59</v>
      </c>
      <c r="AD693" s="1" t="s">
        <v>59</v>
      </c>
      <c r="AE693" s="1" t="s">
        <v>59</v>
      </c>
      <c r="AF693" s="1" t="s">
        <v>59</v>
      </c>
      <c r="AG693" s="1" t="s">
        <v>59</v>
      </c>
      <c r="AH693" s="1" t="s">
        <v>59</v>
      </c>
      <c r="AI693" s="1" t="s">
        <v>59</v>
      </c>
      <c r="AJ693" s="1" t="s">
        <v>59</v>
      </c>
      <c r="AV693" s="1">
        <v>15.2</v>
      </c>
      <c r="AW693" s="1" t="s">
        <v>59</v>
      </c>
      <c r="AX693" s="1">
        <v>1</v>
      </c>
    </row>
    <row r="694" spans="1:50">
      <c r="A694" s="1" t="s">
        <v>1399</v>
      </c>
      <c r="B694" s="1" t="s">
        <v>1400</v>
      </c>
      <c r="C694" s="1" t="s">
        <v>122</v>
      </c>
      <c r="D694" s="1">
        <v>5790</v>
      </c>
      <c r="E694" s="1" t="s">
        <v>63</v>
      </c>
      <c r="F694" s="1">
        <v>66</v>
      </c>
      <c r="G694" s="1" t="s">
        <v>64</v>
      </c>
      <c r="H694" s="1">
        <v>208.88</v>
      </c>
      <c r="I694" s="1" t="s">
        <v>105</v>
      </c>
      <c r="J694" s="1" t="s">
        <v>71</v>
      </c>
      <c r="K694" s="1" t="s">
        <v>131</v>
      </c>
      <c r="L694" s="1" t="s">
        <v>58</v>
      </c>
      <c r="M694" s="1">
        <v>0</v>
      </c>
      <c r="N694" s="1">
        <v>2</v>
      </c>
      <c r="O694" s="1">
        <v>2</v>
      </c>
      <c r="P694" s="1">
        <v>0</v>
      </c>
      <c r="Q694" s="1" t="s">
        <v>59</v>
      </c>
      <c r="R694" s="1" t="s">
        <v>59</v>
      </c>
      <c r="S694" s="1" t="s">
        <v>59</v>
      </c>
      <c r="T694" s="1" t="s">
        <v>66</v>
      </c>
      <c r="U694" s="1" t="s">
        <v>59</v>
      </c>
      <c r="V694" s="1">
        <v>0</v>
      </c>
      <c r="W694" s="1">
        <v>1</v>
      </c>
      <c r="X694" s="1">
        <v>0</v>
      </c>
      <c r="Y694" s="1" t="s">
        <v>66</v>
      </c>
      <c r="Z694" s="1" t="s">
        <v>58</v>
      </c>
      <c r="AA694" s="1" t="s">
        <v>58</v>
      </c>
      <c r="AB694" s="1" t="s">
        <v>58</v>
      </c>
      <c r="AC694" s="1" t="s">
        <v>58</v>
      </c>
      <c r="AD694" s="1" t="s">
        <v>58</v>
      </c>
      <c r="AE694" s="1" t="s">
        <v>58</v>
      </c>
      <c r="AF694" s="1" t="s">
        <v>58</v>
      </c>
      <c r="AG694" s="1" t="s">
        <v>58</v>
      </c>
      <c r="AH694" s="1" t="s">
        <v>58</v>
      </c>
      <c r="AI694" s="1" t="s">
        <v>58</v>
      </c>
      <c r="AJ694" s="1" t="s">
        <v>58</v>
      </c>
      <c r="AK694" s="1">
        <v>0</v>
      </c>
      <c r="AL694" s="1">
        <v>1</v>
      </c>
      <c r="AM694" s="1">
        <v>1</v>
      </c>
      <c r="AN694" s="1">
        <v>1</v>
      </c>
      <c r="AO694" s="1">
        <v>1</v>
      </c>
      <c r="AP694" s="1">
        <v>0</v>
      </c>
      <c r="AQ694" s="1">
        <v>0</v>
      </c>
      <c r="AR694" s="1">
        <v>0</v>
      </c>
      <c r="AS694" s="1">
        <v>1</v>
      </c>
      <c r="AV694" s="1">
        <v>11.7</v>
      </c>
      <c r="AW694" s="1" t="s">
        <v>59</v>
      </c>
      <c r="AX694" s="1">
        <v>7</v>
      </c>
    </row>
    <row r="695" spans="1:50">
      <c r="A695" s="1" t="s">
        <v>1401</v>
      </c>
      <c r="B695" s="1" t="s">
        <v>1402</v>
      </c>
      <c r="C695" s="1" t="s">
        <v>122</v>
      </c>
      <c r="D695" s="1">
        <v>8960</v>
      </c>
      <c r="E695" s="1" t="s">
        <v>63</v>
      </c>
      <c r="F695" s="1">
        <v>56</v>
      </c>
      <c r="G695" s="1" t="s">
        <v>127</v>
      </c>
      <c r="H695" s="1">
        <v>383.88</v>
      </c>
      <c r="I695" s="1" t="s">
        <v>100</v>
      </c>
      <c r="J695" s="1" t="s">
        <v>71</v>
      </c>
      <c r="K695" s="1" t="s">
        <v>116</v>
      </c>
      <c r="L695" s="1" t="s">
        <v>58</v>
      </c>
      <c r="M695" s="1">
        <v>0</v>
      </c>
      <c r="N695" s="1">
        <v>2</v>
      </c>
      <c r="O695" s="1">
        <v>2</v>
      </c>
      <c r="P695" s="1">
        <v>0</v>
      </c>
      <c r="Q695" s="1" t="s">
        <v>59</v>
      </c>
      <c r="R695" s="1" t="s">
        <v>59</v>
      </c>
      <c r="S695" s="1" t="s">
        <v>59</v>
      </c>
      <c r="T695" s="1" t="s">
        <v>59</v>
      </c>
      <c r="U695" s="1" t="s">
        <v>59</v>
      </c>
      <c r="V695" s="1">
        <v>4</v>
      </c>
      <c r="W695" s="1">
        <v>1</v>
      </c>
      <c r="X695" s="1">
        <v>1</v>
      </c>
      <c r="Y695" s="1" t="s">
        <v>66</v>
      </c>
      <c r="Z695" s="1" t="s">
        <v>66</v>
      </c>
      <c r="AA695" s="1" t="s">
        <v>66</v>
      </c>
      <c r="AB695" s="1" t="s">
        <v>66</v>
      </c>
      <c r="AC695" s="1" t="s">
        <v>58</v>
      </c>
      <c r="AD695" s="1" t="s">
        <v>66</v>
      </c>
      <c r="AE695" s="1" t="s">
        <v>58</v>
      </c>
      <c r="AF695" s="1" t="s">
        <v>58</v>
      </c>
      <c r="AG695" s="1" t="s">
        <v>58</v>
      </c>
      <c r="AH695" s="1" t="s">
        <v>58</v>
      </c>
      <c r="AI695" s="1" t="s">
        <v>58</v>
      </c>
      <c r="AJ695" s="1" t="s">
        <v>58</v>
      </c>
      <c r="AK695" s="1">
        <v>0</v>
      </c>
      <c r="AL695" s="1">
        <v>1</v>
      </c>
      <c r="AM695" s="1">
        <v>0</v>
      </c>
      <c r="AN695" s="1">
        <v>0</v>
      </c>
      <c r="AO695" s="1">
        <v>1</v>
      </c>
      <c r="AP695" s="1">
        <v>0</v>
      </c>
      <c r="AQ695" s="1">
        <v>0</v>
      </c>
      <c r="AR695" s="1">
        <v>1</v>
      </c>
      <c r="AS695" s="1">
        <v>0</v>
      </c>
      <c r="AV695" s="1">
        <v>14</v>
      </c>
      <c r="AW695" s="1" t="s">
        <v>59</v>
      </c>
      <c r="AX695" s="1">
        <v>7</v>
      </c>
    </row>
    <row r="696" spans="1:50">
      <c r="A696" s="1" t="s">
        <v>1403</v>
      </c>
      <c r="B696" s="1" t="s">
        <v>1404</v>
      </c>
      <c r="C696" s="1" t="s">
        <v>199</v>
      </c>
      <c r="D696" s="1">
        <v>6280</v>
      </c>
      <c r="E696" s="1" t="s">
        <v>53</v>
      </c>
      <c r="F696" s="1">
        <v>40</v>
      </c>
      <c r="G696" s="1" t="s">
        <v>163</v>
      </c>
      <c r="H696" s="1">
        <v>357.24</v>
      </c>
      <c r="I696" s="1" t="s">
        <v>105</v>
      </c>
      <c r="J696" s="1" t="s">
        <v>71</v>
      </c>
      <c r="K696" s="1" t="s">
        <v>131</v>
      </c>
      <c r="L696" s="1" t="s">
        <v>58</v>
      </c>
      <c r="M696" s="1">
        <v>0</v>
      </c>
      <c r="N696" s="1">
        <v>1</v>
      </c>
      <c r="O696" s="1">
        <v>1</v>
      </c>
      <c r="P696" s="1">
        <v>0</v>
      </c>
      <c r="Q696" s="1" t="s">
        <v>59</v>
      </c>
      <c r="R696" s="1" t="s">
        <v>59</v>
      </c>
      <c r="S696" s="1" t="s">
        <v>59</v>
      </c>
      <c r="T696" s="1" t="s">
        <v>59</v>
      </c>
      <c r="U696" s="1" t="s">
        <v>59</v>
      </c>
      <c r="W696" s="1">
        <v>0</v>
      </c>
      <c r="X696" s="1">
        <v>0</v>
      </c>
      <c r="Y696" s="1" t="s">
        <v>66</v>
      </c>
      <c r="Z696" s="1" t="s">
        <v>58</v>
      </c>
      <c r="AA696" s="1" t="s">
        <v>58</v>
      </c>
      <c r="AB696" s="1" t="s">
        <v>58</v>
      </c>
      <c r="AC696" s="1" t="s">
        <v>58</v>
      </c>
      <c r="AD696" s="1" t="s">
        <v>58</v>
      </c>
      <c r="AE696" s="1" t="s">
        <v>58</v>
      </c>
      <c r="AF696" s="1" t="s">
        <v>58</v>
      </c>
      <c r="AG696" s="1" t="s">
        <v>58</v>
      </c>
      <c r="AH696" s="1" t="s">
        <v>58</v>
      </c>
      <c r="AI696" s="1" t="s">
        <v>58</v>
      </c>
      <c r="AJ696" s="1" t="s">
        <v>58</v>
      </c>
      <c r="AK696" s="1">
        <v>0</v>
      </c>
      <c r="AL696" s="1">
        <v>1</v>
      </c>
      <c r="AM696" s="1">
        <v>1</v>
      </c>
      <c r="AN696" s="1">
        <v>0</v>
      </c>
      <c r="AO696" s="1">
        <v>1</v>
      </c>
      <c r="AP696" s="1">
        <v>0</v>
      </c>
      <c r="AQ696" s="1">
        <v>0</v>
      </c>
      <c r="AR696" s="1">
        <v>0</v>
      </c>
      <c r="AS696" s="1">
        <v>0</v>
      </c>
      <c r="AV696" s="1">
        <v>15</v>
      </c>
      <c r="AW696" s="1" t="s">
        <v>59</v>
      </c>
      <c r="AX696" s="1">
        <v>3</v>
      </c>
    </row>
    <row r="697" spans="1:50">
      <c r="A697" s="1" t="s">
        <v>1405</v>
      </c>
      <c r="B697" s="1" t="s">
        <v>1406</v>
      </c>
      <c r="C697" s="1" t="s">
        <v>119</v>
      </c>
      <c r="E697" s="1" t="s">
        <v>63</v>
      </c>
      <c r="F697" s="1">
        <v>34</v>
      </c>
      <c r="G697" s="1" t="s">
        <v>54</v>
      </c>
      <c r="H697" s="1">
        <v>110.2</v>
      </c>
      <c r="I697" s="1" t="s">
        <v>55</v>
      </c>
      <c r="J697" s="1" t="s">
        <v>55</v>
      </c>
      <c r="K697" s="1" t="s">
        <v>57</v>
      </c>
      <c r="L697" s="1" t="s">
        <v>58</v>
      </c>
      <c r="M697" s="1">
        <v>0</v>
      </c>
      <c r="N697" s="1">
        <v>1</v>
      </c>
      <c r="O697" s="1">
        <v>1</v>
      </c>
      <c r="P697" s="1">
        <v>0</v>
      </c>
      <c r="Q697" s="1" t="s">
        <v>59</v>
      </c>
      <c r="R697" s="1" t="s">
        <v>59</v>
      </c>
      <c r="S697" s="1" t="s">
        <v>59</v>
      </c>
      <c r="T697" s="1" t="s">
        <v>59</v>
      </c>
      <c r="U697" s="1" t="s">
        <v>59</v>
      </c>
      <c r="W697" s="1">
        <v>0</v>
      </c>
      <c r="X697" s="1">
        <v>0</v>
      </c>
      <c r="Y697" s="1" t="s">
        <v>59</v>
      </c>
      <c r="Z697" s="1" t="s">
        <v>59</v>
      </c>
      <c r="AA697" s="1" t="s">
        <v>59</v>
      </c>
      <c r="AB697" s="1" t="s">
        <v>59</v>
      </c>
      <c r="AC697" s="1" t="s">
        <v>59</v>
      </c>
      <c r="AD697" s="1" t="s">
        <v>59</v>
      </c>
      <c r="AE697" s="1" t="s">
        <v>59</v>
      </c>
      <c r="AF697" s="1" t="s">
        <v>59</v>
      </c>
      <c r="AG697" s="1" t="s">
        <v>59</v>
      </c>
      <c r="AH697" s="1" t="s">
        <v>59</v>
      </c>
      <c r="AI697" s="1" t="s">
        <v>59</v>
      </c>
      <c r="AJ697" s="1" t="s">
        <v>59</v>
      </c>
      <c r="AV697" s="1">
        <v>10.6</v>
      </c>
      <c r="AW697" s="1" t="s">
        <v>59</v>
      </c>
      <c r="AX697" s="1">
        <v>7</v>
      </c>
    </row>
    <row r="698" spans="1:50">
      <c r="A698" s="1" t="s">
        <v>1407</v>
      </c>
      <c r="B698" s="1" t="s">
        <v>1408</v>
      </c>
      <c r="C698" s="1" t="s">
        <v>122</v>
      </c>
      <c r="D698" s="1">
        <v>2020</v>
      </c>
      <c r="E698" s="1" t="s">
        <v>53</v>
      </c>
      <c r="F698" s="1">
        <v>62</v>
      </c>
      <c r="G698" s="1" t="s">
        <v>84</v>
      </c>
      <c r="H698" s="1">
        <v>251.97</v>
      </c>
      <c r="I698" s="1" t="s">
        <v>105</v>
      </c>
      <c r="J698" s="1" t="s">
        <v>71</v>
      </c>
      <c r="K698" s="1" t="s">
        <v>57</v>
      </c>
      <c r="L698" s="1" t="s">
        <v>58</v>
      </c>
      <c r="M698" s="1">
        <v>0</v>
      </c>
      <c r="N698" s="1">
        <v>1</v>
      </c>
      <c r="O698" s="1">
        <v>1</v>
      </c>
      <c r="P698" s="1">
        <v>0</v>
      </c>
      <c r="Q698" s="1" t="s">
        <v>59</v>
      </c>
      <c r="R698" s="1" t="s">
        <v>59</v>
      </c>
      <c r="S698" s="1" t="s">
        <v>59</v>
      </c>
      <c r="T698" s="1" t="s">
        <v>59</v>
      </c>
      <c r="U698" s="1" t="s">
        <v>59</v>
      </c>
      <c r="V698" s="1">
        <v>1</v>
      </c>
      <c r="W698" s="1">
        <v>0</v>
      </c>
      <c r="X698" s="1">
        <v>0</v>
      </c>
      <c r="Y698" s="1" t="s">
        <v>59</v>
      </c>
      <c r="Z698" s="1" t="s">
        <v>59</v>
      </c>
      <c r="AA698" s="1" t="s">
        <v>59</v>
      </c>
      <c r="AB698" s="1" t="s">
        <v>59</v>
      </c>
      <c r="AC698" s="1" t="s">
        <v>59</v>
      </c>
      <c r="AD698" s="1" t="s">
        <v>59</v>
      </c>
      <c r="AE698" s="1" t="s">
        <v>59</v>
      </c>
      <c r="AF698" s="1" t="s">
        <v>59</v>
      </c>
      <c r="AG698" s="1" t="s">
        <v>59</v>
      </c>
      <c r="AH698" s="1" t="s">
        <v>59</v>
      </c>
      <c r="AI698" s="1" t="s">
        <v>59</v>
      </c>
      <c r="AJ698" s="1" t="s">
        <v>59</v>
      </c>
      <c r="AV698" s="1">
        <v>13.5</v>
      </c>
      <c r="AW698" s="1" t="s">
        <v>59</v>
      </c>
      <c r="AX698" s="1">
        <v>7</v>
      </c>
    </row>
    <row r="699" spans="1:50">
      <c r="A699" s="1" t="s">
        <v>1409</v>
      </c>
      <c r="B699" s="1" t="s">
        <v>319</v>
      </c>
      <c r="C699" s="1" t="s">
        <v>199</v>
      </c>
      <c r="D699" s="1">
        <v>6280</v>
      </c>
      <c r="E699" s="1" t="s">
        <v>53</v>
      </c>
      <c r="F699" s="1">
        <v>42</v>
      </c>
      <c r="G699" s="1" t="s">
        <v>84</v>
      </c>
      <c r="H699" s="1">
        <v>216.45</v>
      </c>
      <c r="I699" s="1" t="s">
        <v>55</v>
      </c>
      <c r="J699" s="1" t="s">
        <v>71</v>
      </c>
      <c r="K699" s="1" t="s">
        <v>156</v>
      </c>
      <c r="L699" s="1" t="s">
        <v>58</v>
      </c>
      <c r="M699" s="1">
        <v>0</v>
      </c>
      <c r="N699" s="1">
        <v>2</v>
      </c>
      <c r="O699" s="1">
        <v>2</v>
      </c>
      <c r="P699" s="1">
        <v>0</v>
      </c>
      <c r="Q699" s="1" t="s">
        <v>59</v>
      </c>
      <c r="R699" s="1" t="s">
        <v>59</v>
      </c>
      <c r="S699" s="1" t="s">
        <v>59</v>
      </c>
      <c r="T699" s="1" t="s">
        <v>59</v>
      </c>
      <c r="U699" s="1" t="s">
        <v>59</v>
      </c>
      <c r="W699" s="1">
        <v>0</v>
      </c>
      <c r="X699" s="1">
        <v>0</v>
      </c>
      <c r="Y699" s="1" t="s">
        <v>66</v>
      </c>
      <c r="Z699" s="1" t="s">
        <v>58</v>
      </c>
      <c r="AA699" s="1" t="s">
        <v>58</v>
      </c>
      <c r="AB699" s="1" t="s">
        <v>66</v>
      </c>
      <c r="AC699" s="1" t="s">
        <v>58</v>
      </c>
      <c r="AD699" s="1" t="s">
        <v>58</v>
      </c>
      <c r="AE699" s="1" t="s">
        <v>58</v>
      </c>
      <c r="AF699" s="1" t="s">
        <v>58</v>
      </c>
      <c r="AG699" s="1" t="s">
        <v>58</v>
      </c>
      <c r="AH699" s="1" t="s">
        <v>58</v>
      </c>
      <c r="AI699" s="1" t="s">
        <v>58</v>
      </c>
      <c r="AJ699" s="1" t="s">
        <v>58</v>
      </c>
      <c r="AK699" s="1">
        <v>0</v>
      </c>
      <c r="AL699" s="1">
        <v>1</v>
      </c>
      <c r="AM699" s="1">
        <v>1</v>
      </c>
      <c r="AN699" s="1">
        <v>0</v>
      </c>
      <c r="AO699" s="1">
        <v>1</v>
      </c>
      <c r="AP699" s="1">
        <v>1</v>
      </c>
      <c r="AQ699" s="1">
        <v>0</v>
      </c>
      <c r="AR699" s="1">
        <v>0</v>
      </c>
      <c r="AS699" s="1">
        <v>0</v>
      </c>
      <c r="AV699" s="1">
        <v>12.5</v>
      </c>
      <c r="AW699" s="1" t="s">
        <v>59</v>
      </c>
      <c r="AX699" s="1">
        <v>3</v>
      </c>
    </row>
    <row r="700" spans="1:50">
      <c r="A700" s="1" t="s">
        <v>1410</v>
      </c>
      <c r="B700" s="1" t="s">
        <v>1411</v>
      </c>
      <c r="C700" s="1" t="s">
        <v>122</v>
      </c>
      <c r="D700" s="1">
        <v>5790</v>
      </c>
      <c r="E700" s="1" t="s">
        <v>53</v>
      </c>
      <c r="F700" s="1">
        <v>34</v>
      </c>
      <c r="G700" s="1" t="s">
        <v>54</v>
      </c>
      <c r="H700" s="1">
        <v>142.11000000000001</v>
      </c>
      <c r="I700" s="1" t="s">
        <v>55</v>
      </c>
      <c r="J700" s="1" t="s">
        <v>55</v>
      </c>
      <c r="K700" s="1" t="s">
        <v>131</v>
      </c>
      <c r="L700" s="1" t="s">
        <v>66</v>
      </c>
      <c r="M700" s="1">
        <v>2</v>
      </c>
      <c r="N700" s="1">
        <v>0</v>
      </c>
      <c r="O700" s="1">
        <v>0</v>
      </c>
      <c r="P700" s="1">
        <v>0</v>
      </c>
      <c r="Q700" s="1" t="s">
        <v>59</v>
      </c>
      <c r="R700" s="1" t="s">
        <v>59</v>
      </c>
      <c r="S700" s="1" t="s">
        <v>59</v>
      </c>
      <c r="T700" s="1" t="s">
        <v>59</v>
      </c>
      <c r="U700" s="1" t="s">
        <v>59</v>
      </c>
      <c r="V700" s="1">
        <v>0</v>
      </c>
      <c r="W700" s="1">
        <v>1</v>
      </c>
      <c r="X700" s="1">
        <v>0</v>
      </c>
      <c r="Y700" s="1" t="s">
        <v>59</v>
      </c>
      <c r="Z700" s="1" t="s">
        <v>59</v>
      </c>
      <c r="AA700" s="1" t="s">
        <v>59</v>
      </c>
      <c r="AB700" s="1" t="s">
        <v>59</v>
      </c>
      <c r="AC700" s="1" t="s">
        <v>59</v>
      </c>
      <c r="AD700" s="1" t="s">
        <v>59</v>
      </c>
      <c r="AE700" s="1" t="s">
        <v>59</v>
      </c>
      <c r="AF700" s="1" t="s">
        <v>59</v>
      </c>
      <c r="AG700" s="1" t="s">
        <v>59</v>
      </c>
      <c r="AH700" s="1" t="s">
        <v>59</v>
      </c>
      <c r="AI700" s="1" t="s">
        <v>59</v>
      </c>
      <c r="AJ700" s="1" t="s">
        <v>59</v>
      </c>
      <c r="AV700" s="1">
        <v>11.7</v>
      </c>
      <c r="AW700" s="1" t="s">
        <v>59</v>
      </c>
      <c r="AX700" s="1">
        <v>7</v>
      </c>
    </row>
    <row r="701" spans="1:50">
      <c r="A701" s="1" t="s">
        <v>1412</v>
      </c>
      <c r="B701" s="1" t="s">
        <v>1413</v>
      </c>
      <c r="C701" s="1" t="s">
        <v>171</v>
      </c>
      <c r="D701" s="1">
        <v>5600</v>
      </c>
      <c r="E701" s="1" t="s">
        <v>63</v>
      </c>
      <c r="F701" s="1">
        <v>28</v>
      </c>
      <c r="G701" s="1" t="s">
        <v>104</v>
      </c>
      <c r="H701" s="1">
        <v>241.12</v>
      </c>
      <c r="I701" s="1" t="s">
        <v>55</v>
      </c>
      <c r="J701" s="1" t="s">
        <v>55</v>
      </c>
      <c r="K701" s="1" t="s">
        <v>123</v>
      </c>
      <c r="L701" s="1" t="s">
        <v>58</v>
      </c>
      <c r="M701" s="1">
        <v>0</v>
      </c>
      <c r="N701" s="1">
        <v>0</v>
      </c>
      <c r="O701" s="1">
        <v>0</v>
      </c>
      <c r="P701" s="1">
        <v>0</v>
      </c>
      <c r="Q701" s="1" t="s">
        <v>59</v>
      </c>
      <c r="R701" s="1" t="s">
        <v>59</v>
      </c>
      <c r="S701" s="1" t="s">
        <v>59</v>
      </c>
      <c r="T701" s="1" t="s">
        <v>59</v>
      </c>
      <c r="U701" s="1" t="s">
        <v>59</v>
      </c>
      <c r="W701" s="1">
        <v>0</v>
      </c>
      <c r="X701" s="1">
        <v>0</v>
      </c>
      <c r="Y701" s="1" t="s">
        <v>59</v>
      </c>
      <c r="Z701" s="1" t="s">
        <v>59</v>
      </c>
      <c r="AA701" s="1" t="s">
        <v>59</v>
      </c>
      <c r="AB701" s="1" t="s">
        <v>59</v>
      </c>
      <c r="AC701" s="1" t="s">
        <v>59</v>
      </c>
      <c r="AD701" s="1" t="s">
        <v>59</v>
      </c>
      <c r="AE701" s="1" t="s">
        <v>59</v>
      </c>
      <c r="AF701" s="1" t="s">
        <v>59</v>
      </c>
      <c r="AG701" s="1" t="s">
        <v>59</v>
      </c>
      <c r="AH701" s="1" t="s">
        <v>59</v>
      </c>
      <c r="AI701" s="1" t="s">
        <v>59</v>
      </c>
      <c r="AJ701" s="1" t="s">
        <v>59</v>
      </c>
      <c r="AV701" s="1">
        <v>12.2</v>
      </c>
      <c r="AW701" s="1" t="s">
        <v>59</v>
      </c>
      <c r="AX701" s="1">
        <v>3</v>
      </c>
    </row>
    <row r="702" spans="1:50">
      <c r="A702" s="1" t="s">
        <v>1414</v>
      </c>
      <c r="B702" s="1" t="s">
        <v>1415</v>
      </c>
      <c r="C702" s="1" t="s">
        <v>134</v>
      </c>
      <c r="E702" s="1" t="s">
        <v>53</v>
      </c>
      <c r="F702" s="1">
        <v>26</v>
      </c>
      <c r="G702" s="1" t="s">
        <v>64</v>
      </c>
      <c r="H702" s="1">
        <v>184.54</v>
      </c>
      <c r="I702" s="1" t="s">
        <v>55</v>
      </c>
      <c r="J702" s="1" t="s">
        <v>55</v>
      </c>
      <c r="K702" s="1" t="s">
        <v>128</v>
      </c>
      <c r="L702" s="1" t="s">
        <v>58</v>
      </c>
      <c r="M702" s="1">
        <v>0</v>
      </c>
      <c r="N702" s="1">
        <v>0</v>
      </c>
      <c r="O702" s="1">
        <v>0</v>
      </c>
      <c r="P702" s="1">
        <v>0</v>
      </c>
      <c r="Q702" s="1" t="s">
        <v>59</v>
      </c>
      <c r="R702" s="1" t="s">
        <v>59</v>
      </c>
      <c r="S702" s="1" t="s">
        <v>59</v>
      </c>
      <c r="T702" s="1" t="s">
        <v>59</v>
      </c>
      <c r="U702" s="1" t="s">
        <v>59</v>
      </c>
      <c r="V702" s="1">
        <v>0</v>
      </c>
      <c r="W702" s="1">
        <v>0</v>
      </c>
      <c r="X702" s="1">
        <v>0</v>
      </c>
      <c r="Y702" s="1" t="s">
        <v>59</v>
      </c>
      <c r="Z702" s="1" t="s">
        <v>59</v>
      </c>
      <c r="AA702" s="1" t="s">
        <v>59</v>
      </c>
      <c r="AB702" s="1" t="s">
        <v>59</v>
      </c>
      <c r="AC702" s="1" t="s">
        <v>59</v>
      </c>
      <c r="AD702" s="1" t="s">
        <v>59</v>
      </c>
      <c r="AE702" s="1" t="s">
        <v>59</v>
      </c>
      <c r="AF702" s="1" t="s">
        <v>59</v>
      </c>
      <c r="AG702" s="1" t="s">
        <v>59</v>
      </c>
      <c r="AH702" s="1" t="s">
        <v>59</v>
      </c>
      <c r="AI702" s="1" t="s">
        <v>59</v>
      </c>
      <c r="AJ702" s="1" t="s">
        <v>59</v>
      </c>
      <c r="AV702" s="1">
        <v>12</v>
      </c>
      <c r="AW702" s="1" t="s">
        <v>59</v>
      </c>
      <c r="AX702" s="1">
        <v>1</v>
      </c>
    </row>
    <row r="703" spans="1:50">
      <c r="A703" s="1" t="s">
        <v>1416</v>
      </c>
      <c r="B703" s="1" t="s">
        <v>1417</v>
      </c>
      <c r="C703" s="1" t="s">
        <v>103</v>
      </c>
      <c r="D703" s="1">
        <v>8780</v>
      </c>
      <c r="E703" s="1" t="s">
        <v>63</v>
      </c>
      <c r="F703" s="1">
        <v>48</v>
      </c>
      <c r="G703" s="1" t="s">
        <v>163</v>
      </c>
      <c r="H703" s="1">
        <v>399.34</v>
      </c>
      <c r="I703" s="1" t="s">
        <v>55</v>
      </c>
      <c r="J703" s="1" t="s">
        <v>55</v>
      </c>
      <c r="K703" s="1" t="s">
        <v>256</v>
      </c>
      <c r="L703" s="1" t="s">
        <v>58</v>
      </c>
      <c r="M703" s="1">
        <v>0</v>
      </c>
      <c r="N703" s="1">
        <v>1</v>
      </c>
      <c r="O703" s="1">
        <v>1</v>
      </c>
      <c r="P703" s="1">
        <v>0</v>
      </c>
      <c r="Q703" s="1" t="s">
        <v>59</v>
      </c>
      <c r="R703" s="1" t="s">
        <v>59</v>
      </c>
      <c r="S703" s="1" t="s">
        <v>59</v>
      </c>
      <c r="T703" s="1" t="s">
        <v>59</v>
      </c>
      <c r="U703" s="1" t="s">
        <v>59</v>
      </c>
      <c r="W703" s="1">
        <v>0</v>
      </c>
      <c r="X703" s="1">
        <v>0</v>
      </c>
      <c r="Y703" s="1" t="s">
        <v>66</v>
      </c>
      <c r="Z703" s="1" t="s">
        <v>66</v>
      </c>
      <c r="AA703" s="1" t="s">
        <v>66</v>
      </c>
      <c r="AB703" s="1" t="s">
        <v>66</v>
      </c>
      <c r="AC703" s="1" t="s">
        <v>58</v>
      </c>
      <c r="AD703" s="1" t="s">
        <v>58</v>
      </c>
      <c r="AE703" s="1" t="s">
        <v>58</v>
      </c>
      <c r="AF703" s="1" t="s">
        <v>58</v>
      </c>
      <c r="AG703" s="1" t="s">
        <v>58</v>
      </c>
      <c r="AH703" s="1" t="s">
        <v>66</v>
      </c>
      <c r="AI703" s="1" t="s">
        <v>58</v>
      </c>
      <c r="AJ703" s="1" t="s">
        <v>58</v>
      </c>
      <c r="AK703" s="1">
        <v>0</v>
      </c>
      <c r="AL703" s="1">
        <v>1</v>
      </c>
      <c r="AM703" s="1">
        <v>1</v>
      </c>
      <c r="AN703" s="1">
        <v>1</v>
      </c>
      <c r="AO703" s="1">
        <v>0</v>
      </c>
      <c r="AP703" s="1">
        <v>1</v>
      </c>
      <c r="AQ703" s="1">
        <v>0</v>
      </c>
      <c r="AR703" s="1">
        <v>0</v>
      </c>
      <c r="AS703" s="1">
        <v>1</v>
      </c>
      <c r="AV703" s="1">
        <v>13.6</v>
      </c>
      <c r="AW703" s="1" t="s">
        <v>59</v>
      </c>
      <c r="AX703" s="1">
        <v>6</v>
      </c>
    </row>
    <row r="704" spans="1:50">
      <c r="A704" s="1" t="s">
        <v>1418</v>
      </c>
      <c r="B704" s="1" t="s">
        <v>1419</v>
      </c>
      <c r="C704" s="1" t="s">
        <v>83</v>
      </c>
      <c r="D704" s="1">
        <v>4920</v>
      </c>
      <c r="E704" s="1" t="s">
        <v>53</v>
      </c>
      <c r="F704" s="1">
        <v>0</v>
      </c>
      <c r="G704" s="1" t="s">
        <v>115</v>
      </c>
      <c r="H704" s="1">
        <v>138.82</v>
      </c>
      <c r="I704" s="1" t="s">
        <v>55</v>
      </c>
      <c r="J704" s="1" t="s">
        <v>55</v>
      </c>
      <c r="K704" s="1" t="s">
        <v>57</v>
      </c>
      <c r="L704" s="1" t="s">
        <v>66</v>
      </c>
      <c r="M704" s="1">
        <v>4</v>
      </c>
      <c r="N704" s="1">
        <v>2</v>
      </c>
      <c r="O704" s="1">
        <v>2</v>
      </c>
      <c r="P704" s="1">
        <v>1</v>
      </c>
      <c r="Q704" s="1" t="s">
        <v>59</v>
      </c>
      <c r="R704" s="1" t="s">
        <v>59</v>
      </c>
      <c r="S704" s="1" t="s">
        <v>59</v>
      </c>
      <c r="T704" s="1" t="s">
        <v>59</v>
      </c>
      <c r="U704" s="1" t="s">
        <v>59</v>
      </c>
      <c r="Y704" s="1" t="s">
        <v>58</v>
      </c>
      <c r="Z704" s="1" t="s">
        <v>58</v>
      </c>
      <c r="AA704" s="1" t="s">
        <v>58</v>
      </c>
      <c r="AB704" s="1" t="s">
        <v>58</v>
      </c>
      <c r="AC704" s="1" t="s">
        <v>58</v>
      </c>
      <c r="AD704" s="1" t="s">
        <v>58</v>
      </c>
      <c r="AE704" s="1" t="s">
        <v>58</v>
      </c>
      <c r="AF704" s="1" t="s">
        <v>58</v>
      </c>
      <c r="AG704" s="1" t="s">
        <v>58</v>
      </c>
      <c r="AH704" s="1" t="s">
        <v>58</v>
      </c>
      <c r="AI704" s="1" t="s">
        <v>58</v>
      </c>
      <c r="AJ704" s="1" t="s">
        <v>58</v>
      </c>
      <c r="AK704" s="1">
        <v>0</v>
      </c>
      <c r="AL704" s="1">
        <v>0</v>
      </c>
      <c r="AM704" s="1">
        <v>1</v>
      </c>
      <c r="AN704" s="1">
        <v>0</v>
      </c>
      <c r="AO704" s="1">
        <v>1</v>
      </c>
      <c r="AP704" s="1">
        <v>0</v>
      </c>
      <c r="AQ704" s="1">
        <v>0</v>
      </c>
      <c r="AR704" s="1">
        <v>0</v>
      </c>
      <c r="AS704" s="1">
        <v>0</v>
      </c>
      <c r="AW704" s="1" t="s">
        <v>66</v>
      </c>
      <c r="AX704" s="1">
        <v>2</v>
      </c>
    </row>
    <row r="705" spans="1:50">
      <c r="A705" s="1" t="s">
        <v>1420</v>
      </c>
      <c r="B705" s="1" t="s">
        <v>1421</v>
      </c>
      <c r="C705" s="1" t="s">
        <v>122</v>
      </c>
      <c r="D705" s="1">
        <v>2680</v>
      </c>
      <c r="E705" s="1" t="s">
        <v>63</v>
      </c>
      <c r="F705" s="1">
        <v>58</v>
      </c>
      <c r="G705" s="1" t="s">
        <v>127</v>
      </c>
      <c r="H705" s="1">
        <v>420.39</v>
      </c>
      <c r="I705" s="1" t="s">
        <v>241</v>
      </c>
      <c r="J705" s="1" t="s">
        <v>71</v>
      </c>
      <c r="K705" s="1" t="s">
        <v>85</v>
      </c>
      <c r="L705" s="1" t="s">
        <v>58</v>
      </c>
      <c r="M705" s="1">
        <v>0</v>
      </c>
      <c r="N705" s="1">
        <v>0</v>
      </c>
      <c r="O705" s="1">
        <v>0</v>
      </c>
      <c r="P705" s="1">
        <v>0</v>
      </c>
      <c r="Q705" s="1" t="s">
        <v>59</v>
      </c>
      <c r="R705" s="1" t="s">
        <v>59</v>
      </c>
      <c r="S705" s="1" t="s">
        <v>59</v>
      </c>
      <c r="T705" s="1" t="s">
        <v>59</v>
      </c>
      <c r="U705" s="1" t="s">
        <v>59</v>
      </c>
      <c r="V705" s="1">
        <v>0</v>
      </c>
      <c r="W705" s="1">
        <v>1</v>
      </c>
      <c r="X705" s="1">
        <v>1</v>
      </c>
      <c r="Y705" s="1" t="s">
        <v>66</v>
      </c>
      <c r="Z705" s="1" t="s">
        <v>66</v>
      </c>
      <c r="AA705" s="1" t="s">
        <v>58</v>
      </c>
      <c r="AB705" s="1" t="s">
        <v>66</v>
      </c>
      <c r="AC705" s="1" t="s">
        <v>58</v>
      </c>
      <c r="AD705" s="1" t="s">
        <v>58</v>
      </c>
      <c r="AE705" s="1" t="s">
        <v>66</v>
      </c>
      <c r="AF705" s="1" t="s">
        <v>58</v>
      </c>
      <c r="AG705" s="1" t="s">
        <v>58</v>
      </c>
      <c r="AH705" s="1" t="s">
        <v>58</v>
      </c>
      <c r="AI705" s="1" t="s">
        <v>58</v>
      </c>
      <c r="AJ705" s="1" t="s">
        <v>58</v>
      </c>
      <c r="AK705" s="1">
        <v>0</v>
      </c>
      <c r="AL705" s="1">
        <v>0</v>
      </c>
      <c r="AM705" s="1">
        <v>1</v>
      </c>
      <c r="AN705" s="1">
        <v>0</v>
      </c>
      <c r="AO705" s="1">
        <v>0</v>
      </c>
      <c r="AP705" s="1">
        <v>0</v>
      </c>
      <c r="AQ705" s="1">
        <v>0</v>
      </c>
      <c r="AR705" s="1">
        <v>0</v>
      </c>
      <c r="AS705" s="1">
        <v>0</v>
      </c>
      <c r="AV705" s="1">
        <v>14.5</v>
      </c>
      <c r="AW705" s="1" t="s">
        <v>59</v>
      </c>
      <c r="AX705" s="1">
        <v>7</v>
      </c>
    </row>
    <row r="706" spans="1:50">
      <c r="A706" s="1" t="s">
        <v>1422</v>
      </c>
      <c r="B706" s="1" t="s">
        <v>1179</v>
      </c>
      <c r="C706" s="1" t="s">
        <v>108</v>
      </c>
      <c r="D706" s="1">
        <v>3360</v>
      </c>
      <c r="E706" s="1" t="s">
        <v>63</v>
      </c>
      <c r="F706" s="1">
        <v>82</v>
      </c>
      <c r="G706" s="1" t="s">
        <v>84</v>
      </c>
      <c r="H706" s="1">
        <v>201.97</v>
      </c>
      <c r="I706" s="1" t="s">
        <v>105</v>
      </c>
      <c r="J706" s="1" t="s">
        <v>56</v>
      </c>
      <c r="K706" s="1" t="s">
        <v>57</v>
      </c>
      <c r="L706" s="1" t="s">
        <v>58</v>
      </c>
      <c r="M706" s="1">
        <v>0</v>
      </c>
      <c r="N706" s="1">
        <v>1</v>
      </c>
      <c r="O706" s="1">
        <v>1</v>
      </c>
      <c r="P706" s="1">
        <v>0</v>
      </c>
      <c r="Q706" s="1" t="s">
        <v>59</v>
      </c>
      <c r="R706" s="1" t="s">
        <v>59</v>
      </c>
      <c r="S706" s="1" t="s">
        <v>66</v>
      </c>
      <c r="T706" s="1" t="s">
        <v>59</v>
      </c>
      <c r="U706" s="1" t="s">
        <v>59</v>
      </c>
      <c r="V706" s="1">
        <v>0</v>
      </c>
      <c r="W706" s="1">
        <v>1</v>
      </c>
      <c r="X706" s="1">
        <v>1</v>
      </c>
      <c r="Y706" s="1" t="s">
        <v>66</v>
      </c>
      <c r="Z706" s="1" t="s">
        <v>66</v>
      </c>
      <c r="AA706" s="1" t="s">
        <v>58</v>
      </c>
      <c r="AB706" s="1" t="s">
        <v>58</v>
      </c>
      <c r="AC706" s="1" t="s">
        <v>58</v>
      </c>
      <c r="AD706" s="1" t="s">
        <v>58</v>
      </c>
      <c r="AE706" s="1" t="s">
        <v>58</v>
      </c>
      <c r="AF706" s="1" t="s">
        <v>58</v>
      </c>
      <c r="AG706" s="1" t="s">
        <v>58</v>
      </c>
      <c r="AH706" s="1" t="s">
        <v>58</v>
      </c>
      <c r="AI706" s="1" t="s">
        <v>58</v>
      </c>
      <c r="AJ706" s="1" t="s">
        <v>58</v>
      </c>
      <c r="AK706" s="1">
        <v>0</v>
      </c>
      <c r="AL706" s="1">
        <v>1</v>
      </c>
      <c r="AM706" s="1">
        <v>1</v>
      </c>
      <c r="AN706" s="1">
        <v>1</v>
      </c>
      <c r="AO706" s="1">
        <v>1</v>
      </c>
      <c r="AP706" s="1">
        <v>0</v>
      </c>
      <c r="AQ706" s="1">
        <v>0</v>
      </c>
      <c r="AR706" s="1">
        <v>1</v>
      </c>
      <c r="AS706" s="1">
        <v>1</v>
      </c>
      <c r="AV706" s="1">
        <v>13</v>
      </c>
      <c r="AW706" s="1" t="s">
        <v>59</v>
      </c>
      <c r="AX706" s="1">
        <v>9</v>
      </c>
    </row>
    <row r="707" spans="1:50">
      <c r="A707" s="1" t="s">
        <v>1423</v>
      </c>
      <c r="B707" s="1" t="s">
        <v>1424</v>
      </c>
      <c r="C707" s="1" t="s">
        <v>148</v>
      </c>
      <c r="D707" s="1">
        <v>5190</v>
      </c>
      <c r="E707" s="1" t="s">
        <v>63</v>
      </c>
      <c r="F707" s="1">
        <v>50</v>
      </c>
      <c r="G707" s="1" t="s">
        <v>163</v>
      </c>
      <c r="H707" s="1">
        <v>322.37</v>
      </c>
      <c r="I707" s="1" t="s">
        <v>105</v>
      </c>
      <c r="J707" s="1" t="s">
        <v>55</v>
      </c>
      <c r="K707" s="1" t="s">
        <v>72</v>
      </c>
      <c r="L707" s="1" t="s">
        <v>66</v>
      </c>
      <c r="M707" s="1">
        <v>1</v>
      </c>
      <c r="N707" s="1">
        <v>2</v>
      </c>
      <c r="O707" s="1">
        <v>2</v>
      </c>
      <c r="P707" s="1">
        <v>0</v>
      </c>
      <c r="Q707" s="1" t="s">
        <v>66</v>
      </c>
      <c r="R707" s="1" t="s">
        <v>66</v>
      </c>
      <c r="S707" s="1" t="s">
        <v>66</v>
      </c>
      <c r="T707" s="1" t="s">
        <v>66</v>
      </c>
      <c r="U707" s="1" t="s">
        <v>66</v>
      </c>
      <c r="W707" s="1">
        <v>0</v>
      </c>
      <c r="X707" s="1">
        <v>0</v>
      </c>
      <c r="Y707" s="1" t="s">
        <v>66</v>
      </c>
      <c r="Z707" s="1" t="s">
        <v>66</v>
      </c>
      <c r="AA707" s="1" t="s">
        <v>58</v>
      </c>
      <c r="AB707" s="1" t="s">
        <v>66</v>
      </c>
      <c r="AC707" s="1" t="s">
        <v>58</v>
      </c>
      <c r="AD707" s="1" t="s">
        <v>58</v>
      </c>
      <c r="AE707" s="1" t="s">
        <v>58</v>
      </c>
      <c r="AF707" s="1" t="s">
        <v>58</v>
      </c>
      <c r="AG707" s="1" t="s">
        <v>66</v>
      </c>
      <c r="AH707" s="1" t="s">
        <v>58</v>
      </c>
      <c r="AI707" s="1" t="s">
        <v>58</v>
      </c>
      <c r="AJ707" s="1" t="s">
        <v>58</v>
      </c>
      <c r="AK707" s="1">
        <v>0</v>
      </c>
      <c r="AL707" s="1">
        <v>0</v>
      </c>
      <c r="AM707" s="1">
        <v>0</v>
      </c>
      <c r="AN707" s="1">
        <v>0</v>
      </c>
      <c r="AO707" s="1">
        <v>0</v>
      </c>
      <c r="AP707" s="1">
        <v>0</v>
      </c>
      <c r="AQ707" s="1">
        <v>0</v>
      </c>
      <c r="AR707" s="1">
        <v>0</v>
      </c>
      <c r="AS707" s="1">
        <v>0</v>
      </c>
      <c r="AV707" s="1">
        <v>12.2</v>
      </c>
      <c r="AW707" s="1" t="s">
        <v>66</v>
      </c>
      <c r="AX707" s="1">
        <v>3</v>
      </c>
    </row>
    <row r="708" spans="1:50">
      <c r="A708" s="1" t="s">
        <v>1425</v>
      </c>
      <c r="B708" s="1" t="s">
        <v>671</v>
      </c>
      <c r="C708" s="1" t="s">
        <v>199</v>
      </c>
      <c r="D708" s="1">
        <v>6160</v>
      </c>
      <c r="E708" s="1" t="s">
        <v>63</v>
      </c>
      <c r="F708" s="1">
        <v>28</v>
      </c>
      <c r="G708" s="1" t="s">
        <v>84</v>
      </c>
      <c r="H708" s="1">
        <v>266.45</v>
      </c>
      <c r="I708" s="1" t="s">
        <v>55</v>
      </c>
      <c r="J708" s="1" t="s">
        <v>56</v>
      </c>
      <c r="K708" s="1" t="s">
        <v>256</v>
      </c>
      <c r="L708" s="1" t="s">
        <v>58</v>
      </c>
      <c r="M708" s="1">
        <v>0</v>
      </c>
      <c r="N708" s="1">
        <v>0</v>
      </c>
      <c r="O708" s="1">
        <v>0</v>
      </c>
      <c r="P708" s="1">
        <v>0</v>
      </c>
      <c r="Q708" s="1" t="s">
        <v>59</v>
      </c>
      <c r="R708" s="1" t="s">
        <v>59</v>
      </c>
      <c r="S708" s="1" t="s">
        <v>59</v>
      </c>
      <c r="T708" s="1" t="s">
        <v>59</v>
      </c>
      <c r="U708" s="1" t="s">
        <v>59</v>
      </c>
      <c r="W708" s="1">
        <v>0</v>
      </c>
      <c r="X708" s="1">
        <v>0</v>
      </c>
      <c r="Y708" s="1" t="s">
        <v>66</v>
      </c>
      <c r="Z708" s="1" t="s">
        <v>58</v>
      </c>
      <c r="AA708" s="1" t="s">
        <v>58</v>
      </c>
      <c r="AB708" s="1" t="s">
        <v>58</v>
      </c>
      <c r="AC708" s="1" t="s">
        <v>58</v>
      </c>
      <c r="AD708" s="1" t="s">
        <v>58</v>
      </c>
      <c r="AE708" s="1" t="s">
        <v>58</v>
      </c>
      <c r="AF708" s="1" t="s">
        <v>58</v>
      </c>
      <c r="AG708" s="1" t="s">
        <v>58</v>
      </c>
      <c r="AH708" s="1" t="s">
        <v>58</v>
      </c>
      <c r="AI708" s="1" t="s">
        <v>58</v>
      </c>
      <c r="AJ708" s="1" t="s">
        <v>58</v>
      </c>
      <c r="AK708" s="1">
        <v>0</v>
      </c>
      <c r="AL708" s="1">
        <v>0</v>
      </c>
      <c r="AM708" s="1">
        <v>0</v>
      </c>
      <c r="AN708" s="1">
        <v>0</v>
      </c>
      <c r="AO708" s="1">
        <v>0</v>
      </c>
      <c r="AP708" s="1">
        <v>0</v>
      </c>
      <c r="AQ708" s="1">
        <v>0</v>
      </c>
      <c r="AR708" s="1">
        <v>0</v>
      </c>
      <c r="AS708" s="1">
        <v>0</v>
      </c>
      <c r="AV708" s="1">
        <v>12.4</v>
      </c>
      <c r="AW708" s="1" t="s">
        <v>59</v>
      </c>
      <c r="AX708" s="1">
        <v>3</v>
      </c>
    </row>
    <row r="709" spans="1:50">
      <c r="A709" s="1" t="s">
        <v>1426</v>
      </c>
      <c r="B709" s="1" t="s">
        <v>1427</v>
      </c>
      <c r="C709" s="1" t="s">
        <v>366</v>
      </c>
      <c r="D709" s="1">
        <v>7160</v>
      </c>
      <c r="E709" s="1" t="s">
        <v>63</v>
      </c>
      <c r="F709" s="1">
        <v>34</v>
      </c>
      <c r="G709" s="1" t="s">
        <v>64</v>
      </c>
      <c r="H709" s="1">
        <v>403.62</v>
      </c>
      <c r="I709" s="1" t="s">
        <v>55</v>
      </c>
      <c r="J709" s="1" t="s">
        <v>71</v>
      </c>
      <c r="K709" s="1" t="s">
        <v>153</v>
      </c>
      <c r="L709" s="1" t="s">
        <v>66</v>
      </c>
      <c r="M709" s="1">
        <v>2</v>
      </c>
      <c r="N709" s="1">
        <v>1</v>
      </c>
      <c r="O709" s="1">
        <v>1</v>
      </c>
      <c r="P709" s="1">
        <v>0</v>
      </c>
      <c r="Q709" s="1" t="s">
        <v>59</v>
      </c>
      <c r="R709" s="1" t="s">
        <v>59</v>
      </c>
      <c r="S709" s="1" t="s">
        <v>59</v>
      </c>
      <c r="T709" s="1" t="s">
        <v>59</v>
      </c>
      <c r="U709" s="1" t="s">
        <v>59</v>
      </c>
      <c r="V709" s="1">
        <v>0</v>
      </c>
      <c r="W709" s="1">
        <v>0</v>
      </c>
      <c r="X709" s="1">
        <v>0</v>
      </c>
      <c r="Y709" s="1" t="s">
        <v>58</v>
      </c>
      <c r="Z709" s="1" t="s">
        <v>66</v>
      </c>
      <c r="AA709" s="1" t="s">
        <v>58</v>
      </c>
      <c r="AB709" s="1" t="s">
        <v>66</v>
      </c>
      <c r="AC709" s="1" t="s">
        <v>58</v>
      </c>
      <c r="AD709" s="1" t="s">
        <v>58</v>
      </c>
      <c r="AE709" s="1" t="s">
        <v>66</v>
      </c>
      <c r="AF709" s="1" t="s">
        <v>58</v>
      </c>
      <c r="AG709" s="1" t="s">
        <v>58</v>
      </c>
      <c r="AH709" s="1" t="s">
        <v>58</v>
      </c>
      <c r="AI709" s="1" t="s">
        <v>58</v>
      </c>
      <c r="AJ709" s="1" t="s">
        <v>58</v>
      </c>
      <c r="AK709" s="1">
        <v>1</v>
      </c>
      <c r="AL709" s="1">
        <v>0</v>
      </c>
      <c r="AM709" s="1">
        <v>1</v>
      </c>
      <c r="AN709" s="1">
        <v>0</v>
      </c>
      <c r="AO709" s="1">
        <v>0</v>
      </c>
      <c r="AP709" s="1">
        <v>0</v>
      </c>
      <c r="AQ709" s="1">
        <v>0</v>
      </c>
      <c r="AR709" s="1">
        <v>0</v>
      </c>
      <c r="AS709" s="1">
        <v>1</v>
      </c>
      <c r="AV709" s="1">
        <v>14.6</v>
      </c>
      <c r="AW709" s="1" t="s">
        <v>59</v>
      </c>
      <c r="AX709" s="1">
        <v>4</v>
      </c>
    </row>
    <row r="710" spans="1:50">
      <c r="A710" s="1" t="s">
        <v>1428</v>
      </c>
      <c r="B710" s="1" t="s">
        <v>1429</v>
      </c>
      <c r="C710" s="1" t="s">
        <v>212</v>
      </c>
      <c r="D710" s="1">
        <v>6640</v>
      </c>
      <c r="E710" s="1" t="s">
        <v>63</v>
      </c>
      <c r="F710" s="1">
        <v>48</v>
      </c>
      <c r="G710" s="1" t="s">
        <v>163</v>
      </c>
      <c r="H710" s="1">
        <v>417.76</v>
      </c>
      <c r="I710" s="1" t="s">
        <v>105</v>
      </c>
      <c r="J710" s="1" t="s">
        <v>71</v>
      </c>
      <c r="K710" s="1" t="s">
        <v>131</v>
      </c>
      <c r="L710" s="1" t="s">
        <v>66</v>
      </c>
      <c r="M710" s="1">
        <v>1</v>
      </c>
      <c r="N710" s="1">
        <v>2</v>
      </c>
      <c r="O710" s="1">
        <v>2</v>
      </c>
      <c r="P710" s="1">
        <v>0</v>
      </c>
      <c r="Q710" s="1" t="s">
        <v>59</v>
      </c>
      <c r="R710" s="1" t="s">
        <v>66</v>
      </c>
      <c r="S710" s="1" t="s">
        <v>66</v>
      </c>
      <c r="T710" s="1" t="s">
        <v>66</v>
      </c>
      <c r="U710" s="1" t="s">
        <v>66</v>
      </c>
      <c r="W710" s="1">
        <v>0</v>
      </c>
      <c r="X710" s="1">
        <v>0</v>
      </c>
      <c r="Y710" s="1" t="s">
        <v>58</v>
      </c>
      <c r="Z710" s="1" t="s">
        <v>58</v>
      </c>
      <c r="AA710" s="1" t="s">
        <v>58</v>
      </c>
      <c r="AB710" s="1" t="s">
        <v>58</v>
      </c>
      <c r="AC710" s="1" t="s">
        <v>58</v>
      </c>
      <c r="AD710" s="1" t="s">
        <v>58</v>
      </c>
      <c r="AE710" s="1" t="s">
        <v>58</v>
      </c>
      <c r="AF710" s="1" t="s">
        <v>58</v>
      </c>
      <c r="AG710" s="1" t="s">
        <v>58</v>
      </c>
      <c r="AH710" s="1" t="s">
        <v>58</v>
      </c>
      <c r="AI710" s="1" t="s">
        <v>58</v>
      </c>
      <c r="AJ710" s="1" t="s">
        <v>58</v>
      </c>
      <c r="AK710" s="1">
        <v>1</v>
      </c>
      <c r="AL710" s="1">
        <v>1</v>
      </c>
      <c r="AM710" s="1">
        <v>1</v>
      </c>
      <c r="AN710" s="1">
        <v>1</v>
      </c>
      <c r="AO710" s="1">
        <v>1</v>
      </c>
      <c r="AP710" s="1">
        <v>0</v>
      </c>
      <c r="AQ710" s="1">
        <v>0</v>
      </c>
      <c r="AR710" s="1">
        <v>0</v>
      </c>
      <c r="AS710" s="1">
        <v>0</v>
      </c>
      <c r="AV710" s="1">
        <v>15.8</v>
      </c>
      <c r="AW710" s="1" t="s">
        <v>59</v>
      </c>
      <c r="AX710" s="1">
        <v>7</v>
      </c>
    </row>
    <row r="711" spans="1:50">
      <c r="A711" s="1" t="s">
        <v>1430</v>
      </c>
      <c r="B711" s="1" t="s">
        <v>1040</v>
      </c>
      <c r="C711" s="1" t="s">
        <v>271</v>
      </c>
      <c r="D711" s="1">
        <v>5080</v>
      </c>
      <c r="E711" s="1" t="s">
        <v>53</v>
      </c>
      <c r="F711" s="1">
        <v>52</v>
      </c>
      <c r="G711" s="1" t="s">
        <v>64</v>
      </c>
      <c r="H711" s="1">
        <v>245.07</v>
      </c>
      <c r="I711" s="1" t="s">
        <v>55</v>
      </c>
      <c r="J711" s="1" t="s">
        <v>56</v>
      </c>
      <c r="K711" s="1" t="s">
        <v>80</v>
      </c>
      <c r="L711" s="1" t="s">
        <v>58</v>
      </c>
      <c r="M711" s="1">
        <v>0</v>
      </c>
      <c r="N711" s="1">
        <v>1</v>
      </c>
      <c r="O711" s="1">
        <v>1</v>
      </c>
      <c r="P711" s="1">
        <v>0</v>
      </c>
      <c r="Q711" s="1" t="s">
        <v>59</v>
      </c>
      <c r="R711" s="1" t="s">
        <v>59</v>
      </c>
      <c r="S711" s="1" t="s">
        <v>59</v>
      </c>
      <c r="T711" s="1" t="s">
        <v>59</v>
      </c>
      <c r="U711" s="1" t="s">
        <v>59</v>
      </c>
      <c r="V711" s="1">
        <v>0</v>
      </c>
      <c r="W711" s="1">
        <v>1</v>
      </c>
      <c r="X711" s="1">
        <v>0</v>
      </c>
      <c r="Y711" s="1" t="s">
        <v>66</v>
      </c>
      <c r="Z711" s="1" t="s">
        <v>58</v>
      </c>
      <c r="AA711" s="1" t="s">
        <v>58</v>
      </c>
      <c r="AB711" s="1" t="s">
        <v>58</v>
      </c>
      <c r="AC711" s="1" t="s">
        <v>58</v>
      </c>
      <c r="AD711" s="1" t="s">
        <v>58</v>
      </c>
      <c r="AE711" s="1" t="s">
        <v>58</v>
      </c>
      <c r="AF711" s="1" t="s">
        <v>58</v>
      </c>
      <c r="AG711" s="1" t="s">
        <v>58</v>
      </c>
      <c r="AH711" s="1" t="s">
        <v>58</v>
      </c>
      <c r="AI711" s="1" t="s">
        <v>58</v>
      </c>
      <c r="AJ711" s="1" t="s">
        <v>58</v>
      </c>
      <c r="AK711" s="1">
        <v>1</v>
      </c>
      <c r="AL711" s="1">
        <v>0</v>
      </c>
      <c r="AM711" s="1">
        <v>1</v>
      </c>
      <c r="AN711" s="1">
        <v>0</v>
      </c>
      <c r="AO711" s="1">
        <v>0</v>
      </c>
      <c r="AP711" s="1">
        <v>0</v>
      </c>
      <c r="AQ711" s="1">
        <v>0</v>
      </c>
      <c r="AR711" s="1">
        <v>0</v>
      </c>
      <c r="AS711" s="1">
        <v>0</v>
      </c>
      <c r="AV711" s="1">
        <v>12.9</v>
      </c>
      <c r="AW711" s="1" t="s">
        <v>59</v>
      </c>
      <c r="AX711" s="1">
        <v>1</v>
      </c>
    </row>
    <row r="712" spans="1:50">
      <c r="A712" s="1" t="s">
        <v>1431</v>
      </c>
      <c r="B712" s="1" t="s">
        <v>1432</v>
      </c>
      <c r="C712" s="1" t="s">
        <v>171</v>
      </c>
      <c r="D712" s="1">
        <v>160</v>
      </c>
      <c r="E712" s="1" t="s">
        <v>53</v>
      </c>
      <c r="F712" s="1">
        <v>0</v>
      </c>
      <c r="G712" s="1" t="s">
        <v>226</v>
      </c>
      <c r="H712" s="1">
        <v>217.11</v>
      </c>
      <c r="I712" s="1" t="s">
        <v>55</v>
      </c>
      <c r="J712" s="1" t="s">
        <v>55</v>
      </c>
      <c r="K712" s="1" t="s">
        <v>131</v>
      </c>
      <c r="L712" s="1" t="s">
        <v>58</v>
      </c>
      <c r="M712" s="1">
        <v>0</v>
      </c>
      <c r="N712" s="1">
        <v>1</v>
      </c>
      <c r="O712" s="1">
        <v>1</v>
      </c>
      <c r="P712" s="1">
        <v>0</v>
      </c>
      <c r="Q712" s="1" t="s">
        <v>59</v>
      </c>
      <c r="R712" s="1" t="s">
        <v>59</v>
      </c>
      <c r="S712" s="1" t="s">
        <v>59</v>
      </c>
      <c r="T712" s="1" t="s">
        <v>59</v>
      </c>
      <c r="U712" s="1" t="s">
        <v>59</v>
      </c>
      <c r="W712" s="1">
        <v>0</v>
      </c>
      <c r="X712" s="1">
        <v>0</v>
      </c>
      <c r="Y712" s="1" t="s">
        <v>58</v>
      </c>
      <c r="Z712" s="1" t="s">
        <v>58</v>
      </c>
      <c r="AA712" s="1" t="s">
        <v>58</v>
      </c>
      <c r="AB712" s="1" t="s">
        <v>58</v>
      </c>
      <c r="AC712" s="1" t="s">
        <v>58</v>
      </c>
      <c r="AD712" s="1" t="s">
        <v>58</v>
      </c>
      <c r="AE712" s="1" t="s">
        <v>58</v>
      </c>
      <c r="AF712" s="1" t="s">
        <v>58</v>
      </c>
      <c r="AG712" s="1" t="s">
        <v>58</v>
      </c>
      <c r="AH712" s="1" t="s">
        <v>58</v>
      </c>
      <c r="AI712" s="1" t="s">
        <v>58</v>
      </c>
      <c r="AJ712" s="1" t="s">
        <v>58</v>
      </c>
      <c r="AK712" s="1">
        <v>1</v>
      </c>
      <c r="AL712" s="1">
        <v>0</v>
      </c>
      <c r="AM712" s="1">
        <v>1</v>
      </c>
      <c r="AN712" s="1">
        <v>0</v>
      </c>
      <c r="AO712" s="1">
        <v>0</v>
      </c>
      <c r="AP712" s="1">
        <v>0</v>
      </c>
      <c r="AQ712" s="1">
        <v>0</v>
      </c>
      <c r="AR712" s="1">
        <v>0</v>
      </c>
      <c r="AS712" s="1">
        <v>0</v>
      </c>
      <c r="AV712" s="1">
        <v>11.4</v>
      </c>
      <c r="AW712" s="1" t="s">
        <v>59</v>
      </c>
      <c r="AX712" s="1">
        <v>3</v>
      </c>
    </row>
    <row r="713" spans="1:50">
      <c r="A713" s="1" t="s">
        <v>1433</v>
      </c>
      <c r="B713" s="1" t="s">
        <v>1434</v>
      </c>
      <c r="C713" s="1" t="s">
        <v>134</v>
      </c>
      <c r="D713" s="1">
        <v>1680</v>
      </c>
      <c r="E713" s="1" t="s">
        <v>53</v>
      </c>
      <c r="F713" s="1">
        <v>90</v>
      </c>
      <c r="G713" s="1" t="s">
        <v>54</v>
      </c>
      <c r="H713" s="1">
        <v>209.21</v>
      </c>
      <c r="I713" s="1" t="s">
        <v>76</v>
      </c>
      <c r="J713" s="1" t="s">
        <v>71</v>
      </c>
      <c r="K713" s="1" t="s">
        <v>72</v>
      </c>
      <c r="L713" s="1" t="s">
        <v>58</v>
      </c>
      <c r="M713" s="1">
        <v>0</v>
      </c>
      <c r="N713" s="1">
        <v>2</v>
      </c>
      <c r="O713" s="1">
        <v>2</v>
      </c>
      <c r="P713" s="1">
        <v>0</v>
      </c>
      <c r="Q713" s="1" t="s">
        <v>59</v>
      </c>
      <c r="R713" s="1" t="s">
        <v>59</v>
      </c>
      <c r="S713" s="1" t="s">
        <v>59</v>
      </c>
      <c r="T713" s="1" t="s">
        <v>59</v>
      </c>
      <c r="U713" s="1" t="s">
        <v>59</v>
      </c>
      <c r="V713" s="1">
        <v>0</v>
      </c>
      <c r="W713" s="1">
        <v>0</v>
      </c>
      <c r="X713" s="1">
        <v>0</v>
      </c>
      <c r="Y713" s="1" t="s">
        <v>58</v>
      </c>
      <c r="Z713" s="1" t="s">
        <v>58</v>
      </c>
      <c r="AA713" s="1" t="s">
        <v>58</v>
      </c>
      <c r="AB713" s="1" t="s">
        <v>58</v>
      </c>
      <c r="AC713" s="1" t="s">
        <v>58</v>
      </c>
      <c r="AD713" s="1" t="s">
        <v>58</v>
      </c>
      <c r="AE713" s="1" t="s">
        <v>58</v>
      </c>
      <c r="AF713" s="1" t="s">
        <v>58</v>
      </c>
      <c r="AG713" s="1" t="s">
        <v>58</v>
      </c>
      <c r="AH713" s="1" t="s">
        <v>58</v>
      </c>
      <c r="AI713" s="1" t="s">
        <v>58</v>
      </c>
      <c r="AJ713" s="1" t="s">
        <v>58</v>
      </c>
      <c r="AK713" s="1">
        <v>0</v>
      </c>
      <c r="AL713" s="1">
        <v>0</v>
      </c>
      <c r="AM713" s="1">
        <v>1</v>
      </c>
      <c r="AN713" s="1">
        <v>1</v>
      </c>
      <c r="AO713" s="1">
        <v>0</v>
      </c>
      <c r="AP713" s="1">
        <v>0</v>
      </c>
      <c r="AQ713" s="1">
        <v>0</v>
      </c>
      <c r="AR713" s="1">
        <v>0</v>
      </c>
      <c r="AS713" s="1">
        <v>0</v>
      </c>
      <c r="AV713" s="1">
        <v>11.6</v>
      </c>
      <c r="AW713" s="1" t="s">
        <v>59</v>
      </c>
      <c r="AX713" s="1">
        <v>1</v>
      </c>
    </row>
    <row r="714" spans="1:50">
      <c r="A714" s="1" t="s">
        <v>1435</v>
      </c>
      <c r="B714" s="1" t="s">
        <v>1436</v>
      </c>
      <c r="C714" s="1" t="s">
        <v>75</v>
      </c>
      <c r="D714" s="1">
        <v>2160</v>
      </c>
      <c r="E714" s="1" t="s">
        <v>53</v>
      </c>
      <c r="F714" s="1">
        <v>40</v>
      </c>
      <c r="G714" s="1" t="s">
        <v>64</v>
      </c>
      <c r="H714" s="1">
        <v>274.67</v>
      </c>
      <c r="I714" s="1" t="s">
        <v>55</v>
      </c>
      <c r="J714" s="1" t="s">
        <v>56</v>
      </c>
      <c r="K714" s="1" t="s">
        <v>256</v>
      </c>
      <c r="L714" s="1" t="s">
        <v>58</v>
      </c>
      <c r="M714" s="1">
        <v>0</v>
      </c>
      <c r="N714" s="1">
        <v>1</v>
      </c>
      <c r="O714" s="1">
        <v>1</v>
      </c>
      <c r="P714" s="1">
        <v>0</v>
      </c>
      <c r="Q714" s="1" t="s">
        <v>59</v>
      </c>
      <c r="R714" s="1" t="s">
        <v>59</v>
      </c>
      <c r="S714" s="1" t="s">
        <v>59</v>
      </c>
      <c r="T714" s="1" t="s">
        <v>59</v>
      </c>
      <c r="U714" s="1" t="s">
        <v>59</v>
      </c>
      <c r="V714" s="1">
        <v>1</v>
      </c>
      <c r="W714" s="1">
        <v>0</v>
      </c>
      <c r="X714" s="1">
        <v>1</v>
      </c>
      <c r="Y714" s="1" t="s">
        <v>58</v>
      </c>
      <c r="Z714" s="1" t="s">
        <v>58</v>
      </c>
      <c r="AA714" s="1" t="s">
        <v>58</v>
      </c>
      <c r="AB714" s="1" t="s">
        <v>58</v>
      </c>
      <c r="AC714" s="1" t="s">
        <v>58</v>
      </c>
      <c r="AD714" s="1" t="s">
        <v>58</v>
      </c>
      <c r="AE714" s="1" t="s">
        <v>58</v>
      </c>
      <c r="AF714" s="1" t="s">
        <v>58</v>
      </c>
      <c r="AG714" s="1" t="s">
        <v>58</v>
      </c>
      <c r="AH714" s="1" t="s">
        <v>58</v>
      </c>
      <c r="AI714" s="1" t="s">
        <v>58</v>
      </c>
      <c r="AJ714" s="1" t="s">
        <v>58</v>
      </c>
      <c r="AK714" s="1">
        <v>1</v>
      </c>
      <c r="AL714" s="1">
        <v>1</v>
      </c>
      <c r="AM714" s="1">
        <v>1</v>
      </c>
      <c r="AN714" s="1">
        <v>0</v>
      </c>
      <c r="AO714" s="1">
        <v>0</v>
      </c>
      <c r="AP714" s="1">
        <v>0</v>
      </c>
      <c r="AQ714" s="1">
        <v>0</v>
      </c>
      <c r="AR714" s="1">
        <v>1</v>
      </c>
      <c r="AS714" s="1">
        <v>1</v>
      </c>
      <c r="AV714" s="1">
        <v>12.7</v>
      </c>
      <c r="AW714" s="1" t="s">
        <v>59</v>
      </c>
      <c r="AX714" s="1">
        <v>1</v>
      </c>
    </row>
    <row r="715" spans="1:50">
      <c r="A715" s="1" t="s">
        <v>1437</v>
      </c>
      <c r="B715" s="1" t="s">
        <v>1438</v>
      </c>
      <c r="C715" s="1" t="s">
        <v>103</v>
      </c>
      <c r="D715" s="1">
        <v>8735</v>
      </c>
      <c r="E715" s="1" t="s">
        <v>53</v>
      </c>
      <c r="F715" s="1">
        <v>46</v>
      </c>
      <c r="G715" s="1" t="s">
        <v>64</v>
      </c>
      <c r="H715" s="1">
        <v>242.11</v>
      </c>
      <c r="I715" s="1" t="s">
        <v>55</v>
      </c>
      <c r="J715" s="1" t="s">
        <v>55</v>
      </c>
      <c r="K715" s="1" t="s">
        <v>85</v>
      </c>
      <c r="L715" s="1" t="s">
        <v>66</v>
      </c>
      <c r="M715" s="1">
        <v>3</v>
      </c>
      <c r="N715" s="1">
        <v>1</v>
      </c>
      <c r="O715" s="1">
        <v>1</v>
      </c>
      <c r="P715" s="1">
        <v>0</v>
      </c>
      <c r="Q715" s="1" t="s">
        <v>59</v>
      </c>
      <c r="R715" s="1" t="s">
        <v>59</v>
      </c>
      <c r="S715" s="1" t="s">
        <v>59</v>
      </c>
      <c r="T715" s="1" t="s">
        <v>59</v>
      </c>
      <c r="U715" s="1" t="s">
        <v>59</v>
      </c>
      <c r="W715" s="1">
        <v>0</v>
      </c>
      <c r="X715" s="1">
        <v>0</v>
      </c>
      <c r="Y715" s="1" t="s">
        <v>58</v>
      </c>
      <c r="Z715" s="1" t="s">
        <v>58</v>
      </c>
      <c r="AA715" s="1" t="s">
        <v>58</v>
      </c>
      <c r="AB715" s="1" t="s">
        <v>58</v>
      </c>
      <c r="AC715" s="1" t="s">
        <v>58</v>
      </c>
      <c r="AD715" s="1" t="s">
        <v>58</v>
      </c>
      <c r="AE715" s="1" t="s">
        <v>58</v>
      </c>
      <c r="AF715" s="1" t="s">
        <v>58</v>
      </c>
      <c r="AG715" s="1" t="s">
        <v>58</v>
      </c>
      <c r="AH715" s="1" t="s">
        <v>58</v>
      </c>
      <c r="AI715" s="1" t="s">
        <v>58</v>
      </c>
      <c r="AJ715" s="1" t="s">
        <v>58</v>
      </c>
      <c r="AK715" s="1">
        <v>0</v>
      </c>
      <c r="AL715" s="1">
        <v>0</v>
      </c>
      <c r="AM715" s="1">
        <v>0</v>
      </c>
      <c r="AN715" s="1">
        <v>0</v>
      </c>
      <c r="AO715" s="1">
        <v>0</v>
      </c>
      <c r="AP715" s="1">
        <v>0</v>
      </c>
      <c r="AQ715" s="1">
        <v>0</v>
      </c>
      <c r="AR715" s="1">
        <v>0</v>
      </c>
      <c r="AS715" s="1">
        <v>0</v>
      </c>
      <c r="AV715" s="1">
        <v>12.6</v>
      </c>
      <c r="AW715" s="1" t="s">
        <v>59</v>
      </c>
      <c r="AX715" s="1">
        <v>6</v>
      </c>
    </row>
    <row r="716" spans="1:50">
      <c r="A716" s="1" t="s">
        <v>1439</v>
      </c>
      <c r="B716" s="1" t="s">
        <v>1440</v>
      </c>
      <c r="C716" s="1" t="s">
        <v>103</v>
      </c>
      <c r="D716" s="1">
        <v>4480</v>
      </c>
      <c r="E716" s="1" t="s">
        <v>53</v>
      </c>
      <c r="F716" s="1">
        <v>64</v>
      </c>
      <c r="G716" s="1" t="s">
        <v>84</v>
      </c>
      <c r="H716" s="1">
        <v>422.04</v>
      </c>
      <c r="I716" s="1" t="s">
        <v>105</v>
      </c>
      <c r="J716" s="1" t="s">
        <v>55</v>
      </c>
      <c r="K716" s="1" t="s">
        <v>72</v>
      </c>
      <c r="L716" s="1" t="s">
        <v>58</v>
      </c>
      <c r="M716" s="1">
        <v>0</v>
      </c>
      <c r="N716" s="1">
        <v>2</v>
      </c>
      <c r="O716" s="1">
        <v>2</v>
      </c>
      <c r="P716" s="1">
        <v>0</v>
      </c>
      <c r="Q716" s="1" t="s">
        <v>59</v>
      </c>
      <c r="R716" s="1" t="s">
        <v>59</v>
      </c>
      <c r="S716" s="1" t="s">
        <v>59</v>
      </c>
      <c r="T716" s="1" t="s">
        <v>59</v>
      </c>
      <c r="U716" s="1" t="s">
        <v>59</v>
      </c>
      <c r="W716" s="1">
        <v>0</v>
      </c>
      <c r="X716" s="1">
        <v>0</v>
      </c>
      <c r="Y716" s="1" t="s">
        <v>58</v>
      </c>
      <c r="Z716" s="1" t="s">
        <v>58</v>
      </c>
      <c r="AA716" s="1" t="s">
        <v>58</v>
      </c>
      <c r="AB716" s="1" t="s">
        <v>66</v>
      </c>
      <c r="AC716" s="1" t="s">
        <v>58</v>
      </c>
      <c r="AD716" s="1" t="s">
        <v>58</v>
      </c>
      <c r="AE716" s="1" t="s">
        <v>58</v>
      </c>
      <c r="AF716" s="1" t="s">
        <v>58</v>
      </c>
      <c r="AG716" s="1" t="s">
        <v>58</v>
      </c>
      <c r="AH716" s="1" t="s">
        <v>58</v>
      </c>
      <c r="AI716" s="1" t="s">
        <v>58</v>
      </c>
      <c r="AJ716" s="1" t="s">
        <v>58</v>
      </c>
      <c r="AK716" s="1">
        <v>1</v>
      </c>
      <c r="AL716" s="1">
        <v>1</v>
      </c>
      <c r="AM716" s="1">
        <v>0</v>
      </c>
      <c r="AN716" s="1">
        <v>0</v>
      </c>
      <c r="AO716" s="1">
        <v>1</v>
      </c>
      <c r="AP716" s="1">
        <v>0</v>
      </c>
      <c r="AQ716" s="1">
        <v>0</v>
      </c>
      <c r="AR716" s="1">
        <v>0</v>
      </c>
      <c r="AS716" s="1">
        <v>0</v>
      </c>
      <c r="AV716" s="1">
        <v>13.3</v>
      </c>
      <c r="AW716" s="1" t="s">
        <v>59</v>
      </c>
      <c r="AX716" s="1">
        <v>6</v>
      </c>
    </row>
    <row r="717" spans="1:50">
      <c r="A717" s="1" t="s">
        <v>1441</v>
      </c>
      <c r="B717" s="1" t="s">
        <v>1442</v>
      </c>
      <c r="C717" s="1" t="s">
        <v>199</v>
      </c>
      <c r="D717" s="1">
        <v>6280</v>
      </c>
      <c r="E717" s="1" t="s">
        <v>63</v>
      </c>
      <c r="F717" s="1">
        <v>44</v>
      </c>
      <c r="G717" s="1" t="s">
        <v>54</v>
      </c>
      <c r="H717" s="1">
        <v>160.86000000000001</v>
      </c>
      <c r="I717" s="1" t="s">
        <v>55</v>
      </c>
      <c r="J717" s="1" t="s">
        <v>56</v>
      </c>
      <c r="K717" s="1" t="s">
        <v>153</v>
      </c>
      <c r="L717" s="1" t="s">
        <v>58</v>
      </c>
      <c r="M717" s="1">
        <v>0</v>
      </c>
      <c r="N717" s="1">
        <v>2</v>
      </c>
      <c r="O717" s="1">
        <v>2</v>
      </c>
      <c r="P717" s="1">
        <v>0</v>
      </c>
      <c r="Q717" s="1" t="s">
        <v>59</v>
      </c>
      <c r="R717" s="1" t="s">
        <v>59</v>
      </c>
      <c r="S717" s="1" t="s">
        <v>59</v>
      </c>
      <c r="T717" s="1" t="s">
        <v>59</v>
      </c>
      <c r="U717" s="1" t="s">
        <v>59</v>
      </c>
      <c r="W717" s="1">
        <v>0</v>
      </c>
      <c r="X717" s="1">
        <v>0</v>
      </c>
      <c r="Y717" s="1" t="s">
        <v>58</v>
      </c>
      <c r="Z717" s="1" t="s">
        <v>58</v>
      </c>
      <c r="AA717" s="1" t="s">
        <v>58</v>
      </c>
      <c r="AB717" s="1" t="s">
        <v>58</v>
      </c>
      <c r="AC717" s="1" t="s">
        <v>58</v>
      </c>
      <c r="AD717" s="1" t="s">
        <v>58</v>
      </c>
      <c r="AE717" s="1" t="s">
        <v>58</v>
      </c>
      <c r="AF717" s="1" t="s">
        <v>58</v>
      </c>
      <c r="AG717" s="1" t="s">
        <v>58</v>
      </c>
      <c r="AH717" s="1" t="s">
        <v>58</v>
      </c>
      <c r="AI717" s="1" t="s">
        <v>58</v>
      </c>
      <c r="AJ717" s="1" t="s">
        <v>58</v>
      </c>
      <c r="AK717" s="1">
        <v>0</v>
      </c>
      <c r="AL717" s="1">
        <v>1</v>
      </c>
      <c r="AM717" s="1">
        <v>1</v>
      </c>
      <c r="AN717" s="1">
        <v>1</v>
      </c>
      <c r="AO717" s="1">
        <v>1</v>
      </c>
      <c r="AP717" s="1">
        <v>0</v>
      </c>
      <c r="AQ717" s="1">
        <v>0</v>
      </c>
      <c r="AR717" s="1">
        <v>0</v>
      </c>
      <c r="AS717" s="1">
        <v>0</v>
      </c>
      <c r="AV717" s="1">
        <v>11.5</v>
      </c>
      <c r="AW717" s="1" t="s">
        <v>59</v>
      </c>
      <c r="AX717" s="1">
        <v>3</v>
      </c>
    </row>
    <row r="718" spans="1:50">
      <c r="A718" s="1" t="s">
        <v>1443</v>
      </c>
      <c r="B718" s="1" t="s">
        <v>1444</v>
      </c>
      <c r="C718" s="1" t="s">
        <v>199</v>
      </c>
      <c r="D718" s="1">
        <v>6280</v>
      </c>
      <c r="E718" s="1" t="s">
        <v>53</v>
      </c>
      <c r="F718" s="1">
        <v>54</v>
      </c>
      <c r="G718" s="1" t="s">
        <v>115</v>
      </c>
      <c r="H718" s="1">
        <v>167.76</v>
      </c>
      <c r="I718" s="1" t="s">
        <v>55</v>
      </c>
      <c r="J718" s="1" t="s">
        <v>55</v>
      </c>
      <c r="K718" s="1" t="s">
        <v>123</v>
      </c>
      <c r="L718" s="1" t="s">
        <v>58</v>
      </c>
      <c r="M718" s="1">
        <v>0</v>
      </c>
      <c r="N718" s="1">
        <v>0</v>
      </c>
      <c r="O718" s="1">
        <v>0</v>
      </c>
      <c r="P718" s="1">
        <v>0</v>
      </c>
      <c r="Q718" s="1" t="s">
        <v>59</v>
      </c>
      <c r="R718" s="1" t="s">
        <v>59</v>
      </c>
      <c r="S718" s="1" t="s">
        <v>59</v>
      </c>
      <c r="T718" s="1" t="s">
        <v>59</v>
      </c>
      <c r="U718" s="1" t="s">
        <v>59</v>
      </c>
      <c r="W718" s="1">
        <v>0</v>
      </c>
      <c r="X718" s="1">
        <v>0</v>
      </c>
      <c r="Y718" s="1" t="s">
        <v>58</v>
      </c>
      <c r="Z718" s="1" t="s">
        <v>58</v>
      </c>
      <c r="AA718" s="1" t="s">
        <v>58</v>
      </c>
      <c r="AB718" s="1" t="s">
        <v>58</v>
      </c>
      <c r="AC718" s="1" t="s">
        <v>58</v>
      </c>
      <c r="AD718" s="1" t="s">
        <v>58</v>
      </c>
      <c r="AE718" s="1" t="s">
        <v>58</v>
      </c>
      <c r="AF718" s="1" t="s">
        <v>58</v>
      </c>
      <c r="AG718" s="1" t="s">
        <v>58</v>
      </c>
      <c r="AH718" s="1" t="s">
        <v>58</v>
      </c>
      <c r="AI718" s="1" t="s">
        <v>58</v>
      </c>
      <c r="AJ718" s="1" t="s">
        <v>58</v>
      </c>
      <c r="AK718" s="1">
        <v>1</v>
      </c>
      <c r="AL718" s="1">
        <v>1</v>
      </c>
      <c r="AM718" s="1">
        <v>1</v>
      </c>
      <c r="AN718" s="1">
        <v>1</v>
      </c>
      <c r="AO718" s="1">
        <v>0</v>
      </c>
      <c r="AP718" s="1">
        <v>0</v>
      </c>
      <c r="AQ718" s="1">
        <v>0</v>
      </c>
      <c r="AR718" s="1">
        <v>1</v>
      </c>
      <c r="AS718" s="1">
        <v>0</v>
      </c>
      <c r="AV718" s="1">
        <v>11.8</v>
      </c>
      <c r="AW718" s="1" t="s">
        <v>59</v>
      </c>
      <c r="AX718" s="1">
        <v>3</v>
      </c>
    </row>
    <row r="719" spans="1:50">
      <c r="A719" s="1" t="s">
        <v>1445</v>
      </c>
      <c r="B719" s="1" t="s">
        <v>284</v>
      </c>
      <c r="C719" s="1" t="s">
        <v>212</v>
      </c>
      <c r="D719" s="1">
        <v>3605</v>
      </c>
      <c r="E719" s="1" t="s">
        <v>63</v>
      </c>
      <c r="F719" s="1">
        <v>54</v>
      </c>
      <c r="G719" s="1" t="s">
        <v>104</v>
      </c>
      <c r="H719" s="1">
        <v>206.91</v>
      </c>
      <c r="I719" s="1" t="s">
        <v>55</v>
      </c>
      <c r="J719" s="1" t="s">
        <v>55</v>
      </c>
      <c r="K719" s="1" t="s">
        <v>72</v>
      </c>
      <c r="L719" s="1" t="s">
        <v>58</v>
      </c>
      <c r="M719" s="1">
        <v>0</v>
      </c>
      <c r="N719" s="1">
        <v>2</v>
      </c>
      <c r="O719" s="1">
        <v>2</v>
      </c>
      <c r="P719" s="1">
        <v>0</v>
      </c>
      <c r="Q719" s="1" t="s">
        <v>59</v>
      </c>
      <c r="R719" s="1" t="s">
        <v>59</v>
      </c>
      <c r="S719" s="1" t="s">
        <v>59</v>
      </c>
      <c r="T719" s="1" t="s">
        <v>59</v>
      </c>
      <c r="U719" s="1" t="s">
        <v>59</v>
      </c>
      <c r="W719" s="1">
        <v>0</v>
      </c>
      <c r="X719" s="1">
        <v>0</v>
      </c>
      <c r="Y719" s="1" t="s">
        <v>58</v>
      </c>
      <c r="Z719" s="1" t="s">
        <v>58</v>
      </c>
      <c r="AA719" s="1" t="s">
        <v>58</v>
      </c>
      <c r="AB719" s="1" t="s">
        <v>58</v>
      </c>
      <c r="AC719" s="1" t="s">
        <v>58</v>
      </c>
      <c r="AD719" s="1" t="s">
        <v>58</v>
      </c>
      <c r="AE719" s="1" t="s">
        <v>58</v>
      </c>
      <c r="AF719" s="1" t="s">
        <v>58</v>
      </c>
      <c r="AG719" s="1" t="s">
        <v>58</v>
      </c>
      <c r="AH719" s="1" t="s">
        <v>58</v>
      </c>
      <c r="AI719" s="1" t="s">
        <v>58</v>
      </c>
      <c r="AJ719" s="1" t="s">
        <v>58</v>
      </c>
      <c r="AK719" s="1">
        <v>0</v>
      </c>
      <c r="AL719" s="1">
        <v>1</v>
      </c>
      <c r="AM719" s="1">
        <v>1</v>
      </c>
      <c r="AN719" s="1">
        <v>0</v>
      </c>
      <c r="AO719" s="1">
        <v>0</v>
      </c>
      <c r="AP719" s="1">
        <v>0</v>
      </c>
      <c r="AQ719" s="1">
        <v>0</v>
      </c>
      <c r="AR719" s="1">
        <v>0</v>
      </c>
      <c r="AS719" s="1">
        <v>0</v>
      </c>
      <c r="AV719" s="1">
        <v>11.6</v>
      </c>
      <c r="AW719" s="1" t="s">
        <v>59</v>
      </c>
      <c r="AX719" s="1">
        <v>7</v>
      </c>
    </row>
    <row r="720" spans="1:50">
      <c r="A720" s="1" t="s">
        <v>1446</v>
      </c>
      <c r="B720" s="1" t="s">
        <v>1447</v>
      </c>
      <c r="C720" s="1" t="s">
        <v>185</v>
      </c>
      <c r="D720" s="1">
        <v>1600</v>
      </c>
      <c r="E720" s="1" t="s">
        <v>63</v>
      </c>
      <c r="F720" s="1">
        <v>80</v>
      </c>
      <c r="G720" s="1" t="s">
        <v>226</v>
      </c>
      <c r="H720" s="1">
        <v>329.28</v>
      </c>
      <c r="I720" s="1" t="s">
        <v>105</v>
      </c>
      <c r="J720" s="1" t="s">
        <v>71</v>
      </c>
      <c r="K720" s="1" t="s">
        <v>72</v>
      </c>
      <c r="L720" s="1" t="s">
        <v>58</v>
      </c>
      <c r="M720" s="1">
        <v>0</v>
      </c>
      <c r="N720" s="1">
        <v>2</v>
      </c>
      <c r="O720" s="1">
        <v>2</v>
      </c>
      <c r="P720" s="1">
        <v>1</v>
      </c>
      <c r="Q720" s="1" t="s">
        <v>59</v>
      </c>
      <c r="R720" s="1" t="s">
        <v>59</v>
      </c>
      <c r="S720" s="1" t="s">
        <v>59</v>
      </c>
      <c r="T720" s="1" t="s">
        <v>59</v>
      </c>
      <c r="U720" s="1" t="s">
        <v>59</v>
      </c>
      <c r="W720" s="1">
        <v>0</v>
      </c>
      <c r="X720" s="1">
        <v>0</v>
      </c>
      <c r="Y720" s="1" t="s">
        <v>58</v>
      </c>
      <c r="Z720" s="1" t="s">
        <v>66</v>
      </c>
      <c r="AA720" s="1" t="s">
        <v>58</v>
      </c>
      <c r="AB720" s="1" t="s">
        <v>66</v>
      </c>
      <c r="AC720" s="1" t="s">
        <v>58</v>
      </c>
      <c r="AD720" s="1" t="s">
        <v>58</v>
      </c>
      <c r="AE720" s="1" t="s">
        <v>66</v>
      </c>
      <c r="AF720" s="1" t="s">
        <v>58</v>
      </c>
      <c r="AG720" s="1" t="s">
        <v>58</v>
      </c>
      <c r="AH720" s="1" t="s">
        <v>58</v>
      </c>
      <c r="AI720" s="1" t="s">
        <v>58</v>
      </c>
      <c r="AJ720" s="1" t="s">
        <v>58</v>
      </c>
      <c r="AK720" s="1">
        <v>0</v>
      </c>
      <c r="AL720" s="1">
        <v>0</v>
      </c>
      <c r="AM720" s="1">
        <v>0</v>
      </c>
      <c r="AN720" s="1">
        <v>1</v>
      </c>
      <c r="AO720" s="1">
        <v>0</v>
      </c>
      <c r="AP720" s="1">
        <v>0</v>
      </c>
      <c r="AQ720" s="1">
        <v>0</v>
      </c>
      <c r="AR720" s="1">
        <v>0</v>
      </c>
      <c r="AS720" s="1">
        <v>0</v>
      </c>
      <c r="AV720" s="1">
        <v>14.2</v>
      </c>
      <c r="AW720" s="1" t="s">
        <v>59</v>
      </c>
      <c r="AX720" s="1">
        <v>1</v>
      </c>
    </row>
    <row r="721" spans="1:50">
      <c r="A721" s="1" t="s">
        <v>1448</v>
      </c>
      <c r="B721" s="1" t="s">
        <v>141</v>
      </c>
      <c r="C721" s="1" t="s">
        <v>142</v>
      </c>
      <c r="E721" s="1" t="s">
        <v>63</v>
      </c>
      <c r="F721" s="1">
        <v>36</v>
      </c>
      <c r="G721" s="1" t="s">
        <v>64</v>
      </c>
      <c r="H721" s="1">
        <v>256.58</v>
      </c>
      <c r="I721" s="1" t="s">
        <v>55</v>
      </c>
      <c r="J721" s="1" t="s">
        <v>55</v>
      </c>
      <c r="K721" s="1" t="s">
        <v>85</v>
      </c>
      <c r="L721" s="1" t="s">
        <v>58</v>
      </c>
      <c r="M721" s="1">
        <v>0</v>
      </c>
      <c r="N721" s="1">
        <v>1</v>
      </c>
      <c r="O721" s="1">
        <v>1</v>
      </c>
      <c r="P721" s="1">
        <v>0</v>
      </c>
      <c r="Q721" s="1" t="s">
        <v>59</v>
      </c>
      <c r="R721" s="1" t="s">
        <v>59</v>
      </c>
      <c r="S721" s="1" t="s">
        <v>59</v>
      </c>
      <c r="T721" s="1" t="s">
        <v>59</v>
      </c>
      <c r="U721" s="1" t="s">
        <v>59</v>
      </c>
      <c r="V721" s="1">
        <v>0</v>
      </c>
      <c r="W721" s="1">
        <v>1</v>
      </c>
      <c r="X721" s="1">
        <v>0</v>
      </c>
      <c r="Y721" s="1" t="s">
        <v>58</v>
      </c>
      <c r="Z721" s="1" t="s">
        <v>58</v>
      </c>
      <c r="AA721" s="1" t="s">
        <v>58</v>
      </c>
      <c r="AB721" s="1" t="s">
        <v>58</v>
      </c>
      <c r="AC721" s="1" t="s">
        <v>58</v>
      </c>
      <c r="AD721" s="1" t="s">
        <v>58</v>
      </c>
      <c r="AE721" s="1" t="s">
        <v>58</v>
      </c>
      <c r="AF721" s="1" t="s">
        <v>58</v>
      </c>
      <c r="AG721" s="1" t="s">
        <v>58</v>
      </c>
      <c r="AH721" s="1" t="s">
        <v>58</v>
      </c>
      <c r="AI721" s="1" t="s">
        <v>58</v>
      </c>
      <c r="AJ721" s="1" t="s">
        <v>58</v>
      </c>
      <c r="AK721" s="1">
        <v>0</v>
      </c>
      <c r="AL721" s="1">
        <v>0</v>
      </c>
      <c r="AM721" s="1">
        <v>1</v>
      </c>
      <c r="AN721" s="1">
        <v>0</v>
      </c>
      <c r="AO721" s="1">
        <v>1</v>
      </c>
      <c r="AP721" s="1">
        <v>0</v>
      </c>
      <c r="AQ721" s="1">
        <v>0</v>
      </c>
      <c r="AR721" s="1">
        <v>0</v>
      </c>
      <c r="AS721" s="1">
        <v>0</v>
      </c>
      <c r="AV721" s="1">
        <v>12.4</v>
      </c>
      <c r="AW721" s="1" t="s">
        <v>59</v>
      </c>
      <c r="AX721" s="1">
        <v>6</v>
      </c>
    </row>
    <row r="722" spans="1:50">
      <c r="A722" s="1" t="s">
        <v>1449</v>
      </c>
      <c r="B722" s="1" t="s">
        <v>1450</v>
      </c>
      <c r="C722" s="1" t="s">
        <v>93</v>
      </c>
      <c r="D722" s="1">
        <v>1120</v>
      </c>
      <c r="E722" s="1" t="s">
        <v>53</v>
      </c>
      <c r="F722" s="1">
        <v>46</v>
      </c>
      <c r="G722" s="1" t="s">
        <v>64</v>
      </c>
      <c r="H722" s="1">
        <v>314.47000000000003</v>
      </c>
      <c r="I722" s="1" t="s">
        <v>55</v>
      </c>
      <c r="J722" s="1" t="s">
        <v>55</v>
      </c>
      <c r="K722" s="1" t="s">
        <v>131</v>
      </c>
      <c r="L722" s="1" t="s">
        <v>58</v>
      </c>
      <c r="M722" s="1">
        <v>0</v>
      </c>
      <c r="N722" s="1">
        <v>0</v>
      </c>
      <c r="O722" s="1">
        <v>0</v>
      </c>
      <c r="P722" s="1">
        <v>0</v>
      </c>
      <c r="Q722" s="1" t="s">
        <v>59</v>
      </c>
      <c r="R722" s="1" t="s">
        <v>59</v>
      </c>
      <c r="S722" s="1" t="s">
        <v>59</v>
      </c>
      <c r="T722" s="1" t="s">
        <v>59</v>
      </c>
      <c r="U722" s="1" t="s">
        <v>59</v>
      </c>
      <c r="W722" s="1">
        <v>0</v>
      </c>
      <c r="X722" s="1">
        <v>0</v>
      </c>
      <c r="Y722" s="1" t="s">
        <v>59</v>
      </c>
      <c r="Z722" s="1" t="s">
        <v>59</v>
      </c>
      <c r="AA722" s="1" t="s">
        <v>59</v>
      </c>
      <c r="AB722" s="1" t="s">
        <v>59</v>
      </c>
      <c r="AC722" s="1" t="s">
        <v>59</v>
      </c>
      <c r="AD722" s="1" t="s">
        <v>59</v>
      </c>
      <c r="AE722" s="1" t="s">
        <v>59</v>
      </c>
      <c r="AF722" s="1" t="s">
        <v>59</v>
      </c>
      <c r="AG722" s="1" t="s">
        <v>59</v>
      </c>
      <c r="AH722" s="1" t="s">
        <v>59</v>
      </c>
      <c r="AI722" s="1" t="s">
        <v>59</v>
      </c>
      <c r="AJ722" s="1" t="s">
        <v>59</v>
      </c>
      <c r="AV722" s="1">
        <v>15.9</v>
      </c>
      <c r="AW722" s="1" t="s">
        <v>59</v>
      </c>
      <c r="AX722" s="1">
        <v>5</v>
      </c>
    </row>
    <row r="723" spans="1:50">
      <c r="A723" s="1" t="s">
        <v>1451</v>
      </c>
      <c r="B723" s="1" t="s">
        <v>1452</v>
      </c>
      <c r="C723" s="1" t="s">
        <v>212</v>
      </c>
      <c r="D723" s="1">
        <v>1520</v>
      </c>
      <c r="E723" s="1" t="s">
        <v>53</v>
      </c>
      <c r="F723" s="1">
        <v>54</v>
      </c>
      <c r="G723" s="1" t="s">
        <v>64</v>
      </c>
      <c r="H723" s="1">
        <v>275.99</v>
      </c>
      <c r="I723" s="1" t="s">
        <v>261</v>
      </c>
      <c r="J723" s="1" t="s">
        <v>71</v>
      </c>
      <c r="K723" s="1" t="s">
        <v>57</v>
      </c>
      <c r="L723" s="1" t="s">
        <v>58</v>
      </c>
      <c r="M723" s="1">
        <v>0</v>
      </c>
      <c r="N723" s="1">
        <v>2</v>
      </c>
      <c r="O723" s="1">
        <v>2</v>
      </c>
      <c r="P723" s="1">
        <v>0</v>
      </c>
      <c r="Q723" s="1" t="s">
        <v>59</v>
      </c>
      <c r="R723" s="1" t="s">
        <v>59</v>
      </c>
      <c r="S723" s="1" t="s">
        <v>59</v>
      </c>
      <c r="T723" s="1" t="s">
        <v>66</v>
      </c>
      <c r="U723" s="1" t="s">
        <v>66</v>
      </c>
      <c r="W723" s="1">
        <v>0</v>
      </c>
      <c r="X723" s="1">
        <v>0</v>
      </c>
      <c r="Y723" s="1" t="s">
        <v>66</v>
      </c>
      <c r="Z723" s="1" t="s">
        <v>58</v>
      </c>
      <c r="AA723" s="1" t="s">
        <v>58</v>
      </c>
      <c r="AB723" s="1" t="s">
        <v>58</v>
      </c>
      <c r="AC723" s="1" t="s">
        <v>58</v>
      </c>
      <c r="AD723" s="1" t="s">
        <v>58</v>
      </c>
      <c r="AE723" s="1" t="s">
        <v>58</v>
      </c>
      <c r="AF723" s="1" t="s">
        <v>58</v>
      </c>
      <c r="AG723" s="1" t="s">
        <v>58</v>
      </c>
      <c r="AH723" s="1" t="s">
        <v>58</v>
      </c>
      <c r="AI723" s="1" t="s">
        <v>58</v>
      </c>
      <c r="AJ723" s="1" t="s">
        <v>58</v>
      </c>
      <c r="AK723" s="1">
        <v>1</v>
      </c>
      <c r="AL723" s="1">
        <v>0</v>
      </c>
      <c r="AM723" s="1">
        <v>1</v>
      </c>
      <c r="AN723" s="1">
        <v>0</v>
      </c>
      <c r="AO723" s="1">
        <v>0</v>
      </c>
      <c r="AP723" s="1">
        <v>0</v>
      </c>
      <c r="AQ723" s="1">
        <v>0</v>
      </c>
      <c r="AR723" s="1">
        <v>0</v>
      </c>
      <c r="AS723" s="1">
        <v>1</v>
      </c>
      <c r="AV723" s="1">
        <v>13.7</v>
      </c>
      <c r="AW723" s="1" t="s">
        <v>59</v>
      </c>
      <c r="AX723" s="1">
        <v>7</v>
      </c>
    </row>
    <row r="724" spans="1:50">
      <c r="A724" s="1" t="s">
        <v>1453</v>
      </c>
      <c r="B724" s="1" t="s">
        <v>1454</v>
      </c>
      <c r="C724" s="1" t="s">
        <v>212</v>
      </c>
      <c r="D724" s="1">
        <v>3120</v>
      </c>
      <c r="E724" s="1" t="s">
        <v>53</v>
      </c>
      <c r="F724" s="1">
        <v>50</v>
      </c>
      <c r="G724" s="1" t="s">
        <v>70</v>
      </c>
      <c r="H724" s="1">
        <v>267.76</v>
      </c>
      <c r="I724" s="1" t="s">
        <v>55</v>
      </c>
      <c r="J724" s="1" t="s">
        <v>56</v>
      </c>
      <c r="K724" s="1" t="s">
        <v>215</v>
      </c>
      <c r="L724" s="1" t="s">
        <v>58</v>
      </c>
      <c r="M724" s="1">
        <v>0</v>
      </c>
      <c r="N724" s="1">
        <v>2</v>
      </c>
      <c r="O724" s="1">
        <v>2</v>
      </c>
      <c r="P724" s="1">
        <v>0</v>
      </c>
      <c r="Q724" s="1" t="s">
        <v>59</v>
      </c>
      <c r="R724" s="1" t="s">
        <v>59</v>
      </c>
      <c r="S724" s="1" t="s">
        <v>59</v>
      </c>
      <c r="T724" s="1" t="s">
        <v>59</v>
      </c>
      <c r="U724" s="1" t="s">
        <v>59</v>
      </c>
      <c r="W724" s="1">
        <v>0</v>
      </c>
      <c r="X724" s="1">
        <v>0</v>
      </c>
      <c r="Y724" s="1" t="s">
        <v>58</v>
      </c>
      <c r="Z724" s="1" t="s">
        <v>58</v>
      </c>
      <c r="AA724" s="1" t="s">
        <v>58</v>
      </c>
      <c r="AB724" s="1" t="s">
        <v>58</v>
      </c>
      <c r="AC724" s="1" t="s">
        <v>58</v>
      </c>
      <c r="AD724" s="1" t="s">
        <v>58</v>
      </c>
      <c r="AE724" s="1" t="s">
        <v>58</v>
      </c>
      <c r="AF724" s="1" t="s">
        <v>58</v>
      </c>
      <c r="AG724" s="1" t="s">
        <v>58</v>
      </c>
      <c r="AH724" s="1" t="s">
        <v>58</v>
      </c>
      <c r="AI724" s="1" t="s">
        <v>58</v>
      </c>
      <c r="AJ724" s="1" t="s">
        <v>58</v>
      </c>
      <c r="AK724" s="1">
        <v>0</v>
      </c>
      <c r="AL724" s="1">
        <v>0</v>
      </c>
      <c r="AM724" s="1">
        <v>0</v>
      </c>
      <c r="AN724" s="1">
        <v>0</v>
      </c>
      <c r="AO724" s="1">
        <v>0</v>
      </c>
      <c r="AP724" s="1">
        <v>0</v>
      </c>
      <c r="AQ724" s="1">
        <v>0</v>
      </c>
      <c r="AR724" s="1">
        <v>0</v>
      </c>
      <c r="AS724" s="1">
        <v>0</v>
      </c>
      <c r="AV724" s="1">
        <v>15.2</v>
      </c>
      <c r="AW724" s="1" t="s">
        <v>59</v>
      </c>
      <c r="AX724" s="1">
        <v>7</v>
      </c>
    </row>
    <row r="725" spans="1:50">
      <c r="A725" s="1" t="s">
        <v>1455</v>
      </c>
      <c r="B725" s="1" t="s">
        <v>51</v>
      </c>
      <c r="C725" s="1" t="s">
        <v>148</v>
      </c>
      <c r="D725" s="1">
        <v>5190</v>
      </c>
      <c r="E725" s="1" t="s">
        <v>63</v>
      </c>
      <c r="F725" s="1">
        <v>46</v>
      </c>
      <c r="G725" s="1" t="s">
        <v>64</v>
      </c>
      <c r="H725" s="1">
        <v>305.58999999999997</v>
      </c>
      <c r="I725" s="1" t="s">
        <v>55</v>
      </c>
      <c r="J725" s="1" t="s">
        <v>71</v>
      </c>
      <c r="K725" s="1" t="s">
        <v>90</v>
      </c>
      <c r="L725" s="1" t="s">
        <v>66</v>
      </c>
      <c r="M725" s="1">
        <v>1</v>
      </c>
      <c r="N725" s="1">
        <v>2</v>
      </c>
      <c r="O725" s="1">
        <v>2</v>
      </c>
      <c r="P725" s="1">
        <v>0</v>
      </c>
      <c r="Q725" s="1" t="s">
        <v>59</v>
      </c>
      <c r="R725" s="1" t="s">
        <v>59</v>
      </c>
      <c r="S725" s="1" t="s">
        <v>66</v>
      </c>
      <c r="T725" s="1" t="s">
        <v>66</v>
      </c>
      <c r="U725" s="1" t="s">
        <v>59</v>
      </c>
      <c r="W725" s="1">
        <v>0</v>
      </c>
      <c r="X725" s="1">
        <v>0</v>
      </c>
      <c r="Y725" s="1" t="s">
        <v>58</v>
      </c>
      <c r="Z725" s="1" t="s">
        <v>66</v>
      </c>
      <c r="AA725" s="1" t="s">
        <v>58</v>
      </c>
      <c r="AB725" s="1" t="s">
        <v>66</v>
      </c>
      <c r="AC725" s="1" t="s">
        <v>58</v>
      </c>
      <c r="AD725" s="1" t="s">
        <v>58</v>
      </c>
      <c r="AE725" s="1" t="s">
        <v>58</v>
      </c>
      <c r="AF725" s="1" t="s">
        <v>58</v>
      </c>
      <c r="AG725" s="1" t="s">
        <v>58</v>
      </c>
      <c r="AH725" s="1" t="s">
        <v>58</v>
      </c>
      <c r="AI725" s="1" t="s">
        <v>58</v>
      </c>
      <c r="AJ725" s="1" t="s">
        <v>58</v>
      </c>
      <c r="AK725" s="1">
        <v>0</v>
      </c>
      <c r="AL725" s="1">
        <v>0</v>
      </c>
      <c r="AM725" s="1">
        <v>1</v>
      </c>
      <c r="AN725" s="1">
        <v>0</v>
      </c>
      <c r="AO725" s="1">
        <v>1</v>
      </c>
      <c r="AP725" s="1">
        <v>0</v>
      </c>
      <c r="AQ725" s="1">
        <v>0</v>
      </c>
      <c r="AR725" s="1">
        <v>0</v>
      </c>
      <c r="AS725" s="1">
        <v>0</v>
      </c>
      <c r="AV725" s="1">
        <v>11.9</v>
      </c>
      <c r="AW725" s="1" t="s">
        <v>66</v>
      </c>
      <c r="AX725" s="1">
        <v>3</v>
      </c>
    </row>
    <row r="726" spans="1:50">
      <c r="A726" s="1" t="s">
        <v>1456</v>
      </c>
      <c r="B726" s="1" t="s">
        <v>1457</v>
      </c>
      <c r="C726" s="1" t="s">
        <v>75</v>
      </c>
      <c r="D726" s="1">
        <v>2160</v>
      </c>
      <c r="E726" s="1" t="s">
        <v>53</v>
      </c>
      <c r="F726" s="1">
        <v>46</v>
      </c>
      <c r="G726" s="1" t="s">
        <v>84</v>
      </c>
      <c r="H726" s="1">
        <v>274.01</v>
      </c>
      <c r="I726" s="1" t="s">
        <v>55</v>
      </c>
      <c r="J726" s="1" t="s">
        <v>56</v>
      </c>
      <c r="K726" s="1" t="s">
        <v>215</v>
      </c>
      <c r="L726" s="1" t="s">
        <v>66</v>
      </c>
      <c r="M726" s="1">
        <v>1</v>
      </c>
      <c r="N726" s="1">
        <v>0</v>
      </c>
      <c r="O726" s="1">
        <v>0</v>
      </c>
      <c r="P726" s="1">
        <v>0</v>
      </c>
      <c r="Q726" s="1" t="s">
        <v>59</v>
      </c>
      <c r="R726" s="1" t="s">
        <v>59</v>
      </c>
      <c r="S726" s="1" t="s">
        <v>59</v>
      </c>
      <c r="T726" s="1" t="s">
        <v>59</v>
      </c>
      <c r="U726" s="1" t="s">
        <v>59</v>
      </c>
      <c r="V726" s="1">
        <v>0</v>
      </c>
      <c r="W726" s="1">
        <v>1</v>
      </c>
      <c r="X726" s="1">
        <v>1</v>
      </c>
      <c r="Y726" s="1" t="s">
        <v>59</v>
      </c>
      <c r="Z726" s="1" t="s">
        <v>59</v>
      </c>
      <c r="AA726" s="1" t="s">
        <v>59</v>
      </c>
      <c r="AB726" s="1" t="s">
        <v>59</v>
      </c>
      <c r="AC726" s="1" t="s">
        <v>59</v>
      </c>
      <c r="AD726" s="1" t="s">
        <v>59</v>
      </c>
      <c r="AE726" s="1" t="s">
        <v>59</v>
      </c>
      <c r="AF726" s="1" t="s">
        <v>59</v>
      </c>
      <c r="AG726" s="1" t="s">
        <v>59</v>
      </c>
      <c r="AH726" s="1" t="s">
        <v>59</v>
      </c>
      <c r="AI726" s="1" t="s">
        <v>59</v>
      </c>
      <c r="AJ726" s="1" t="s">
        <v>59</v>
      </c>
      <c r="AV726" s="1">
        <v>13.2</v>
      </c>
      <c r="AW726" s="1" t="s">
        <v>59</v>
      </c>
      <c r="AX726" s="1">
        <v>1</v>
      </c>
    </row>
    <row r="727" spans="1:50">
      <c r="A727" s="1" t="s">
        <v>1458</v>
      </c>
      <c r="B727" s="1" t="s">
        <v>1459</v>
      </c>
      <c r="C727" s="1" t="s">
        <v>212</v>
      </c>
      <c r="E727" s="1" t="s">
        <v>53</v>
      </c>
      <c r="F727" s="1">
        <v>58</v>
      </c>
      <c r="G727" s="1" t="s">
        <v>54</v>
      </c>
      <c r="H727" s="1">
        <v>179.93</v>
      </c>
      <c r="I727" s="1" t="s">
        <v>55</v>
      </c>
      <c r="J727" s="1" t="s">
        <v>55</v>
      </c>
      <c r="K727" s="1" t="s">
        <v>145</v>
      </c>
      <c r="L727" s="1" t="s">
        <v>58</v>
      </c>
      <c r="M727" s="1">
        <v>0</v>
      </c>
      <c r="N727" s="1">
        <v>1</v>
      </c>
      <c r="O727" s="1">
        <v>1</v>
      </c>
      <c r="P727" s="1">
        <v>0</v>
      </c>
      <c r="Q727" s="1" t="s">
        <v>59</v>
      </c>
      <c r="R727" s="1" t="s">
        <v>59</v>
      </c>
      <c r="S727" s="1" t="s">
        <v>59</v>
      </c>
      <c r="T727" s="1" t="s">
        <v>59</v>
      </c>
      <c r="U727" s="1" t="s">
        <v>59</v>
      </c>
      <c r="W727" s="1">
        <v>0</v>
      </c>
      <c r="X727" s="1">
        <v>0</v>
      </c>
      <c r="Y727" s="1" t="s">
        <v>66</v>
      </c>
      <c r="Z727" s="1" t="s">
        <v>66</v>
      </c>
      <c r="AA727" s="1" t="s">
        <v>58</v>
      </c>
      <c r="AB727" s="1" t="s">
        <v>66</v>
      </c>
      <c r="AC727" s="1" t="s">
        <v>58</v>
      </c>
      <c r="AD727" s="1" t="s">
        <v>58</v>
      </c>
      <c r="AE727" s="1" t="s">
        <v>58</v>
      </c>
      <c r="AF727" s="1" t="s">
        <v>58</v>
      </c>
      <c r="AG727" s="1" t="s">
        <v>58</v>
      </c>
      <c r="AH727" s="1" t="s">
        <v>58</v>
      </c>
      <c r="AI727" s="1" t="s">
        <v>58</v>
      </c>
      <c r="AJ727" s="1" t="s">
        <v>58</v>
      </c>
      <c r="AK727" s="1">
        <v>0</v>
      </c>
      <c r="AL727" s="1">
        <v>1</v>
      </c>
      <c r="AM727" s="1">
        <v>1</v>
      </c>
      <c r="AN727" s="1">
        <v>0</v>
      </c>
      <c r="AO727" s="1">
        <v>1</v>
      </c>
      <c r="AP727" s="1">
        <v>0</v>
      </c>
      <c r="AQ727" s="1">
        <v>0</v>
      </c>
      <c r="AR727" s="1">
        <v>0</v>
      </c>
      <c r="AS727" s="1">
        <v>1</v>
      </c>
      <c r="AV727" s="1">
        <v>11.1</v>
      </c>
      <c r="AW727" s="1" t="s">
        <v>59</v>
      </c>
      <c r="AX727" s="1">
        <v>7</v>
      </c>
    </row>
    <row r="728" spans="1:50">
      <c r="A728" s="1" t="s">
        <v>1460</v>
      </c>
      <c r="B728" s="1" t="s">
        <v>319</v>
      </c>
      <c r="C728" s="1" t="s">
        <v>199</v>
      </c>
      <c r="D728" s="1">
        <v>6280</v>
      </c>
      <c r="E728" s="1" t="s">
        <v>53</v>
      </c>
      <c r="F728" s="1">
        <v>42</v>
      </c>
      <c r="G728" s="1" t="s">
        <v>70</v>
      </c>
      <c r="H728" s="1">
        <v>241.12</v>
      </c>
      <c r="I728" s="1" t="s">
        <v>55</v>
      </c>
      <c r="J728" s="1" t="s">
        <v>55</v>
      </c>
      <c r="K728" s="1" t="s">
        <v>256</v>
      </c>
      <c r="L728" s="1" t="s">
        <v>58</v>
      </c>
      <c r="M728" s="1">
        <v>0</v>
      </c>
      <c r="N728" s="1">
        <v>0</v>
      </c>
      <c r="O728" s="1">
        <v>0</v>
      </c>
      <c r="P728" s="1">
        <v>0</v>
      </c>
      <c r="Q728" s="1" t="s">
        <v>59</v>
      </c>
      <c r="R728" s="1" t="s">
        <v>66</v>
      </c>
      <c r="S728" s="1" t="s">
        <v>66</v>
      </c>
      <c r="T728" s="1" t="s">
        <v>59</v>
      </c>
      <c r="U728" s="1" t="s">
        <v>59</v>
      </c>
      <c r="W728" s="1">
        <v>0</v>
      </c>
      <c r="X728" s="1">
        <v>0</v>
      </c>
      <c r="Y728" s="1" t="s">
        <v>58</v>
      </c>
      <c r="Z728" s="1" t="s">
        <v>58</v>
      </c>
      <c r="AA728" s="1" t="s">
        <v>58</v>
      </c>
      <c r="AB728" s="1" t="s">
        <v>58</v>
      </c>
      <c r="AC728" s="1" t="s">
        <v>58</v>
      </c>
      <c r="AD728" s="1" t="s">
        <v>58</v>
      </c>
      <c r="AE728" s="1" t="s">
        <v>58</v>
      </c>
      <c r="AF728" s="1" t="s">
        <v>58</v>
      </c>
      <c r="AG728" s="1" t="s">
        <v>58</v>
      </c>
      <c r="AH728" s="1" t="s">
        <v>58</v>
      </c>
      <c r="AI728" s="1" t="s">
        <v>58</v>
      </c>
      <c r="AJ728" s="1" t="s">
        <v>58</v>
      </c>
      <c r="AK728" s="1">
        <v>0</v>
      </c>
      <c r="AL728" s="1">
        <v>1</v>
      </c>
      <c r="AM728" s="1">
        <v>1</v>
      </c>
      <c r="AN728" s="1">
        <v>0</v>
      </c>
      <c r="AO728" s="1">
        <v>0</v>
      </c>
      <c r="AP728" s="1">
        <v>0</v>
      </c>
      <c r="AQ728" s="1">
        <v>0</v>
      </c>
      <c r="AR728" s="1">
        <v>0</v>
      </c>
      <c r="AS728" s="1">
        <v>0</v>
      </c>
      <c r="AV728" s="1">
        <v>12.8</v>
      </c>
      <c r="AW728" s="1" t="s">
        <v>59</v>
      </c>
      <c r="AX728" s="1">
        <v>3</v>
      </c>
    </row>
    <row r="729" spans="1:50">
      <c r="A729" s="1" t="s">
        <v>1461</v>
      </c>
      <c r="B729" s="1" t="s">
        <v>554</v>
      </c>
      <c r="C729" s="1" t="s">
        <v>103</v>
      </c>
      <c r="D729" s="1">
        <v>7360</v>
      </c>
      <c r="E729" s="1" t="s">
        <v>53</v>
      </c>
      <c r="F729" s="1">
        <v>40</v>
      </c>
      <c r="G729" s="1" t="s">
        <v>226</v>
      </c>
      <c r="H729" s="1">
        <v>490.46</v>
      </c>
      <c r="I729" s="1" t="s">
        <v>55</v>
      </c>
      <c r="J729" s="1" t="s">
        <v>55</v>
      </c>
      <c r="K729" s="1" t="s">
        <v>256</v>
      </c>
      <c r="L729" s="1" t="s">
        <v>58</v>
      </c>
      <c r="M729" s="1">
        <v>0</v>
      </c>
      <c r="N729" s="1">
        <v>2</v>
      </c>
      <c r="O729" s="1">
        <v>2</v>
      </c>
      <c r="P729" s="1">
        <v>1</v>
      </c>
      <c r="Q729" s="1" t="s">
        <v>59</v>
      </c>
      <c r="R729" s="1" t="s">
        <v>59</v>
      </c>
      <c r="S729" s="1" t="s">
        <v>59</v>
      </c>
      <c r="T729" s="1" t="s">
        <v>59</v>
      </c>
      <c r="U729" s="1" t="s">
        <v>59</v>
      </c>
      <c r="Y729" s="1" t="s">
        <v>66</v>
      </c>
      <c r="Z729" s="1" t="s">
        <v>66</v>
      </c>
      <c r="AA729" s="1" t="s">
        <v>58</v>
      </c>
      <c r="AB729" s="1" t="s">
        <v>66</v>
      </c>
      <c r="AC729" s="1" t="s">
        <v>58</v>
      </c>
      <c r="AD729" s="1" t="s">
        <v>58</v>
      </c>
      <c r="AE729" s="1" t="s">
        <v>58</v>
      </c>
      <c r="AF729" s="1" t="s">
        <v>58</v>
      </c>
      <c r="AG729" s="1" t="s">
        <v>58</v>
      </c>
      <c r="AH729" s="1" t="s">
        <v>58</v>
      </c>
      <c r="AI729" s="1" t="s">
        <v>58</v>
      </c>
      <c r="AJ729" s="1" t="s">
        <v>58</v>
      </c>
      <c r="AK729" s="1">
        <v>1</v>
      </c>
      <c r="AL729" s="1">
        <v>0</v>
      </c>
      <c r="AM729" s="1">
        <v>1</v>
      </c>
      <c r="AN729" s="1">
        <v>0</v>
      </c>
      <c r="AO729" s="1">
        <v>1</v>
      </c>
      <c r="AP729" s="1">
        <v>0</v>
      </c>
      <c r="AQ729" s="1">
        <v>0</v>
      </c>
      <c r="AR729" s="1">
        <v>0</v>
      </c>
      <c r="AS729" s="1">
        <v>0</v>
      </c>
      <c r="AW729" s="1" t="s">
        <v>66</v>
      </c>
      <c r="AX729" s="1">
        <v>6</v>
      </c>
    </row>
    <row r="730" spans="1:50">
      <c r="A730" s="1" t="s">
        <v>1462</v>
      </c>
      <c r="B730" s="1" t="s">
        <v>1463</v>
      </c>
      <c r="C730" s="1" t="s">
        <v>75</v>
      </c>
      <c r="D730" s="1">
        <v>4040</v>
      </c>
      <c r="E730" s="1" t="s">
        <v>63</v>
      </c>
      <c r="F730" s="1">
        <v>40</v>
      </c>
      <c r="G730" s="1" t="s">
        <v>70</v>
      </c>
      <c r="H730" s="1">
        <v>351.32</v>
      </c>
      <c r="I730" s="1" t="s">
        <v>105</v>
      </c>
      <c r="J730" s="1" t="s">
        <v>71</v>
      </c>
      <c r="K730" s="1" t="s">
        <v>57</v>
      </c>
      <c r="L730" s="1" t="s">
        <v>66</v>
      </c>
      <c r="M730" s="1">
        <v>3</v>
      </c>
      <c r="N730" s="1">
        <v>0</v>
      </c>
      <c r="O730" s="1">
        <v>0</v>
      </c>
      <c r="P730" s="1">
        <v>0</v>
      </c>
      <c r="Q730" s="1" t="s">
        <v>59</v>
      </c>
      <c r="R730" s="1" t="s">
        <v>66</v>
      </c>
      <c r="S730" s="1" t="s">
        <v>66</v>
      </c>
      <c r="T730" s="1" t="s">
        <v>59</v>
      </c>
      <c r="U730" s="1" t="s">
        <v>59</v>
      </c>
      <c r="V730" s="1">
        <v>0</v>
      </c>
      <c r="W730" s="1">
        <v>1</v>
      </c>
      <c r="X730" s="1">
        <v>0</v>
      </c>
      <c r="Y730" s="1" t="s">
        <v>66</v>
      </c>
      <c r="Z730" s="1" t="s">
        <v>58</v>
      </c>
      <c r="AA730" s="1" t="s">
        <v>58</v>
      </c>
      <c r="AB730" s="1" t="s">
        <v>58</v>
      </c>
      <c r="AC730" s="1" t="s">
        <v>58</v>
      </c>
      <c r="AD730" s="1" t="s">
        <v>58</v>
      </c>
      <c r="AE730" s="1" t="s">
        <v>58</v>
      </c>
      <c r="AF730" s="1" t="s">
        <v>58</v>
      </c>
      <c r="AG730" s="1" t="s">
        <v>58</v>
      </c>
      <c r="AH730" s="1" t="s">
        <v>58</v>
      </c>
      <c r="AI730" s="1" t="s">
        <v>58</v>
      </c>
      <c r="AJ730" s="1" t="s">
        <v>58</v>
      </c>
      <c r="AK730" s="1">
        <v>1</v>
      </c>
      <c r="AL730" s="1">
        <v>1</v>
      </c>
      <c r="AM730" s="1">
        <v>0</v>
      </c>
      <c r="AN730" s="1">
        <v>0</v>
      </c>
      <c r="AO730" s="1">
        <v>1</v>
      </c>
      <c r="AP730" s="1">
        <v>0</v>
      </c>
      <c r="AQ730" s="1">
        <v>0</v>
      </c>
      <c r="AR730" s="1">
        <v>0</v>
      </c>
      <c r="AS730" s="1">
        <v>1</v>
      </c>
      <c r="AV730" s="1">
        <v>14</v>
      </c>
      <c r="AW730" s="1" t="s">
        <v>66</v>
      </c>
      <c r="AX730" s="1">
        <v>1</v>
      </c>
    </row>
    <row r="731" spans="1:50">
      <c r="A731" s="1" t="s">
        <v>1464</v>
      </c>
      <c r="B731" s="1" t="s">
        <v>1465</v>
      </c>
      <c r="C731" s="1" t="s">
        <v>79</v>
      </c>
      <c r="D731" s="1">
        <v>3710</v>
      </c>
      <c r="E731" s="1" t="s">
        <v>53</v>
      </c>
      <c r="F731" s="1">
        <v>32</v>
      </c>
      <c r="G731" s="1" t="s">
        <v>54</v>
      </c>
      <c r="H731" s="1">
        <v>128.29</v>
      </c>
      <c r="I731" s="1" t="s">
        <v>55</v>
      </c>
      <c r="J731" s="1" t="s">
        <v>55</v>
      </c>
      <c r="K731" s="1" t="s">
        <v>131</v>
      </c>
      <c r="L731" s="1" t="s">
        <v>58</v>
      </c>
      <c r="M731" s="1">
        <v>0</v>
      </c>
      <c r="N731" s="1">
        <v>0</v>
      </c>
      <c r="O731" s="1">
        <v>0</v>
      </c>
      <c r="P731" s="1">
        <v>0</v>
      </c>
      <c r="Q731" s="1" t="s">
        <v>59</v>
      </c>
      <c r="R731" s="1" t="s">
        <v>59</v>
      </c>
      <c r="S731" s="1" t="s">
        <v>59</v>
      </c>
      <c r="T731" s="1" t="s">
        <v>59</v>
      </c>
      <c r="U731" s="1" t="s">
        <v>59</v>
      </c>
      <c r="V731" s="1">
        <v>1</v>
      </c>
      <c r="W731" s="1">
        <v>0</v>
      </c>
      <c r="X731" s="1">
        <v>0</v>
      </c>
      <c r="Y731" s="1" t="s">
        <v>58</v>
      </c>
      <c r="Z731" s="1" t="s">
        <v>58</v>
      </c>
      <c r="AA731" s="1" t="s">
        <v>58</v>
      </c>
      <c r="AB731" s="1" t="s">
        <v>58</v>
      </c>
      <c r="AC731" s="1" t="s">
        <v>58</v>
      </c>
      <c r="AD731" s="1" t="s">
        <v>58</v>
      </c>
      <c r="AE731" s="1" t="s">
        <v>58</v>
      </c>
      <c r="AF731" s="1" t="s">
        <v>58</v>
      </c>
      <c r="AG731" s="1" t="s">
        <v>58</v>
      </c>
      <c r="AH731" s="1" t="s">
        <v>58</v>
      </c>
      <c r="AI731" s="1" t="s">
        <v>58</v>
      </c>
      <c r="AJ731" s="1" t="s">
        <v>58</v>
      </c>
      <c r="AK731" s="1">
        <v>1</v>
      </c>
      <c r="AL731" s="1">
        <v>1</v>
      </c>
      <c r="AM731" s="1">
        <v>1</v>
      </c>
      <c r="AN731" s="1">
        <v>0</v>
      </c>
      <c r="AO731" s="1">
        <v>1</v>
      </c>
      <c r="AP731" s="1">
        <v>0</v>
      </c>
      <c r="AQ731" s="1">
        <v>0</v>
      </c>
      <c r="AR731" s="1">
        <v>0</v>
      </c>
      <c r="AS731" s="1">
        <v>0</v>
      </c>
      <c r="AV731" s="1">
        <v>11.5</v>
      </c>
      <c r="AW731" s="1" t="s">
        <v>59</v>
      </c>
      <c r="AX731" s="1">
        <v>8</v>
      </c>
    </row>
    <row r="732" spans="1:50">
      <c r="A732" s="1" t="s">
        <v>1466</v>
      </c>
      <c r="B732" s="1" t="s">
        <v>783</v>
      </c>
      <c r="C732" s="1" t="s">
        <v>148</v>
      </c>
      <c r="D732" s="1">
        <v>3640</v>
      </c>
      <c r="E732" s="1" t="s">
        <v>63</v>
      </c>
      <c r="F732" s="1">
        <v>0</v>
      </c>
      <c r="G732" s="1" t="s">
        <v>64</v>
      </c>
      <c r="H732" s="1">
        <v>230.26</v>
      </c>
      <c r="I732" s="1" t="s">
        <v>55</v>
      </c>
      <c r="J732" s="1" t="s">
        <v>55</v>
      </c>
      <c r="K732" s="1" t="s">
        <v>57</v>
      </c>
      <c r="L732" s="1" t="s">
        <v>58</v>
      </c>
      <c r="M732" s="1">
        <v>0</v>
      </c>
      <c r="N732" s="1">
        <v>1</v>
      </c>
      <c r="O732" s="1">
        <v>1</v>
      </c>
      <c r="P732" s="1">
        <v>0</v>
      </c>
      <c r="Q732" s="1" t="s">
        <v>59</v>
      </c>
      <c r="R732" s="1" t="s">
        <v>59</v>
      </c>
      <c r="S732" s="1" t="s">
        <v>59</v>
      </c>
      <c r="T732" s="1" t="s">
        <v>59</v>
      </c>
      <c r="U732" s="1" t="s">
        <v>59</v>
      </c>
      <c r="W732" s="1">
        <v>0</v>
      </c>
      <c r="X732" s="1">
        <v>0</v>
      </c>
      <c r="Y732" s="1" t="s">
        <v>59</v>
      </c>
      <c r="Z732" s="1" t="s">
        <v>59</v>
      </c>
      <c r="AA732" s="1" t="s">
        <v>59</v>
      </c>
      <c r="AB732" s="1" t="s">
        <v>59</v>
      </c>
      <c r="AC732" s="1" t="s">
        <v>59</v>
      </c>
      <c r="AD732" s="1" t="s">
        <v>59</v>
      </c>
      <c r="AE732" s="1" t="s">
        <v>59</v>
      </c>
      <c r="AF732" s="1" t="s">
        <v>59</v>
      </c>
      <c r="AG732" s="1" t="s">
        <v>59</v>
      </c>
      <c r="AH732" s="1" t="s">
        <v>59</v>
      </c>
      <c r="AI732" s="1" t="s">
        <v>59</v>
      </c>
      <c r="AJ732" s="1" t="s">
        <v>59</v>
      </c>
      <c r="AV732" s="1">
        <v>11.9</v>
      </c>
      <c r="AW732" s="1" t="s">
        <v>59</v>
      </c>
      <c r="AX732" s="1">
        <v>3</v>
      </c>
    </row>
    <row r="733" spans="1:50">
      <c r="A733" s="1" t="s">
        <v>1467</v>
      </c>
      <c r="B733" s="1" t="s">
        <v>228</v>
      </c>
      <c r="C733" s="1" t="s">
        <v>108</v>
      </c>
      <c r="D733" s="1">
        <v>7240</v>
      </c>
      <c r="E733" s="1" t="s">
        <v>53</v>
      </c>
      <c r="F733" s="1">
        <v>40</v>
      </c>
      <c r="G733" s="1" t="s">
        <v>104</v>
      </c>
      <c r="H733" s="1">
        <v>209.54</v>
      </c>
      <c r="I733" s="1" t="s">
        <v>105</v>
      </c>
      <c r="J733" s="1" t="s">
        <v>56</v>
      </c>
      <c r="K733" s="1" t="s">
        <v>111</v>
      </c>
      <c r="L733" s="1" t="s">
        <v>58</v>
      </c>
      <c r="M733" s="1">
        <v>0</v>
      </c>
      <c r="N733" s="1">
        <v>0</v>
      </c>
      <c r="O733" s="1">
        <v>0</v>
      </c>
      <c r="P733" s="1">
        <v>0</v>
      </c>
      <c r="Q733" s="1" t="s">
        <v>59</v>
      </c>
      <c r="R733" s="1" t="s">
        <v>59</v>
      </c>
      <c r="S733" s="1" t="s">
        <v>66</v>
      </c>
      <c r="T733" s="1" t="s">
        <v>66</v>
      </c>
      <c r="U733" s="1" t="s">
        <v>59</v>
      </c>
      <c r="W733" s="1">
        <v>0</v>
      </c>
      <c r="X733" s="1">
        <v>0</v>
      </c>
      <c r="Y733" s="1" t="s">
        <v>58</v>
      </c>
      <c r="Z733" s="1" t="s">
        <v>66</v>
      </c>
      <c r="AA733" s="1" t="s">
        <v>58</v>
      </c>
      <c r="AB733" s="1" t="s">
        <v>58</v>
      </c>
      <c r="AC733" s="1" t="s">
        <v>58</v>
      </c>
      <c r="AD733" s="1" t="s">
        <v>58</v>
      </c>
      <c r="AE733" s="1" t="s">
        <v>66</v>
      </c>
      <c r="AF733" s="1" t="s">
        <v>58</v>
      </c>
      <c r="AG733" s="1" t="s">
        <v>58</v>
      </c>
      <c r="AH733" s="1" t="s">
        <v>58</v>
      </c>
      <c r="AI733" s="1" t="s">
        <v>58</v>
      </c>
      <c r="AJ733" s="1" t="s">
        <v>58</v>
      </c>
      <c r="AK733" s="1">
        <v>1</v>
      </c>
      <c r="AL733" s="1">
        <v>1</v>
      </c>
      <c r="AM733" s="1">
        <v>1</v>
      </c>
      <c r="AN733" s="1">
        <v>0</v>
      </c>
      <c r="AO733" s="1">
        <v>0</v>
      </c>
      <c r="AP733" s="1">
        <v>1</v>
      </c>
      <c r="AQ733" s="1">
        <v>0</v>
      </c>
      <c r="AR733" s="1">
        <v>0</v>
      </c>
      <c r="AS733" s="1">
        <v>0</v>
      </c>
      <c r="AV733" s="1">
        <v>13.9</v>
      </c>
      <c r="AW733" s="1" t="s">
        <v>59</v>
      </c>
      <c r="AX733" s="1">
        <v>9</v>
      </c>
    </row>
    <row r="734" spans="1:50">
      <c r="A734" s="1" t="s">
        <v>1468</v>
      </c>
      <c r="B734" s="1" t="s">
        <v>388</v>
      </c>
      <c r="C734" s="1" t="s">
        <v>79</v>
      </c>
      <c r="D734" s="1">
        <v>7040</v>
      </c>
      <c r="E734" s="1" t="s">
        <v>53</v>
      </c>
      <c r="F734" s="1">
        <v>66</v>
      </c>
      <c r="G734" s="1" t="s">
        <v>70</v>
      </c>
      <c r="H734" s="1">
        <v>382.24</v>
      </c>
      <c r="I734" s="1" t="s">
        <v>241</v>
      </c>
      <c r="J734" s="1" t="s">
        <v>71</v>
      </c>
      <c r="K734" s="1" t="s">
        <v>256</v>
      </c>
      <c r="L734" s="1" t="s">
        <v>58</v>
      </c>
      <c r="M734" s="1">
        <v>0</v>
      </c>
      <c r="N734" s="1">
        <v>2</v>
      </c>
      <c r="O734" s="1">
        <v>2</v>
      </c>
      <c r="P734" s="1">
        <v>1</v>
      </c>
      <c r="Q734" s="1" t="s">
        <v>59</v>
      </c>
      <c r="R734" s="1" t="s">
        <v>59</v>
      </c>
      <c r="S734" s="1" t="s">
        <v>59</v>
      </c>
      <c r="T734" s="1" t="s">
        <v>59</v>
      </c>
      <c r="U734" s="1" t="s">
        <v>59</v>
      </c>
      <c r="Y734" s="1" t="s">
        <v>66</v>
      </c>
      <c r="Z734" s="1" t="s">
        <v>58</v>
      </c>
      <c r="AA734" s="1" t="s">
        <v>58</v>
      </c>
      <c r="AB734" s="1" t="s">
        <v>66</v>
      </c>
      <c r="AC734" s="1" t="s">
        <v>58</v>
      </c>
      <c r="AD734" s="1" t="s">
        <v>58</v>
      </c>
      <c r="AE734" s="1" t="s">
        <v>58</v>
      </c>
      <c r="AF734" s="1" t="s">
        <v>58</v>
      </c>
      <c r="AG734" s="1" t="s">
        <v>58</v>
      </c>
      <c r="AH734" s="1" t="s">
        <v>58</v>
      </c>
      <c r="AI734" s="1" t="s">
        <v>58</v>
      </c>
      <c r="AJ734" s="1" t="s">
        <v>58</v>
      </c>
      <c r="AK734" s="1">
        <v>0</v>
      </c>
      <c r="AL734" s="1">
        <v>0</v>
      </c>
      <c r="AM734" s="1">
        <v>0</v>
      </c>
      <c r="AN734" s="1">
        <v>0</v>
      </c>
      <c r="AO734" s="1">
        <v>0</v>
      </c>
      <c r="AP734" s="1">
        <v>0</v>
      </c>
      <c r="AQ734" s="1">
        <v>0</v>
      </c>
      <c r="AR734" s="1">
        <v>0</v>
      </c>
      <c r="AS734" s="1">
        <v>0</v>
      </c>
      <c r="AW734" s="1" t="s">
        <v>59</v>
      </c>
      <c r="AX734" s="1">
        <v>8</v>
      </c>
    </row>
    <row r="735" spans="1:50">
      <c r="A735" s="1" t="s">
        <v>1469</v>
      </c>
      <c r="B735" s="1" t="s">
        <v>222</v>
      </c>
      <c r="C735" s="1" t="s">
        <v>223</v>
      </c>
      <c r="E735" s="1" t="s">
        <v>63</v>
      </c>
      <c r="F735" s="1">
        <v>48</v>
      </c>
      <c r="G735" s="1" t="s">
        <v>104</v>
      </c>
      <c r="H735" s="1">
        <v>205.92</v>
      </c>
      <c r="I735" s="1" t="s">
        <v>76</v>
      </c>
      <c r="J735" s="1" t="s">
        <v>71</v>
      </c>
      <c r="K735" s="1" t="s">
        <v>156</v>
      </c>
      <c r="L735" s="1" t="s">
        <v>66</v>
      </c>
      <c r="M735" s="1">
        <v>1</v>
      </c>
      <c r="N735" s="1">
        <v>2</v>
      </c>
      <c r="O735" s="1">
        <v>2</v>
      </c>
      <c r="P735" s="1">
        <v>0</v>
      </c>
      <c r="Q735" s="1" t="s">
        <v>59</v>
      </c>
      <c r="R735" s="1" t="s">
        <v>59</v>
      </c>
      <c r="S735" s="1" t="s">
        <v>59</v>
      </c>
      <c r="T735" s="1" t="s">
        <v>59</v>
      </c>
      <c r="U735" s="1" t="s">
        <v>59</v>
      </c>
      <c r="V735" s="1">
        <v>2</v>
      </c>
      <c r="W735" s="1">
        <v>1</v>
      </c>
      <c r="X735" s="1">
        <v>0</v>
      </c>
      <c r="Y735" s="1" t="s">
        <v>58</v>
      </c>
      <c r="Z735" s="1" t="s">
        <v>58</v>
      </c>
      <c r="AA735" s="1" t="s">
        <v>58</v>
      </c>
      <c r="AB735" s="1" t="s">
        <v>58</v>
      </c>
      <c r="AC735" s="1" t="s">
        <v>58</v>
      </c>
      <c r="AD735" s="1" t="s">
        <v>58</v>
      </c>
      <c r="AE735" s="1" t="s">
        <v>58</v>
      </c>
      <c r="AF735" s="1" t="s">
        <v>58</v>
      </c>
      <c r="AG735" s="1" t="s">
        <v>58</v>
      </c>
      <c r="AH735" s="1" t="s">
        <v>58</v>
      </c>
      <c r="AI735" s="1" t="s">
        <v>58</v>
      </c>
      <c r="AJ735" s="1" t="s">
        <v>58</v>
      </c>
      <c r="AK735" s="1">
        <v>1</v>
      </c>
      <c r="AL735" s="1">
        <v>1</v>
      </c>
      <c r="AM735" s="1">
        <v>1</v>
      </c>
      <c r="AN735" s="1">
        <v>0</v>
      </c>
      <c r="AO735" s="1">
        <v>1</v>
      </c>
      <c r="AP735" s="1">
        <v>0</v>
      </c>
      <c r="AQ735" s="1">
        <v>0</v>
      </c>
      <c r="AR735" s="1">
        <v>0</v>
      </c>
      <c r="AS735" s="1">
        <v>1</v>
      </c>
      <c r="AV735" s="1">
        <v>10.9</v>
      </c>
      <c r="AW735" s="1" t="s">
        <v>66</v>
      </c>
      <c r="AX735" s="1">
        <v>7</v>
      </c>
    </row>
    <row r="736" spans="1:50">
      <c r="A736" s="1" t="s">
        <v>1470</v>
      </c>
      <c r="B736" s="1" t="s">
        <v>1471</v>
      </c>
      <c r="C736" s="1" t="s">
        <v>171</v>
      </c>
      <c r="D736" s="1">
        <v>8160</v>
      </c>
      <c r="E736" s="1" t="s">
        <v>63</v>
      </c>
      <c r="F736" s="1">
        <v>50</v>
      </c>
      <c r="G736" s="1" t="s">
        <v>84</v>
      </c>
      <c r="H736" s="1">
        <v>224.01</v>
      </c>
      <c r="I736" s="1" t="s">
        <v>55</v>
      </c>
      <c r="J736" s="1" t="s">
        <v>71</v>
      </c>
      <c r="K736" s="1" t="s">
        <v>131</v>
      </c>
      <c r="L736" s="1" t="s">
        <v>58</v>
      </c>
      <c r="M736" s="1">
        <v>0</v>
      </c>
      <c r="N736" s="1">
        <v>2</v>
      </c>
      <c r="O736" s="1">
        <v>1</v>
      </c>
      <c r="P736" s="1">
        <v>1</v>
      </c>
      <c r="Q736" s="1" t="s">
        <v>59</v>
      </c>
      <c r="R736" s="1" t="s">
        <v>59</v>
      </c>
      <c r="S736" s="1" t="s">
        <v>59</v>
      </c>
      <c r="T736" s="1" t="s">
        <v>59</v>
      </c>
      <c r="U736" s="1" t="s">
        <v>59</v>
      </c>
      <c r="V736" s="1">
        <v>0</v>
      </c>
      <c r="W736" s="1">
        <v>1</v>
      </c>
      <c r="X736" s="1">
        <v>0</v>
      </c>
      <c r="Y736" s="1" t="s">
        <v>58</v>
      </c>
      <c r="Z736" s="1" t="s">
        <v>66</v>
      </c>
      <c r="AA736" s="1" t="s">
        <v>66</v>
      </c>
      <c r="AB736" s="1" t="s">
        <v>58</v>
      </c>
      <c r="AC736" s="1" t="s">
        <v>58</v>
      </c>
      <c r="AD736" s="1" t="s">
        <v>58</v>
      </c>
      <c r="AE736" s="1" t="s">
        <v>58</v>
      </c>
      <c r="AF736" s="1" t="s">
        <v>58</v>
      </c>
      <c r="AG736" s="1" t="s">
        <v>58</v>
      </c>
      <c r="AH736" s="1" t="s">
        <v>58</v>
      </c>
      <c r="AI736" s="1" t="s">
        <v>58</v>
      </c>
      <c r="AJ736" s="1" t="s">
        <v>58</v>
      </c>
      <c r="AK736" s="1">
        <v>0</v>
      </c>
      <c r="AL736" s="1">
        <v>0</v>
      </c>
      <c r="AM736" s="1">
        <v>0</v>
      </c>
      <c r="AN736" s="1">
        <v>0</v>
      </c>
      <c r="AO736" s="1">
        <v>0</v>
      </c>
      <c r="AP736" s="1">
        <v>0</v>
      </c>
      <c r="AQ736" s="1">
        <v>0</v>
      </c>
      <c r="AR736" s="1">
        <v>0</v>
      </c>
      <c r="AS736" s="1">
        <v>0</v>
      </c>
      <c r="AV736" s="1">
        <v>12.6</v>
      </c>
      <c r="AW736" s="1" t="s">
        <v>59</v>
      </c>
      <c r="AX736" s="1">
        <v>3</v>
      </c>
    </row>
    <row r="737" spans="1:50">
      <c r="A737" s="1" t="s">
        <v>1472</v>
      </c>
      <c r="B737" s="1" t="s">
        <v>1473</v>
      </c>
      <c r="C737" s="1" t="s">
        <v>134</v>
      </c>
      <c r="E737" s="1" t="s">
        <v>53</v>
      </c>
      <c r="F737" s="1">
        <v>30</v>
      </c>
      <c r="G737" s="1" t="s">
        <v>104</v>
      </c>
      <c r="H737" s="1">
        <v>130.59</v>
      </c>
      <c r="I737" s="1" t="s">
        <v>55</v>
      </c>
      <c r="J737" s="1" t="s">
        <v>55</v>
      </c>
      <c r="K737" s="1" t="s">
        <v>57</v>
      </c>
      <c r="L737" s="1" t="s">
        <v>58</v>
      </c>
      <c r="M737" s="1">
        <v>0</v>
      </c>
      <c r="N737" s="1">
        <v>2</v>
      </c>
      <c r="O737" s="1">
        <v>2</v>
      </c>
      <c r="P737" s="1">
        <v>0</v>
      </c>
      <c r="Q737" s="1" t="s">
        <v>59</v>
      </c>
      <c r="R737" s="1" t="s">
        <v>59</v>
      </c>
      <c r="S737" s="1" t="s">
        <v>59</v>
      </c>
      <c r="T737" s="1" t="s">
        <v>59</v>
      </c>
      <c r="U737" s="1" t="s">
        <v>59</v>
      </c>
      <c r="V737" s="1">
        <v>1</v>
      </c>
      <c r="W737" s="1">
        <v>1</v>
      </c>
      <c r="X737" s="1">
        <v>0</v>
      </c>
      <c r="Y737" s="1" t="s">
        <v>66</v>
      </c>
      <c r="Z737" s="1" t="s">
        <v>66</v>
      </c>
      <c r="AA737" s="1" t="s">
        <v>58</v>
      </c>
      <c r="AB737" s="1" t="s">
        <v>66</v>
      </c>
      <c r="AC737" s="1" t="s">
        <v>58</v>
      </c>
      <c r="AD737" s="1" t="s">
        <v>58</v>
      </c>
      <c r="AE737" s="1" t="s">
        <v>58</v>
      </c>
      <c r="AF737" s="1" t="s">
        <v>58</v>
      </c>
      <c r="AG737" s="1" t="s">
        <v>58</v>
      </c>
      <c r="AH737" s="1" t="s">
        <v>58</v>
      </c>
      <c r="AI737" s="1" t="s">
        <v>58</v>
      </c>
      <c r="AJ737" s="1" t="s">
        <v>58</v>
      </c>
      <c r="AK737" s="1">
        <v>0</v>
      </c>
      <c r="AL737" s="1">
        <v>1</v>
      </c>
      <c r="AM737" s="1">
        <v>1</v>
      </c>
      <c r="AN737" s="1">
        <v>0</v>
      </c>
      <c r="AO737" s="1">
        <v>0</v>
      </c>
      <c r="AP737" s="1">
        <v>0</v>
      </c>
      <c r="AQ737" s="1">
        <v>0</v>
      </c>
      <c r="AR737" s="1">
        <v>0</v>
      </c>
      <c r="AS737" s="1">
        <v>1</v>
      </c>
      <c r="AV737" s="1">
        <v>11.5</v>
      </c>
      <c r="AW737" s="1" t="s">
        <v>59</v>
      </c>
      <c r="AX737" s="1">
        <v>1</v>
      </c>
    </row>
    <row r="738" spans="1:50">
      <c r="A738" s="1" t="s">
        <v>1474</v>
      </c>
      <c r="B738" s="1" t="s">
        <v>1475</v>
      </c>
      <c r="C738" s="1" t="s">
        <v>171</v>
      </c>
      <c r="D738" s="1">
        <v>5380</v>
      </c>
      <c r="E738" s="1" t="s">
        <v>63</v>
      </c>
      <c r="F738" s="1">
        <v>36</v>
      </c>
      <c r="G738" s="1" t="s">
        <v>226</v>
      </c>
      <c r="H738" s="1">
        <v>386.84</v>
      </c>
      <c r="I738" s="1" t="s">
        <v>105</v>
      </c>
      <c r="J738" s="1" t="s">
        <v>71</v>
      </c>
      <c r="K738" s="1" t="s">
        <v>72</v>
      </c>
      <c r="L738" s="1" t="s">
        <v>58</v>
      </c>
      <c r="M738" s="1">
        <v>0</v>
      </c>
      <c r="N738" s="1">
        <v>1</v>
      </c>
      <c r="O738" s="1">
        <v>1</v>
      </c>
      <c r="P738" s="1">
        <v>0</v>
      </c>
      <c r="Q738" s="1" t="s">
        <v>59</v>
      </c>
      <c r="R738" s="1" t="s">
        <v>66</v>
      </c>
      <c r="S738" s="1" t="s">
        <v>66</v>
      </c>
      <c r="T738" s="1" t="s">
        <v>66</v>
      </c>
      <c r="U738" s="1" t="s">
        <v>66</v>
      </c>
      <c r="V738" s="1">
        <v>2</v>
      </c>
      <c r="W738" s="1">
        <v>1</v>
      </c>
      <c r="X738" s="1">
        <v>1</v>
      </c>
      <c r="Y738" s="1" t="s">
        <v>66</v>
      </c>
      <c r="Z738" s="1" t="s">
        <v>66</v>
      </c>
      <c r="AA738" s="1" t="s">
        <v>58</v>
      </c>
      <c r="AB738" s="1" t="s">
        <v>66</v>
      </c>
      <c r="AC738" s="1" t="s">
        <v>58</v>
      </c>
      <c r="AD738" s="1" t="s">
        <v>58</v>
      </c>
      <c r="AE738" s="1" t="s">
        <v>66</v>
      </c>
      <c r="AF738" s="1" t="s">
        <v>58</v>
      </c>
      <c r="AG738" s="1" t="s">
        <v>58</v>
      </c>
      <c r="AH738" s="1" t="s">
        <v>58</v>
      </c>
      <c r="AI738" s="1" t="s">
        <v>58</v>
      </c>
      <c r="AJ738" s="1" t="s">
        <v>58</v>
      </c>
      <c r="AK738" s="1">
        <v>0</v>
      </c>
      <c r="AL738" s="1">
        <v>0</v>
      </c>
      <c r="AM738" s="1">
        <v>1</v>
      </c>
      <c r="AN738" s="1">
        <v>1</v>
      </c>
      <c r="AO738" s="1">
        <v>0</v>
      </c>
      <c r="AP738" s="1">
        <v>0</v>
      </c>
      <c r="AQ738" s="1">
        <v>0</v>
      </c>
      <c r="AR738" s="1">
        <v>1</v>
      </c>
      <c r="AS738" s="1">
        <v>1</v>
      </c>
      <c r="AV738" s="1">
        <v>13</v>
      </c>
      <c r="AW738" s="1" t="s">
        <v>66</v>
      </c>
      <c r="AX738" s="1">
        <v>3</v>
      </c>
    </row>
    <row r="739" spans="1:50">
      <c r="A739" s="1" t="s">
        <v>1476</v>
      </c>
      <c r="B739" s="1" t="s">
        <v>1477</v>
      </c>
      <c r="C739" s="1" t="s">
        <v>187</v>
      </c>
      <c r="E739" s="1" t="s">
        <v>63</v>
      </c>
      <c r="F739" s="1">
        <v>62</v>
      </c>
      <c r="G739" s="1" t="s">
        <v>226</v>
      </c>
      <c r="H739" s="1">
        <v>320.39</v>
      </c>
      <c r="I739" s="1" t="s">
        <v>100</v>
      </c>
      <c r="J739" s="1" t="s">
        <v>71</v>
      </c>
      <c r="K739" s="1" t="s">
        <v>116</v>
      </c>
      <c r="L739" s="1" t="s">
        <v>66</v>
      </c>
      <c r="M739" s="1">
        <v>1</v>
      </c>
      <c r="N739" s="1">
        <v>2</v>
      </c>
      <c r="O739" s="1">
        <v>2</v>
      </c>
      <c r="P739" s="1">
        <v>0</v>
      </c>
      <c r="Q739" s="1" t="s">
        <v>59</v>
      </c>
      <c r="R739" s="1" t="s">
        <v>66</v>
      </c>
      <c r="S739" s="1" t="s">
        <v>59</v>
      </c>
      <c r="T739" s="1" t="s">
        <v>66</v>
      </c>
      <c r="U739" s="1" t="s">
        <v>66</v>
      </c>
      <c r="W739" s="1">
        <v>0</v>
      </c>
      <c r="X739" s="1">
        <v>0</v>
      </c>
      <c r="Y739" s="1" t="s">
        <v>66</v>
      </c>
      <c r="Z739" s="1" t="s">
        <v>66</v>
      </c>
      <c r="AA739" s="1" t="s">
        <v>58</v>
      </c>
      <c r="AB739" s="1" t="s">
        <v>58</v>
      </c>
      <c r="AC739" s="1" t="s">
        <v>58</v>
      </c>
      <c r="AD739" s="1" t="s">
        <v>58</v>
      </c>
      <c r="AE739" s="1" t="s">
        <v>58</v>
      </c>
      <c r="AF739" s="1" t="s">
        <v>58</v>
      </c>
      <c r="AG739" s="1" t="s">
        <v>58</v>
      </c>
      <c r="AH739" s="1" t="s">
        <v>58</v>
      </c>
      <c r="AI739" s="1" t="s">
        <v>58</v>
      </c>
      <c r="AJ739" s="1" t="s">
        <v>58</v>
      </c>
      <c r="AK739" s="1">
        <v>0</v>
      </c>
      <c r="AL739" s="1">
        <v>1</v>
      </c>
      <c r="AM739" s="1">
        <v>1</v>
      </c>
      <c r="AN739" s="1">
        <v>0</v>
      </c>
      <c r="AO739" s="1">
        <v>1</v>
      </c>
      <c r="AP739" s="1">
        <v>0</v>
      </c>
      <c r="AQ739" s="1">
        <v>0</v>
      </c>
      <c r="AR739" s="1">
        <v>0</v>
      </c>
      <c r="AS739" s="1">
        <v>0</v>
      </c>
      <c r="AV739" s="1">
        <v>12</v>
      </c>
      <c r="AW739" s="1" t="s">
        <v>59</v>
      </c>
      <c r="AX739" s="1">
        <v>7</v>
      </c>
    </row>
    <row r="740" spans="1:50">
      <c r="A740" s="1" t="s">
        <v>1478</v>
      </c>
      <c r="B740" s="1" t="s">
        <v>1479</v>
      </c>
      <c r="C740" s="1" t="s">
        <v>126</v>
      </c>
      <c r="D740" s="1">
        <v>2655</v>
      </c>
      <c r="E740" s="1" t="s">
        <v>53</v>
      </c>
      <c r="F740" s="1">
        <v>30</v>
      </c>
      <c r="G740" s="1" t="s">
        <v>54</v>
      </c>
      <c r="H740" s="1">
        <v>127.96</v>
      </c>
      <c r="I740" s="1" t="s">
        <v>55</v>
      </c>
      <c r="J740" s="1" t="s">
        <v>55</v>
      </c>
      <c r="K740" s="1" t="s">
        <v>123</v>
      </c>
      <c r="L740" s="1" t="s">
        <v>66</v>
      </c>
      <c r="M740" s="1">
        <v>1</v>
      </c>
      <c r="N740" s="1">
        <v>1</v>
      </c>
      <c r="O740" s="1">
        <v>1</v>
      </c>
      <c r="P740" s="1">
        <v>0</v>
      </c>
      <c r="Q740" s="1" t="s">
        <v>59</v>
      </c>
      <c r="R740" s="1" t="s">
        <v>59</v>
      </c>
      <c r="S740" s="1" t="s">
        <v>59</v>
      </c>
      <c r="T740" s="1" t="s">
        <v>59</v>
      </c>
      <c r="U740" s="1" t="s">
        <v>59</v>
      </c>
      <c r="W740" s="1">
        <v>0</v>
      </c>
      <c r="X740" s="1">
        <v>0</v>
      </c>
      <c r="Y740" s="1" t="s">
        <v>59</v>
      </c>
      <c r="Z740" s="1" t="s">
        <v>59</v>
      </c>
      <c r="AA740" s="1" t="s">
        <v>59</v>
      </c>
      <c r="AB740" s="1" t="s">
        <v>59</v>
      </c>
      <c r="AC740" s="1" t="s">
        <v>59</v>
      </c>
      <c r="AD740" s="1" t="s">
        <v>59</v>
      </c>
      <c r="AE740" s="1" t="s">
        <v>59</v>
      </c>
      <c r="AF740" s="1" t="s">
        <v>59</v>
      </c>
      <c r="AG740" s="1" t="s">
        <v>59</v>
      </c>
      <c r="AH740" s="1" t="s">
        <v>59</v>
      </c>
      <c r="AI740" s="1" t="s">
        <v>59</v>
      </c>
      <c r="AJ740" s="1" t="s">
        <v>59</v>
      </c>
      <c r="AV740" s="1">
        <v>11</v>
      </c>
      <c r="AW740" s="1" t="s">
        <v>59</v>
      </c>
      <c r="AX740" s="1">
        <v>7</v>
      </c>
    </row>
    <row r="741" spans="1:50">
      <c r="A741" s="1" t="s">
        <v>1480</v>
      </c>
      <c r="B741" s="1" t="s">
        <v>1481</v>
      </c>
      <c r="C741" s="1" t="s">
        <v>148</v>
      </c>
      <c r="D741" s="1">
        <v>6160</v>
      </c>
      <c r="E741" s="1" t="s">
        <v>53</v>
      </c>
      <c r="F741" s="1">
        <v>44</v>
      </c>
      <c r="G741" s="1" t="s">
        <v>104</v>
      </c>
      <c r="H741" s="1">
        <v>220.72</v>
      </c>
      <c r="I741" s="1" t="s">
        <v>55</v>
      </c>
      <c r="J741" s="1" t="s">
        <v>55</v>
      </c>
      <c r="K741" s="1" t="s">
        <v>116</v>
      </c>
      <c r="L741" s="1" t="s">
        <v>66</v>
      </c>
      <c r="M741" s="1">
        <v>1</v>
      </c>
      <c r="N741" s="1">
        <v>2</v>
      </c>
      <c r="O741" s="1">
        <v>2</v>
      </c>
      <c r="P741" s="1">
        <v>0</v>
      </c>
      <c r="Q741" s="1" t="s">
        <v>59</v>
      </c>
      <c r="R741" s="1" t="s">
        <v>59</v>
      </c>
      <c r="S741" s="1" t="s">
        <v>59</v>
      </c>
      <c r="T741" s="1" t="s">
        <v>59</v>
      </c>
      <c r="U741" s="1" t="s">
        <v>59</v>
      </c>
      <c r="W741" s="1">
        <v>0</v>
      </c>
      <c r="X741" s="1">
        <v>0</v>
      </c>
      <c r="Y741" s="1" t="s">
        <v>59</v>
      </c>
      <c r="Z741" s="1" t="s">
        <v>59</v>
      </c>
      <c r="AA741" s="1" t="s">
        <v>59</v>
      </c>
      <c r="AB741" s="1" t="s">
        <v>59</v>
      </c>
      <c r="AC741" s="1" t="s">
        <v>59</v>
      </c>
      <c r="AD741" s="1" t="s">
        <v>59</v>
      </c>
      <c r="AE741" s="1" t="s">
        <v>59</v>
      </c>
      <c r="AF741" s="1" t="s">
        <v>59</v>
      </c>
      <c r="AG741" s="1" t="s">
        <v>59</v>
      </c>
      <c r="AH741" s="1" t="s">
        <v>59</v>
      </c>
      <c r="AI741" s="1" t="s">
        <v>59</v>
      </c>
      <c r="AJ741" s="1" t="s">
        <v>59</v>
      </c>
      <c r="AV741" s="1">
        <v>11.6</v>
      </c>
      <c r="AW741" s="1" t="s">
        <v>59</v>
      </c>
      <c r="AX741" s="1">
        <v>3</v>
      </c>
    </row>
    <row r="742" spans="1:50">
      <c r="A742" s="1" t="s">
        <v>1482</v>
      </c>
      <c r="B742" s="1" t="s">
        <v>1483</v>
      </c>
      <c r="C742" s="1" t="s">
        <v>75</v>
      </c>
      <c r="D742" s="1">
        <v>3000</v>
      </c>
      <c r="E742" s="1" t="s">
        <v>63</v>
      </c>
      <c r="F742" s="1">
        <v>74</v>
      </c>
      <c r="G742" s="1" t="s">
        <v>70</v>
      </c>
      <c r="H742" s="1">
        <v>355.59</v>
      </c>
      <c r="I742" s="1" t="s">
        <v>105</v>
      </c>
      <c r="J742" s="1" t="s">
        <v>71</v>
      </c>
      <c r="K742" s="1" t="s">
        <v>72</v>
      </c>
      <c r="L742" s="1" t="s">
        <v>58</v>
      </c>
      <c r="M742" s="1">
        <v>0</v>
      </c>
      <c r="N742" s="1">
        <v>2</v>
      </c>
      <c r="O742" s="1">
        <v>2</v>
      </c>
      <c r="P742" s="1">
        <v>1</v>
      </c>
      <c r="Q742" s="1" t="s">
        <v>59</v>
      </c>
      <c r="R742" s="1" t="s">
        <v>66</v>
      </c>
      <c r="S742" s="1" t="s">
        <v>66</v>
      </c>
      <c r="T742" s="1" t="s">
        <v>66</v>
      </c>
      <c r="U742" s="1" t="s">
        <v>66</v>
      </c>
      <c r="V742" s="1">
        <v>1</v>
      </c>
      <c r="W742" s="1">
        <v>1</v>
      </c>
      <c r="X742" s="1">
        <v>1</v>
      </c>
      <c r="Y742" s="1" t="s">
        <v>58</v>
      </c>
      <c r="Z742" s="1" t="s">
        <v>66</v>
      </c>
      <c r="AA742" s="1" t="s">
        <v>58</v>
      </c>
      <c r="AB742" s="1" t="s">
        <v>58</v>
      </c>
      <c r="AC742" s="1" t="s">
        <v>58</v>
      </c>
      <c r="AD742" s="1" t="s">
        <v>58</v>
      </c>
      <c r="AE742" s="1" t="s">
        <v>58</v>
      </c>
      <c r="AF742" s="1" t="s">
        <v>58</v>
      </c>
      <c r="AG742" s="1" t="s">
        <v>58</v>
      </c>
      <c r="AH742" s="1" t="s">
        <v>58</v>
      </c>
      <c r="AI742" s="1" t="s">
        <v>58</v>
      </c>
      <c r="AJ742" s="1" t="s">
        <v>58</v>
      </c>
      <c r="AK742" s="1">
        <v>1</v>
      </c>
      <c r="AL742" s="1">
        <v>0</v>
      </c>
      <c r="AM742" s="1">
        <v>1</v>
      </c>
      <c r="AN742" s="1">
        <v>0</v>
      </c>
      <c r="AO742" s="1">
        <v>1</v>
      </c>
      <c r="AP742" s="1">
        <v>0</v>
      </c>
      <c r="AQ742" s="1">
        <v>1</v>
      </c>
      <c r="AR742" s="1">
        <v>1</v>
      </c>
      <c r="AS742" s="1">
        <v>1</v>
      </c>
      <c r="AV742" s="1">
        <v>14.5</v>
      </c>
      <c r="AW742" s="1" t="s">
        <v>59</v>
      </c>
      <c r="AX742" s="1">
        <v>1</v>
      </c>
    </row>
    <row r="743" spans="1:50">
      <c r="A743" s="1" t="s">
        <v>1484</v>
      </c>
      <c r="B743" s="1" t="s">
        <v>1485</v>
      </c>
      <c r="C743" s="1" t="s">
        <v>199</v>
      </c>
      <c r="D743" s="1">
        <v>6280</v>
      </c>
      <c r="E743" s="1" t="s">
        <v>63</v>
      </c>
      <c r="F743" s="1">
        <v>54</v>
      </c>
      <c r="G743" s="1" t="s">
        <v>70</v>
      </c>
      <c r="H743" s="1">
        <v>254.61</v>
      </c>
      <c r="I743" s="1" t="s">
        <v>55</v>
      </c>
      <c r="J743" s="1" t="s">
        <v>55</v>
      </c>
      <c r="K743" s="1" t="s">
        <v>128</v>
      </c>
      <c r="L743" s="1" t="s">
        <v>58</v>
      </c>
      <c r="M743" s="1">
        <v>0</v>
      </c>
      <c r="N743" s="1">
        <v>2</v>
      </c>
      <c r="O743" s="1">
        <v>2</v>
      </c>
      <c r="P743" s="1">
        <v>0</v>
      </c>
      <c r="Q743" s="1" t="s">
        <v>59</v>
      </c>
      <c r="R743" s="1" t="s">
        <v>59</v>
      </c>
      <c r="S743" s="1" t="s">
        <v>59</v>
      </c>
      <c r="T743" s="1" t="s">
        <v>59</v>
      </c>
      <c r="U743" s="1" t="s">
        <v>59</v>
      </c>
      <c r="W743" s="1">
        <v>0</v>
      </c>
      <c r="X743" s="1">
        <v>0</v>
      </c>
      <c r="Y743" s="1" t="s">
        <v>59</v>
      </c>
      <c r="Z743" s="1" t="s">
        <v>59</v>
      </c>
      <c r="AA743" s="1" t="s">
        <v>59</v>
      </c>
      <c r="AB743" s="1" t="s">
        <v>59</v>
      </c>
      <c r="AC743" s="1" t="s">
        <v>59</v>
      </c>
      <c r="AD743" s="1" t="s">
        <v>59</v>
      </c>
      <c r="AE743" s="1" t="s">
        <v>59</v>
      </c>
      <c r="AF743" s="1" t="s">
        <v>59</v>
      </c>
      <c r="AG743" s="1" t="s">
        <v>59</v>
      </c>
      <c r="AH743" s="1" t="s">
        <v>59</v>
      </c>
      <c r="AI743" s="1" t="s">
        <v>59</v>
      </c>
      <c r="AJ743" s="1" t="s">
        <v>59</v>
      </c>
      <c r="AV743" s="1">
        <v>12</v>
      </c>
      <c r="AW743" s="1" t="s">
        <v>59</v>
      </c>
      <c r="AX743" s="1">
        <v>3</v>
      </c>
    </row>
    <row r="744" spans="1:50">
      <c r="A744" s="1" t="s">
        <v>1486</v>
      </c>
      <c r="B744" s="1" t="s">
        <v>1487</v>
      </c>
      <c r="C744" s="1" t="s">
        <v>199</v>
      </c>
      <c r="E744" s="1" t="s">
        <v>53</v>
      </c>
      <c r="F744" s="1">
        <v>78</v>
      </c>
      <c r="G744" s="1" t="s">
        <v>84</v>
      </c>
      <c r="H744" s="1">
        <v>223.03</v>
      </c>
      <c r="I744" s="1" t="s">
        <v>105</v>
      </c>
      <c r="J744" s="1" t="s">
        <v>71</v>
      </c>
      <c r="K744" s="1" t="s">
        <v>72</v>
      </c>
      <c r="L744" s="1" t="s">
        <v>58</v>
      </c>
      <c r="M744" s="1">
        <v>0</v>
      </c>
      <c r="N744" s="1">
        <v>0</v>
      </c>
      <c r="O744" s="1">
        <v>0</v>
      </c>
      <c r="P744" s="1">
        <v>0</v>
      </c>
      <c r="Q744" s="1" t="s">
        <v>59</v>
      </c>
      <c r="R744" s="1" t="s">
        <v>59</v>
      </c>
      <c r="S744" s="1" t="s">
        <v>59</v>
      </c>
      <c r="T744" s="1" t="s">
        <v>59</v>
      </c>
      <c r="U744" s="1" t="s">
        <v>59</v>
      </c>
      <c r="W744" s="1">
        <v>0</v>
      </c>
      <c r="X744" s="1">
        <v>0</v>
      </c>
      <c r="Y744" s="1" t="s">
        <v>59</v>
      </c>
      <c r="Z744" s="1" t="s">
        <v>59</v>
      </c>
      <c r="AA744" s="1" t="s">
        <v>59</v>
      </c>
      <c r="AB744" s="1" t="s">
        <v>59</v>
      </c>
      <c r="AC744" s="1" t="s">
        <v>59</v>
      </c>
      <c r="AD744" s="1" t="s">
        <v>59</v>
      </c>
      <c r="AE744" s="1" t="s">
        <v>59</v>
      </c>
      <c r="AF744" s="1" t="s">
        <v>59</v>
      </c>
      <c r="AG744" s="1" t="s">
        <v>59</v>
      </c>
      <c r="AH744" s="1" t="s">
        <v>59</v>
      </c>
      <c r="AI744" s="1" t="s">
        <v>59</v>
      </c>
      <c r="AJ744" s="1" t="s">
        <v>59</v>
      </c>
      <c r="AV744" s="1">
        <v>13.4</v>
      </c>
      <c r="AW744" s="1" t="s">
        <v>59</v>
      </c>
      <c r="AX744" s="1">
        <v>3</v>
      </c>
    </row>
    <row r="745" spans="1:50">
      <c r="A745" s="1" t="s">
        <v>1488</v>
      </c>
      <c r="B745" s="1" t="s">
        <v>1489</v>
      </c>
      <c r="C745" s="1" t="s">
        <v>366</v>
      </c>
      <c r="E745" s="1" t="s">
        <v>53</v>
      </c>
      <c r="F745" s="1">
        <v>44</v>
      </c>
      <c r="G745" s="1" t="s">
        <v>246</v>
      </c>
      <c r="H745" s="1">
        <v>328.62</v>
      </c>
      <c r="I745" s="1" t="s">
        <v>55</v>
      </c>
      <c r="J745" s="1" t="s">
        <v>55</v>
      </c>
      <c r="K745" s="1" t="s">
        <v>131</v>
      </c>
      <c r="L745" s="1" t="s">
        <v>58</v>
      </c>
      <c r="M745" s="1">
        <v>0</v>
      </c>
      <c r="N745" s="1">
        <v>2</v>
      </c>
      <c r="O745" s="1">
        <v>2</v>
      </c>
      <c r="P745" s="1">
        <v>0</v>
      </c>
      <c r="Q745" s="1" t="s">
        <v>59</v>
      </c>
      <c r="R745" s="1" t="s">
        <v>59</v>
      </c>
      <c r="S745" s="1" t="s">
        <v>59</v>
      </c>
      <c r="T745" s="1" t="s">
        <v>59</v>
      </c>
      <c r="U745" s="1" t="s">
        <v>59</v>
      </c>
      <c r="V745" s="1">
        <v>0</v>
      </c>
      <c r="W745" s="1">
        <v>1</v>
      </c>
      <c r="X745" s="1">
        <v>1</v>
      </c>
      <c r="Y745" s="1" t="s">
        <v>66</v>
      </c>
      <c r="Z745" s="1" t="s">
        <v>58</v>
      </c>
      <c r="AA745" s="1" t="s">
        <v>66</v>
      </c>
      <c r="AB745" s="1" t="s">
        <v>66</v>
      </c>
      <c r="AC745" s="1" t="s">
        <v>58</v>
      </c>
      <c r="AD745" s="1" t="s">
        <v>58</v>
      </c>
      <c r="AE745" s="1" t="s">
        <v>58</v>
      </c>
      <c r="AF745" s="1" t="s">
        <v>58</v>
      </c>
      <c r="AG745" s="1" t="s">
        <v>58</v>
      </c>
      <c r="AH745" s="1" t="s">
        <v>66</v>
      </c>
      <c r="AI745" s="1" t="s">
        <v>58</v>
      </c>
      <c r="AJ745" s="1" t="s">
        <v>58</v>
      </c>
      <c r="AK745" s="1">
        <v>1</v>
      </c>
      <c r="AL745" s="1">
        <v>1</v>
      </c>
      <c r="AM745" s="1">
        <v>1</v>
      </c>
      <c r="AN745" s="1">
        <v>1</v>
      </c>
      <c r="AO745" s="1">
        <v>1</v>
      </c>
      <c r="AP745" s="1">
        <v>0</v>
      </c>
      <c r="AQ745" s="1">
        <v>1</v>
      </c>
      <c r="AR745" s="1">
        <v>0</v>
      </c>
      <c r="AS745" s="1">
        <v>0</v>
      </c>
      <c r="AV745" s="1">
        <v>14</v>
      </c>
      <c r="AW745" s="1" t="s">
        <v>59</v>
      </c>
      <c r="AX745" s="1">
        <v>4</v>
      </c>
    </row>
    <row r="746" spans="1:50">
      <c r="A746" s="1" t="s">
        <v>1490</v>
      </c>
      <c r="B746" s="1" t="s">
        <v>1491</v>
      </c>
      <c r="C746" s="1" t="s">
        <v>75</v>
      </c>
      <c r="D746" s="1">
        <v>2160</v>
      </c>
      <c r="E746" s="1" t="s">
        <v>63</v>
      </c>
      <c r="F746" s="1">
        <v>34</v>
      </c>
      <c r="G746" s="1" t="s">
        <v>64</v>
      </c>
      <c r="H746" s="1">
        <v>264.8</v>
      </c>
      <c r="I746" s="1" t="s">
        <v>55</v>
      </c>
      <c r="J746" s="1" t="s">
        <v>71</v>
      </c>
      <c r="K746" s="1" t="s">
        <v>123</v>
      </c>
      <c r="L746" s="1" t="s">
        <v>58</v>
      </c>
      <c r="M746" s="1">
        <v>0</v>
      </c>
      <c r="N746" s="1">
        <v>0</v>
      </c>
      <c r="O746" s="1">
        <v>0</v>
      </c>
      <c r="P746" s="1">
        <v>0</v>
      </c>
      <c r="Q746" s="1" t="s">
        <v>59</v>
      </c>
      <c r="R746" s="1" t="s">
        <v>59</v>
      </c>
      <c r="S746" s="1" t="s">
        <v>59</v>
      </c>
      <c r="T746" s="1" t="s">
        <v>59</v>
      </c>
      <c r="U746" s="1" t="s">
        <v>59</v>
      </c>
      <c r="V746" s="1">
        <v>0</v>
      </c>
      <c r="W746" s="1">
        <v>1</v>
      </c>
      <c r="X746" s="1">
        <v>1</v>
      </c>
      <c r="Y746" s="1" t="s">
        <v>58</v>
      </c>
      <c r="Z746" s="1" t="s">
        <v>58</v>
      </c>
      <c r="AA746" s="1" t="s">
        <v>58</v>
      </c>
      <c r="AB746" s="1" t="s">
        <v>58</v>
      </c>
      <c r="AC746" s="1" t="s">
        <v>58</v>
      </c>
      <c r="AD746" s="1" t="s">
        <v>58</v>
      </c>
      <c r="AE746" s="1" t="s">
        <v>58</v>
      </c>
      <c r="AF746" s="1" t="s">
        <v>58</v>
      </c>
      <c r="AG746" s="1" t="s">
        <v>58</v>
      </c>
      <c r="AH746" s="1" t="s">
        <v>58</v>
      </c>
      <c r="AI746" s="1" t="s">
        <v>58</v>
      </c>
      <c r="AJ746" s="1" t="s">
        <v>58</v>
      </c>
      <c r="AK746" s="1">
        <v>1</v>
      </c>
      <c r="AL746" s="1">
        <v>0</v>
      </c>
      <c r="AM746" s="1">
        <v>1</v>
      </c>
      <c r="AN746" s="1">
        <v>0</v>
      </c>
      <c r="AO746" s="1">
        <v>1</v>
      </c>
      <c r="AP746" s="1">
        <v>1</v>
      </c>
      <c r="AQ746" s="1">
        <v>0</v>
      </c>
      <c r="AR746" s="1">
        <v>0</v>
      </c>
      <c r="AS746" s="1">
        <v>1</v>
      </c>
      <c r="AV746" s="1">
        <v>12.1</v>
      </c>
      <c r="AW746" s="1" t="s">
        <v>59</v>
      </c>
      <c r="AX746" s="1">
        <v>1</v>
      </c>
    </row>
    <row r="747" spans="1:50">
      <c r="A747" s="1" t="s">
        <v>1492</v>
      </c>
      <c r="B747" s="1" t="s">
        <v>51</v>
      </c>
      <c r="C747" s="1" t="s">
        <v>148</v>
      </c>
      <c r="D747" s="1">
        <v>5190</v>
      </c>
      <c r="E747" s="1" t="s">
        <v>53</v>
      </c>
      <c r="F747" s="1">
        <v>72</v>
      </c>
      <c r="G747" s="1" t="s">
        <v>54</v>
      </c>
      <c r="H747" s="1">
        <v>228.95</v>
      </c>
      <c r="I747" s="1" t="s">
        <v>94</v>
      </c>
      <c r="J747" s="1" t="s">
        <v>56</v>
      </c>
      <c r="K747" s="1" t="s">
        <v>153</v>
      </c>
      <c r="L747" s="1" t="s">
        <v>58</v>
      </c>
      <c r="M747" s="1">
        <v>0</v>
      </c>
      <c r="N747" s="1">
        <v>2</v>
      </c>
      <c r="O747" s="1">
        <v>2</v>
      </c>
      <c r="P747" s="1">
        <v>0</v>
      </c>
      <c r="Q747" s="1" t="s">
        <v>59</v>
      </c>
      <c r="R747" s="1" t="s">
        <v>59</v>
      </c>
      <c r="S747" s="1" t="s">
        <v>59</v>
      </c>
      <c r="T747" s="1" t="s">
        <v>66</v>
      </c>
      <c r="U747" s="1" t="s">
        <v>66</v>
      </c>
      <c r="W747" s="1">
        <v>0</v>
      </c>
      <c r="X747" s="1">
        <v>0</v>
      </c>
      <c r="Y747" s="1" t="s">
        <v>66</v>
      </c>
      <c r="Z747" s="1" t="s">
        <v>66</v>
      </c>
      <c r="AA747" s="1" t="s">
        <v>58</v>
      </c>
      <c r="AB747" s="1" t="s">
        <v>58</v>
      </c>
      <c r="AC747" s="1" t="s">
        <v>58</v>
      </c>
      <c r="AD747" s="1" t="s">
        <v>58</v>
      </c>
      <c r="AE747" s="1" t="s">
        <v>58</v>
      </c>
      <c r="AF747" s="1" t="s">
        <v>58</v>
      </c>
      <c r="AG747" s="1" t="s">
        <v>58</v>
      </c>
      <c r="AH747" s="1" t="s">
        <v>58</v>
      </c>
      <c r="AI747" s="1" t="s">
        <v>58</v>
      </c>
      <c r="AJ747" s="1" t="s">
        <v>58</v>
      </c>
      <c r="AK747" s="1">
        <v>1</v>
      </c>
      <c r="AL747" s="1">
        <v>0</v>
      </c>
      <c r="AM747" s="1">
        <v>1</v>
      </c>
      <c r="AN747" s="1">
        <v>1</v>
      </c>
      <c r="AO747" s="1">
        <v>1</v>
      </c>
      <c r="AP747" s="1">
        <v>0</v>
      </c>
      <c r="AQ747" s="1">
        <v>0</v>
      </c>
      <c r="AR747" s="1">
        <v>0</v>
      </c>
      <c r="AS747" s="1">
        <v>1</v>
      </c>
      <c r="AV747" s="1">
        <v>11.8</v>
      </c>
      <c r="AW747" s="1" t="s">
        <v>66</v>
      </c>
      <c r="AX747" s="1">
        <v>3</v>
      </c>
    </row>
    <row r="748" spans="1:50">
      <c r="A748" s="1" t="s">
        <v>1493</v>
      </c>
      <c r="B748" s="1" t="s">
        <v>1494</v>
      </c>
      <c r="C748" s="1" t="s">
        <v>119</v>
      </c>
      <c r="D748" s="1">
        <v>7520</v>
      </c>
      <c r="E748" s="1" t="s">
        <v>63</v>
      </c>
      <c r="F748" s="1">
        <v>34</v>
      </c>
      <c r="G748" s="1" t="s">
        <v>70</v>
      </c>
      <c r="H748" s="1">
        <v>304.61</v>
      </c>
      <c r="I748" s="1" t="s">
        <v>100</v>
      </c>
      <c r="J748" s="1" t="s">
        <v>71</v>
      </c>
      <c r="K748" s="1" t="s">
        <v>256</v>
      </c>
      <c r="L748" s="1" t="s">
        <v>66</v>
      </c>
      <c r="M748" s="1">
        <v>3</v>
      </c>
      <c r="N748" s="1">
        <v>0</v>
      </c>
      <c r="O748" s="1">
        <v>0</v>
      </c>
      <c r="P748" s="1">
        <v>0</v>
      </c>
      <c r="Q748" s="1" t="s">
        <v>66</v>
      </c>
      <c r="R748" s="1" t="s">
        <v>66</v>
      </c>
      <c r="S748" s="1" t="s">
        <v>66</v>
      </c>
      <c r="T748" s="1" t="s">
        <v>66</v>
      </c>
      <c r="U748" s="1" t="s">
        <v>66</v>
      </c>
      <c r="W748" s="1">
        <v>0</v>
      </c>
      <c r="X748" s="1">
        <v>0</v>
      </c>
      <c r="Y748" s="1" t="s">
        <v>58</v>
      </c>
      <c r="Z748" s="1" t="s">
        <v>58</v>
      </c>
      <c r="AA748" s="1" t="s">
        <v>58</v>
      </c>
      <c r="AB748" s="1" t="s">
        <v>58</v>
      </c>
      <c r="AC748" s="1" t="s">
        <v>58</v>
      </c>
      <c r="AD748" s="1" t="s">
        <v>58</v>
      </c>
      <c r="AE748" s="1" t="s">
        <v>58</v>
      </c>
      <c r="AF748" s="1" t="s">
        <v>58</v>
      </c>
      <c r="AG748" s="1" t="s">
        <v>58</v>
      </c>
      <c r="AH748" s="1" t="s">
        <v>58</v>
      </c>
      <c r="AI748" s="1" t="s">
        <v>58</v>
      </c>
      <c r="AJ748" s="1" t="s">
        <v>58</v>
      </c>
      <c r="AK748" s="1">
        <v>0</v>
      </c>
      <c r="AL748" s="1">
        <v>0</v>
      </c>
      <c r="AM748" s="1">
        <v>1</v>
      </c>
      <c r="AN748" s="1">
        <v>0</v>
      </c>
      <c r="AO748" s="1">
        <v>1</v>
      </c>
      <c r="AP748" s="1">
        <v>0</v>
      </c>
      <c r="AQ748" s="1">
        <v>0</v>
      </c>
      <c r="AR748" s="1">
        <v>0</v>
      </c>
      <c r="AS748" s="1">
        <v>0</v>
      </c>
      <c r="AV748" s="1">
        <v>13.3</v>
      </c>
      <c r="AW748" s="1" t="s">
        <v>59</v>
      </c>
      <c r="AX748" s="1">
        <v>7</v>
      </c>
    </row>
    <row r="749" spans="1:50">
      <c r="A749" s="1" t="s">
        <v>1495</v>
      </c>
      <c r="B749" s="1" t="s">
        <v>1496</v>
      </c>
      <c r="C749" s="1" t="s">
        <v>218</v>
      </c>
      <c r="D749" s="1">
        <v>4400</v>
      </c>
      <c r="E749" s="1" t="s">
        <v>63</v>
      </c>
      <c r="F749" s="1">
        <v>58</v>
      </c>
      <c r="G749" s="1" t="s">
        <v>226</v>
      </c>
      <c r="H749" s="1">
        <v>305.58999999999997</v>
      </c>
      <c r="I749" s="1" t="s">
        <v>76</v>
      </c>
      <c r="J749" s="1" t="s">
        <v>55</v>
      </c>
      <c r="K749" s="1" t="s">
        <v>85</v>
      </c>
      <c r="L749" s="1" t="s">
        <v>66</v>
      </c>
      <c r="M749" s="1">
        <v>1</v>
      </c>
      <c r="N749" s="1">
        <v>2</v>
      </c>
      <c r="O749" s="1">
        <v>1</v>
      </c>
      <c r="P749" s="1">
        <v>0</v>
      </c>
      <c r="Q749" s="1" t="s">
        <v>59</v>
      </c>
      <c r="R749" s="1" t="s">
        <v>59</v>
      </c>
      <c r="S749" s="1" t="s">
        <v>66</v>
      </c>
      <c r="T749" s="1" t="s">
        <v>66</v>
      </c>
      <c r="U749" s="1" t="s">
        <v>59</v>
      </c>
      <c r="W749" s="1">
        <v>0</v>
      </c>
      <c r="X749" s="1">
        <v>0</v>
      </c>
      <c r="Y749" s="1" t="s">
        <v>66</v>
      </c>
      <c r="Z749" s="1" t="s">
        <v>66</v>
      </c>
      <c r="AA749" s="1" t="s">
        <v>58</v>
      </c>
      <c r="AB749" s="1" t="s">
        <v>66</v>
      </c>
      <c r="AC749" s="1" t="s">
        <v>58</v>
      </c>
      <c r="AD749" s="1" t="s">
        <v>58</v>
      </c>
      <c r="AE749" s="1" t="s">
        <v>66</v>
      </c>
      <c r="AF749" s="1" t="s">
        <v>58</v>
      </c>
      <c r="AG749" s="1" t="s">
        <v>58</v>
      </c>
      <c r="AH749" s="1" t="s">
        <v>58</v>
      </c>
      <c r="AI749" s="1" t="s">
        <v>58</v>
      </c>
      <c r="AJ749" s="1" t="s">
        <v>58</v>
      </c>
      <c r="AK749" s="1">
        <v>0</v>
      </c>
      <c r="AL749" s="1">
        <v>1</v>
      </c>
      <c r="AM749" s="1">
        <v>1</v>
      </c>
      <c r="AN749" s="1">
        <v>1</v>
      </c>
      <c r="AO749" s="1">
        <v>1</v>
      </c>
      <c r="AP749" s="1">
        <v>0</v>
      </c>
      <c r="AQ749" s="1">
        <v>0</v>
      </c>
      <c r="AR749" s="1">
        <v>0</v>
      </c>
      <c r="AS749" s="1">
        <v>1</v>
      </c>
      <c r="AV749" s="1">
        <v>13</v>
      </c>
      <c r="AW749" s="1" t="s">
        <v>59</v>
      </c>
      <c r="AX749" s="1">
        <v>9</v>
      </c>
    </row>
    <row r="750" spans="1:50">
      <c r="A750" s="1" t="s">
        <v>1497</v>
      </c>
      <c r="B750" s="1" t="s">
        <v>1498</v>
      </c>
      <c r="C750" s="1" t="s">
        <v>148</v>
      </c>
      <c r="D750" s="1">
        <v>5640</v>
      </c>
      <c r="E750" s="1" t="s">
        <v>63</v>
      </c>
      <c r="F750" s="1">
        <v>80</v>
      </c>
      <c r="G750" s="1" t="s">
        <v>64</v>
      </c>
      <c r="H750" s="1">
        <v>299.33999999999997</v>
      </c>
      <c r="I750" s="1" t="s">
        <v>94</v>
      </c>
      <c r="J750" s="1" t="s">
        <v>71</v>
      </c>
      <c r="K750" s="1" t="s">
        <v>131</v>
      </c>
      <c r="L750" s="1" t="s">
        <v>58</v>
      </c>
      <c r="M750" s="1">
        <v>0</v>
      </c>
      <c r="N750" s="1">
        <v>2</v>
      </c>
      <c r="O750" s="1">
        <v>2</v>
      </c>
      <c r="P750" s="1">
        <v>1</v>
      </c>
      <c r="Q750" s="1" t="s">
        <v>59</v>
      </c>
      <c r="R750" s="1" t="s">
        <v>59</v>
      </c>
      <c r="S750" s="1" t="s">
        <v>59</v>
      </c>
      <c r="T750" s="1" t="s">
        <v>59</v>
      </c>
      <c r="U750" s="1" t="s">
        <v>59</v>
      </c>
      <c r="Y750" s="1" t="s">
        <v>66</v>
      </c>
      <c r="Z750" s="1" t="s">
        <v>66</v>
      </c>
      <c r="AA750" s="1" t="s">
        <v>58</v>
      </c>
      <c r="AB750" s="1" t="s">
        <v>58</v>
      </c>
      <c r="AC750" s="1" t="s">
        <v>58</v>
      </c>
      <c r="AD750" s="1" t="s">
        <v>58</v>
      </c>
      <c r="AE750" s="1" t="s">
        <v>58</v>
      </c>
      <c r="AF750" s="1" t="s">
        <v>58</v>
      </c>
      <c r="AG750" s="1" t="s">
        <v>58</v>
      </c>
      <c r="AH750" s="1" t="s">
        <v>58</v>
      </c>
      <c r="AI750" s="1" t="s">
        <v>58</v>
      </c>
      <c r="AJ750" s="1" t="s">
        <v>58</v>
      </c>
      <c r="AK750" s="1">
        <v>1</v>
      </c>
      <c r="AL750" s="1">
        <v>0</v>
      </c>
      <c r="AM750" s="1">
        <v>1</v>
      </c>
      <c r="AN750" s="1">
        <v>0</v>
      </c>
      <c r="AO750" s="1">
        <v>1</v>
      </c>
      <c r="AP750" s="1">
        <v>0</v>
      </c>
      <c r="AQ750" s="1">
        <v>1</v>
      </c>
      <c r="AR750" s="1">
        <v>1</v>
      </c>
      <c r="AS750" s="1">
        <v>0</v>
      </c>
      <c r="AW750" s="1" t="s">
        <v>66</v>
      </c>
      <c r="AX750" s="1">
        <v>3</v>
      </c>
    </row>
    <row r="751" spans="1:50">
      <c r="A751" s="1" t="s">
        <v>1499</v>
      </c>
      <c r="B751" s="1" t="s">
        <v>1500</v>
      </c>
      <c r="C751" s="1" t="s">
        <v>199</v>
      </c>
      <c r="D751" s="1">
        <v>7560</v>
      </c>
      <c r="E751" s="1" t="s">
        <v>53</v>
      </c>
      <c r="F751" s="1">
        <v>30</v>
      </c>
      <c r="G751" s="1" t="s">
        <v>54</v>
      </c>
      <c r="H751" s="1">
        <v>159.21</v>
      </c>
      <c r="I751" s="1" t="s">
        <v>55</v>
      </c>
      <c r="J751" s="1" t="s">
        <v>55</v>
      </c>
      <c r="K751" s="1" t="s">
        <v>128</v>
      </c>
      <c r="L751" s="1" t="s">
        <v>66</v>
      </c>
      <c r="M751" s="1">
        <v>3</v>
      </c>
      <c r="N751" s="1">
        <v>2</v>
      </c>
      <c r="O751" s="1">
        <v>2</v>
      </c>
      <c r="P751" s="1">
        <v>0</v>
      </c>
      <c r="Q751" s="1" t="s">
        <v>59</v>
      </c>
      <c r="R751" s="1" t="s">
        <v>59</v>
      </c>
      <c r="S751" s="1" t="s">
        <v>59</v>
      </c>
      <c r="T751" s="1" t="s">
        <v>59</v>
      </c>
      <c r="U751" s="1" t="s">
        <v>59</v>
      </c>
      <c r="W751" s="1">
        <v>0</v>
      </c>
      <c r="X751" s="1">
        <v>0</v>
      </c>
      <c r="Y751" s="1" t="s">
        <v>59</v>
      </c>
      <c r="Z751" s="1" t="s">
        <v>59</v>
      </c>
      <c r="AA751" s="1" t="s">
        <v>59</v>
      </c>
      <c r="AB751" s="1" t="s">
        <v>59</v>
      </c>
      <c r="AC751" s="1" t="s">
        <v>59</v>
      </c>
      <c r="AD751" s="1" t="s">
        <v>59</v>
      </c>
      <c r="AE751" s="1" t="s">
        <v>59</v>
      </c>
      <c r="AF751" s="1" t="s">
        <v>59</v>
      </c>
      <c r="AG751" s="1" t="s">
        <v>59</v>
      </c>
      <c r="AH751" s="1" t="s">
        <v>59</v>
      </c>
      <c r="AI751" s="1" t="s">
        <v>59</v>
      </c>
      <c r="AJ751" s="1" t="s">
        <v>59</v>
      </c>
      <c r="AV751" s="1">
        <v>12.1</v>
      </c>
      <c r="AW751" s="1" t="s">
        <v>59</v>
      </c>
      <c r="AX751" s="1">
        <v>3</v>
      </c>
    </row>
    <row r="752" spans="1:50">
      <c r="A752" s="1" t="s">
        <v>1501</v>
      </c>
      <c r="B752" s="1" t="s">
        <v>649</v>
      </c>
      <c r="C752" s="1" t="s">
        <v>199</v>
      </c>
      <c r="E752" s="1" t="s">
        <v>53</v>
      </c>
      <c r="F752" s="1">
        <v>0</v>
      </c>
      <c r="G752" s="1" t="s">
        <v>84</v>
      </c>
      <c r="H752" s="1">
        <v>188.49</v>
      </c>
      <c r="I752" s="1" t="s">
        <v>65</v>
      </c>
      <c r="J752" s="1" t="s">
        <v>55</v>
      </c>
      <c r="K752" s="1" t="s">
        <v>85</v>
      </c>
      <c r="L752" s="1" t="s">
        <v>58</v>
      </c>
      <c r="M752" s="1">
        <v>0</v>
      </c>
      <c r="N752" s="1">
        <v>2</v>
      </c>
      <c r="O752" s="1">
        <v>2</v>
      </c>
      <c r="P752" s="1">
        <v>1</v>
      </c>
      <c r="Q752" s="1" t="s">
        <v>59</v>
      </c>
      <c r="R752" s="1" t="s">
        <v>59</v>
      </c>
      <c r="S752" s="1" t="s">
        <v>59</v>
      </c>
      <c r="T752" s="1" t="s">
        <v>59</v>
      </c>
      <c r="U752" s="1" t="s">
        <v>59</v>
      </c>
      <c r="W752" s="1">
        <v>0</v>
      </c>
      <c r="X752" s="1">
        <v>0</v>
      </c>
      <c r="Y752" s="1" t="s">
        <v>58</v>
      </c>
      <c r="Z752" s="1" t="s">
        <v>58</v>
      </c>
      <c r="AA752" s="1" t="s">
        <v>58</v>
      </c>
      <c r="AB752" s="1" t="s">
        <v>58</v>
      </c>
      <c r="AC752" s="1" t="s">
        <v>58</v>
      </c>
      <c r="AD752" s="1" t="s">
        <v>58</v>
      </c>
      <c r="AE752" s="1" t="s">
        <v>58</v>
      </c>
      <c r="AF752" s="1" t="s">
        <v>58</v>
      </c>
      <c r="AG752" s="1" t="s">
        <v>58</v>
      </c>
      <c r="AH752" s="1" t="s">
        <v>58</v>
      </c>
      <c r="AI752" s="1" t="s">
        <v>58</v>
      </c>
      <c r="AJ752" s="1" t="s">
        <v>58</v>
      </c>
      <c r="AK752" s="1">
        <v>1</v>
      </c>
      <c r="AL752" s="1">
        <v>1</v>
      </c>
      <c r="AM752" s="1">
        <v>1</v>
      </c>
      <c r="AN752" s="1">
        <v>1</v>
      </c>
      <c r="AO752" s="1">
        <v>1</v>
      </c>
      <c r="AP752" s="1">
        <v>1</v>
      </c>
      <c r="AQ752" s="1">
        <v>0</v>
      </c>
      <c r="AR752" s="1">
        <v>0</v>
      </c>
      <c r="AS752" s="1">
        <v>1</v>
      </c>
      <c r="AV752" s="1">
        <v>11.1</v>
      </c>
      <c r="AW752" s="1" t="s">
        <v>66</v>
      </c>
      <c r="AX752" s="1">
        <v>3</v>
      </c>
    </row>
    <row r="753" spans="1:50">
      <c r="A753" s="1" t="s">
        <v>1502</v>
      </c>
      <c r="B753" s="1" t="s">
        <v>1503</v>
      </c>
      <c r="C753" s="1" t="s">
        <v>266</v>
      </c>
      <c r="D753" s="1">
        <v>3960</v>
      </c>
      <c r="E753" s="1" t="s">
        <v>63</v>
      </c>
      <c r="F753" s="1">
        <v>26</v>
      </c>
      <c r="G753" s="1" t="s">
        <v>115</v>
      </c>
      <c r="H753" s="1">
        <v>192.43</v>
      </c>
      <c r="I753" s="1" t="s">
        <v>105</v>
      </c>
      <c r="J753" s="1" t="s">
        <v>71</v>
      </c>
      <c r="K753" s="1" t="s">
        <v>256</v>
      </c>
      <c r="L753" s="1" t="s">
        <v>66</v>
      </c>
      <c r="M753" s="1">
        <v>2</v>
      </c>
      <c r="N753" s="1">
        <v>0</v>
      </c>
      <c r="O753" s="1">
        <v>0</v>
      </c>
      <c r="P753" s="1">
        <v>0</v>
      </c>
      <c r="Q753" s="1" t="s">
        <v>59</v>
      </c>
      <c r="R753" s="1" t="s">
        <v>59</v>
      </c>
      <c r="S753" s="1" t="s">
        <v>59</v>
      </c>
      <c r="T753" s="1" t="s">
        <v>66</v>
      </c>
      <c r="U753" s="1" t="s">
        <v>59</v>
      </c>
      <c r="V753" s="1">
        <v>3</v>
      </c>
      <c r="W753" s="1">
        <v>0</v>
      </c>
      <c r="X753" s="1">
        <v>0</v>
      </c>
      <c r="Y753" s="1" t="s">
        <v>58</v>
      </c>
      <c r="Z753" s="1" t="s">
        <v>58</v>
      </c>
      <c r="AA753" s="1" t="s">
        <v>58</v>
      </c>
      <c r="AB753" s="1" t="s">
        <v>58</v>
      </c>
      <c r="AC753" s="1" t="s">
        <v>58</v>
      </c>
      <c r="AD753" s="1" t="s">
        <v>58</v>
      </c>
      <c r="AE753" s="1" t="s">
        <v>58</v>
      </c>
      <c r="AF753" s="1" t="s">
        <v>58</v>
      </c>
      <c r="AG753" s="1" t="s">
        <v>58</v>
      </c>
      <c r="AH753" s="1" t="s">
        <v>58</v>
      </c>
      <c r="AI753" s="1" t="s">
        <v>58</v>
      </c>
      <c r="AJ753" s="1" t="s">
        <v>58</v>
      </c>
      <c r="AK753" s="1">
        <v>0</v>
      </c>
      <c r="AL753" s="1">
        <v>0</v>
      </c>
      <c r="AM753" s="1">
        <v>1</v>
      </c>
      <c r="AN753" s="1">
        <v>0</v>
      </c>
      <c r="AO753" s="1">
        <v>1</v>
      </c>
      <c r="AP753" s="1">
        <v>1</v>
      </c>
      <c r="AQ753" s="1">
        <v>0</v>
      </c>
      <c r="AR753" s="1">
        <v>0</v>
      </c>
      <c r="AS753" s="1">
        <v>0</v>
      </c>
      <c r="AV753" s="1">
        <v>11.2</v>
      </c>
      <c r="AW753" s="1" t="s">
        <v>66</v>
      </c>
      <c r="AX753" s="1">
        <v>9</v>
      </c>
    </row>
    <row r="754" spans="1:50">
      <c r="A754" s="1" t="s">
        <v>1504</v>
      </c>
      <c r="B754" s="1" t="s">
        <v>1505</v>
      </c>
      <c r="C754" s="1" t="s">
        <v>266</v>
      </c>
      <c r="D754" s="1">
        <v>7680</v>
      </c>
      <c r="E754" s="1" t="s">
        <v>53</v>
      </c>
      <c r="F754" s="1">
        <v>26</v>
      </c>
      <c r="G754" s="1" t="s">
        <v>54</v>
      </c>
      <c r="H754" s="1">
        <v>125.99</v>
      </c>
      <c r="I754" s="1" t="s">
        <v>55</v>
      </c>
      <c r="J754" s="1" t="s">
        <v>55</v>
      </c>
      <c r="K754" s="1" t="s">
        <v>85</v>
      </c>
      <c r="L754" s="1" t="s">
        <v>58</v>
      </c>
      <c r="M754" s="1">
        <v>0</v>
      </c>
      <c r="N754" s="1">
        <v>0</v>
      </c>
      <c r="O754" s="1">
        <v>0</v>
      </c>
      <c r="P754" s="1">
        <v>0</v>
      </c>
      <c r="Q754" s="1" t="s">
        <v>59</v>
      </c>
      <c r="R754" s="1" t="s">
        <v>59</v>
      </c>
      <c r="S754" s="1" t="s">
        <v>59</v>
      </c>
      <c r="T754" s="1" t="s">
        <v>59</v>
      </c>
      <c r="U754" s="1" t="s">
        <v>59</v>
      </c>
      <c r="V754" s="1">
        <v>1</v>
      </c>
      <c r="W754" s="1">
        <v>0</v>
      </c>
      <c r="X754" s="1">
        <v>0</v>
      </c>
      <c r="Y754" s="1" t="s">
        <v>58</v>
      </c>
      <c r="Z754" s="1" t="s">
        <v>66</v>
      </c>
      <c r="AA754" s="1" t="s">
        <v>58</v>
      </c>
      <c r="AB754" s="1" t="s">
        <v>58</v>
      </c>
      <c r="AC754" s="1" t="s">
        <v>58</v>
      </c>
      <c r="AD754" s="1" t="s">
        <v>58</v>
      </c>
      <c r="AE754" s="1" t="s">
        <v>58</v>
      </c>
      <c r="AF754" s="1" t="s">
        <v>58</v>
      </c>
      <c r="AG754" s="1" t="s">
        <v>58</v>
      </c>
      <c r="AH754" s="1" t="s">
        <v>58</v>
      </c>
      <c r="AI754" s="1" t="s">
        <v>58</v>
      </c>
      <c r="AJ754" s="1" t="s">
        <v>58</v>
      </c>
      <c r="AK754" s="1">
        <v>0</v>
      </c>
      <c r="AL754" s="1">
        <v>0</v>
      </c>
      <c r="AM754" s="1">
        <v>0</v>
      </c>
      <c r="AN754" s="1">
        <v>0</v>
      </c>
      <c r="AO754" s="1">
        <v>0</v>
      </c>
      <c r="AP754" s="1">
        <v>0</v>
      </c>
      <c r="AQ754" s="1">
        <v>0</v>
      </c>
      <c r="AR754" s="1">
        <v>0</v>
      </c>
      <c r="AS754" s="1">
        <v>0</v>
      </c>
      <c r="AV754" s="1">
        <v>11.6</v>
      </c>
      <c r="AW754" s="1" t="s">
        <v>59</v>
      </c>
      <c r="AX754" s="1">
        <v>9</v>
      </c>
    </row>
    <row r="755" spans="1:50">
      <c r="A755" s="1" t="s">
        <v>1506</v>
      </c>
      <c r="B755" s="1" t="s">
        <v>871</v>
      </c>
      <c r="C755" s="1" t="s">
        <v>174</v>
      </c>
      <c r="D755" s="1">
        <v>880</v>
      </c>
      <c r="E755" s="1" t="s">
        <v>53</v>
      </c>
      <c r="F755" s="1">
        <v>60</v>
      </c>
      <c r="G755" s="1" t="s">
        <v>246</v>
      </c>
      <c r="H755" s="1">
        <v>353.62</v>
      </c>
      <c r="I755" s="1" t="s">
        <v>105</v>
      </c>
      <c r="J755" s="1" t="s">
        <v>71</v>
      </c>
      <c r="K755" s="1" t="s">
        <v>85</v>
      </c>
      <c r="L755" s="1" t="s">
        <v>58</v>
      </c>
      <c r="M755" s="1">
        <v>0</v>
      </c>
      <c r="N755" s="1">
        <v>2</v>
      </c>
      <c r="O755" s="1">
        <v>2</v>
      </c>
      <c r="P755" s="1">
        <v>0</v>
      </c>
      <c r="Q755" s="1" t="s">
        <v>59</v>
      </c>
      <c r="R755" s="1" t="s">
        <v>59</v>
      </c>
      <c r="S755" s="1" t="s">
        <v>59</v>
      </c>
      <c r="T755" s="1" t="s">
        <v>59</v>
      </c>
      <c r="U755" s="1" t="s">
        <v>59</v>
      </c>
      <c r="V755" s="1">
        <v>1</v>
      </c>
      <c r="W755" s="1">
        <v>1</v>
      </c>
      <c r="X755" s="1">
        <v>1</v>
      </c>
      <c r="Y755" s="1" t="s">
        <v>66</v>
      </c>
      <c r="Z755" s="1" t="s">
        <v>58</v>
      </c>
      <c r="AA755" s="1" t="s">
        <v>58</v>
      </c>
      <c r="AB755" s="1" t="s">
        <v>58</v>
      </c>
      <c r="AC755" s="1" t="s">
        <v>58</v>
      </c>
      <c r="AD755" s="1" t="s">
        <v>58</v>
      </c>
      <c r="AE755" s="1" t="s">
        <v>58</v>
      </c>
      <c r="AF755" s="1" t="s">
        <v>58</v>
      </c>
      <c r="AG755" s="1" t="s">
        <v>66</v>
      </c>
      <c r="AH755" s="1" t="s">
        <v>66</v>
      </c>
      <c r="AI755" s="1" t="s">
        <v>58</v>
      </c>
      <c r="AJ755" s="1" t="s">
        <v>58</v>
      </c>
      <c r="AK755" s="1">
        <v>0</v>
      </c>
      <c r="AL755" s="1">
        <v>1</v>
      </c>
      <c r="AM755" s="1">
        <v>1</v>
      </c>
      <c r="AN755" s="1">
        <v>0</v>
      </c>
      <c r="AO755" s="1">
        <v>1</v>
      </c>
      <c r="AP755" s="1">
        <v>0</v>
      </c>
      <c r="AQ755" s="1">
        <v>0</v>
      </c>
      <c r="AR755" s="1">
        <v>1</v>
      </c>
      <c r="AS755" s="1">
        <v>0</v>
      </c>
      <c r="AV755" s="1">
        <v>14.5</v>
      </c>
      <c r="AW755" s="1" t="s">
        <v>59</v>
      </c>
      <c r="AX755" s="1">
        <v>4</v>
      </c>
    </row>
    <row r="756" spans="1:50">
      <c r="A756" s="1" t="s">
        <v>1507</v>
      </c>
      <c r="B756" s="1" t="s">
        <v>1508</v>
      </c>
      <c r="C756" s="1" t="s">
        <v>417</v>
      </c>
      <c r="D756" s="1">
        <v>2080</v>
      </c>
      <c r="E756" s="1" t="s">
        <v>63</v>
      </c>
      <c r="F756" s="1">
        <v>48</v>
      </c>
      <c r="G756" s="1" t="s">
        <v>163</v>
      </c>
      <c r="H756" s="1">
        <v>395.07</v>
      </c>
      <c r="I756" s="1" t="s">
        <v>105</v>
      </c>
      <c r="J756" s="1" t="s">
        <v>71</v>
      </c>
      <c r="K756" s="1" t="s">
        <v>72</v>
      </c>
      <c r="L756" s="1" t="s">
        <v>58</v>
      </c>
      <c r="M756" s="1">
        <v>0</v>
      </c>
      <c r="N756" s="1">
        <v>2</v>
      </c>
      <c r="O756" s="1">
        <v>2</v>
      </c>
      <c r="P756" s="1">
        <v>0</v>
      </c>
      <c r="Q756" s="1" t="s">
        <v>59</v>
      </c>
      <c r="R756" s="1" t="s">
        <v>66</v>
      </c>
      <c r="S756" s="1" t="s">
        <v>59</v>
      </c>
      <c r="T756" s="1" t="s">
        <v>59</v>
      </c>
      <c r="U756" s="1" t="s">
        <v>59</v>
      </c>
      <c r="V756" s="1">
        <v>0</v>
      </c>
      <c r="W756" s="1">
        <v>1</v>
      </c>
      <c r="X756" s="1">
        <v>1</v>
      </c>
      <c r="Y756" s="1" t="s">
        <v>58</v>
      </c>
      <c r="Z756" s="1" t="s">
        <v>58</v>
      </c>
      <c r="AA756" s="1" t="s">
        <v>58</v>
      </c>
      <c r="AB756" s="1" t="s">
        <v>58</v>
      </c>
      <c r="AC756" s="1" t="s">
        <v>58</v>
      </c>
      <c r="AD756" s="1" t="s">
        <v>58</v>
      </c>
      <c r="AE756" s="1" t="s">
        <v>58</v>
      </c>
      <c r="AF756" s="1" t="s">
        <v>58</v>
      </c>
      <c r="AG756" s="1" t="s">
        <v>58</v>
      </c>
      <c r="AH756" s="1" t="s">
        <v>66</v>
      </c>
      <c r="AI756" s="1" t="s">
        <v>58</v>
      </c>
      <c r="AJ756" s="1" t="s">
        <v>58</v>
      </c>
      <c r="AK756" s="1">
        <v>1</v>
      </c>
      <c r="AL756" s="1">
        <v>1</v>
      </c>
      <c r="AM756" s="1">
        <v>1</v>
      </c>
      <c r="AN756" s="1">
        <v>0</v>
      </c>
      <c r="AO756" s="1">
        <v>1</v>
      </c>
      <c r="AP756" s="1">
        <v>1</v>
      </c>
      <c r="AQ756" s="1">
        <v>1</v>
      </c>
      <c r="AR756" s="1">
        <v>0</v>
      </c>
      <c r="AS756" s="1">
        <v>0</v>
      </c>
      <c r="AV756" s="1">
        <v>14.6</v>
      </c>
      <c r="AW756" s="1" t="s">
        <v>59</v>
      </c>
      <c r="AX756" s="1">
        <v>4</v>
      </c>
    </row>
    <row r="757" spans="1:50">
      <c r="A757" s="1" t="s">
        <v>1509</v>
      </c>
      <c r="B757" s="1" t="s">
        <v>1510</v>
      </c>
      <c r="C757" s="1" t="s">
        <v>108</v>
      </c>
      <c r="E757" s="1" t="s">
        <v>53</v>
      </c>
      <c r="F757" s="1">
        <v>40</v>
      </c>
      <c r="G757" s="1" t="s">
        <v>64</v>
      </c>
      <c r="H757" s="1">
        <v>286.51</v>
      </c>
      <c r="I757" s="1" t="s">
        <v>196</v>
      </c>
      <c r="J757" s="1" t="s">
        <v>55</v>
      </c>
      <c r="K757" s="1" t="s">
        <v>256</v>
      </c>
      <c r="L757" s="1" t="s">
        <v>66</v>
      </c>
      <c r="M757" s="1">
        <v>1</v>
      </c>
      <c r="N757" s="1">
        <v>2</v>
      </c>
      <c r="O757" s="1">
        <v>2</v>
      </c>
      <c r="P757" s="1">
        <v>1</v>
      </c>
      <c r="Q757" s="1" t="s">
        <v>59</v>
      </c>
      <c r="R757" s="1" t="s">
        <v>59</v>
      </c>
      <c r="S757" s="1" t="s">
        <v>59</v>
      </c>
      <c r="T757" s="1" t="s">
        <v>59</v>
      </c>
      <c r="U757" s="1" t="s">
        <v>59</v>
      </c>
      <c r="Y757" s="1" t="s">
        <v>66</v>
      </c>
      <c r="Z757" s="1" t="s">
        <v>58</v>
      </c>
      <c r="AA757" s="1" t="s">
        <v>58</v>
      </c>
      <c r="AB757" s="1" t="s">
        <v>58</v>
      </c>
      <c r="AC757" s="1" t="s">
        <v>58</v>
      </c>
      <c r="AD757" s="1" t="s">
        <v>58</v>
      </c>
      <c r="AE757" s="1" t="s">
        <v>58</v>
      </c>
      <c r="AF757" s="1" t="s">
        <v>58</v>
      </c>
      <c r="AG757" s="1" t="s">
        <v>58</v>
      </c>
      <c r="AH757" s="1" t="s">
        <v>58</v>
      </c>
      <c r="AI757" s="1" t="s">
        <v>58</v>
      </c>
      <c r="AJ757" s="1" t="s">
        <v>58</v>
      </c>
      <c r="AK757" s="1">
        <v>0</v>
      </c>
      <c r="AL757" s="1">
        <v>1</v>
      </c>
      <c r="AM757" s="1">
        <v>1</v>
      </c>
      <c r="AN757" s="1">
        <v>1</v>
      </c>
      <c r="AO757" s="1">
        <v>1</v>
      </c>
      <c r="AP757" s="1">
        <v>0</v>
      </c>
      <c r="AQ757" s="1">
        <v>0</v>
      </c>
      <c r="AR757" s="1">
        <v>0</v>
      </c>
      <c r="AS757" s="1">
        <v>0</v>
      </c>
      <c r="AW757" s="1" t="s">
        <v>66</v>
      </c>
      <c r="AX757" s="1">
        <v>9</v>
      </c>
    </row>
    <row r="758" spans="1:50">
      <c r="A758" s="1" t="s">
        <v>1511</v>
      </c>
      <c r="B758" s="1" t="s">
        <v>1512</v>
      </c>
      <c r="C758" s="1" t="s">
        <v>62</v>
      </c>
      <c r="D758" s="1">
        <v>1360</v>
      </c>
      <c r="E758" s="1" t="s">
        <v>63</v>
      </c>
      <c r="F758" s="1">
        <v>26</v>
      </c>
      <c r="G758" s="1" t="s">
        <v>84</v>
      </c>
      <c r="H758" s="1">
        <v>202.96</v>
      </c>
      <c r="I758" s="1" t="s">
        <v>55</v>
      </c>
      <c r="J758" s="1" t="s">
        <v>55</v>
      </c>
      <c r="K758" s="1" t="s">
        <v>131</v>
      </c>
      <c r="L758" s="1" t="s">
        <v>58</v>
      </c>
      <c r="M758" s="1">
        <v>0</v>
      </c>
      <c r="N758" s="1">
        <v>0</v>
      </c>
      <c r="O758" s="1">
        <v>0</v>
      </c>
      <c r="P758" s="1">
        <v>0</v>
      </c>
      <c r="Q758" s="1" t="s">
        <v>59</v>
      </c>
      <c r="R758" s="1" t="s">
        <v>59</v>
      </c>
      <c r="S758" s="1" t="s">
        <v>59</v>
      </c>
      <c r="T758" s="1" t="s">
        <v>59</v>
      </c>
      <c r="U758" s="1" t="s">
        <v>59</v>
      </c>
      <c r="Y758" s="1" t="s">
        <v>58</v>
      </c>
      <c r="Z758" s="1" t="s">
        <v>58</v>
      </c>
      <c r="AA758" s="1" t="s">
        <v>58</v>
      </c>
      <c r="AB758" s="1" t="s">
        <v>58</v>
      </c>
      <c r="AC758" s="1" t="s">
        <v>58</v>
      </c>
      <c r="AD758" s="1" t="s">
        <v>58</v>
      </c>
      <c r="AE758" s="1" t="s">
        <v>58</v>
      </c>
      <c r="AF758" s="1" t="s">
        <v>58</v>
      </c>
      <c r="AG758" s="1" t="s">
        <v>58</v>
      </c>
      <c r="AH758" s="1" t="s">
        <v>58</v>
      </c>
      <c r="AI758" s="1" t="s">
        <v>58</v>
      </c>
      <c r="AJ758" s="1" t="s">
        <v>58</v>
      </c>
      <c r="AK758" s="1">
        <v>0</v>
      </c>
      <c r="AL758" s="1">
        <v>0</v>
      </c>
      <c r="AM758" s="1">
        <v>0</v>
      </c>
      <c r="AN758" s="1">
        <v>0</v>
      </c>
      <c r="AO758" s="1">
        <v>0</v>
      </c>
      <c r="AP758" s="1">
        <v>0</v>
      </c>
      <c r="AQ758" s="1">
        <v>0</v>
      </c>
      <c r="AR758" s="1">
        <v>0</v>
      </c>
      <c r="AS758" s="1">
        <v>0</v>
      </c>
      <c r="AW758" s="1" t="s">
        <v>59</v>
      </c>
      <c r="AX758" s="1">
        <v>8</v>
      </c>
    </row>
    <row r="759" spans="1:50">
      <c r="A759" s="1" t="s">
        <v>1513</v>
      </c>
      <c r="B759" s="1" t="s">
        <v>1514</v>
      </c>
      <c r="C759" s="1" t="s">
        <v>75</v>
      </c>
      <c r="D759" s="1">
        <v>2160</v>
      </c>
      <c r="E759" s="1" t="s">
        <v>53</v>
      </c>
      <c r="F759" s="1">
        <v>72</v>
      </c>
      <c r="G759" s="1" t="s">
        <v>70</v>
      </c>
      <c r="H759" s="1">
        <v>275</v>
      </c>
      <c r="I759" s="1" t="s">
        <v>55</v>
      </c>
      <c r="J759" s="1" t="s">
        <v>55</v>
      </c>
      <c r="K759" s="1" t="s">
        <v>156</v>
      </c>
      <c r="L759" s="1" t="s">
        <v>58</v>
      </c>
      <c r="M759" s="1">
        <v>0</v>
      </c>
      <c r="N759" s="1">
        <v>2</v>
      </c>
      <c r="O759" s="1">
        <v>2</v>
      </c>
      <c r="P759" s="1">
        <v>1</v>
      </c>
      <c r="Q759" s="1" t="s">
        <v>59</v>
      </c>
      <c r="R759" s="1" t="s">
        <v>59</v>
      </c>
      <c r="S759" s="1" t="s">
        <v>59</v>
      </c>
      <c r="T759" s="1" t="s">
        <v>59</v>
      </c>
      <c r="U759" s="1" t="s">
        <v>59</v>
      </c>
      <c r="V759" s="1">
        <v>1</v>
      </c>
      <c r="W759" s="1">
        <v>0</v>
      </c>
      <c r="X759" s="1">
        <v>1</v>
      </c>
      <c r="Y759" s="1" t="s">
        <v>66</v>
      </c>
      <c r="Z759" s="1" t="s">
        <v>66</v>
      </c>
      <c r="AA759" s="1" t="s">
        <v>58</v>
      </c>
      <c r="AB759" s="1" t="s">
        <v>66</v>
      </c>
      <c r="AC759" s="1" t="s">
        <v>58</v>
      </c>
      <c r="AD759" s="1" t="s">
        <v>58</v>
      </c>
      <c r="AE759" s="1" t="s">
        <v>58</v>
      </c>
      <c r="AF759" s="1" t="s">
        <v>58</v>
      </c>
      <c r="AG759" s="1" t="s">
        <v>58</v>
      </c>
      <c r="AH759" s="1" t="s">
        <v>58</v>
      </c>
      <c r="AI759" s="1" t="s">
        <v>58</v>
      </c>
      <c r="AJ759" s="1" t="s">
        <v>58</v>
      </c>
      <c r="AK759" s="1">
        <v>0</v>
      </c>
      <c r="AL759" s="1">
        <v>0</v>
      </c>
      <c r="AM759" s="1">
        <v>1</v>
      </c>
      <c r="AN759" s="1">
        <v>0</v>
      </c>
      <c r="AO759" s="1">
        <v>0</v>
      </c>
      <c r="AP759" s="1">
        <v>0</v>
      </c>
      <c r="AQ759" s="1">
        <v>0</v>
      </c>
      <c r="AR759" s="1">
        <v>1</v>
      </c>
      <c r="AS759" s="1">
        <v>0</v>
      </c>
      <c r="AV759" s="1">
        <v>12.2</v>
      </c>
      <c r="AW759" s="1" t="s">
        <v>59</v>
      </c>
      <c r="AX759" s="1">
        <v>1</v>
      </c>
    </row>
    <row r="760" spans="1:50">
      <c r="A760" s="1" t="s">
        <v>1515</v>
      </c>
      <c r="B760" s="1" t="s">
        <v>1516</v>
      </c>
      <c r="C760" s="1" t="s">
        <v>103</v>
      </c>
      <c r="D760" s="1">
        <v>8735</v>
      </c>
      <c r="E760" s="1" t="s">
        <v>53</v>
      </c>
      <c r="F760" s="1">
        <v>0</v>
      </c>
      <c r="G760" s="1" t="s">
        <v>64</v>
      </c>
      <c r="H760" s="1">
        <v>357.24</v>
      </c>
      <c r="I760" s="1" t="s">
        <v>105</v>
      </c>
      <c r="J760" s="1" t="s">
        <v>71</v>
      </c>
      <c r="K760" s="1" t="s">
        <v>85</v>
      </c>
      <c r="L760" s="1" t="s">
        <v>66</v>
      </c>
      <c r="M760" s="1">
        <v>1</v>
      </c>
      <c r="N760" s="1">
        <v>1</v>
      </c>
      <c r="O760" s="1">
        <v>1</v>
      </c>
      <c r="P760" s="1">
        <v>0</v>
      </c>
      <c r="Q760" s="1" t="s">
        <v>59</v>
      </c>
      <c r="R760" s="1" t="s">
        <v>66</v>
      </c>
      <c r="S760" s="1" t="s">
        <v>59</v>
      </c>
      <c r="T760" s="1" t="s">
        <v>59</v>
      </c>
      <c r="U760" s="1" t="s">
        <v>59</v>
      </c>
      <c r="W760" s="1">
        <v>0</v>
      </c>
      <c r="X760" s="1">
        <v>0</v>
      </c>
      <c r="Y760" s="1" t="s">
        <v>59</v>
      </c>
      <c r="Z760" s="1" t="s">
        <v>59</v>
      </c>
      <c r="AA760" s="1" t="s">
        <v>59</v>
      </c>
      <c r="AB760" s="1" t="s">
        <v>59</v>
      </c>
      <c r="AC760" s="1" t="s">
        <v>59</v>
      </c>
      <c r="AD760" s="1" t="s">
        <v>59</v>
      </c>
      <c r="AE760" s="1" t="s">
        <v>59</v>
      </c>
      <c r="AF760" s="1" t="s">
        <v>59</v>
      </c>
      <c r="AG760" s="1" t="s">
        <v>59</v>
      </c>
      <c r="AH760" s="1" t="s">
        <v>59</v>
      </c>
      <c r="AI760" s="1" t="s">
        <v>59</v>
      </c>
      <c r="AJ760" s="1" t="s">
        <v>59</v>
      </c>
      <c r="AV760" s="1">
        <v>14.5</v>
      </c>
      <c r="AW760" s="1" t="s">
        <v>59</v>
      </c>
      <c r="AX760" s="1">
        <v>6</v>
      </c>
    </row>
    <row r="761" spans="1:50">
      <c r="A761" s="1" t="s">
        <v>1517</v>
      </c>
      <c r="B761" s="1" t="s">
        <v>1518</v>
      </c>
      <c r="C761" s="1" t="s">
        <v>185</v>
      </c>
      <c r="D761" s="1">
        <v>1600</v>
      </c>
      <c r="E761" s="1" t="s">
        <v>53</v>
      </c>
      <c r="F761" s="1">
        <v>68</v>
      </c>
      <c r="G761" s="1" t="s">
        <v>64</v>
      </c>
      <c r="H761" s="1">
        <v>249.67</v>
      </c>
      <c r="I761" s="1" t="s">
        <v>100</v>
      </c>
      <c r="J761" s="1" t="s">
        <v>71</v>
      </c>
      <c r="K761" s="1" t="s">
        <v>168</v>
      </c>
      <c r="L761" s="1" t="s">
        <v>58</v>
      </c>
      <c r="M761" s="1">
        <v>0</v>
      </c>
      <c r="N761" s="1">
        <v>2</v>
      </c>
      <c r="O761" s="1">
        <v>2</v>
      </c>
      <c r="P761" s="1">
        <v>0</v>
      </c>
      <c r="Q761" s="1" t="s">
        <v>59</v>
      </c>
      <c r="R761" s="1" t="s">
        <v>59</v>
      </c>
      <c r="S761" s="1" t="s">
        <v>66</v>
      </c>
      <c r="T761" s="1" t="s">
        <v>66</v>
      </c>
      <c r="U761" s="1" t="s">
        <v>59</v>
      </c>
      <c r="W761" s="1">
        <v>0</v>
      </c>
      <c r="X761" s="1">
        <v>0</v>
      </c>
      <c r="Y761" s="1" t="s">
        <v>66</v>
      </c>
      <c r="Z761" s="1" t="s">
        <v>66</v>
      </c>
      <c r="AA761" s="1" t="s">
        <v>58</v>
      </c>
      <c r="AB761" s="1" t="s">
        <v>58</v>
      </c>
      <c r="AC761" s="1" t="s">
        <v>58</v>
      </c>
      <c r="AD761" s="1" t="s">
        <v>58</v>
      </c>
      <c r="AE761" s="1" t="s">
        <v>66</v>
      </c>
      <c r="AF761" s="1" t="s">
        <v>58</v>
      </c>
      <c r="AG761" s="1" t="s">
        <v>58</v>
      </c>
      <c r="AH761" s="1" t="s">
        <v>58</v>
      </c>
      <c r="AI761" s="1" t="s">
        <v>58</v>
      </c>
      <c r="AJ761" s="1" t="s">
        <v>58</v>
      </c>
      <c r="AK761" s="1">
        <v>0</v>
      </c>
      <c r="AL761" s="1">
        <v>0</v>
      </c>
      <c r="AM761" s="1">
        <v>1</v>
      </c>
      <c r="AN761" s="1">
        <v>0</v>
      </c>
      <c r="AO761" s="1">
        <v>1</v>
      </c>
      <c r="AP761" s="1">
        <v>0</v>
      </c>
      <c r="AQ761" s="1">
        <v>0</v>
      </c>
      <c r="AR761" s="1">
        <v>0</v>
      </c>
      <c r="AS761" s="1">
        <v>0</v>
      </c>
      <c r="AV761" s="1">
        <v>12</v>
      </c>
      <c r="AW761" s="1" t="s">
        <v>66</v>
      </c>
      <c r="AX761" s="1">
        <v>1</v>
      </c>
    </row>
    <row r="762" spans="1:50">
      <c r="A762" s="1" t="s">
        <v>1519</v>
      </c>
      <c r="B762" s="1" t="s">
        <v>1520</v>
      </c>
      <c r="C762" s="1" t="s">
        <v>142</v>
      </c>
      <c r="D762" s="1">
        <v>4890</v>
      </c>
      <c r="E762" s="1" t="s">
        <v>53</v>
      </c>
      <c r="F762" s="1">
        <v>60</v>
      </c>
      <c r="G762" s="1" t="s">
        <v>64</v>
      </c>
      <c r="H762" s="1">
        <v>303.62</v>
      </c>
      <c r="I762" s="1" t="s">
        <v>55</v>
      </c>
      <c r="J762" s="1" t="s">
        <v>55</v>
      </c>
      <c r="K762" s="1" t="s">
        <v>145</v>
      </c>
      <c r="L762" s="1" t="s">
        <v>58</v>
      </c>
      <c r="M762" s="1">
        <v>0</v>
      </c>
      <c r="N762" s="1">
        <v>1</v>
      </c>
      <c r="O762" s="1">
        <v>1</v>
      </c>
      <c r="P762" s="1">
        <v>0</v>
      </c>
      <c r="Q762" s="1" t="s">
        <v>59</v>
      </c>
      <c r="R762" s="1" t="s">
        <v>59</v>
      </c>
      <c r="S762" s="1" t="s">
        <v>59</v>
      </c>
      <c r="T762" s="1" t="s">
        <v>59</v>
      </c>
      <c r="U762" s="1" t="s">
        <v>59</v>
      </c>
      <c r="V762" s="1">
        <v>1</v>
      </c>
      <c r="W762" s="1">
        <v>1</v>
      </c>
      <c r="X762" s="1">
        <v>0</v>
      </c>
      <c r="Y762" s="1" t="s">
        <v>66</v>
      </c>
      <c r="Z762" s="1" t="s">
        <v>66</v>
      </c>
      <c r="AA762" s="1" t="s">
        <v>58</v>
      </c>
      <c r="AB762" s="1" t="s">
        <v>66</v>
      </c>
      <c r="AC762" s="1" t="s">
        <v>58</v>
      </c>
      <c r="AD762" s="1" t="s">
        <v>58</v>
      </c>
      <c r="AE762" s="1" t="s">
        <v>58</v>
      </c>
      <c r="AF762" s="1" t="s">
        <v>58</v>
      </c>
      <c r="AG762" s="1" t="s">
        <v>58</v>
      </c>
      <c r="AH762" s="1" t="s">
        <v>58</v>
      </c>
      <c r="AI762" s="1" t="s">
        <v>58</v>
      </c>
      <c r="AJ762" s="1" t="s">
        <v>58</v>
      </c>
      <c r="AK762" s="1">
        <v>0</v>
      </c>
      <c r="AL762" s="1">
        <v>0</v>
      </c>
      <c r="AM762" s="1">
        <v>1</v>
      </c>
      <c r="AN762" s="1">
        <v>0</v>
      </c>
      <c r="AO762" s="1">
        <v>0</v>
      </c>
      <c r="AP762" s="1">
        <v>0</v>
      </c>
      <c r="AQ762" s="1">
        <v>1</v>
      </c>
      <c r="AR762" s="1">
        <v>0</v>
      </c>
      <c r="AS762" s="1">
        <v>0</v>
      </c>
      <c r="AV762" s="1">
        <v>12.2</v>
      </c>
      <c r="AW762" s="1" t="s">
        <v>59</v>
      </c>
      <c r="AX762" s="1">
        <v>6</v>
      </c>
    </row>
    <row r="763" spans="1:50">
      <c r="A763" s="1" t="s">
        <v>1521</v>
      </c>
      <c r="B763" s="1" t="s">
        <v>1522</v>
      </c>
      <c r="C763" s="1" t="s">
        <v>185</v>
      </c>
      <c r="D763" s="1">
        <v>1600</v>
      </c>
      <c r="E763" s="1" t="s">
        <v>63</v>
      </c>
      <c r="F763" s="1">
        <v>62</v>
      </c>
      <c r="G763" s="1" t="s">
        <v>70</v>
      </c>
      <c r="H763" s="1">
        <v>320.39</v>
      </c>
      <c r="I763" s="1" t="s">
        <v>55</v>
      </c>
      <c r="J763" s="1" t="s">
        <v>55</v>
      </c>
      <c r="K763" s="1" t="s">
        <v>72</v>
      </c>
      <c r="L763" s="1" t="s">
        <v>58</v>
      </c>
      <c r="M763" s="1">
        <v>0</v>
      </c>
      <c r="N763" s="1">
        <v>2</v>
      </c>
      <c r="O763" s="1">
        <v>2</v>
      </c>
      <c r="P763" s="1">
        <v>0</v>
      </c>
      <c r="Q763" s="1" t="s">
        <v>59</v>
      </c>
      <c r="R763" s="1" t="s">
        <v>59</v>
      </c>
      <c r="S763" s="1" t="s">
        <v>59</v>
      </c>
      <c r="T763" s="1" t="s">
        <v>59</v>
      </c>
      <c r="U763" s="1" t="s">
        <v>59</v>
      </c>
      <c r="W763" s="1">
        <v>0</v>
      </c>
      <c r="X763" s="1">
        <v>0</v>
      </c>
      <c r="Y763" s="1" t="s">
        <v>66</v>
      </c>
      <c r="Z763" s="1" t="s">
        <v>58</v>
      </c>
      <c r="AA763" s="1" t="s">
        <v>58</v>
      </c>
      <c r="AB763" s="1" t="s">
        <v>58</v>
      </c>
      <c r="AC763" s="1" t="s">
        <v>58</v>
      </c>
      <c r="AD763" s="1" t="s">
        <v>58</v>
      </c>
      <c r="AE763" s="1" t="s">
        <v>58</v>
      </c>
      <c r="AF763" s="1" t="s">
        <v>58</v>
      </c>
      <c r="AG763" s="1" t="s">
        <v>58</v>
      </c>
      <c r="AH763" s="1" t="s">
        <v>58</v>
      </c>
      <c r="AI763" s="1" t="s">
        <v>58</v>
      </c>
      <c r="AJ763" s="1" t="s">
        <v>58</v>
      </c>
      <c r="AK763" s="1">
        <v>0</v>
      </c>
      <c r="AL763" s="1">
        <v>1</v>
      </c>
      <c r="AM763" s="1">
        <v>1</v>
      </c>
      <c r="AN763" s="1">
        <v>1</v>
      </c>
      <c r="AO763" s="1">
        <v>0</v>
      </c>
      <c r="AP763" s="1">
        <v>0</v>
      </c>
      <c r="AQ763" s="1">
        <v>0</v>
      </c>
      <c r="AR763" s="1">
        <v>0</v>
      </c>
      <c r="AS763" s="1">
        <v>1</v>
      </c>
      <c r="AV763" s="1">
        <v>12</v>
      </c>
      <c r="AW763" s="1" t="s">
        <v>59</v>
      </c>
      <c r="AX763" s="1">
        <v>1</v>
      </c>
    </row>
    <row r="764" spans="1:50">
      <c r="A764" s="1" t="s">
        <v>1523</v>
      </c>
      <c r="B764" s="1" t="s">
        <v>1524</v>
      </c>
      <c r="C764" s="1" t="s">
        <v>62</v>
      </c>
      <c r="D764" s="1">
        <v>2120</v>
      </c>
      <c r="E764" s="1" t="s">
        <v>63</v>
      </c>
      <c r="F764" s="1">
        <v>0</v>
      </c>
      <c r="G764" s="1" t="s">
        <v>104</v>
      </c>
      <c r="H764" s="1">
        <v>126.97</v>
      </c>
      <c r="I764" s="1" t="s">
        <v>55</v>
      </c>
      <c r="J764" s="1" t="s">
        <v>55</v>
      </c>
      <c r="K764" s="1" t="s">
        <v>123</v>
      </c>
      <c r="L764" s="1" t="s">
        <v>58</v>
      </c>
      <c r="M764" s="1">
        <v>0</v>
      </c>
      <c r="N764" s="1">
        <v>2</v>
      </c>
      <c r="O764" s="1">
        <v>2</v>
      </c>
      <c r="P764" s="1">
        <v>0</v>
      </c>
      <c r="Q764" s="1" t="s">
        <v>59</v>
      </c>
      <c r="R764" s="1" t="s">
        <v>59</v>
      </c>
      <c r="S764" s="1" t="s">
        <v>59</v>
      </c>
      <c r="T764" s="1" t="s">
        <v>59</v>
      </c>
      <c r="U764" s="1" t="s">
        <v>59</v>
      </c>
      <c r="W764" s="1">
        <v>0</v>
      </c>
      <c r="X764" s="1">
        <v>0</v>
      </c>
      <c r="Y764" s="1" t="s">
        <v>59</v>
      </c>
      <c r="Z764" s="1" t="s">
        <v>59</v>
      </c>
      <c r="AA764" s="1" t="s">
        <v>59</v>
      </c>
      <c r="AB764" s="1" t="s">
        <v>59</v>
      </c>
      <c r="AC764" s="1" t="s">
        <v>59</v>
      </c>
      <c r="AD764" s="1" t="s">
        <v>59</v>
      </c>
      <c r="AE764" s="1" t="s">
        <v>59</v>
      </c>
      <c r="AF764" s="1" t="s">
        <v>59</v>
      </c>
      <c r="AG764" s="1" t="s">
        <v>59</v>
      </c>
      <c r="AH764" s="1" t="s">
        <v>59</v>
      </c>
      <c r="AI764" s="1" t="s">
        <v>59</v>
      </c>
      <c r="AJ764" s="1" t="s">
        <v>59</v>
      </c>
      <c r="AV764" s="1">
        <v>10.8</v>
      </c>
      <c r="AW764" s="1" t="s">
        <v>59</v>
      </c>
      <c r="AX764" s="1">
        <v>8</v>
      </c>
    </row>
    <row r="765" spans="1:50">
      <c r="A765" s="1" t="s">
        <v>1525</v>
      </c>
      <c r="B765" s="1" t="s">
        <v>458</v>
      </c>
      <c r="C765" s="1" t="s">
        <v>171</v>
      </c>
      <c r="D765" s="1">
        <v>6840</v>
      </c>
      <c r="E765" s="1" t="s">
        <v>53</v>
      </c>
      <c r="F765" s="1">
        <v>46</v>
      </c>
      <c r="G765" s="1" t="s">
        <v>226</v>
      </c>
      <c r="H765" s="1">
        <v>316.12</v>
      </c>
      <c r="I765" s="1" t="s">
        <v>55</v>
      </c>
      <c r="J765" s="1" t="s">
        <v>55</v>
      </c>
      <c r="K765" s="1" t="s">
        <v>80</v>
      </c>
      <c r="L765" s="1" t="s">
        <v>66</v>
      </c>
      <c r="M765" s="1">
        <v>1</v>
      </c>
      <c r="N765" s="1">
        <v>2</v>
      </c>
      <c r="O765" s="1">
        <v>2</v>
      </c>
      <c r="P765" s="1">
        <v>0</v>
      </c>
      <c r="Q765" s="1" t="s">
        <v>59</v>
      </c>
      <c r="R765" s="1" t="s">
        <v>59</v>
      </c>
      <c r="S765" s="1" t="s">
        <v>59</v>
      </c>
      <c r="T765" s="1" t="s">
        <v>59</v>
      </c>
      <c r="U765" s="1" t="s">
        <v>59</v>
      </c>
      <c r="V765" s="1">
        <v>1</v>
      </c>
      <c r="W765" s="1">
        <v>1</v>
      </c>
      <c r="X765" s="1">
        <v>0</v>
      </c>
      <c r="Y765" s="1" t="s">
        <v>66</v>
      </c>
      <c r="Z765" s="1" t="s">
        <v>66</v>
      </c>
      <c r="AA765" s="1" t="s">
        <v>58</v>
      </c>
      <c r="AB765" s="1" t="s">
        <v>58</v>
      </c>
      <c r="AC765" s="1" t="s">
        <v>58</v>
      </c>
      <c r="AD765" s="1" t="s">
        <v>58</v>
      </c>
      <c r="AE765" s="1" t="s">
        <v>58</v>
      </c>
      <c r="AF765" s="1" t="s">
        <v>58</v>
      </c>
      <c r="AG765" s="1" t="s">
        <v>58</v>
      </c>
      <c r="AH765" s="1" t="s">
        <v>58</v>
      </c>
      <c r="AI765" s="1" t="s">
        <v>58</v>
      </c>
      <c r="AJ765" s="1" t="s">
        <v>58</v>
      </c>
      <c r="AK765" s="1">
        <v>0</v>
      </c>
      <c r="AL765" s="1">
        <v>1</v>
      </c>
      <c r="AM765" s="1">
        <v>1</v>
      </c>
      <c r="AN765" s="1">
        <v>0</v>
      </c>
      <c r="AO765" s="1">
        <v>1</v>
      </c>
      <c r="AP765" s="1">
        <v>0</v>
      </c>
      <c r="AQ765" s="1">
        <v>0</v>
      </c>
      <c r="AR765" s="1">
        <v>0</v>
      </c>
      <c r="AS765" s="1">
        <v>0</v>
      </c>
      <c r="AV765" s="1">
        <v>13.1</v>
      </c>
      <c r="AW765" s="1" t="s">
        <v>59</v>
      </c>
      <c r="AX765" s="1">
        <v>3</v>
      </c>
    </row>
    <row r="766" spans="1:50">
      <c r="A766" s="1" t="s">
        <v>1526</v>
      </c>
      <c r="B766" s="1" t="s">
        <v>1527</v>
      </c>
      <c r="C766" s="1" t="s">
        <v>122</v>
      </c>
      <c r="E766" s="1" t="s">
        <v>63</v>
      </c>
      <c r="F766" s="1">
        <v>72</v>
      </c>
      <c r="G766" s="1" t="s">
        <v>84</v>
      </c>
      <c r="H766" s="1">
        <v>231.25</v>
      </c>
      <c r="I766" s="1" t="s">
        <v>105</v>
      </c>
      <c r="J766" s="1" t="s">
        <v>71</v>
      </c>
      <c r="K766" s="1" t="s">
        <v>116</v>
      </c>
      <c r="L766" s="1" t="s">
        <v>58</v>
      </c>
      <c r="M766" s="1">
        <v>0</v>
      </c>
      <c r="N766" s="1">
        <v>2</v>
      </c>
      <c r="O766" s="1">
        <v>2</v>
      </c>
      <c r="P766" s="1">
        <v>0</v>
      </c>
      <c r="Q766" s="1" t="s">
        <v>59</v>
      </c>
      <c r="R766" s="1" t="s">
        <v>59</v>
      </c>
      <c r="S766" s="1" t="s">
        <v>59</v>
      </c>
      <c r="T766" s="1" t="s">
        <v>59</v>
      </c>
      <c r="U766" s="1" t="s">
        <v>59</v>
      </c>
      <c r="V766" s="1">
        <v>1</v>
      </c>
      <c r="W766" s="1">
        <v>1</v>
      </c>
      <c r="X766" s="1">
        <v>1</v>
      </c>
      <c r="Y766" s="1" t="s">
        <v>58</v>
      </c>
      <c r="Z766" s="1" t="s">
        <v>58</v>
      </c>
      <c r="AA766" s="1" t="s">
        <v>58</v>
      </c>
      <c r="AB766" s="1" t="s">
        <v>66</v>
      </c>
      <c r="AC766" s="1" t="s">
        <v>58</v>
      </c>
      <c r="AD766" s="1" t="s">
        <v>58</v>
      </c>
      <c r="AE766" s="1" t="s">
        <v>66</v>
      </c>
      <c r="AF766" s="1" t="s">
        <v>58</v>
      </c>
      <c r="AG766" s="1" t="s">
        <v>58</v>
      </c>
      <c r="AH766" s="1" t="s">
        <v>58</v>
      </c>
      <c r="AI766" s="1" t="s">
        <v>58</v>
      </c>
      <c r="AJ766" s="1" t="s">
        <v>58</v>
      </c>
      <c r="AK766" s="1">
        <v>0</v>
      </c>
      <c r="AL766" s="1">
        <v>1</v>
      </c>
      <c r="AM766" s="1">
        <v>0</v>
      </c>
      <c r="AN766" s="1">
        <v>0</v>
      </c>
      <c r="AO766" s="1">
        <v>1</v>
      </c>
      <c r="AP766" s="1">
        <v>0</v>
      </c>
      <c r="AQ766" s="1">
        <v>0</v>
      </c>
      <c r="AR766" s="1">
        <v>0</v>
      </c>
      <c r="AS766" s="1">
        <v>0</v>
      </c>
      <c r="AV766" s="1">
        <v>11.6</v>
      </c>
      <c r="AW766" s="1" t="s">
        <v>59</v>
      </c>
      <c r="AX766" s="1">
        <v>7</v>
      </c>
    </row>
    <row r="767" spans="1:50">
      <c r="A767" s="1" t="s">
        <v>1528</v>
      </c>
      <c r="B767" s="1" t="s">
        <v>310</v>
      </c>
      <c r="C767" s="1" t="s">
        <v>212</v>
      </c>
      <c r="D767" s="1">
        <v>9200</v>
      </c>
      <c r="E767" s="1" t="s">
        <v>63</v>
      </c>
      <c r="F767" s="1">
        <v>66</v>
      </c>
      <c r="G767" s="1" t="s">
        <v>54</v>
      </c>
      <c r="H767" s="1">
        <v>238.82</v>
      </c>
      <c r="I767" s="1" t="s">
        <v>65</v>
      </c>
      <c r="J767" s="1" t="s">
        <v>71</v>
      </c>
      <c r="K767" s="1" t="s">
        <v>72</v>
      </c>
      <c r="L767" s="1" t="s">
        <v>58</v>
      </c>
      <c r="M767" s="1">
        <v>0</v>
      </c>
      <c r="N767" s="1">
        <v>1</v>
      </c>
      <c r="O767" s="1">
        <v>1</v>
      </c>
      <c r="P767" s="1">
        <v>0</v>
      </c>
      <c r="Q767" s="1" t="s">
        <v>59</v>
      </c>
      <c r="R767" s="1" t="s">
        <v>59</v>
      </c>
      <c r="S767" s="1" t="s">
        <v>59</v>
      </c>
      <c r="T767" s="1" t="s">
        <v>59</v>
      </c>
      <c r="U767" s="1" t="s">
        <v>59</v>
      </c>
      <c r="W767" s="1">
        <v>0</v>
      </c>
      <c r="X767" s="1">
        <v>0</v>
      </c>
      <c r="Y767" s="1" t="s">
        <v>66</v>
      </c>
      <c r="Z767" s="1" t="s">
        <v>66</v>
      </c>
      <c r="AA767" s="1" t="s">
        <v>58</v>
      </c>
      <c r="AB767" s="1" t="s">
        <v>58</v>
      </c>
      <c r="AC767" s="1" t="s">
        <v>58</v>
      </c>
      <c r="AD767" s="1" t="s">
        <v>58</v>
      </c>
      <c r="AE767" s="1" t="s">
        <v>58</v>
      </c>
      <c r="AF767" s="1" t="s">
        <v>58</v>
      </c>
      <c r="AG767" s="1" t="s">
        <v>58</v>
      </c>
      <c r="AH767" s="1" t="s">
        <v>58</v>
      </c>
      <c r="AI767" s="1" t="s">
        <v>58</v>
      </c>
      <c r="AJ767" s="1" t="s">
        <v>58</v>
      </c>
      <c r="AK767" s="1">
        <v>1</v>
      </c>
      <c r="AL767" s="1">
        <v>0</v>
      </c>
      <c r="AM767" s="1">
        <v>1</v>
      </c>
      <c r="AN767" s="1">
        <v>0</v>
      </c>
      <c r="AO767" s="1">
        <v>0</v>
      </c>
      <c r="AP767" s="1">
        <v>0</v>
      </c>
      <c r="AQ767" s="1">
        <v>0</v>
      </c>
      <c r="AR767" s="1">
        <v>0</v>
      </c>
      <c r="AS767" s="1">
        <v>0</v>
      </c>
      <c r="AV767" s="1">
        <v>13.2</v>
      </c>
      <c r="AW767" s="1" t="s">
        <v>59</v>
      </c>
      <c r="AX767" s="1">
        <v>7</v>
      </c>
    </row>
    <row r="768" spans="1:50">
      <c r="A768" s="1" t="s">
        <v>1529</v>
      </c>
      <c r="B768" s="1" t="s">
        <v>1246</v>
      </c>
      <c r="C768" s="1" t="s">
        <v>122</v>
      </c>
      <c r="D768" s="1">
        <v>5960</v>
      </c>
      <c r="E768" s="1" t="s">
        <v>53</v>
      </c>
      <c r="F768" s="1">
        <v>44</v>
      </c>
      <c r="G768" s="1" t="s">
        <v>115</v>
      </c>
      <c r="H768" s="1">
        <v>212.17</v>
      </c>
      <c r="I768" s="1" t="s">
        <v>105</v>
      </c>
      <c r="J768" s="1" t="s">
        <v>71</v>
      </c>
      <c r="K768" s="1" t="s">
        <v>156</v>
      </c>
      <c r="L768" s="1" t="s">
        <v>66</v>
      </c>
      <c r="M768" s="1">
        <v>1</v>
      </c>
      <c r="N768" s="1">
        <v>0</v>
      </c>
      <c r="O768" s="1">
        <v>0</v>
      </c>
      <c r="P768" s="1">
        <v>0</v>
      </c>
      <c r="Q768" s="1" t="s">
        <v>59</v>
      </c>
      <c r="R768" s="1" t="s">
        <v>66</v>
      </c>
      <c r="S768" s="1" t="s">
        <v>59</v>
      </c>
      <c r="T768" s="1" t="s">
        <v>59</v>
      </c>
      <c r="U768" s="1" t="s">
        <v>59</v>
      </c>
      <c r="V768" s="1">
        <v>1</v>
      </c>
      <c r="W768" s="1">
        <v>1</v>
      </c>
      <c r="X768" s="1">
        <v>0</v>
      </c>
      <c r="Y768" s="1" t="s">
        <v>59</v>
      </c>
      <c r="Z768" s="1" t="s">
        <v>59</v>
      </c>
      <c r="AA768" s="1" t="s">
        <v>59</v>
      </c>
      <c r="AB768" s="1" t="s">
        <v>59</v>
      </c>
      <c r="AC768" s="1" t="s">
        <v>59</v>
      </c>
      <c r="AD768" s="1" t="s">
        <v>59</v>
      </c>
      <c r="AE768" s="1" t="s">
        <v>59</v>
      </c>
      <c r="AF768" s="1" t="s">
        <v>59</v>
      </c>
      <c r="AG768" s="1" t="s">
        <v>59</v>
      </c>
      <c r="AH768" s="1" t="s">
        <v>59</v>
      </c>
      <c r="AI768" s="1" t="s">
        <v>59</v>
      </c>
      <c r="AJ768" s="1" t="s">
        <v>59</v>
      </c>
      <c r="AV768" s="1">
        <v>12</v>
      </c>
      <c r="AW768" s="1" t="s">
        <v>59</v>
      </c>
      <c r="AX768" s="1">
        <v>7</v>
      </c>
    </row>
    <row r="769" spans="1:50">
      <c r="A769" s="1" t="s">
        <v>1530</v>
      </c>
      <c r="B769" s="1" t="s">
        <v>1531</v>
      </c>
      <c r="C769" s="1" t="s">
        <v>205</v>
      </c>
      <c r="D769" s="1">
        <v>3480</v>
      </c>
      <c r="E769" s="1" t="s">
        <v>53</v>
      </c>
      <c r="F769" s="1">
        <v>90</v>
      </c>
      <c r="G769" s="1" t="s">
        <v>64</v>
      </c>
      <c r="H769" s="1">
        <v>358.88</v>
      </c>
      <c r="I769" s="1" t="s">
        <v>105</v>
      </c>
      <c r="J769" s="1" t="s">
        <v>55</v>
      </c>
      <c r="K769" s="1" t="s">
        <v>168</v>
      </c>
      <c r="L769" s="1" t="s">
        <v>58</v>
      </c>
      <c r="M769" s="1">
        <v>0</v>
      </c>
      <c r="N769" s="1">
        <v>2</v>
      </c>
      <c r="O769" s="1">
        <v>1</v>
      </c>
      <c r="P769" s="1">
        <v>1</v>
      </c>
      <c r="Q769" s="1" t="s">
        <v>59</v>
      </c>
      <c r="R769" s="1" t="s">
        <v>59</v>
      </c>
      <c r="S769" s="1" t="s">
        <v>59</v>
      </c>
      <c r="T769" s="1" t="s">
        <v>59</v>
      </c>
      <c r="U769" s="1" t="s">
        <v>59</v>
      </c>
      <c r="W769" s="1">
        <v>0</v>
      </c>
      <c r="X769" s="1">
        <v>0</v>
      </c>
      <c r="Y769" s="1" t="s">
        <v>66</v>
      </c>
      <c r="Z769" s="1" t="s">
        <v>66</v>
      </c>
      <c r="AA769" s="1" t="s">
        <v>58</v>
      </c>
      <c r="AB769" s="1" t="s">
        <v>58</v>
      </c>
      <c r="AC769" s="1" t="s">
        <v>58</v>
      </c>
      <c r="AD769" s="1" t="s">
        <v>58</v>
      </c>
      <c r="AE769" s="1" t="s">
        <v>58</v>
      </c>
      <c r="AF769" s="1" t="s">
        <v>58</v>
      </c>
      <c r="AG769" s="1" t="s">
        <v>58</v>
      </c>
      <c r="AH769" s="1" t="s">
        <v>58</v>
      </c>
      <c r="AI769" s="1" t="s">
        <v>58</v>
      </c>
      <c r="AJ769" s="1" t="s">
        <v>58</v>
      </c>
      <c r="AK769" s="1">
        <v>0</v>
      </c>
      <c r="AL769" s="1">
        <v>0</v>
      </c>
      <c r="AM769" s="1">
        <v>1</v>
      </c>
      <c r="AN769" s="1">
        <v>0</v>
      </c>
      <c r="AO769" s="1">
        <v>0</v>
      </c>
      <c r="AP769" s="1">
        <v>0</v>
      </c>
      <c r="AQ769" s="1">
        <v>0</v>
      </c>
      <c r="AR769" s="1">
        <v>0</v>
      </c>
      <c r="AS769" s="1">
        <v>0</v>
      </c>
      <c r="AV769" s="1">
        <v>14.9</v>
      </c>
      <c r="AW769" s="1" t="s">
        <v>59</v>
      </c>
      <c r="AX769" s="1">
        <v>1</v>
      </c>
    </row>
    <row r="770" spans="1:50">
      <c r="A770" s="1" t="s">
        <v>1532</v>
      </c>
      <c r="B770" s="1" t="s">
        <v>1048</v>
      </c>
      <c r="C770" s="1" t="s">
        <v>103</v>
      </c>
      <c r="D770" s="1">
        <v>5170</v>
      </c>
      <c r="E770" s="1" t="s">
        <v>53</v>
      </c>
      <c r="F770" s="1">
        <v>70</v>
      </c>
      <c r="G770" s="1" t="s">
        <v>226</v>
      </c>
      <c r="H770" s="1">
        <v>323.68</v>
      </c>
      <c r="I770" s="1" t="s">
        <v>55</v>
      </c>
      <c r="J770" s="1" t="s">
        <v>55</v>
      </c>
      <c r="K770" s="1" t="s">
        <v>131</v>
      </c>
      <c r="L770" s="1" t="s">
        <v>58</v>
      </c>
      <c r="M770" s="1">
        <v>0</v>
      </c>
      <c r="N770" s="1">
        <v>2</v>
      </c>
      <c r="O770" s="1">
        <v>2</v>
      </c>
      <c r="P770" s="1">
        <v>0</v>
      </c>
      <c r="Q770" s="1" t="s">
        <v>59</v>
      </c>
      <c r="R770" s="1" t="s">
        <v>59</v>
      </c>
      <c r="S770" s="1" t="s">
        <v>59</v>
      </c>
      <c r="T770" s="1" t="s">
        <v>59</v>
      </c>
      <c r="U770" s="1" t="s">
        <v>59</v>
      </c>
      <c r="W770" s="1">
        <v>0</v>
      </c>
      <c r="X770" s="1">
        <v>0</v>
      </c>
      <c r="Y770" s="1" t="s">
        <v>66</v>
      </c>
      <c r="Z770" s="1" t="s">
        <v>58</v>
      </c>
      <c r="AA770" s="1" t="s">
        <v>58</v>
      </c>
      <c r="AB770" s="1" t="s">
        <v>66</v>
      </c>
      <c r="AC770" s="1" t="s">
        <v>58</v>
      </c>
      <c r="AD770" s="1" t="s">
        <v>58</v>
      </c>
      <c r="AE770" s="1" t="s">
        <v>58</v>
      </c>
      <c r="AF770" s="1" t="s">
        <v>58</v>
      </c>
      <c r="AG770" s="1" t="s">
        <v>58</v>
      </c>
      <c r="AH770" s="1" t="s">
        <v>58</v>
      </c>
      <c r="AI770" s="1" t="s">
        <v>58</v>
      </c>
      <c r="AJ770" s="1" t="s">
        <v>58</v>
      </c>
      <c r="AK770" s="1">
        <v>0</v>
      </c>
      <c r="AL770" s="1">
        <v>0</v>
      </c>
      <c r="AM770" s="1">
        <v>1</v>
      </c>
      <c r="AN770" s="1">
        <v>1</v>
      </c>
      <c r="AO770" s="1">
        <v>1</v>
      </c>
      <c r="AP770" s="1">
        <v>0</v>
      </c>
      <c r="AQ770" s="1">
        <v>0</v>
      </c>
      <c r="AR770" s="1">
        <v>0</v>
      </c>
      <c r="AS770" s="1">
        <v>1</v>
      </c>
      <c r="AV770" s="1">
        <v>13</v>
      </c>
      <c r="AW770" s="1" t="s">
        <v>59</v>
      </c>
      <c r="AX770" s="1">
        <v>6</v>
      </c>
    </row>
    <row r="771" spans="1:50">
      <c r="A771" s="1" t="s">
        <v>1533</v>
      </c>
      <c r="B771" s="1" t="s">
        <v>338</v>
      </c>
      <c r="C771" s="1" t="s">
        <v>83</v>
      </c>
      <c r="D771" s="1">
        <v>5360</v>
      </c>
      <c r="E771" s="1" t="s">
        <v>53</v>
      </c>
      <c r="F771" s="1">
        <v>58</v>
      </c>
      <c r="G771" s="1" t="s">
        <v>226</v>
      </c>
      <c r="H771" s="1">
        <v>284.87</v>
      </c>
      <c r="I771" s="1" t="s">
        <v>55</v>
      </c>
      <c r="J771" s="1" t="s">
        <v>55</v>
      </c>
      <c r="K771" s="1" t="s">
        <v>57</v>
      </c>
      <c r="L771" s="1" t="s">
        <v>58</v>
      </c>
      <c r="M771" s="1">
        <v>0</v>
      </c>
      <c r="N771" s="1">
        <v>0</v>
      </c>
      <c r="O771" s="1">
        <v>0</v>
      </c>
      <c r="P771" s="1">
        <v>0</v>
      </c>
      <c r="Q771" s="1" t="s">
        <v>59</v>
      </c>
      <c r="R771" s="1" t="s">
        <v>59</v>
      </c>
      <c r="S771" s="1" t="s">
        <v>59</v>
      </c>
      <c r="T771" s="1" t="s">
        <v>59</v>
      </c>
      <c r="U771" s="1" t="s">
        <v>59</v>
      </c>
      <c r="V771" s="1">
        <v>1</v>
      </c>
      <c r="W771" s="1">
        <v>0</v>
      </c>
      <c r="X771" s="1">
        <v>1</v>
      </c>
      <c r="Y771" s="1" t="s">
        <v>58</v>
      </c>
      <c r="Z771" s="1" t="s">
        <v>58</v>
      </c>
      <c r="AA771" s="1" t="s">
        <v>58</v>
      </c>
      <c r="AB771" s="1" t="s">
        <v>58</v>
      </c>
      <c r="AC771" s="1" t="s">
        <v>58</v>
      </c>
      <c r="AD771" s="1" t="s">
        <v>58</v>
      </c>
      <c r="AE771" s="1" t="s">
        <v>58</v>
      </c>
      <c r="AF771" s="1" t="s">
        <v>58</v>
      </c>
      <c r="AG771" s="1" t="s">
        <v>58</v>
      </c>
      <c r="AH771" s="1" t="s">
        <v>58</v>
      </c>
      <c r="AI771" s="1" t="s">
        <v>58</v>
      </c>
      <c r="AJ771" s="1" t="s">
        <v>58</v>
      </c>
      <c r="AK771" s="1">
        <v>1</v>
      </c>
      <c r="AL771" s="1">
        <v>1</v>
      </c>
      <c r="AM771" s="1">
        <v>1</v>
      </c>
      <c r="AN771" s="1">
        <v>1</v>
      </c>
      <c r="AO771" s="1">
        <v>1</v>
      </c>
      <c r="AP771" s="1">
        <v>0</v>
      </c>
      <c r="AQ771" s="1">
        <v>0</v>
      </c>
      <c r="AR771" s="1">
        <v>0</v>
      </c>
      <c r="AS771" s="1">
        <v>1</v>
      </c>
      <c r="AV771" s="1">
        <v>14.6</v>
      </c>
      <c r="AW771" s="1" t="s">
        <v>59</v>
      </c>
      <c r="AX771" s="1">
        <v>2</v>
      </c>
    </row>
    <row r="772" spans="1:50">
      <c r="A772" s="1" t="s">
        <v>1534</v>
      </c>
      <c r="B772" s="1" t="s">
        <v>1535</v>
      </c>
      <c r="C772" s="1" t="s">
        <v>103</v>
      </c>
      <c r="D772" s="1">
        <v>7360</v>
      </c>
      <c r="E772" s="1" t="s">
        <v>53</v>
      </c>
      <c r="F772" s="1">
        <v>40</v>
      </c>
      <c r="G772" s="1" t="s">
        <v>70</v>
      </c>
      <c r="H772" s="1">
        <v>387.83</v>
      </c>
      <c r="I772" s="1" t="s">
        <v>55</v>
      </c>
      <c r="J772" s="1" t="s">
        <v>55</v>
      </c>
      <c r="K772" s="1" t="s">
        <v>131</v>
      </c>
      <c r="L772" s="1" t="s">
        <v>66</v>
      </c>
      <c r="M772" s="1">
        <v>1</v>
      </c>
      <c r="N772" s="1">
        <v>2</v>
      </c>
      <c r="O772" s="1">
        <v>2</v>
      </c>
      <c r="P772" s="1">
        <v>0</v>
      </c>
      <c r="Q772" s="1" t="s">
        <v>59</v>
      </c>
      <c r="R772" s="1" t="s">
        <v>59</v>
      </c>
      <c r="S772" s="1" t="s">
        <v>59</v>
      </c>
      <c r="T772" s="1" t="s">
        <v>59</v>
      </c>
      <c r="U772" s="1" t="s">
        <v>59</v>
      </c>
      <c r="W772" s="1">
        <v>0</v>
      </c>
      <c r="X772" s="1">
        <v>0</v>
      </c>
      <c r="Y772" s="1" t="s">
        <v>58</v>
      </c>
      <c r="Z772" s="1" t="s">
        <v>66</v>
      </c>
      <c r="AA772" s="1" t="s">
        <v>58</v>
      </c>
      <c r="AB772" s="1" t="s">
        <v>66</v>
      </c>
      <c r="AC772" s="1" t="s">
        <v>58</v>
      </c>
      <c r="AD772" s="1" t="s">
        <v>66</v>
      </c>
      <c r="AE772" s="1" t="s">
        <v>58</v>
      </c>
      <c r="AF772" s="1" t="s">
        <v>58</v>
      </c>
      <c r="AG772" s="1" t="s">
        <v>58</v>
      </c>
      <c r="AH772" s="1" t="s">
        <v>58</v>
      </c>
      <c r="AI772" s="1" t="s">
        <v>58</v>
      </c>
      <c r="AJ772" s="1" t="s">
        <v>58</v>
      </c>
      <c r="AK772" s="1">
        <v>0</v>
      </c>
      <c r="AL772" s="1">
        <v>0</v>
      </c>
      <c r="AM772" s="1">
        <v>0</v>
      </c>
      <c r="AN772" s="1">
        <v>0</v>
      </c>
      <c r="AO772" s="1">
        <v>0</v>
      </c>
      <c r="AP772" s="1">
        <v>0</v>
      </c>
      <c r="AQ772" s="1">
        <v>0</v>
      </c>
      <c r="AR772" s="1">
        <v>0</v>
      </c>
      <c r="AS772" s="1">
        <v>0</v>
      </c>
      <c r="AV772" s="1">
        <v>10.3</v>
      </c>
      <c r="AW772" s="1" t="s">
        <v>59</v>
      </c>
      <c r="AX772" s="1">
        <v>6</v>
      </c>
    </row>
    <row r="773" spans="1:50">
      <c r="A773" s="1" t="s">
        <v>1536</v>
      </c>
      <c r="B773" s="1" t="s">
        <v>1429</v>
      </c>
      <c r="C773" s="1" t="s">
        <v>212</v>
      </c>
      <c r="D773" s="1">
        <v>6640</v>
      </c>
      <c r="E773" s="1" t="s">
        <v>63</v>
      </c>
      <c r="F773" s="1">
        <v>68</v>
      </c>
      <c r="G773" s="1" t="s">
        <v>115</v>
      </c>
      <c r="H773" s="1">
        <v>235.2</v>
      </c>
      <c r="I773" s="1" t="s">
        <v>55</v>
      </c>
      <c r="J773" s="1" t="s">
        <v>55</v>
      </c>
      <c r="K773" s="1" t="s">
        <v>131</v>
      </c>
      <c r="L773" s="1" t="s">
        <v>58</v>
      </c>
      <c r="M773" s="1">
        <v>0</v>
      </c>
      <c r="N773" s="1">
        <v>1</v>
      </c>
      <c r="O773" s="1">
        <v>1</v>
      </c>
      <c r="P773" s="1">
        <v>0</v>
      </c>
      <c r="Q773" s="1" t="s">
        <v>59</v>
      </c>
      <c r="R773" s="1" t="s">
        <v>59</v>
      </c>
      <c r="S773" s="1" t="s">
        <v>59</v>
      </c>
      <c r="T773" s="1" t="s">
        <v>59</v>
      </c>
      <c r="U773" s="1" t="s">
        <v>59</v>
      </c>
      <c r="W773" s="1">
        <v>0</v>
      </c>
      <c r="X773" s="1">
        <v>0</v>
      </c>
      <c r="Y773" s="1" t="s">
        <v>58</v>
      </c>
      <c r="Z773" s="1" t="s">
        <v>58</v>
      </c>
      <c r="AA773" s="1" t="s">
        <v>58</v>
      </c>
      <c r="AB773" s="1" t="s">
        <v>58</v>
      </c>
      <c r="AC773" s="1" t="s">
        <v>58</v>
      </c>
      <c r="AD773" s="1" t="s">
        <v>58</v>
      </c>
      <c r="AE773" s="1" t="s">
        <v>58</v>
      </c>
      <c r="AF773" s="1" t="s">
        <v>58</v>
      </c>
      <c r="AG773" s="1" t="s">
        <v>58</v>
      </c>
      <c r="AH773" s="1" t="s">
        <v>58</v>
      </c>
      <c r="AI773" s="1" t="s">
        <v>58</v>
      </c>
      <c r="AJ773" s="1" t="s">
        <v>58</v>
      </c>
      <c r="AK773" s="1">
        <v>0</v>
      </c>
      <c r="AL773" s="1">
        <v>0</v>
      </c>
      <c r="AM773" s="1">
        <v>0</v>
      </c>
      <c r="AN773" s="1">
        <v>0</v>
      </c>
      <c r="AO773" s="1">
        <v>0</v>
      </c>
      <c r="AP773" s="1">
        <v>0</v>
      </c>
      <c r="AQ773" s="1">
        <v>0</v>
      </c>
      <c r="AR773" s="1">
        <v>0</v>
      </c>
      <c r="AS773" s="1">
        <v>0</v>
      </c>
      <c r="AV773" s="1">
        <v>14.1</v>
      </c>
      <c r="AW773" s="1" t="s">
        <v>59</v>
      </c>
      <c r="AX773" s="1">
        <v>7</v>
      </c>
    </row>
    <row r="774" spans="1:50">
      <c r="A774" s="1" t="s">
        <v>1537</v>
      </c>
      <c r="B774" s="1" t="s">
        <v>1538</v>
      </c>
      <c r="C774" s="1" t="s">
        <v>142</v>
      </c>
      <c r="D774" s="1">
        <v>6440</v>
      </c>
      <c r="E774" s="1" t="s">
        <v>53</v>
      </c>
      <c r="F774" s="1">
        <v>70</v>
      </c>
      <c r="G774" s="1" t="s">
        <v>54</v>
      </c>
      <c r="H774" s="1">
        <v>273.02999999999997</v>
      </c>
      <c r="I774" s="1" t="s">
        <v>55</v>
      </c>
      <c r="J774" s="1" t="s">
        <v>56</v>
      </c>
      <c r="K774" s="1" t="s">
        <v>90</v>
      </c>
      <c r="L774" s="1" t="s">
        <v>58</v>
      </c>
      <c r="M774" s="1">
        <v>0</v>
      </c>
      <c r="N774" s="1">
        <v>2</v>
      </c>
      <c r="O774" s="1">
        <v>2</v>
      </c>
      <c r="P774" s="1">
        <v>0</v>
      </c>
      <c r="Q774" s="1" t="s">
        <v>59</v>
      </c>
      <c r="R774" s="1" t="s">
        <v>59</v>
      </c>
      <c r="S774" s="1" t="s">
        <v>59</v>
      </c>
      <c r="T774" s="1" t="s">
        <v>59</v>
      </c>
      <c r="U774" s="1" t="s">
        <v>59</v>
      </c>
      <c r="V774" s="1">
        <v>0</v>
      </c>
      <c r="W774" s="1">
        <v>1</v>
      </c>
      <c r="X774" s="1">
        <v>0</v>
      </c>
      <c r="Y774" s="1" t="s">
        <v>66</v>
      </c>
      <c r="Z774" s="1" t="s">
        <v>66</v>
      </c>
      <c r="AA774" s="1" t="s">
        <v>58</v>
      </c>
      <c r="AB774" s="1" t="s">
        <v>66</v>
      </c>
      <c r="AC774" s="1" t="s">
        <v>58</v>
      </c>
      <c r="AD774" s="1" t="s">
        <v>58</v>
      </c>
      <c r="AE774" s="1" t="s">
        <v>58</v>
      </c>
      <c r="AF774" s="1" t="s">
        <v>58</v>
      </c>
      <c r="AG774" s="1" t="s">
        <v>58</v>
      </c>
      <c r="AH774" s="1" t="s">
        <v>58</v>
      </c>
      <c r="AI774" s="1" t="s">
        <v>58</v>
      </c>
      <c r="AJ774" s="1" t="s">
        <v>58</v>
      </c>
      <c r="AK774" s="1">
        <v>0</v>
      </c>
      <c r="AL774" s="1">
        <v>0</v>
      </c>
      <c r="AM774" s="1">
        <v>1</v>
      </c>
      <c r="AN774" s="1">
        <v>0</v>
      </c>
      <c r="AO774" s="1">
        <v>1</v>
      </c>
      <c r="AP774" s="1">
        <v>0</v>
      </c>
      <c r="AQ774" s="1">
        <v>0</v>
      </c>
      <c r="AR774" s="1">
        <v>0</v>
      </c>
      <c r="AS774" s="1">
        <v>1</v>
      </c>
      <c r="AV774" s="1">
        <v>12.2</v>
      </c>
      <c r="AW774" s="1" t="s">
        <v>59</v>
      </c>
      <c r="AX774" s="1">
        <v>6</v>
      </c>
    </row>
    <row r="775" spans="1:50">
      <c r="A775" s="1" t="s">
        <v>1539</v>
      </c>
      <c r="B775" s="1" t="s">
        <v>1540</v>
      </c>
      <c r="C775" s="1" t="s">
        <v>171</v>
      </c>
      <c r="D775" s="1">
        <v>5380</v>
      </c>
      <c r="E775" s="1" t="s">
        <v>63</v>
      </c>
      <c r="F775" s="1">
        <v>60</v>
      </c>
      <c r="G775" s="1" t="s">
        <v>70</v>
      </c>
      <c r="H775" s="1">
        <v>488.16</v>
      </c>
      <c r="I775" s="1" t="s">
        <v>105</v>
      </c>
      <c r="J775" s="1" t="s">
        <v>71</v>
      </c>
      <c r="K775" s="1" t="s">
        <v>215</v>
      </c>
      <c r="L775" s="1" t="s">
        <v>58</v>
      </c>
      <c r="M775" s="1">
        <v>0</v>
      </c>
      <c r="N775" s="1">
        <v>2</v>
      </c>
      <c r="O775" s="1">
        <v>2</v>
      </c>
      <c r="P775" s="1">
        <v>0</v>
      </c>
      <c r="Q775" s="1" t="s">
        <v>59</v>
      </c>
      <c r="R775" s="1" t="s">
        <v>59</v>
      </c>
      <c r="S775" s="1" t="s">
        <v>59</v>
      </c>
      <c r="T775" s="1" t="s">
        <v>66</v>
      </c>
      <c r="U775" s="1" t="s">
        <v>66</v>
      </c>
      <c r="V775" s="1">
        <v>3</v>
      </c>
      <c r="W775" s="1">
        <v>0</v>
      </c>
      <c r="X775" s="1">
        <v>1</v>
      </c>
      <c r="Y775" s="1" t="s">
        <v>58</v>
      </c>
      <c r="Z775" s="1" t="s">
        <v>58</v>
      </c>
      <c r="AA775" s="1" t="s">
        <v>58</v>
      </c>
      <c r="AB775" s="1" t="s">
        <v>66</v>
      </c>
      <c r="AC775" s="1" t="s">
        <v>58</v>
      </c>
      <c r="AD775" s="1" t="s">
        <v>58</v>
      </c>
      <c r="AE775" s="1" t="s">
        <v>58</v>
      </c>
      <c r="AF775" s="1" t="s">
        <v>58</v>
      </c>
      <c r="AG775" s="1" t="s">
        <v>58</v>
      </c>
      <c r="AH775" s="1" t="s">
        <v>58</v>
      </c>
      <c r="AI775" s="1" t="s">
        <v>58</v>
      </c>
      <c r="AJ775" s="1" t="s">
        <v>58</v>
      </c>
      <c r="AK775" s="1">
        <v>0</v>
      </c>
      <c r="AL775" s="1">
        <v>1</v>
      </c>
      <c r="AM775" s="1">
        <v>1</v>
      </c>
      <c r="AN775" s="1">
        <v>0</v>
      </c>
      <c r="AO775" s="1">
        <v>1</v>
      </c>
      <c r="AP775" s="1">
        <v>0</v>
      </c>
      <c r="AQ775" s="1">
        <v>0</v>
      </c>
      <c r="AR775" s="1">
        <v>0</v>
      </c>
      <c r="AS775" s="1">
        <v>1</v>
      </c>
      <c r="AV775" s="1">
        <v>14.3</v>
      </c>
      <c r="AW775" s="1" t="s">
        <v>59</v>
      </c>
      <c r="AX775" s="1">
        <v>3</v>
      </c>
    </row>
    <row r="776" spans="1:50">
      <c r="A776" s="1" t="s">
        <v>1541</v>
      </c>
      <c r="B776" s="1" t="s">
        <v>1542</v>
      </c>
      <c r="C776" s="1" t="s">
        <v>93</v>
      </c>
      <c r="D776" s="1">
        <v>6320</v>
      </c>
      <c r="E776" s="1" t="s">
        <v>63</v>
      </c>
      <c r="F776" s="1">
        <v>62</v>
      </c>
      <c r="G776" s="1" t="s">
        <v>89</v>
      </c>
      <c r="H776" s="1">
        <v>405.92</v>
      </c>
      <c r="I776" s="1" t="s">
        <v>55</v>
      </c>
      <c r="J776" s="1" t="s">
        <v>71</v>
      </c>
      <c r="K776" s="1" t="s">
        <v>72</v>
      </c>
      <c r="L776" s="1" t="s">
        <v>58</v>
      </c>
      <c r="M776" s="1">
        <v>0</v>
      </c>
      <c r="N776" s="1">
        <v>1</v>
      </c>
      <c r="O776" s="1">
        <v>1</v>
      </c>
      <c r="P776" s="1">
        <v>0</v>
      </c>
      <c r="Q776" s="1" t="s">
        <v>59</v>
      </c>
      <c r="R776" s="1" t="s">
        <v>59</v>
      </c>
      <c r="S776" s="1" t="s">
        <v>59</v>
      </c>
      <c r="T776" s="1" t="s">
        <v>59</v>
      </c>
      <c r="U776" s="1" t="s">
        <v>59</v>
      </c>
      <c r="W776" s="1">
        <v>0</v>
      </c>
      <c r="X776" s="1">
        <v>0</v>
      </c>
      <c r="Y776" s="1" t="s">
        <v>66</v>
      </c>
      <c r="Z776" s="1" t="s">
        <v>66</v>
      </c>
      <c r="AA776" s="1" t="s">
        <v>66</v>
      </c>
      <c r="AB776" s="1" t="s">
        <v>66</v>
      </c>
      <c r="AC776" s="1" t="s">
        <v>58</v>
      </c>
      <c r="AD776" s="1" t="s">
        <v>66</v>
      </c>
      <c r="AE776" s="1" t="s">
        <v>58</v>
      </c>
      <c r="AF776" s="1" t="s">
        <v>58</v>
      </c>
      <c r="AG776" s="1" t="s">
        <v>58</v>
      </c>
      <c r="AH776" s="1" t="s">
        <v>66</v>
      </c>
      <c r="AI776" s="1" t="s">
        <v>58</v>
      </c>
      <c r="AJ776" s="1" t="s">
        <v>58</v>
      </c>
      <c r="AK776" s="1">
        <v>1</v>
      </c>
      <c r="AL776" s="1">
        <v>0</v>
      </c>
      <c r="AM776" s="1">
        <v>0</v>
      </c>
      <c r="AN776" s="1">
        <v>0</v>
      </c>
      <c r="AO776" s="1">
        <v>1</v>
      </c>
      <c r="AP776" s="1">
        <v>0</v>
      </c>
      <c r="AQ776" s="1">
        <v>0</v>
      </c>
      <c r="AR776" s="1">
        <v>0</v>
      </c>
      <c r="AS776" s="1">
        <v>1</v>
      </c>
      <c r="AV776" s="1">
        <v>15.2</v>
      </c>
      <c r="AW776" s="1" t="s">
        <v>59</v>
      </c>
      <c r="AX776" s="1">
        <v>5</v>
      </c>
    </row>
    <row r="777" spans="1:50">
      <c r="A777" s="1" t="s">
        <v>1543</v>
      </c>
      <c r="B777" s="1" t="s">
        <v>679</v>
      </c>
      <c r="C777" s="1" t="s">
        <v>103</v>
      </c>
      <c r="D777" s="1">
        <v>2840</v>
      </c>
      <c r="E777" s="1" t="s">
        <v>58</v>
      </c>
      <c r="F777" s="1">
        <v>0</v>
      </c>
      <c r="G777" s="1" t="s">
        <v>70</v>
      </c>
      <c r="H777" s="1">
        <v>299.33999999999997</v>
      </c>
      <c r="I777" s="1" t="s">
        <v>55</v>
      </c>
      <c r="J777" s="1" t="s">
        <v>55</v>
      </c>
      <c r="K777" s="1" t="s">
        <v>153</v>
      </c>
      <c r="L777" s="1" t="s">
        <v>66</v>
      </c>
      <c r="M777" s="1">
        <v>1</v>
      </c>
      <c r="N777" s="1">
        <v>0</v>
      </c>
      <c r="O777" s="1">
        <v>0</v>
      </c>
      <c r="P777" s="1">
        <v>0</v>
      </c>
      <c r="Q777" s="1" t="s">
        <v>59</v>
      </c>
      <c r="R777" s="1" t="s">
        <v>59</v>
      </c>
      <c r="S777" s="1" t="s">
        <v>59</v>
      </c>
      <c r="T777" s="1" t="s">
        <v>59</v>
      </c>
      <c r="U777" s="1" t="s">
        <v>59</v>
      </c>
      <c r="W777" s="1">
        <v>0</v>
      </c>
      <c r="X777" s="1">
        <v>0</v>
      </c>
      <c r="Y777" s="1" t="s">
        <v>58</v>
      </c>
      <c r="Z777" s="1" t="s">
        <v>66</v>
      </c>
      <c r="AA777" s="1" t="s">
        <v>58</v>
      </c>
      <c r="AB777" s="1" t="s">
        <v>58</v>
      </c>
      <c r="AC777" s="1" t="s">
        <v>58</v>
      </c>
      <c r="AD777" s="1" t="s">
        <v>58</v>
      </c>
      <c r="AE777" s="1" t="s">
        <v>66</v>
      </c>
      <c r="AF777" s="1" t="s">
        <v>58</v>
      </c>
      <c r="AG777" s="1" t="s">
        <v>58</v>
      </c>
      <c r="AH777" s="1" t="s">
        <v>58</v>
      </c>
      <c r="AI777" s="1" t="s">
        <v>58</v>
      </c>
      <c r="AJ777" s="1" t="s">
        <v>58</v>
      </c>
      <c r="AK777" s="1">
        <v>0</v>
      </c>
      <c r="AL777" s="1">
        <v>0</v>
      </c>
      <c r="AM777" s="1">
        <v>1</v>
      </c>
      <c r="AN777" s="1">
        <v>0</v>
      </c>
      <c r="AO777" s="1">
        <v>1</v>
      </c>
      <c r="AP777" s="1">
        <v>0</v>
      </c>
      <c r="AQ777" s="1">
        <v>0</v>
      </c>
      <c r="AR777" s="1">
        <v>1</v>
      </c>
      <c r="AS777" s="1">
        <v>0</v>
      </c>
      <c r="AV777" s="1">
        <v>13.9</v>
      </c>
      <c r="AW777" s="1" t="s">
        <v>59</v>
      </c>
      <c r="AX777" s="1">
        <v>6</v>
      </c>
    </row>
    <row r="778" spans="1:50">
      <c r="A778" s="1" t="s">
        <v>1544</v>
      </c>
      <c r="B778" s="1" t="s">
        <v>1211</v>
      </c>
      <c r="C778" s="1" t="s">
        <v>119</v>
      </c>
      <c r="D778" s="1">
        <v>520</v>
      </c>
      <c r="E778" s="1" t="s">
        <v>53</v>
      </c>
      <c r="F778" s="1">
        <v>40</v>
      </c>
      <c r="G778" s="1" t="s">
        <v>54</v>
      </c>
      <c r="H778" s="1">
        <v>185.86</v>
      </c>
      <c r="I778" s="1" t="s">
        <v>55</v>
      </c>
      <c r="J778" s="1" t="s">
        <v>71</v>
      </c>
      <c r="K778" s="1" t="s">
        <v>90</v>
      </c>
      <c r="L778" s="1" t="s">
        <v>58</v>
      </c>
      <c r="M778" s="1">
        <v>0</v>
      </c>
      <c r="N778" s="1">
        <v>0</v>
      </c>
      <c r="O778" s="1">
        <v>0</v>
      </c>
      <c r="P778" s="1">
        <v>0</v>
      </c>
      <c r="Q778" s="1" t="s">
        <v>59</v>
      </c>
      <c r="R778" s="1" t="s">
        <v>59</v>
      </c>
      <c r="S778" s="1" t="s">
        <v>59</v>
      </c>
      <c r="T778" s="1" t="s">
        <v>59</v>
      </c>
      <c r="U778" s="1" t="s">
        <v>59</v>
      </c>
      <c r="W778" s="1">
        <v>0</v>
      </c>
      <c r="X778" s="1">
        <v>0</v>
      </c>
      <c r="Y778" s="1" t="s">
        <v>58</v>
      </c>
      <c r="Z778" s="1" t="s">
        <v>66</v>
      </c>
      <c r="AA778" s="1" t="s">
        <v>58</v>
      </c>
      <c r="AB778" s="1" t="s">
        <v>66</v>
      </c>
      <c r="AC778" s="1" t="s">
        <v>58</v>
      </c>
      <c r="AD778" s="1" t="s">
        <v>58</v>
      </c>
      <c r="AE778" s="1" t="s">
        <v>58</v>
      </c>
      <c r="AF778" s="1" t="s">
        <v>58</v>
      </c>
      <c r="AG778" s="1" t="s">
        <v>58</v>
      </c>
      <c r="AH778" s="1" t="s">
        <v>58</v>
      </c>
      <c r="AI778" s="1" t="s">
        <v>58</v>
      </c>
      <c r="AJ778" s="1" t="s">
        <v>58</v>
      </c>
      <c r="AK778" s="1">
        <v>0</v>
      </c>
      <c r="AL778" s="1">
        <v>0</v>
      </c>
      <c r="AM778" s="1">
        <v>0</v>
      </c>
      <c r="AN778" s="1">
        <v>1</v>
      </c>
      <c r="AO778" s="1">
        <v>0</v>
      </c>
      <c r="AP778" s="1">
        <v>0</v>
      </c>
      <c r="AQ778" s="1">
        <v>0</v>
      </c>
      <c r="AR778" s="1">
        <v>0</v>
      </c>
      <c r="AS778" s="1">
        <v>0</v>
      </c>
      <c r="AV778" s="1">
        <v>11.7</v>
      </c>
      <c r="AW778" s="1" t="s">
        <v>59</v>
      </c>
      <c r="AX778" s="1">
        <v>7</v>
      </c>
    </row>
    <row r="779" spans="1:50">
      <c r="A779" s="1" t="s">
        <v>1545</v>
      </c>
      <c r="B779" s="1" t="s">
        <v>1546</v>
      </c>
      <c r="C779" s="1" t="s">
        <v>182</v>
      </c>
      <c r="D779" s="1">
        <v>720</v>
      </c>
      <c r="E779" s="1" t="s">
        <v>63</v>
      </c>
      <c r="F779" s="1">
        <v>44</v>
      </c>
      <c r="G779" s="1" t="s">
        <v>70</v>
      </c>
      <c r="H779" s="1">
        <v>400.66</v>
      </c>
      <c r="I779" s="1" t="s">
        <v>105</v>
      </c>
      <c r="J779" s="1" t="s">
        <v>71</v>
      </c>
      <c r="K779" s="1" t="s">
        <v>256</v>
      </c>
      <c r="L779" s="1" t="s">
        <v>66</v>
      </c>
      <c r="M779" s="1">
        <v>2</v>
      </c>
      <c r="N779" s="1">
        <v>1</v>
      </c>
      <c r="O779" s="1">
        <v>1</v>
      </c>
      <c r="P779" s="1">
        <v>0</v>
      </c>
      <c r="Q779" s="1" t="s">
        <v>59</v>
      </c>
      <c r="R779" s="1" t="s">
        <v>59</v>
      </c>
      <c r="S779" s="1" t="s">
        <v>59</v>
      </c>
      <c r="T779" s="1" t="s">
        <v>59</v>
      </c>
      <c r="U779" s="1" t="s">
        <v>59</v>
      </c>
      <c r="V779" s="1">
        <v>0</v>
      </c>
      <c r="W779" s="1">
        <v>1</v>
      </c>
      <c r="X779" s="1">
        <v>1</v>
      </c>
      <c r="Y779" s="1" t="s">
        <v>66</v>
      </c>
      <c r="Z779" s="1" t="s">
        <v>66</v>
      </c>
      <c r="AA779" s="1" t="s">
        <v>58</v>
      </c>
      <c r="AB779" s="1" t="s">
        <v>58</v>
      </c>
      <c r="AC779" s="1" t="s">
        <v>58</v>
      </c>
      <c r="AD779" s="1" t="s">
        <v>58</v>
      </c>
      <c r="AE779" s="1" t="s">
        <v>58</v>
      </c>
      <c r="AF779" s="1" t="s">
        <v>58</v>
      </c>
      <c r="AG779" s="1" t="s">
        <v>58</v>
      </c>
      <c r="AH779" s="1" t="s">
        <v>58</v>
      </c>
      <c r="AI779" s="1" t="s">
        <v>58</v>
      </c>
      <c r="AJ779" s="1" t="s">
        <v>58</v>
      </c>
      <c r="AK779" s="1">
        <v>0</v>
      </c>
      <c r="AL779" s="1">
        <v>0</v>
      </c>
      <c r="AM779" s="1">
        <v>1</v>
      </c>
      <c r="AN779" s="1">
        <v>0</v>
      </c>
      <c r="AO779" s="1">
        <v>1</v>
      </c>
      <c r="AP779" s="1">
        <v>0</v>
      </c>
      <c r="AQ779" s="1">
        <v>0</v>
      </c>
      <c r="AR779" s="1">
        <v>1</v>
      </c>
      <c r="AS779" s="1">
        <v>0</v>
      </c>
      <c r="AV779" s="1">
        <v>13.8</v>
      </c>
      <c r="AW779" s="1" t="s">
        <v>59</v>
      </c>
      <c r="AX779" s="1">
        <v>7</v>
      </c>
    </row>
    <row r="780" spans="1:50">
      <c r="A780" s="1" t="s">
        <v>1547</v>
      </c>
      <c r="B780" s="1" t="s">
        <v>1388</v>
      </c>
      <c r="C780" s="1" t="s">
        <v>420</v>
      </c>
      <c r="D780" s="1">
        <v>4520</v>
      </c>
      <c r="E780" s="1" t="s">
        <v>63</v>
      </c>
      <c r="F780" s="1">
        <v>52</v>
      </c>
      <c r="G780" s="1" t="s">
        <v>115</v>
      </c>
      <c r="H780" s="1">
        <v>225.66</v>
      </c>
      <c r="I780" s="1" t="s">
        <v>105</v>
      </c>
      <c r="J780" s="1" t="s">
        <v>71</v>
      </c>
      <c r="K780" s="1" t="s">
        <v>145</v>
      </c>
      <c r="L780" s="1" t="s">
        <v>58</v>
      </c>
      <c r="M780" s="1">
        <v>0</v>
      </c>
      <c r="N780" s="1">
        <v>1</v>
      </c>
      <c r="O780" s="1">
        <v>1</v>
      </c>
      <c r="P780" s="1">
        <v>0</v>
      </c>
      <c r="Q780" s="1" t="s">
        <v>59</v>
      </c>
      <c r="R780" s="1" t="s">
        <v>59</v>
      </c>
      <c r="S780" s="1" t="s">
        <v>59</v>
      </c>
      <c r="T780" s="1" t="s">
        <v>59</v>
      </c>
      <c r="U780" s="1" t="s">
        <v>59</v>
      </c>
      <c r="V780" s="1">
        <v>1</v>
      </c>
      <c r="W780" s="1">
        <v>1</v>
      </c>
      <c r="X780" s="1">
        <v>0</v>
      </c>
      <c r="Y780" s="1" t="s">
        <v>58</v>
      </c>
      <c r="Z780" s="1" t="s">
        <v>58</v>
      </c>
      <c r="AA780" s="1" t="s">
        <v>58</v>
      </c>
      <c r="AB780" s="1" t="s">
        <v>58</v>
      </c>
      <c r="AC780" s="1" t="s">
        <v>58</v>
      </c>
      <c r="AD780" s="1" t="s">
        <v>58</v>
      </c>
      <c r="AE780" s="1" t="s">
        <v>58</v>
      </c>
      <c r="AF780" s="1" t="s">
        <v>58</v>
      </c>
      <c r="AG780" s="1" t="s">
        <v>66</v>
      </c>
      <c r="AH780" s="1" t="s">
        <v>58</v>
      </c>
      <c r="AI780" s="1" t="s">
        <v>58</v>
      </c>
      <c r="AJ780" s="1" t="s">
        <v>58</v>
      </c>
      <c r="AK780" s="1">
        <v>0</v>
      </c>
      <c r="AL780" s="1">
        <v>1</v>
      </c>
      <c r="AM780" s="1">
        <v>0</v>
      </c>
      <c r="AN780" s="1">
        <v>1</v>
      </c>
      <c r="AO780" s="1">
        <v>1</v>
      </c>
      <c r="AP780" s="1">
        <v>0</v>
      </c>
      <c r="AQ780" s="1">
        <v>0</v>
      </c>
      <c r="AR780" s="1">
        <v>1</v>
      </c>
      <c r="AS780" s="1">
        <v>1</v>
      </c>
      <c r="AV780" s="1">
        <v>11.3</v>
      </c>
      <c r="AW780" s="1" t="s">
        <v>59</v>
      </c>
      <c r="AX780" s="1">
        <v>2</v>
      </c>
    </row>
    <row r="781" spans="1:50">
      <c r="A781" s="1" t="s">
        <v>1548</v>
      </c>
      <c r="B781" s="1" t="s">
        <v>133</v>
      </c>
      <c r="C781" s="1" t="s">
        <v>134</v>
      </c>
      <c r="D781" s="1">
        <v>80</v>
      </c>
      <c r="E781" s="1" t="s">
        <v>53</v>
      </c>
      <c r="F781" s="1">
        <v>86</v>
      </c>
      <c r="G781" s="1" t="s">
        <v>54</v>
      </c>
      <c r="H781" s="1">
        <v>284.87</v>
      </c>
      <c r="I781" s="1" t="s">
        <v>94</v>
      </c>
      <c r="J781" s="1" t="s">
        <v>71</v>
      </c>
      <c r="K781" s="1" t="s">
        <v>131</v>
      </c>
      <c r="L781" s="1" t="s">
        <v>58</v>
      </c>
      <c r="M781" s="1">
        <v>0</v>
      </c>
      <c r="N781" s="1">
        <v>1</v>
      </c>
      <c r="O781" s="1">
        <v>1</v>
      </c>
      <c r="P781" s="1">
        <v>0</v>
      </c>
      <c r="Q781" s="1" t="s">
        <v>59</v>
      </c>
      <c r="R781" s="1" t="s">
        <v>66</v>
      </c>
      <c r="S781" s="1" t="s">
        <v>66</v>
      </c>
      <c r="T781" s="1" t="s">
        <v>66</v>
      </c>
      <c r="U781" s="1" t="s">
        <v>66</v>
      </c>
      <c r="V781" s="1">
        <v>0</v>
      </c>
      <c r="W781" s="1">
        <v>0</v>
      </c>
      <c r="X781" s="1">
        <v>0</v>
      </c>
      <c r="Y781" s="1" t="s">
        <v>66</v>
      </c>
      <c r="Z781" s="1" t="s">
        <v>58</v>
      </c>
      <c r="AA781" s="1" t="s">
        <v>58</v>
      </c>
      <c r="AB781" s="1" t="s">
        <v>58</v>
      </c>
      <c r="AC781" s="1" t="s">
        <v>58</v>
      </c>
      <c r="AD781" s="1" t="s">
        <v>58</v>
      </c>
      <c r="AE781" s="1" t="s">
        <v>58</v>
      </c>
      <c r="AF781" s="1" t="s">
        <v>58</v>
      </c>
      <c r="AG781" s="1" t="s">
        <v>58</v>
      </c>
      <c r="AH781" s="1" t="s">
        <v>58</v>
      </c>
      <c r="AI781" s="1" t="s">
        <v>58</v>
      </c>
      <c r="AJ781" s="1" t="s">
        <v>58</v>
      </c>
      <c r="AK781" s="1">
        <v>0</v>
      </c>
      <c r="AL781" s="1">
        <v>1</v>
      </c>
      <c r="AM781" s="1">
        <v>1</v>
      </c>
      <c r="AN781" s="1">
        <v>1</v>
      </c>
      <c r="AO781" s="1">
        <v>1</v>
      </c>
      <c r="AP781" s="1">
        <v>0</v>
      </c>
      <c r="AQ781" s="1">
        <v>0</v>
      </c>
      <c r="AR781" s="1">
        <v>1</v>
      </c>
      <c r="AS781" s="1">
        <v>1</v>
      </c>
      <c r="AV781" s="1">
        <v>12.4</v>
      </c>
      <c r="AW781" s="1" t="s">
        <v>59</v>
      </c>
      <c r="AX781" s="1">
        <v>1</v>
      </c>
    </row>
    <row r="782" spans="1:50">
      <c r="A782" s="1" t="s">
        <v>1549</v>
      </c>
      <c r="B782" s="1" t="s">
        <v>1550</v>
      </c>
      <c r="C782" s="1" t="s">
        <v>93</v>
      </c>
      <c r="D782" s="1">
        <v>1120</v>
      </c>
      <c r="E782" s="1" t="s">
        <v>53</v>
      </c>
      <c r="F782" s="1">
        <v>84</v>
      </c>
      <c r="G782" s="1" t="s">
        <v>84</v>
      </c>
      <c r="H782" s="1">
        <v>366.78</v>
      </c>
      <c r="I782" s="1" t="s">
        <v>55</v>
      </c>
      <c r="J782" s="1" t="s">
        <v>55</v>
      </c>
      <c r="K782" s="1" t="s">
        <v>145</v>
      </c>
      <c r="L782" s="1" t="s">
        <v>58</v>
      </c>
      <c r="M782" s="1">
        <v>0</v>
      </c>
      <c r="N782" s="1">
        <v>2</v>
      </c>
      <c r="O782" s="1">
        <v>1</v>
      </c>
      <c r="P782" s="1">
        <v>0</v>
      </c>
      <c r="Q782" s="1" t="s">
        <v>59</v>
      </c>
      <c r="R782" s="1" t="s">
        <v>59</v>
      </c>
      <c r="S782" s="1" t="s">
        <v>59</v>
      </c>
      <c r="T782" s="1" t="s">
        <v>59</v>
      </c>
      <c r="U782" s="1" t="s">
        <v>59</v>
      </c>
      <c r="W782" s="1">
        <v>0</v>
      </c>
      <c r="X782" s="1">
        <v>0</v>
      </c>
      <c r="Y782" s="1" t="s">
        <v>66</v>
      </c>
      <c r="Z782" s="1" t="s">
        <v>66</v>
      </c>
      <c r="AA782" s="1" t="s">
        <v>58</v>
      </c>
      <c r="AB782" s="1" t="s">
        <v>66</v>
      </c>
      <c r="AC782" s="1" t="s">
        <v>58</v>
      </c>
      <c r="AD782" s="1" t="s">
        <v>58</v>
      </c>
      <c r="AE782" s="1" t="s">
        <v>66</v>
      </c>
      <c r="AF782" s="1" t="s">
        <v>58</v>
      </c>
      <c r="AG782" s="1" t="s">
        <v>58</v>
      </c>
      <c r="AH782" s="1" t="s">
        <v>58</v>
      </c>
      <c r="AI782" s="1" t="s">
        <v>58</v>
      </c>
      <c r="AJ782" s="1" t="s">
        <v>58</v>
      </c>
      <c r="AK782" s="1">
        <v>0</v>
      </c>
      <c r="AL782" s="1">
        <v>0</v>
      </c>
      <c r="AM782" s="1">
        <v>1</v>
      </c>
      <c r="AN782" s="1">
        <v>0</v>
      </c>
      <c r="AO782" s="1">
        <v>1</v>
      </c>
      <c r="AP782" s="1">
        <v>0</v>
      </c>
      <c r="AQ782" s="1">
        <v>0</v>
      </c>
      <c r="AR782" s="1">
        <v>0</v>
      </c>
      <c r="AS782" s="1">
        <v>1</v>
      </c>
      <c r="AV782" s="1">
        <v>13.6</v>
      </c>
      <c r="AW782" s="1" t="s">
        <v>59</v>
      </c>
      <c r="AX782" s="1">
        <v>5</v>
      </c>
    </row>
    <row r="783" spans="1:50">
      <c r="A783" s="1" t="s">
        <v>1551</v>
      </c>
      <c r="B783" s="1" t="s">
        <v>1552</v>
      </c>
      <c r="C783" s="1" t="s">
        <v>108</v>
      </c>
      <c r="D783" s="1">
        <v>1920</v>
      </c>
      <c r="E783" s="1" t="s">
        <v>53</v>
      </c>
      <c r="F783" s="1">
        <v>0</v>
      </c>
      <c r="G783" s="1" t="s">
        <v>54</v>
      </c>
      <c r="H783" s="1">
        <v>147.04</v>
      </c>
      <c r="I783" s="1" t="s">
        <v>55</v>
      </c>
      <c r="J783" s="1" t="s">
        <v>55</v>
      </c>
      <c r="K783" s="1" t="s">
        <v>128</v>
      </c>
      <c r="L783" s="1" t="s">
        <v>66</v>
      </c>
      <c r="M783" s="1">
        <v>1</v>
      </c>
      <c r="N783" s="1">
        <v>1</v>
      </c>
      <c r="O783" s="1">
        <v>1</v>
      </c>
      <c r="P783" s="1">
        <v>0</v>
      </c>
      <c r="Q783" s="1" t="s">
        <v>59</v>
      </c>
      <c r="R783" s="1" t="s">
        <v>59</v>
      </c>
      <c r="S783" s="1" t="s">
        <v>59</v>
      </c>
      <c r="T783" s="1" t="s">
        <v>59</v>
      </c>
      <c r="U783" s="1" t="s">
        <v>59</v>
      </c>
      <c r="V783" s="1">
        <v>0</v>
      </c>
      <c r="W783" s="1">
        <v>0</v>
      </c>
      <c r="X783" s="1">
        <v>0</v>
      </c>
      <c r="Y783" s="1" t="s">
        <v>59</v>
      </c>
      <c r="Z783" s="1" t="s">
        <v>59</v>
      </c>
      <c r="AA783" s="1" t="s">
        <v>59</v>
      </c>
      <c r="AB783" s="1" t="s">
        <v>59</v>
      </c>
      <c r="AC783" s="1" t="s">
        <v>59</v>
      </c>
      <c r="AD783" s="1" t="s">
        <v>59</v>
      </c>
      <c r="AE783" s="1" t="s">
        <v>59</v>
      </c>
      <c r="AF783" s="1" t="s">
        <v>59</v>
      </c>
      <c r="AG783" s="1" t="s">
        <v>59</v>
      </c>
      <c r="AH783" s="1" t="s">
        <v>59</v>
      </c>
      <c r="AI783" s="1" t="s">
        <v>59</v>
      </c>
      <c r="AJ783" s="1" t="s">
        <v>59</v>
      </c>
      <c r="AV783" s="1">
        <v>12.9</v>
      </c>
      <c r="AW783" s="1" t="s">
        <v>59</v>
      </c>
      <c r="AX783" s="1">
        <v>9</v>
      </c>
    </row>
    <row r="784" spans="1:50">
      <c r="A784" s="1" t="s">
        <v>1553</v>
      </c>
      <c r="B784" s="1" t="s">
        <v>1429</v>
      </c>
      <c r="C784" s="1" t="s">
        <v>212</v>
      </c>
      <c r="D784" s="1">
        <v>6640</v>
      </c>
      <c r="E784" s="1" t="s">
        <v>53</v>
      </c>
      <c r="F784" s="1">
        <v>52</v>
      </c>
      <c r="G784" s="1" t="s">
        <v>64</v>
      </c>
      <c r="H784" s="1">
        <v>378.95</v>
      </c>
      <c r="I784" s="1" t="s">
        <v>105</v>
      </c>
      <c r="J784" s="1" t="s">
        <v>55</v>
      </c>
      <c r="K784" s="1" t="s">
        <v>116</v>
      </c>
      <c r="L784" s="1" t="s">
        <v>66</v>
      </c>
      <c r="M784" s="1">
        <v>1</v>
      </c>
      <c r="N784" s="1">
        <v>2</v>
      </c>
      <c r="O784" s="1">
        <v>2</v>
      </c>
      <c r="P784" s="1">
        <v>0</v>
      </c>
      <c r="Q784" s="1" t="s">
        <v>59</v>
      </c>
      <c r="R784" s="1" t="s">
        <v>59</v>
      </c>
      <c r="S784" s="1" t="s">
        <v>59</v>
      </c>
      <c r="T784" s="1" t="s">
        <v>59</v>
      </c>
      <c r="U784" s="1" t="s">
        <v>59</v>
      </c>
      <c r="W784" s="1">
        <v>0</v>
      </c>
      <c r="X784" s="1">
        <v>0</v>
      </c>
      <c r="Y784" s="1" t="s">
        <v>66</v>
      </c>
      <c r="Z784" s="1" t="s">
        <v>58</v>
      </c>
      <c r="AA784" s="1" t="s">
        <v>58</v>
      </c>
      <c r="AB784" s="1" t="s">
        <v>58</v>
      </c>
      <c r="AC784" s="1" t="s">
        <v>58</v>
      </c>
      <c r="AD784" s="1" t="s">
        <v>66</v>
      </c>
      <c r="AE784" s="1" t="s">
        <v>58</v>
      </c>
      <c r="AF784" s="1" t="s">
        <v>58</v>
      </c>
      <c r="AG784" s="1" t="s">
        <v>58</v>
      </c>
      <c r="AH784" s="1" t="s">
        <v>58</v>
      </c>
      <c r="AI784" s="1" t="s">
        <v>58</v>
      </c>
      <c r="AJ784" s="1" t="s">
        <v>58</v>
      </c>
      <c r="AK784" s="1">
        <v>0</v>
      </c>
      <c r="AL784" s="1">
        <v>0</v>
      </c>
      <c r="AM784" s="1">
        <v>1</v>
      </c>
      <c r="AN784" s="1">
        <v>0</v>
      </c>
      <c r="AO784" s="1">
        <v>0</v>
      </c>
      <c r="AP784" s="1">
        <v>0</v>
      </c>
      <c r="AQ784" s="1">
        <v>0</v>
      </c>
      <c r="AR784" s="1">
        <v>0</v>
      </c>
      <c r="AS784" s="1">
        <v>0</v>
      </c>
      <c r="AV784" s="1">
        <v>15.5</v>
      </c>
      <c r="AW784" s="1" t="s">
        <v>59</v>
      </c>
      <c r="AX784" s="1">
        <v>7</v>
      </c>
    </row>
    <row r="785" spans="1:50">
      <c r="A785" s="1" t="s">
        <v>1554</v>
      </c>
      <c r="B785" s="1" t="s">
        <v>770</v>
      </c>
      <c r="C785" s="1" t="s">
        <v>171</v>
      </c>
      <c r="D785" s="1">
        <v>5660</v>
      </c>
      <c r="E785" s="1" t="s">
        <v>63</v>
      </c>
      <c r="F785" s="1">
        <v>44</v>
      </c>
      <c r="G785" s="1" t="s">
        <v>89</v>
      </c>
      <c r="H785" s="1">
        <v>399.67</v>
      </c>
      <c r="I785" s="1" t="s">
        <v>196</v>
      </c>
      <c r="J785" s="1" t="s">
        <v>71</v>
      </c>
      <c r="K785" s="1" t="s">
        <v>153</v>
      </c>
      <c r="L785" s="1" t="s">
        <v>58</v>
      </c>
      <c r="M785" s="1">
        <v>0</v>
      </c>
      <c r="N785" s="1">
        <v>2</v>
      </c>
      <c r="O785" s="1">
        <v>2</v>
      </c>
      <c r="P785" s="1">
        <v>0</v>
      </c>
      <c r="Q785" s="1" t="s">
        <v>59</v>
      </c>
      <c r="R785" s="1" t="s">
        <v>59</v>
      </c>
      <c r="S785" s="1" t="s">
        <v>59</v>
      </c>
      <c r="T785" s="1" t="s">
        <v>59</v>
      </c>
      <c r="U785" s="1" t="s">
        <v>59</v>
      </c>
      <c r="V785" s="1">
        <v>1</v>
      </c>
      <c r="W785" s="1">
        <v>1</v>
      </c>
      <c r="X785" s="1">
        <v>1</v>
      </c>
      <c r="Y785" s="1" t="s">
        <v>58</v>
      </c>
      <c r="Z785" s="1" t="s">
        <v>66</v>
      </c>
      <c r="AA785" s="1" t="s">
        <v>58</v>
      </c>
      <c r="AB785" s="1" t="s">
        <v>66</v>
      </c>
      <c r="AC785" s="1" t="s">
        <v>58</v>
      </c>
      <c r="AD785" s="1" t="s">
        <v>58</v>
      </c>
      <c r="AE785" s="1" t="s">
        <v>66</v>
      </c>
      <c r="AF785" s="1" t="s">
        <v>58</v>
      </c>
      <c r="AG785" s="1" t="s">
        <v>58</v>
      </c>
      <c r="AH785" s="1" t="s">
        <v>58</v>
      </c>
      <c r="AI785" s="1" t="s">
        <v>58</v>
      </c>
      <c r="AJ785" s="1" t="s">
        <v>58</v>
      </c>
      <c r="AK785" s="1">
        <v>0</v>
      </c>
      <c r="AL785" s="1">
        <v>0</v>
      </c>
      <c r="AM785" s="1">
        <v>1</v>
      </c>
      <c r="AN785" s="1">
        <v>0</v>
      </c>
      <c r="AO785" s="1">
        <v>0</v>
      </c>
      <c r="AP785" s="1">
        <v>0</v>
      </c>
      <c r="AQ785" s="1">
        <v>0</v>
      </c>
      <c r="AR785" s="1">
        <v>1</v>
      </c>
      <c r="AS785" s="1">
        <v>0</v>
      </c>
      <c r="AV785" s="1">
        <v>14</v>
      </c>
      <c r="AW785" s="1" t="s">
        <v>59</v>
      </c>
      <c r="AX785" s="1">
        <v>3</v>
      </c>
    </row>
    <row r="786" spans="1:50">
      <c r="A786" s="1" t="s">
        <v>1555</v>
      </c>
      <c r="B786" s="1" t="s">
        <v>1556</v>
      </c>
      <c r="C786" s="1" t="s">
        <v>75</v>
      </c>
      <c r="E786" s="1" t="s">
        <v>63</v>
      </c>
      <c r="F786" s="1">
        <v>44</v>
      </c>
      <c r="G786" s="1" t="s">
        <v>64</v>
      </c>
      <c r="H786" s="1">
        <v>205.92</v>
      </c>
      <c r="I786" s="1" t="s">
        <v>55</v>
      </c>
      <c r="J786" s="1" t="s">
        <v>71</v>
      </c>
      <c r="K786" s="1" t="s">
        <v>215</v>
      </c>
      <c r="L786" s="1" t="s">
        <v>58</v>
      </c>
      <c r="M786" s="1">
        <v>0</v>
      </c>
      <c r="N786" s="1">
        <v>0</v>
      </c>
      <c r="O786" s="1">
        <v>0</v>
      </c>
      <c r="P786" s="1">
        <v>0</v>
      </c>
      <c r="Q786" s="1" t="s">
        <v>59</v>
      </c>
      <c r="R786" s="1" t="s">
        <v>59</v>
      </c>
      <c r="S786" s="1" t="s">
        <v>59</v>
      </c>
      <c r="T786" s="1" t="s">
        <v>59</v>
      </c>
      <c r="U786" s="1" t="s">
        <v>59</v>
      </c>
      <c r="V786" s="1">
        <v>1</v>
      </c>
      <c r="W786" s="1">
        <v>1</v>
      </c>
      <c r="X786" s="1">
        <v>1</v>
      </c>
      <c r="Y786" s="1" t="s">
        <v>66</v>
      </c>
      <c r="Z786" s="1" t="s">
        <v>58</v>
      </c>
      <c r="AA786" s="1" t="s">
        <v>58</v>
      </c>
      <c r="AB786" s="1" t="s">
        <v>58</v>
      </c>
      <c r="AC786" s="1" t="s">
        <v>58</v>
      </c>
      <c r="AD786" s="1" t="s">
        <v>58</v>
      </c>
      <c r="AE786" s="1" t="s">
        <v>58</v>
      </c>
      <c r="AF786" s="1" t="s">
        <v>58</v>
      </c>
      <c r="AG786" s="1" t="s">
        <v>58</v>
      </c>
      <c r="AH786" s="1" t="s">
        <v>58</v>
      </c>
      <c r="AI786" s="1" t="s">
        <v>58</v>
      </c>
      <c r="AJ786" s="1" t="s">
        <v>58</v>
      </c>
      <c r="AK786" s="1">
        <v>0</v>
      </c>
      <c r="AL786" s="1">
        <v>1</v>
      </c>
      <c r="AM786" s="1">
        <v>1</v>
      </c>
      <c r="AN786" s="1">
        <v>0</v>
      </c>
      <c r="AO786" s="1">
        <v>1</v>
      </c>
      <c r="AP786" s="1">
        <v>1</v>
      </c>
      <c r="AQ786" s="1">
        <v>1</v>
      </c>
      <c r="AR786" s="1">
        <v>0</v>
      </c>
      <c r="AS786" s="1">
        <v>0</v>
      </c>
      <c r="AV786" s="1">
        <v>11.1</v>
      </c>
      <c r="AW786" s="1" t="s">
        <v>59</v>
      </c>
      <c r="AX786" s="1">
        <v>1</v>
      </c>
    </row>
    <row r="787" spans="1:50">
      <c r="A787" s="1" t="s">
        <v>1557</v>
      </c>
      <c r="B787" s="1" t="s">
        <v>1558</v>
      </c>
      <c r="C787" s="1" t="s">
        <v>126</v>
      </c>
      <c r="D787" s="1">
        <v>1440</v>
      </c>
      <c r="E787" s="1" t="s">
        <v>53</v>
      </c>
      <c r="F787" s="1">
        <v>0</v>
      </c>
      <c r="G787" s="1" t="s">
        <v>70</v>
      </c>
      <c r="H787" s="1">
        <v>212.83</v>
      </c>
      <c r="I787" s="1" t="s">
        <v>55</v>
      </c>
      <c r="J787" s="1" t="s">
        <v>55</v>
      </c>
      <c r="K787" s="1" t="s">
        <v>131</v>
      </c>
      <c r="L787" s="1" t="s">
        <v>58</v>
      </c>
      <c r="M787" s="1">
        <v>0</v>
      </c>
      <c r="N787" s="1">
        <v>0</v>
      </c>
      <c r="O787" s="1">
        <v>0</v>
      </c>
      <c r="P787" s="1">
        <v>0</v>
      </c>
      <c r="Q787" s="1" t="s">
        <v>59</v>
      </c>
      <c r="R787" s="1" t="s">
        <v>59</v>
      </c>
      <c r="S787" s="1" t="s">
        <v>59</v>
      </c>
      <c r="T787" s="1" t="s">
        <v>59</v>
      </c>
      <c r="U787" s="1" t="s">
        <v>59</v>
      </c>
      <c r="W787" s="1">
        <v>0</v>
      </c>
      <c r="X787" s="1">
        <v>0</v>
      </c>
      <c r="Y787" s="1" t="s">
        <v>59</v>
      </c>
      <c r="Z787" s="1" t="s">
        <v>59</v>
      </c>
      <c r="AA787" s="1" t="s">
        <v>59</v>
      </c>
      <c r="AB787" s="1" t="s">
        <v>59</v>
      </c>
      <c r="AC787" s="1" t="s">
        <v>59</v>
      </c>
      <c r="AD787" s="1" t="s">
        <v>59</v>
      </c>
      <c r="AE787" s="1" t="s">
        <v>59</v>
      </c>
      <c r="AF787" s="1" t="s">
        <v>59</v>
      </c>
      <c r="AG787" s="1" t="s">
        <v>59</v>
      </c>
      <c r="AH787" s="1" t="s">
        <v>59</v>
      </c>
      <c r="AI787" s="1" t="s">
        <v>59</v>
      </c>
      <c r="AJ787" s="1" t="s">
        <v>59</v>
      </c>
      <c r="AV787" s="1">
        <v>12.2</v>
      </c>
      <c r="AW787" s="1" t="s">
        <v>59</v>
      </c>
      <c r="AX787" s="1">
        <v>7</v>
      </c>
    </row>
    <row r="788" spans="1:50">
      <c r="A788" s="1" t="s">
        <v>1559</v>
      </c>
      <c r="B788" s="1" t="s">
        <v>1560</v>
      </c>
      <c r="C788" s="1" t="s">
        <v>148</v>
      </c>
      <c r="D788" s="1">
        <v>6160</v>
      </c>
      <c r="E788" s="1" t="s">
        <v>53</v>
      </c>
      <c r="F788" s="1">
        <v>0</v>
      </c>
      <c r="G788" s="1" t="s">
        <v>64</v>
      </c>
      <c r="H788" s="1">
        <v>291.12</v>
      </c>
      <c r="I788" s="1" t="s">
        <v>55</v>
      </c>
      <c r="J788" s="1" t="s">
        <v>55</v>
      </c>
      <c r="K788" s="1" t="s">
        <v>131</v>
      </c>
      <c r="L788" s="1" t="s">
        <v>66</v>
      </c>
      <c r="M788" s="1">
        <v>1</v>
      </c>
      <c r="N788" s="1">
        <v>2</v>
      </c>
      <c r="O788" s="1">
        <v>2</v>
      </c>
      <c r="P788" s="1">
        <v>0</v>
      </c>
      <c r="Q788" s="1" t="s">
        <v>59</v>
      </c>
      <c r="R788" s="1" t="s">
        <v>59</v>
      </c>
      <c r="S788" s="1" t="s">
        <v>59</v>
      </c>
      <c r="T788" s="1" t="s">
        <v>59</v>
      </c>
      <c r="U788" s="1" t="s">
        <v>59</v>
      </c>
      <c r="W788" s="1">
        <v>0</v>
      </c>
      <c r="X788" s="1">
        <v>0</v>
      </c>
      <c r="Y788" s="1" t="s">
        <v>59</v>
      </c>
      <c r="Z788" s="1" t="s">
        <v>59</v>
      </c>
      <c r="AA788" s="1" t="s">
        <v>59</v>
      </c>
      <c r="AB788" s="1" t="s">
        <v>59</v>
      </c>
      <c r="AC788" s="1" t="s">
        <v>59</v>
      </c>
      <c r="AD788" s="1" t="s">
        <v>59</v>
      </c>
      <c r="AE788" s="1" t="s">
        <v>59</v>
      </c>
      <c r="AF788" s="1" t="s">
        <v>59</v>
      </c>
      <c r="AG788" s="1" t="s">
        <v>59</v>
      </c>
      <c r="AH788" s="1" t="s">
        <v>59</v>
      </c>
      <c r="AI788" s="1" t="s">
        <v>59</v>
      </c>
      <c r="AJ788" s="1" t="s">
        <v>59</v>
      </c>
      <c r="AV788" s="1">
        <v>14.5</v>
      </c>
      <c r="AW788" s="1" t="s">
        <v>59</v>
      </c>
      <c r="AX788" s="1">
        <v>3</v>
      </c>
    </row>
    <row r="789" spans="1:50">
      <c r="A789" s="1" t="s">
        <v>1561</v>
      </c>
      <c r="B789" s="1" t="s">
        <v>113</v>
      </c>
      <c r="C789" s="1" t="s">
        <v>114</v>
      </c>
      <c r="D789" s="1">
        <v>4120</v>
      </c>
      <c r="E789" s="1" t="s">
        <v>53</v>
      </c>
      <c r="F789" s="1">
        <v>50</v>
      </c>
      <c r="G789" s="1" t="s">
        <v>226</v>
      </c>
      <c r="H789" s="1">
        <v>396.38</v>
      </c>
      <c r="I789" s="1" t="s">
        <v>105</v>
      </c>
      <c r="J789" s="1" t="s">
        <v>71</v>
      </c>
      <c r="K789" s="1" t="s">
        <v>145</v>
      </c>
      <c r="L789" s="1" t="s">
        <v>58</v>
      </c>
      <c r="M789" s="1">
        <v>0</v>
      </c>
      <c r="N789" s="1">
        <v>2</v>
      </c>
      <c r="O789" s="1">
        <v>2</v>
      </c>
      <c r="P789" s="1">
        <v>0</v>
      </c>
      <c r="Q789" s="1" t="s">
        <v>59</v>
      </c>
      <c r="R789" s="1" t="s">
        <v>66</v>
      </c>
      <c r="S789" s="1" t="s">
        <v>66</v>
      </c>
      <c r="T789" s="1" t="s">
        <v>66</v>
      </c>
      <c r="U789" s="1" t="s">
        <v>66</v>
      </c>
      <c r="W789" s="1">
        <v>0</v>
      </c>
      <c r="X789" s="1">
        <v>0</v>
      </c>
      <c r="Y789" s="1" t="s">
        <v>66</v>
      </c>
      <c r="Z789" s="1" t="s">
        <v>58</v>
      </c>
      <c r="AA789" s="1" t="s">
        <v>58</v>
      </c>
      <c r="AB789" s="1" t="s">
        <v>66</v>
      </c>
      <c r="AC789" s="1" t="s">
        <v>58</v>
      </c>
      <c r="AD789" s="1" t="s">
        <v>58</v>
      </c>
      <c r="AE789" s="1" t="s">
        <v>66</v>
      </c>
      <c r="AF789" s="1" t="s">
        <v>58</v>
      </c>
      <c r="AG789" s="1" t="s">
        <v>58</v>
      </c>
      <c r="AH789" s="1" t="s">
        <v>58</v>
      </c>
      <c r="AI789" s="1" t="s">
        <v>58</v>
      </c>
      <c r="AJ789" s="1" t="s">
        <v>58</v>
      </c>
      <c r="AK789" s="1">
        <v>0</v>
      </c>
      <c r="AL789" s="1">
        <v>1</v>
      </c>
      <c r="AM789" s="1">
        <v>1</v>
      </c>
      <c r="AN789" s="1">
        <v>1</v>
      </c>
      <c r="AO789" s="1">
        <v>1</v>
      </c>
      <c r="AP789" s="1">
        <v>0</v>
      </c>
      <c r="AQ789" s="1">
        <v>0</v>
      </c>
      <c r="AR789" s="1">
        <v>1</v>
      </c>
      <c r="AS789" s="1">
        <v>1</v>
      </c>
      <c r="AV789" s="1">
        <v>14.2</v>
      </c>
      <c r="AW789" s="1" t="s">
        <v>59</v>
      </c>
      <c r="AX789" s="1">
        <v>4</v>
      </c>
    </row>
    <row r="790" spans="1:50">
      <c r="A790" s="1" t="s">
        <v>1562</v>
      </c>
      <c r="B790" s="1" t="s">
        <v>428</v>
      </c>
      <c r="C790" s="1" t="s">
        <v>199</v>
      </c>
      <c r="D790" s="1">
        <v>3240</v>
      </c>
      <c r="E790" s="1" t="s">
        <v>63</v>
      </c>
      <c r="F790" s="1">
        <v>26</v>
      </c>
      <c r="G790" s="1" t="s">
        <v>64</v>
      </c>
      <c r="H790" s="1">
        <v>242.76</v>
      </c>
      <c r="I790" s="1" t="s">
        <v>55</v>
      </c>
      <c r="J790" s="1" t="s">
        <v>55</v>
      </c>
      <c r="K790" s="1" t="s">
        <v>128</v>
      </c>
      <c r="L790" s="1" t="s">
        <v>66</v>
      </c>
      <c r="M790" s="1">
        <v>1</v>
      </c>
      <c r="N790" s="1">
        <v>1</v>
      </c>
      <c r="O790" s="1">
        <v>1</v>
      </c>
      <c r="P790" s="1">
        <v>0</v>
      </c>
      <c r="Q790" s="1" t="s">
        <v>59</v>
      </c>
      <c r="R790" s="1" t="s">
        <v>59</v>
      </c>
      <c r="S790" s="1" t="s">
        <v>59</v>
      </c>
      <c r="T790" s="1" t="s">
        <v>59</v>
      </c>
      <c r="U790" s="1" t="s">
        <v>59</v>
      </c>
      <c r="W790" s="1">
        <v>0</v>
      </c>
      <c r="X790" s="1">
        <v>0</v>
      </c>
      <c r="Y790" s="1" t="s">
        <v>59</v>
      </c>
      <c r="Z790" s="1" t="s">
        <v>59</v>
      </c>
      <c r="AA790" s="1" t="s">
        <v>59</v>
      </c>
      <c r="AB790" s="1" t="s">
        <v>59</v>
      </c>
      <c r="AC790" s="1" t="s">
        <v>59</v>
      </c>
      <c r="AD790" s="1" t="s">
        <v>59</v>
      </c>
      <c r="AE790" s="1" t="s">
        <v>59</v>
      </c>
      <c r="AF790" s="1" t="s">
        <v>59</v>
      </c>
      <c r="AG790" s="1" t="s">
        <v>59</v>
      </c>
      <c r="AH790" s="1" t="s">
        <v>59</v>
      </c>
      <c r="AI790" s="1" t="s">
        <v>59</v>
      </c>
      <c r="AJ790" s="1" t="s">
        <v>59</v>
      </c>
      <c r="AV790" s="1">
        <v>11.8</v>
      </c>
      <c r="AW790" s="1" t="s">
        <v>59</v>
      </c>
      <c r="AX790" s="1">
        <v>3</v>
      </c>
    </row>
    <row r="791" spans="1:50">
      <c r="A791" s="1" t="s">
        <v>1563</v>
      </c>
      <c r="B791" s="1" t="s">
        <v>1564</v>
      </c>
      <c r="C791" s="1" t="s">
        <v>88</v>
      </c>
      <c r="E791" s="1" t="s">
        <v>53</v>
      </c>
      <c r="F791" s="1">
        <v>44</v>
      </c>
      <c r="G791" s="1" t="s">
        <v>226</v>
      </c>
      <c r="H791" s="1">
        <v>308.22000000000003</v>
      </c>
      <c r="I791" s="1" t="s">
        <v>55</v>
      </c>
      <c r="J791" s="1" t="s">
        <v>56</v>
      </c>
      <c r="K791" s="1" t="s">
        <v>116</v>
      </c>
      <c r="L791" s="1" t="s">
        <v>58</v>
      </c>
      <c r="M791" s="1">
        <v>0</v>
      </c>
      <c r="N791" s="1">
        <v>2</v>
      </c>
      <c r="O791" s="1">
        <v>2</v>
      </c>
      <c r="P791" s="1">
        <v>0</v>
      </c>
      <c r="Q791" s="1" t="s">
        <v>59</v>
      </c>
      <c r="R791" s="1" t="s">
        <v>59</v>
      </c>
      <c r="S791" s="1" t="s">
        <v>59</v>
      </c>
      <c r="T791" s="1" t="s">
        <v>59</v>
      </c>
      <c r="U791" s="1" t="s">
        <v>59</v>
      </c>
      <c r="V791" s="1">
        <v>1</v>
      </c>
      <c r="W791" s="1">
        <v>0</v>
      </c>
      <c r="X791" s="1">
        <v>0</v>
      </c>
      <c r="Y791" s="1" t="s">
        <v>58</v>
      </c>
      <c r="Z791" s="1" t="s">
        <v>58</v>
      </c>
      <c r="AA791" s="1" t="s">
        <v>58</v>
      </c>
      <c r="AB791" s="1" t="s">
        <v>58</v>
      </c>
      <c r="AC791" s="1" t="s">
        <v>58</v>
      </c>
      <c r="AD791" s="1" t="s">
        <v>58</v>
      </c>
      <c r="AE791" s="1" t="s">
        <v>58</v>
      </c>
      <c r="AF791" s="1" t="s">
        <v>58</v>
      </c>
      <c r="AG791" s="1" t="s">
        <v>58</v>
      </c>
      <c r="AH791" s="1" t="s">
        <v>58</v>
      </c>
      <c r="AI791" s="1" t="s">
        <v>58</v>
      </c>
      <c r="AJ791" s="1" t="s">
        <v>66</v>
      </c>
      <c r="AK791" s="1">
        <v>0</v>
      </c>
      <c r="AL791" s="1">
        <v>0</v>
      </c>
      <c r="AM791" s="1">
        <v>1</v>
      </c>
      <c r="AN791" s="1">
        <v>0</v>
      </c>
      <c r="AO791" s="1">
        <v>0</v>
      </c>
      <c r="AP791" s="1">
        <v>0</v>
      </c>
      <c r="AQ791" s="1">
        <v>0</v>
      </c>
      <c r="AR791" s="1">
        <v>0</v>
      </c>
      <c r="AS791" s="1">
        <v>0</v>
      </c>
      <c r="AV791" s="1">
        <v>13.3</v>
      </c>
      <c r="AW791" s="1" t="s">
        <v>59</v>
      </c>
      <c r="AX791" s="1">
        <v>8</v>
      </c>
    </row>
    <row r="792" spans="1:50">
      <c r="A792" s="1" t="s">
        <v>1565</v>
      </c>
      <c r="B792" s="1" t="s">
        <v>1566</v>
      </c>
      <c r="C792" s="1" t="s">
        <v>199</v>
      </c>
      <c r="E792" s="1" t="s">
        <v>63</v>
      </c>
      <c r="F792" s="1">
        <v>70</v>
      </c>
      <c r="G792" s="1" t="s">
        <v>115</v>
      </c>
      <c r="H792" s="1">
        <v>224.01</v>
      </c>
      <c r="I792" s="1" t="s">
        <v>105</v>
      </c>
      <c r="J792" s="1" t="s">
        <v>71</v>
      </c>
      <c r="K792" s="1" t="s">
        <v>256</v>
      </c>
      <c r="L792" s="1" t="s">
        <v>58</v>
      </c>
      <c r="M792" s="1">
        <v>0</v>
      </c>
      <c r="N792" s="1">
        <v>2</v>
      </c>
      <c r="O792" s="1">
        <v>2</v>
      </c>
      <c r="P792" s="1">
        <v>0</v>
      </c>
      <c r="Q792" s="1" t="s">
        <v>59</v>
      </c>
      <c r="R792" s="1" t="s">
        <v>59</v>
      </c>
      <c r="S792" s="1" t="s">
        <v>66</v>
      </c>
      <c r="T792" s="1" t="s">
        <v>59</v>
      </c>
      <c r="U792" s="1" t="s">
        <v>59</v>
      </c>
      <c r="W792" s="1">
        <v>0</v>
      </c>
      <c r="X792" s="1">
        <v>0</v>
      </c>
      <c r="Y792" s="1" t="s">
        <v>66</v>
      </c>
      <c r="Z792" s="1" t="s">
        <v>66</v>
      </c>
      <c r="AA792" s="1" t="s">
        <v>58</v>
      </c>
      <c r="AB792" s="1" t="s">
        <v>66</v>
      </c>
      <c r="AC792" s="1" t="s">
        <v>58</v>
      </c>
      <c r="AD792" s="1" t="s">
        <v>58</v>
      </c>
      <c r="AE792" s="1" t="s">
        <v>58</v>
      </c>
      <c r="AF792" s="1" t="s">
        <v>58</v>
      </c>
      <c r="AG792" s="1" t="s">
        <v>58</v>
      </c>
      <c r="AH792" s="1" t="s">
        <v>58</v>
      </c>
      <c r="AI792" s="1" t="s">
        <v>58</v>
      </c>
      <c r="AJ792" s="1" t="s">
        <v>58</v>
      </c>
      <c r="AK792" s="1">
        <v>0</v>
      </c>
      <c r="AL792" s="1">
        <v>0</v>
      </c>
      <c r="AM792" s="1">
        <v>1</v>
      </c>
      <c r="AN792" s="1">
        <v>0</v>
      </c>
      <c r="AO792" s="1">
        <v>0</v>
      </c>
      <c r="AP792" s="1">
        <v>0</v>
      </c>
      <c r="AQ792" s="1">
        <v>0</v>
      </c>
      <c r="AR792" s="1">
        <v>0</v>
      </c>
      <c r="AS792" s="1">
        <v>0</v>
      </c>
      <c r="AV792" s="1">
        <v>12.8</v>
      </c>
      <c r="AW792" s="1" t="s">
        <v>59</v>
      </c>
      <c r="AX792" s="1">
        <v>3</v>
      </c>
    </row>
    <row r="793" spans="1:50">
      <c r="A793" s="1" t="s">
        <v>1567</v>
      </c>
      <c r="B793" s="1" t="s">
        <v>1568</v>
      </c>
      <c r="C793" s="1" t="s">
        <v>271</v>
      </c>
      <c r="D793" s="1">
        <v>4720</v>
      </c>
      <c r="E793" s="1" t="s">
        <v>53</v>
      </c>
      <c r="F793" s="1">
        <v>60</v>
      </c>
      <c r="G793" s="1" t="s">
        <v>64</v>
      </c>
      <c r="H793" s="1">
        <v>262.17</v>
      </c>
      <c r="I793" s="1" t="s">
        <v>55</v>
      </c>
      <c r="J793" s="1" t="s">
        <v>55</v>
      </c>
      <c r="K793" s="1" t="s">
        <v>131</v>
      </c>
      <c r="L793" s="1" t="s">
        <v>58</v>
      </c>
      <c r="M793" s="1">
        <v>0</v>
      </c>
      <c r="N793" s="1">
        <v>1</v>
      </c>
      <c r="O793" s="1">
        <v>1</v>
      </c>
      <c r="P793" s="1">
        <v>0</v>
      </c>
      <c r="Q793" s="1" t="s">
        <v>59</v>
      </c>
      <c r="R793" s="1" t="s">
        <v>59</v>
      </c>
      <c r="S793" s="1" t="s">
        <v>59</v>
      </c>
      <c r="T793" s="1" t="s">
        <v>59</v>
      </c>
      <c r="U793" s="1" t="s">
        <v>59</v>
      </c>
      <c r="V793" s="1">
        <v>1</v>
      </c>
      <c r="W793" s="1">
        <v>0</v>
      </c>
      <c r="X793" s="1">
        <v>0</v>
      </c>
      <c r="Y793" s="1" t="s">
        <v>58</v>
      </c>
      <c r="Z793" s="1" t="s">
        <v>58</v>
      </c>
      <c r="AA793" s="1" t="s">
        <v>58</v>
      </c>
      <c r="AB793" s="1" t="s">
        <v>58</v>
      </c>
      <c r="AC793" s="1" t="s">
        <v>58</v>
      </c>
      <c r="AD793" s="1" t="s">
        <v>58</v>
      </c>
      <c r="AE793" s="1" t="s">
        <v>58</v>
      </c>
      <c r="AF793" s="1" t="s">
        <v>58</v>
      </c>
      <c r="AG793" s="1" t="s">
        <v>58</v>
      </c>
      <c r="AH793" s="1" t="s">
        <v>58</v>
      </c>
      <c r="AI793" s="1" t="s">
        <v>58</v>
      </c>
      <c r="AJ793" s="1" t="s">
        <v>58</v>
      </c>
      <c r="AK793" s="1">
        <v>0</v>
      </c>
      <c r="AL793" s="1">
        <v>0</v>
      </c>
      <c r="AM793" s="1">
        <v>1</v>
      </c>
      <c r="AN793" s="1">
        <v>0</v>
      </c>
      <c r="AO793" s="1">
        <v>0</v>
      </c>
      <c r="AP793" s="1">
        <v>0</v>
      </c>
      <c r="AQ793" s="1">
        <v>0</v>
      </c>
      <c r="AR793" s="1">
        <v>0</v>
      </c>
      <c r="AS793" s="1">
        <v>1</v>
      </c>
      <c r="AV793" s="1">
        <v>13.1</v>
      </c>
      <c r="AW793" s="1" t="s">
        <v>59</v>
      </c>
      <c r="AX793" s="1">
        <v>1</v>
      </c>
    </row>
    <row r="794" spans="1:50">
      <c r="A794" s="1" t="s">
        <v>1569</v>
      </c>
      <c r="B794" s="1" t="s">
        <v>1491</v>
      </c>
      <c r="C794" s="1" t="s">
        <v>75</v>
      </c>
      <c r="D794" s="1">
        <v>2160</v>
      </c>
      <c r="E794" s="1" t="s">
        <v>53</v>
      </c>
      <c r="F794" s="1">
        <v>44</v>
      </c>
      <c r="G794" s="1" t="s">
        <v>89</v>
      </c>
      <c r="H794" s="1">
        <v>298.02999999999997</v>
      </c>
      <c r="I794" s="1" t="s">
        <v>100</v>
      </c>
      <c r="J794" s="1" t="s">
        <v>56</v>
      </c>
      <c r="K794" s="1" t="s">
        <v>128</v>
      </c>
      <c r="L794" s="1" t="s">
        <v>58</v>
      </c>
      <c r="M794" s="1">
        <v>0</v>
      </c>
      <c r="N794" s="1">
        <v>1</v>
      </c>
      <c r="O794" s="1">
        <v>1</v>
      </c>
      <c r="P794" s="1">
        <v>0</v>
      </c>
      <c r="Q794" s="1" t="s">
        <v>59</v>
      </c>
      <c r="R794" s="1" t="s">
        <v>59</v>
      </c>
      <c r="S794" s="1" t="s">
        <v>59</v>
      </c>
      <c r="T794" s="1" t="s">
        <v>59</v>
      </c>
      <c r="U794" s="1" t="s">
        <v>59</v>
      </c>
      <c r="V794" s="1">
        <v>2</v>
      </c>
      <c r="W794" s="1">
        <v>0</v>
      </c>
      <c r="X794" s="1">
        <v>1</v>
      </c>
      <c r="Y794" s="1" t="s">
        <v>58</v>
      </c>
      <c r="Z794" s="1" t="s">
        <v>66</v>
      </c>
      <c r="AA794" s="1" t="s">
        <v>58</v>
      </c>
      <c r="AB794" s="1" t="s">
        <v>58</v>
      </c>
      <c r="AC794" s="1" t="s">
        <v>58</v>
      </c>
      <c r="AD794" s="1" t="s">
        <v>58</v>
      </c>
      <c r="AE794" s="1" t="s">
        <v>58</v>
      </c>
      <c r="AF794" s="1" t="s">
        <v>58</v>
      </c>
      <c r="AG794" s="1" t="s">
        <v>58</v>
      </c>
      <c r="AH794" s="1" t="s">
        <v>58</v>
      </c>
      <c r="AI794" s="1" t="s">
        <v>58</v>
      </c>
      <c r="AJ794" s="1" t="s">
        <v>58</v>
      </c>
      <c r="AK794" s="1">
        <v>1</v>
      </c>
      <c r="AL794" s="1">
        <v>1</v>
      </c>
      <c r="AM794" s="1">
        <v>1</v>
      </c>
      <c r="AN794" s="1">
        <v>0</v>
      </c>
      <c r="AO794" s="1">
        <v>1</v>
      </c>
      <c r="AP794" s="1">
        <v>0</v>
      </c>
      <c r="AQ794" s="1">
        <v>1</v>
      </c>
      <c r="AR794" s="1">
        <v>0</v>
      </c>
      <c r="AS794" s="1">
        <v>1</v>
      </c>
      <c r="AV794" s="1">
        <v>12.8</v>
      </c>
      <c r="AW794" s="1" t="s">
        <v>59</v>
      </c>
      <c r="AX794" s="1">
        <v>1</v>
      </c>
    </row>
    <row r="795" spans="1:50">
      <c r="A795" s="1" t="s">
        <v>1570</v>
      </c>
      <c r="B795" s="1" t="s">
        <v>1571</v>
      </c>
      <c r="C795" s="1" t="s">
        <v>185</v>
      </c>
      <c r="D795" s="1">
        <v>1400</v>
      </c>
      <c r="E795" s="1" t="s">
        <v>63</v>
      </c>
      <c r="F795" s="1">
        <v>36</v>
      </c>
      <c r="G795" s="1" t="s">
        <v>64</v>
      </c>
      <c r="H795" s="1">
        <v>217.11</v>
      </c>
      <c r="I795" s="1" t="s">
        <v>55</v>
      </c>
      <c r="J795" s="1" t="s">
        <v>71</v>
      </c>
      <c r="K795" s="1" t="s">
        <v>215</v>
      </c>
      <c r="L795" s="1" t="s">
        <v>58</v>
      </c>
      <c r="M795" s="1">
        <v>0</v>
      </c>
      <c r="N795" s="1">
        <v>2</v>
      </c>
      <c r="O795" s="1">
        <v>2</v>
      </c>
      <c r="P795" s="1">
        <v>0</v>
      </c>
      <c r="Q795" s="1" t="s">
        <v>59</v>
      </c>
      <c r="R795" s="1" t="s">
        <v>59</v>
      </c>
      <c r="S795" s="1" t="s">
        <v>59</v>
      </c>
      <c r="T795" s="1" t="s">
        <v>59</v>
      </c>
      <c r="U795" s="1" t="s">
        <v>59</v>
      </c>
      <c r="W795" s="1">
        <v>0</v>
      </c>
      <c r="X795" s="1">
        <v>0</v>
      </c>
      <c r="Y795" s="1" t="s">
        <v>59</v>
      </c>
      <c r="Z795" s="1" t="s">
        <v>59</v>
      </c>
      <c r="AA795" s="1" t="s">
        <v>59</v>
      </c>
      <c r="AB795" s="1" t="s">
        <v>59</v>
      </c>
      <c r="AC795" s="1" t="s">
        <v>59</v>
      </c>
      <c r="AD795" s="1" t="s">
        <v>59</v>
      </c>
      <c r="AE795" s="1" t="s">
        <v>59</v>
      </c>
      <c r="AF795" s="1" t="s">
        <v>59</v>
      </c>
      <c r="AG795" s="1" t="s">
        <v>59</v>
      </c>
      <c r="AH795" s="1" t="s">
        <v>59</v>
      </c>
      <c r="AI795" s="1" t="s">
        <v>59</v>
      </c>
      <c r="AJ795" s="1" t="s">
        <v>59</v>
      </c>
      <c r="AV795" s="1">
        <v>13.5</v>
      </c>
      <c r="AW795" s="1" t="s">
        <v>59</v>
      </c>
      <c r="AX795" s="1">
        <v>1</v>
      </c>
    </row>
    <row r="796" spans="1:50">
      <c r="A796" s="1" t="s">
        <v>1572</v>
      </c>
      <c r="B796" s="1" t="s">
        <v>1573</v>
      </c>
      <c r="C796" s="1" t="s">
        <v>199</v>
      </c>
      <c r="D796" s="1">
        <v>6280</v>
      </c>
      <c r="E796" s="1" t="s">
        <v>53</v>
      </c>
      <c r="F796" s="1">
        <v>64</v>
      </c>
      <c r="G796" s="1" t="s">
        <v>226</v>
      </c>
      <c r="H796" s="1">
        <v>324.01</v>
      </c>
      <c r="I796" s="1" t="s">
        <v>55</v>
      </c>
      <c r="J796" s="1" t="s">
        <v>55</v>
      </c>
      <c r="K796" s="1" t="s">
        <v>215</v>
      </c>
      <c r="L796" s="1" t="s">
        <v>58</v>
      </c>
      <c r="M796" s="1">
        <v>0</v>
      </c>
      <c r="N796" s="1">
        <v>2</v>
      </c>
      <c r="O796" s="1">
        <v>2</v>
      </c>
      <c r="P796" s="1">
        <v>1</v>
      </c>
      <c r="Q796" s="1" t="s">
        <v>59</v>
      </c>
      <c r="R796" s="1" t="s">
        <v>66</v>
      </c>
      <c r="S796" s="1" t="s">
        <v>66</v>
      </c>
      <c r="T796" s="1" t="s">
        <v>59</v>
      </c>
      <c r="U796" s="1" t="s">
        <v>59</v>
      </c>
      <c r="W796" s="1">
        <v>0</v>
      </c>
      <c r="X796" s="1">
        <v>0</v>
      </c>
      <c r="Y796" s="1" t="s">
        <v>58</v>
      </c>
      <c r="Z796" s="1" t="s">
        <v>66</v>
      </c>
      <c r="AA796" s="1" t="s">
        <v>58</v>
      </c>
      <c r="AB796" s="1" t="s">
        <v>66</v>
      </c>
      <c r="AC796" s="1" t="s">
        <v>58</v>
      </c>
      <c r="AD796" s="1" t="s">
        <v>58</v>
      </c>
      <c r="AE796" s="1" t="s">
        <v>58</v>
      </c>
      <c r="AF796" s="1" t="s">
        <v>58</v>
      </c>
      <c r="AG796" s="1" t="s">
        <v>58</v>
      </c>
      <c r="AH796" s="1" t="s">
        <v>58</v>
      </c>
      <c r="AI796" s="1" t="s">
        <v>58</v>
      </c>
      <c r="AJ796" s="1" t="s">
        <v>58</v>
      </c>
      <c r="AK796" s="1">
        <v>0</v>
      </c>
      <c r="AL796" s="1">
        <v>0</v>
      </c>
      <c r="AM796" s="1">
        <v>1</v>
      </c>
      <c r="AN796" s="1">
        <v>0</v>
      </c>
      <c r="AO796" s="1">
        <v>1</v>
      </c>
      <c r="AP796" s="1">
        <v>0</v>
      </c>
      <c r="AQ796" s="1">
        <v>0</v>
      </c>
      <c r="AR796" s="1">
        <v>0</v>
      </c>
      <c r="AS796" s="1">
        <v>0</v>
      </c>
      <c r="AV796" s="1">
        <v>15</v>
      </c>
      <c r="AW796" s="1" t="s">
        <v>59</v>
      </c>
      <c r="AX796" s="1">
        <v>3</v>
      </c>
    </row>
    <row r="797" spans="1:50">
      <c r="A797" s="1" t="s">
        <v>1574</v>
      </c>
      <c r="B797" s="1" t="s">
        <v>1575</v>
      </c>
      <c r="C797" s="1" t="s">
        <v>271</v>
      </c>
      <c r="D797" s="1">
        <v>460</v>
      </c>
      <c r="E797" s="1" t="s">
        <v>63</v>
      </c>
      <c r="F797" s="1">
        <v>30</v>
      </c>
      <c r="G797" s="1" t="s">
        <v>64</v>
      </c>
      <c r="H797" s="1">
        <v>230.92</v>
      </c>
      <c r="I797" s="1" t="s">
        <v>65</v>
      </c>
      <c r="J797" s="1" t="s">
        <v>55</v>
      </c>
      <c r="K797" s="1" t="s">
        <v>131</v>
      </c>
      <c r="L797" s="1" t="s">
        <v>58</v>
      </c>
      <c r="M797" s="1">
        <v>0</v>
      </c>
      <c r="N797" s="1">
        <v>2</v>
      </c>
      <c r="O797" s="1">
        <v>2</v>
      </c>
      <c r="P797" s="1">
        <v>1</v>
      </c>
      <c r="Q797" s="1" t="s">
        <v>59</v>
      </c>
      <c r="R797" s="1" t="s">
        <v>59</v>
      </c>
      <c r="S797" s="1" t="s">
        <v>59</v>
      </c>
      <c r="T797" s="1" t="s">
        <v>59</v>
      </c>
      <c r="U797" s="1" t="s">
        <v>59</v>
      </c>
      <c r="Y797" s="1" t="s">
        <v>58</v>
      </c>
      <c r="Z797" s="1" t="s">
        <v>58</v>
      </c>
      <c r="AA797" s="1" t="s">
        <v>58</v>
      </c>
      <c r="AB797" s="1" t="s">
        <v>58</v>
      </c>
      <c r="AC797" s="1" t="s">
        <v>58</v>
      </c>
      <c r="AD797" s="1" t="s">
        <v>58</v>
      </c>
      <c r="AE797" s="1" t="s">
        <v>58</v>
      </c>
      <c r="AF797" s="1" t="s">
        <v>58</v>
      </c>
      <c r="AG797" s="1" t="s">
        <v>58</v>
      </c>
      <c r="AH797" s="1" t="s">
        <v>58</v>
      </c>
      <c r="AI797" s="1" t="s">
        <v>58</v>
      </c>
      <c r="AJ797" s="1" t="s">
        <v>58</v>
      </c>
      <c r="AK797" s="1">
        <v>0</v>
      </c>
      <c r="AL797" s="1">
        <v>1</v>
      </c>
      <c r="AM797" s="1">
        <v>1</v>
      </c>
      <c r="AN797" s="1">
        <v>0</v>
      </c>
      <c r="AO797" s="1">
        <v>1</v>
      </c>
      <c r="AP797" s="1">
        <v>0</v>
      </c>
      <c r="AQ797" s="1">
        <v>1</v>
      </c>
      <c r="AR797" s="1">
        <v>0</v>
      </c>
      <c r="AS797" s="1">
        <v>1</v>
      </c>
      <c r="AW797" s="1" t="s">
        <v>59</v>
      </c>
      <c r="AX797" s="1">
        <v>1</v>
      </c>
    </row>
    <row r="798" spans="1:50">
      <c r="A798" s="1" t="s">
        <v>1576</v>
      </c>
      <c r="B798" s="1" t="s">
        <v>1577</v>
      </c>
      <c r="C798" s="1" t="s">
        <v>354</v>
      </c>
      <c r="E798" s="1" t="s">
        <v>63</v>
      </c>
      <c r="F798" s="1">
        <v>32</v>
      </c>
      <c r="G798" s="1" t="s">
        <v>84</v>
      </c>
      <c r="H798" s="1">
        <v>225.66</v>
      </c>
      <c r="I798" s="1" t="s">
        <v>241</v>
      </c>
      <c r="J798" s="1" t="s">
        <v>55</v>
      </c>
      <c r="K798" s="1" t="s">
        <v>72</v>
      </c>
      <c r="L798" s="1" t="s">
        <v>58</v>
      </c>
      <c r="M798" s="1">
        <v>0</v>
      </c>
      <c r="N798" s="1">
        <v>2</v>
      </c>
      <c r="O798" s="1">
        <v>2</v>
      </c>
      <c r="P798" s="1">
        <v>1</v>
      </c>
      <c r="Q798" s="1" t="s">
        <v>59</v>
      </c>
      <c r="R798" s="1" t="s">
        <v>59</v>
      </c>
      <c r="S798" s="1" t="s">
        <v>59</v>
      </c>
      <c r="T798" s="1" t="s">
        <v>59</v>
      </c>
      <c r="U798" s="1" t="s">
        <v>59</v>
      </c>
      <c r="Y798" s="1" t="s">
        <v>58</v>
      </c>
      <c r="Z798" s="1" t="s">
        <v>58</v>
      </c>
      <c r="AA798" s="1" t="s">
        <v>58</v>
      </c>
      <c r="AB798" s="1" t="s">
        <v>58</v>
      </c>
      <c r="AC798" s="1" t="s">
        <v>58</v>
      </c>
      <c r="AD798" s="1" t="s">
        <v>58</v>
      </c>
      <c r="AE798" s="1" t="s">
        <v>58</v>
      </c>
      <c r="AF798" s="1" t="s">
        <v>58</v>
      </c>
      <c r="AG798" s="1" t="s">
        <v>58</v>
      </c>
      <c r="AH798" s="1" t="s">
        <v>58</v>
      </c>
      <c r="AI798" s="1" t="s">
        <v>58</v>
      </c>
      <c r="AJ798" s="1" t="s">
        <v>58</v>
      </c>
      <c r="AK798" s="1">
        <v>1</v>
      </c>
      <c r="AL798" s="1">
        <v>1</v>
      </c>
      <c r="AM798" s="1">
        <v>0</v>
      </c>
      <c r="AN798" s="1">
        <v>0</v>
      </c>
      <c r="AO798" s="1">
        <v>0</v>
      </c>
      <c r="AP798" s="1">
        <v>1</v>
      </c>
      <c r="AQ798" s="1">
        <v>1</v>
      </c>
      <c r="AR798" s="1">
        <v>0</v>
      </c>
      <c r="AS798" s="1">
        <v>0</v>
      </c>
      <c r="AW798" s="1" t="s">
        <v>66</v>
      </c>
      <c r="AX798" s="1">
        <v>8</v>
      </c>
    </row>
    <row r="799" spans="1:50">
      <c r="A799" s="1" t="s">
        <v>1578</v>
      </c>
      <c r="B799" s="1" t="s">
        <v>1579</v>
      </c>
      <c r="C799" s="1" t="s">
        <v>134</v>
      </c>
      <c r="D799" s="1">
        <v>1320</v>
      </c>
      <c r="E799" s="1" t="s">
        <v>63</v>
      </c>
      <c r="F799" s="1">
        <v>44</v>
      </c>
      <c r="G799" s="1" t="s">
        <v>64</v>
      </c>
      <c r="H799" s="1">
        <v>293.08999999999997</v>
      </c>
      <c r="I799" s="1" t="s">
        <v>105</v>
      </c>
      <c r="J799" s="1" t="s">
        <v>71</v>
      </c>
      <c r="K799" s="1" t="s">
        <v>131</v>
      </c>
      <c r="L799" s="1" t="s">
        <v>66</v>
      </c>
      <c r="M799" s="1">
        <v>1</v>
      </c>
      <c r="N799" s="1">
        <v>2</v>
      </c>
      <c r="O799" s="1">
        <v>2</v>
      </c>
      <c r="P799" s="1">
        <v>0</v>
      </c>
      <c r="Q799" s="1" t="s">
        <v>59</v>
      </c>
      <c r="R799" s="1" t="s">
        <v>59</v>
      </c>
      <c r="S799" s="1" t="s">
        <v>59</v>
      </c>
      <c r="T799" s="1" t="s">
        <v>66</v>
      </c>
      <c r="U799" s="1" t="s">
        <v>59</v>
      </c>
      <c r="V799" s="1">
        <v>1</v>
      </c>
      <c r="W799" s="1">
        <v>1</v>
      </c>
      <c r="X799" s="1">
        <v>1</v>
      </c>
      <c r="Y799" s="1" t="s">
        <v>58</v>
      </c>
      <c r="Z799" s="1" t="s">
        <v>66</v>
      </c>
      <c r="AA799" s="1" t="s">
        <v>58</v>
      </c>
      <c r="AB799" s="1" t="s">
        <v>58</v>
      </c>
      <c r="AC799" s="1" t="s">
        <v>58</v>
      </c>
      <c r="AD799" s="1" t="s">
        <v>58</v>
      </c>
      <c r="AE799" s="1" t="s">
        <v>58</v>
      </c>
      <c r="AF799" s="1" t="s">
        <v>58</v>
      </c>
      <c r="AG799" s="1" t="s">
        <v>58</v>
      </c>
      <c r="AH799" s="1" t="s">
        <v>58</v>
      </c>
      <c r="AI799" s="1" t="s">
        <v>58</v>
      </c>
      <c r="AJ799" s="1" t="s">
        <v>58</v>
      </c>
      <c r="AK799" s="1">
        <v>1</v>
      </c>
      <c r="AL799" s="1">
        <v>0</v>
      </c>
      <c r="AM799" s="1">
        <v>1</v>
      </c>
      <c r="AN799" s="1">
        <v>1</v>
      </c>
      <c r="AO799" s="1">
        <v>1</v>
      </c>
      <c r="AP799" s="1">
        <v>0</v>
      </c>
      <c r="AQ799" s="1">
        <v>0</v>
      </c>
      <c r="AR799" s="1">
        <v>0</v>
      </c>
      <c r="AS799" s="1">
        <v>1</v>
      </c>
      <c r="AV799" s="1">
        <v>13.6</v>
      </c>
      <c r="AW799" s="1" t="s">
        <v>66</v>
      </c>
      <c r="AX799" s="1">
        <v>1</v>
      </c>
    </row>
    <row r="800" spans="1:50">
      <c r="A800" s="1" t="s">
        <v>1580</v>
      </c>
      <c r="B800" s="1" t="s">
        <v>1383</v>
      </c>
      <c r="C800" s="1" t="s">
        <v>103</v>
      </c>
      <c r="D800" s="1">
        <v>6920</v>
      </c>
      <c r="E800" s="1" t="s">
        <v>53</v>
      </c>
      <c r="F800" s="1">
        <v>60</v>
      </c>
      <c r="G800" s="1" t="s">
        <v>70</v>
      </c>
      <c r="H800" s="1">
        <v>354.61</v>
      </c>
      <c r="I800" s="1" t="s">
        <v>105</v>
      </c>
      <c r="J800" s="1" t="s">
        <v>56</v>
      </c>
      <c r="K800" s="1" t="s">
        <v>57</v>
      </c>
      <c r="L800" s="1" t="s">
        <v>58</v>
      </c>
      <c r="M800" s="1">
        <v>0</v>
      </c>
      <c r="N800" s="1">
        <v>2</v>
      </c>
      <c r="O800" s="1">
        <v>2</v>
      </c>
      <c r="P800" s="1">
        <v>0</v>
      </c>
      <c r="Q800" s="1" t="s">
        <v>59</v>
      </c>
      <c r="R800" s="1" t="s">
        <v>59</v>
      </c>
      <c r="S800" s="1" t="s">
        <v>59</v>
      </c>
      <c r="T800" s="1" t="s">
        <v>59</v>
      </c>
      <c r="U800" s="1" t="s">
        <v>59</v>
      </c>
      <c r="W800" s="1">
        <v>0</v>
      </c>
      <c r="X800" s="1">
        <v>0</v>
      </c>
      <c r="Y800" s="1" t="s">
        <v>58</v>
      </c>
      <c r="Z800" s="1" t="s">
        <v>58</v>
      </c>
      <c r="AA800" s="1" t="s">
        <v>58</v>
      </c>
      <c r="AB800" s="1" t="s">
        <v>58</v>
      </c>
      <c r="AC800" s="1" t="s">
        <v>58</v>
      </c>
      <c r="AD800" s="1" t="s">
        <v>58</v>
      </c>
      <c r="AE800" s="1" t="s">
        <v>58</v>
      </c>
      <c r="AF800" s="1" t="s">
        <v>58</v>
      </c>
      <c r="AG800" s="1" t="s">
        <v>58</v>
      </c>
      <c r="AH800" s="1" t="s">
        <v>58</v>
      </c>
      <c r="AI800" s="1" t="s">
        <v>58</v>
      </c>
      <c r="AJ800" s="1" t="s">
        <v>58</v>
      </c>
      <c r="AK800" s="1">
        <v>0</v>
      </c>
      <c r="AL800" s="1">
        <v>0</v>
      </c>
      <c r="AM800" s="1">
        <v>1</v>
      </c>
      <c r="AN800" s="1">
        <v>0</v>
      </c>
      <c r="AO800" s="1">
        <v>1</v>
      </c>
      <c r="AP800" s="1">
        <v>0</v>
      </c>
      <c r="AQ800" s="1">
        <v>1</v>
      </c>
      <c r="AR800" s="1">
        <v>0</v>
      </c>
      <c r="AS800" s="1">
        <v>1</v>
      </c>
      <c r="AV800" s="1">
        <v>13.7</v>
      </c>
      <c r="AW800" s="1" t="s">
        <v>59</v>
      </c>
      <c r="AX800" s="1">
        <v>6</v>
      </c>
    </row>
    <row r="801" spans="1:50">
      <c r="A801" s="1" t="s">
        <v>1581</v>
      </c>
      <c r="B801" s="1" t="s">
        <v>554</v>
      </c>
      <c r="C801" s="1" t="s">
        <v>103</v>
      </c>
      <c r="D801" s="1">
        <v>7360</v>
      </c>
      <c r="E801" s="1" t="s">
        <v>53</v>
      </c>
      <c r="F801" s="1">
        <v>36</v>
      </c>
      <c r="G801" s="1" t="s">
        <v>70</v>
      </c>
      <c r="H801" s="1">
        <v>438.49</v>
      </c>
      <c r="I801" s="1" t="s">
        <v>100</v>
      </c>
      <c r="J801" s="1" t="s">
        <v>71</v>
      </c>
      <c r="K801" s="1" t="s">
        <v>85</v>
      </c>
      <c r="L801" s="1" t="s">
        <v>66</v>
      </c>
      <c r="M801" s="1">
        <v>1</v>
      </c>
      <c r="N801" s="1">
        <v>1</v>
      </c>
      <c r="O801" s="1">
        <v>1</v>
      </c>
      <c r="P801" s="1">
        <v>0</v>
      </c>
      <c r="Q801" s="1" t="s">
        <v>59</v>
      </c>
      <c r="R801" s="1" t="s">
        <v>59</v>
      </c>
      <c r="S801" s="1" t="s">
        <v>59</v>
      </c>
      <c r="T801" s="1" t="s">
        <v>59</v>
      </c>
      <c r="U801" s="1" t="s">
        <v>59</v>
      </c>
      <c r="W801" s="1">
        <v>0</v>
      </c>
      <c r="X801" s="1">
        <v>0</v>
      </c>
      <c r="Y801" s="1" t="s">
        <v>66</v>
      </c>
      <c r="Z801" s="1" t="s">
        <v>58</v>
      </c>
      <c r="AA801" s="1" t="s">
        <v>58</v>
      </c>
      <c r="AB801" s="1" t="s">
        <v>58</v>
      </c>
      <c r="AC801" s="1" t="s">
        <v>58</v>
      </c>
      <c r="AD801" s="1" t="s">
        <v>58</v>
      </c>
      <c r="AE801" s="1" t="s">
        <v>58</v>
      </c>
      <c r="AF801" s="1" t="s">
        <v>58</v>
      </c>
      <c r="AG801" s="1" t="s">
        <v>58</v>
      </c>
      <c r="AH801" s="1" t="s">
        <v>58</v>
      </c>
      <c r="AI801" s="1" t="s">
        <v>58</v>
      </c>
      <c r="AJ801" s="1" t="s">
        <v>58</v>
      </c>
      <c r="AK801" s="1">
        <v>1</v>
      </c>
      <c r="AL801" s="1">
        <v>0</v>
      </c>
      <c r="AM801" s="1">
        <v>0</v>
      </c>
      <c r="AN801" s="1">
        <v>0</v>
      </c>
      <c r="AO801" s="1">
        <v>1</v>
      </c>
      <c r="AP801" s="1">
        <v>0</v>
      </c>
      <c r="AQ801" s="1">
        <v>0</v>
      </c>
      <c r="AR801" s="1">
        <v>0</v>
      </c>
      <c r="AS801" s="1">
        <v>1</v>
      </c>
      <c r="AV801" s="1">
        <v>11.5</v>
      </c>
      <c r="AW801" s="1" t="s">
        <v>59</v>
      </c>
      <c r="AX801" s="1">
        <v>6</v>
      </c>
    </row>
    <row r="802" spans="1:50">
      <c r="A802" s="1" t="s">
        <v>1582</v>
      </c>
      <c r="B802" s="1" t="s">
        <v>770</v>
      </c>
      <c r="C802" s="1" t="s">
        <v>119</v>
      </c>
      <c r="D802" s="1">
        <v>520</v>
      </c>
      <c r="E802" s="1" t="s">
        <v>53</v>
      </c>
      <c r="F802" s="1">
        <v>78</v>
      </c>
      <c r="G802" s="1" t="s">
        <v>226</v>
      </c>
      <c r="H802" s="1">
        <v>274.67</v>
      </c>
      <c r="I802" s="1" t="s">
        <v>55</v>
      </c>
      <c r="J802" s="1" t="s">
        <v>55</v>
      </c>
      <c r="K802" s="1" t="s">
        <v>215</v>
      </c>
      <c r="L802" s="1" t="s">
        <v>58</v>
      </c>
      <c r="M802" s="1">
        <v>0</v>
      </c>
      <c r="N802" s="1">
        <v>2</v>
      </c>
      <c r="O802" s="1">
        <v>2</v>
      </c>
      <c r="P802" s="1">
        <v>0</v>
      </c>
      <c r="Q802" s="1" t="s">
        <v>59</v>
      </c>
      <c r="R802" s="1" t="s">
        <v>59</v>
      </c>
      <c r="S802" s="1" t="s">
        <v>59</v>
      </c>
      <c r="T802" s="1" t="s">
        <v>66</v>
      </c>
      <c r="U802" s="1" t="s">
        <v>59</v>
      </c>
      <c r="W802" s="1">
        <v>0</v>
      </c>
      <c r="X802" s="1">
        <v>0</v>
      </c>
      <c r="Y802" s="1" t="s">
        <v>66</v>
      </c>
      <c r="Z802" s="1" t="s">
        <v>58</v>
      </c>
      <c r="AA802" s="1" t="s">
        <v>58</v>
      </c>
      <c r="AB802" s="1" t="s">
        <v>58</v>
      </c>
      <c r="AC802" s="1" t="s">
        <v>58</v>
      </c>
      <c r="AD802" s="1" t="s">
        <v>58</v>
      </c>
      <c r="AE802" s="1" t="s">
        <v>58</v>
      </c>
      <c r="AF802" s="1" t="s">
        <v>58</v>
      </c>
      <c r="AG802" s="1" t="s">
        <v>66</v>
      </c>
      <c r="AH802" s="1" t="s">
        <v>58</v>
      </c>
      <c r="AI802" s="1" t="s">
        <v>58</v>
      </c>
      <c r="AJ802" s="1" t="s">
        <v>58</v>
      </c>
      <c r="AK802" s="1">
        <v>0</v>
      </c>
      <c r="AL802" s="1">
        <v>0</v>
      </c>
      <c r="AM802" s="1">
        <v>1</v>
      </c>
      <c r="AN802" s="1">
        <v>0</v>
      </c>
      <c r="AO802" s="1">
        <v>1</v>
      </c>
      <c r="AP802" s="1">
        <v>0</v>
      </c>
      <c r="AQ802" s="1">
        <v>0</v>
      </c>
      <c r="AR802" s="1">
        <v>0</v>
      </c>
      <c r="AS802" s="1">
        <v>1</v>
      </c>
      <c r="AV802" s="1">
        <v>12.2</v>
      </c>
      <c r="AW802" s="1" t="s">
        <v>59</v>
      </c>
      <c r="AX802" s="1">
        <v>7</v>
      </c>
    </row>
    <row r="803" spans="1:50">
      <c r="A803" s="1" t="s">
        <v>1583</v>
      </c>
      <c r="B803" s="1" t="s">
        <v>1584</v>
      </c>
      <c r="C803" s="1" t="s">
        <v>199</v>
      </c>
      <c r="D803" s="1">
        <v>9280</v>
      </c>
      <c r="E803" s="1" t="s">
        <v>63</v>
      </c>
      <c r="F803" s="1">
        <v>58</v>
      </c>
      <c r="G803" s="1" t="s">
        <v>70</v>
      </c>
      <c r="H803" s="1">
        <v>261.18</v>
      </c>
      <c r="I803" s="1" t="s">
        <v>100</v>
      </c>
      <c r="J803" s="1" t="s">
        <v>71</v>
      </c>
      <c r="K803" s="1" t="s">
        <v>72</v>
      </c>
      <c r="L803" s="1" t="s">
        <v>58</v>
      </c>
      <c r="M803" s="1">
        <v>0</v>
      </c>
      <c r="N803" s="1">
        <v>0</v>
      </c>
      <c r="O803" s="1">
        <v>0</v>
      </c>
      <c r="P803" s="1">
        <v>0</v>
      </c>
      <c r="Q803" s="1" t="s">
        <v>59</v>
      </c>
      <c r="R803" s="1" t="s">
        <v>59</v>
      </c>
      <c r="S803" s="1" t="s">
        <v>59</v>
      </c>
      <c r="T803" s="1" t="s">
        <v>59</v>
      </c>
      <c r="U803" s="1" t="s">
        <v>59</v>
      </c>
      <c r="W803" s="1">
        <v>0</v>
      </c>
      <c r="X803" s="1">
        <v>0</v>
      </c>
      <c r="Y803" s="1" t="s">
        <v>66</v>
      </c>
      <c r="Z803" s="1" t="s">
        <v>66</v>
      </c>
      <c r="AA803" s="1" t="s">
        <v>58</v>
      </c>
      <c r="AB803" s="1" t="s">
        <v>58</v>
      </c>
      <c r="AC803" s="1" t="s">
        <v>58</v>
      </c>
      <c r="AD803" s="1" t="s">
        <v>58</v>
      </c>
      <c r="AE803" s="1" t="s">
        <v>66</v>
      </c>
      <c r="AF803" s="1" t="s">
        <v>58</v>
      </c>
      <c r="AG803" s="1" t="s">
        <v>58</v>
      </c>
      <c r="AH803" s="1" t="s">
        <v>58</v>
      </c>
      <c r="AI803" s="1" t="s">
        <v>58</v>
      </c>
      <c r="AJ803" s="1" t="s">
        <v>58</v>
      </c>
      <c r="AK803" s="1">
        <v>0</v>
      </c>
      <c r="AL803" s="1">
        <v>1</v>
      </c>
      <c r="AM803" s="1">
        <v>1</v>
      </c>
      <c r="AN803" s="1">
        <v>0</v>
      </c>
      <c r="AO803" s="1">
        <v>1</v>
      </c>
      <c r="AP803" s="1">
        <v>0</v>
      </c>
      <c r="AQ803" s="1">
        <v>1</v>
      </c>
      <c r="AR803" s="1">
        <v>0</v>
      </c>
      <c r="AS803" s="1">
        <v>0</v>
      </c>
      <c r="AV803" s="1">
        <v>11.5</v>
      </c>
      <c r="AW803" s="1" t="s">
        <v>59</v>
      </c>
      <c r="AX803" s="1">
        <v>3</v>
      </c>
    </row>
    <row r="804" spans="1:50">
      <c r="A804" s="1" t="s">
        <v>1585</v>
      </c>
      <c r="B804" s="1" t="s">
        <v>466</v>
      </c>
      <c r="C804" s="1" t="s">
        <v>137</v>
      </c>
      <c r="D804" s="1">
        <v>6480</v>
      </c>
      <c r="E804" s="1" t="s">
        <v>53</v>
      </c>
      <c r="F804" s="1">
        <v>52</v>
      </c>
      <c r="G804" s="1" t="s">
        <v>64</v>
      </c>
      <c r="H804" s="1">
        <v>294.74</v>
      </c>
      <c r="I804" s="1" t="s">
        <v>100</v>
      </c>
      <c r="J804" s="1" t="s">
        <v>71</v>
      </c>
      <c r="K804" s="1" t="s">
        <v>72</v>
      </c>
      <c r="L804" s="1" t="s">
        <v>58</v>
      </c>
      <c r="M804" s="1">
        <v>0</v>
      </c>
      <c r="N804" s="1">
        <v>1</v>
      </c>
      <c r="O804" s="1">
        <v>1</v>
      </c>
      <c r="P804" s="1">
        <v>0</v>
      </c>
      <c r="Q804" s="1" t="s">
        <v>59</v>
      </c>
      <c r="R804" s="1" t="s">
        <v>59</v>
      </c>
      <c r="S804" s="1" t="s">
        <v>59</v>
      </c>
      <c r="T804" s="1" t="s">
        <v>59</v>
      </c>
      <c r="U804" s="1" t="s">
        <v>59</v>
      </c>
      <c r="W804" s="1">
        <v>0</v>
      </c>
      <c r="X804" s="1">
        <v>0</v>
      </c>
      <c r="Y804" s="1" t="s">
        <v>66</v>
      </c>
      <c r="Z804" s="1" t="s">
        <v>66</v>
      </c>
      <c r="AA804" s="1" t="s">
        <v>58</v>
      </c>
      <c r="AB804" s="1" t="s">
        <v>66</v>
      </c>
      <c r="AC804" s="1" t="s">
        <v>58</v>
      </c>
      <c r="AD804" s="1" t="s">
        <v>58</v>
      </c>
      <c r="AE804" s="1" t="s">
        <v>58</v>
      </c>
      <c r="AF804" s="1" t="s">
        <v>58</v>
      </c>
      <c r="AG804" s="1" t="s">
        <v>58</v>
      </c>
      <c r="AH804" s="1" t="s">
        <v>58</v>
      </c>
      <c r="AI804" s="1" t="s">
        <v>58</v>
      </c>
      <c r="AJ804" s="1" t="s">
        <v>66</v>
      </c>
      <c r="AK804" s="1">
        <v>0</v>
      </c>
      <c r="AL804" s="1">
        <v>0</v>
      </c>
      <c r="AM804" s="1">
        <v>1</v>
      </c>
      <c r="AN804" s="1">
        <v>0</v>
      </c>
      <c r="AO804" s="1">
        <v>1</v>
      </c>
      <c r="AP804" s="1">
        <v>0</v>
      </c>
      <c r="AQ804" s="1">
        <v>1</v>
      </c>
      <c r="AR804" s="1">
        <v>0</v>
      </c>
      <c r="AS804" s="1">
        <v>0</v>
      </c>
      <c r="AV804" s="1">
        <v>12.1</v>
      </c>
      <c r="AW804" s="1" t="s">
        <v>59</v>
      </c>
      <c r="AX804" s="1">
        <v>5</v>
      </c>
    </row>
    <row r="805" spans="1:50">
      <c r="A805" s="1" t="s">
        <v>1586</v>
      </c>
      <c r="B805" s="1" t="s">
        <v>306</v>
      </c>
      <c r="C805" s="1" t="s">
        <v>79</v>
      </c>
      <c r="D805" s="1">
        <v>3760</v>
      </c>
      <c r="E805" s="1" t="s">
        <v>63</v>
      </c>
      <c r="F805" s="1">
        <v>36</v>
      </c>
      <c r="G805" s="1" t="s">
        <v>70</v>
      </c>
      <c r="H805" s="1">
        <v>344.08</v>
      </c>
      <c r="I805" s="1" t="s">
        <v>55</v>
      </c>
      <c r="J805" s="1" t="s">
        <v>56</v>
      </c>
      <c r="K805" s="1" t="s">
        <v>72</v>
      </c>
      <c r="L805" s="1" t="s">
        <v>66</v>
      </c>
      <c r="M805" s="1">
        <v>2</v>
      </c>
      <c r="N805" s="1">
        <v>0</v>
      </c>
      <c r="O805" s="1">
        <v>0</v>
      </c>
      <c r="P805" s="1">
        <v>0</v>
      </c>
      <c r="Q805" s="1" t="s">
        <v>59</v>
      </c>
      <c r="R805" s="1" t="s">
        <v>59</v>
      </c>
      <c r="S805" s="1" t="s">
        <v>59</v>
      </c>
      <c r="T805" s="1" t="s">
        <v>59</v>
      </c>
      <c r="U805" s="1" t="s">
        <v>59</v>
      </c>
      <c r="V805" s="1">
        <v>0</v>
      </c>
      <c r="W805" s="1">
        <v>1</v>
      </c>
      <c r="X805" s="1">
        <v>1</v>
      </c>
      <c r="Y805" s="1" t="s">
        <v>66</v>
      </c>
      <c r="Z805" s="1" t="s">
        <v>66</v>
      </c>
      <c r="AA805" s="1" t="s">
        <v>58</v>
      </c>
      <c r="AB805" s="1" t="s">
        <v>66</v>
      </c>
      <c r="AC805" s="1" t="s">
        <v>58</v>
      </c>
      <c r="AD805" s="1" t="s">
        <v>58</v>
      </c>
      <c r="AE805" s="1" t="s">
        <v>66</v>
      </c>
      <c r="AF805" s="1" t="s">
        <v>58</v>
      </c>
      <c r="AG805" s="1" t="s">
        <v>58</v>
      </c>
      <c r="AH805" s="1" t="s">
        <v>58</v>
      </c>
      <c r="AI805" s="1" t="s">
        <v>58</v>
      </c>
      <c r="AJ805" s="1" t="s">
        <v>58</v>
      </c>
      <c r="AK805" s="1">
        <v>0</v>
      </c>
      <c r="AL805" s="1">
        <v>0</v>
      </c>
      <c r="AM805" s="1">
        <v>1</v>
      </c>
      <c r="AN805" s="1">
        <v>0</v>
      </c>
      <c r="AO805" s="1">
        <v>1</v>
      </c>
      <c r="AP805" s="1">
        <v>0</v>
      </c>
      <c r="AQ805" s="1">
        <v>0</v>
      </c>
      <c r="AR805" s="1">
        <v>0</v>
      </c>
      <c r="AS805" s="1">
        <v>0</v>
      </c>
      <c r="AV805" s="1">
        <v>14.4</v>
      </c>
      <c r="AW805" s="1" t="s">
        <v>59</v>
      </c>
      <c r="AX805" s="1">
        <v>8</v>
      </c>
    </row>
    <row r="806" spans="1:50">
      <c r="A806" s="1" t="s">
        <v>1587</v>
      </c>
      <c r="B806" s="1" t="s">
        <v>481</v>
      </c>
      <c r="C806" s="1" t="s">
        <v>97</v>
      </c>
      <c r="D806" s="1">
        <v>6450</v>
      </c>
      <c r="E806" s="1" t="s">
        <v>53</v>
      </c>
      <c r="F806" s="1">
        <v>64</v>
      </c>
      <c r="G806" s="1" t="s">
        <v>70</v>
      </c>
      <c r="H806" s="1">
        <v>407.24</v>
      </c>
      <c r="I806" s="1" t="s">
        <v>55</v>
      </c>
      <c r="J806" s="1" t="s">
        <v>56</v>
      </c>
      <c r="K806" s="1" t="s">
        <v>116</v>
      </c>
      <c r="L806" s="1" t="s">
        <v>58</v>
      </c>
      <c r="M806" s="1">
        <v>0</v>
      </c>
      <c r="N806" s="1">
        <v>2</v>
      </c>
      <c r="O806" s="1">
        <v>2</v>
      </c>
      <c r="P806" s="1">
        <v>1</v>
      </c>
      <c r="Q806" s="1" t="s">
        <v>59</v>
      </c>
      <c r="R806" s="1" t="s">
        <v>59</v>
      </c>
      <c r="S806" s="1" t="s">
        <v>59</v>
      </c>
      <c r="T806" s="1" t="s">
        <v>59</v>
      </c>
      <c r="U806" s="1" t="s">
        <v>59</v>
      </c>
      <c r="V806" s="1">
        <v>0</v>
      </c>
      <c r="W806" s="1">
        <v>0</v>
      </c>
      <c r="X806" s="1">
        <v>0</v>
      </c>
      <c r="Y806" s="1" t="s">
        <v>66</v>
      </c>
      <c r="Z806" s="1" t="s">
        <v>58</v>
      </c>
      <c r="AA806" s="1" t="s">
        <v>58</v>
      </c>
      <c r="AB806" s="1" t="s">
        <v>58</v>
      </c>
      <c r="AC806" s="1" t="s">
        <v>58</v>
      </c>
      <c r="AD806" s="1" t="s">
        <v>66</v>
      </c>
      <c r="AE806" s="1" t="s">
        <v>58</v>
      </c>
      <c r="AF806" s="1" t="s">
        <v>58</v>
      </c>
      <c r="AG806" s="1" t="s">
        <v>58</v>
      </c>
      <c r="AH806" s="1" t="s">
        <v>58</v>
      </c>
      <c r="AI806" s="1" t="s">
        <v>58</v>
      </c>
      <c r="AJ806" s="1" t="s">
        <v>58</v>
      </c>
      <c r="AK806" s="1">
        <v>0</v>
      </c>
      <c r="AL806" s="1">
        <v>1</v>
      </c>
      <c r="AM806" s="1">
        <v>1</v>
      </c>
      <c r="AN806" s="1">
        <v>1</v>
      </c>
      <c r="AO806" s="1">
        <v>0</v>
      </c>
      <c r="AP806" s="1">
        <v>0</v>
      </c>
      <c r="AQ806" s="1">
        <v>0</v>
      </c>
      <c r="AR806" s="1">
        <v>0</v>
      </c>
      <c r="AS806" s="1">
        <v>1</v>
      </c>
      <c r="AV806" s="1">
        <v>13</v>
      </c>
      <c r="AW806" s="1" t="s">
        <v>59</v>
      </c>
      <c r="AX806" s="1">
        <v>5</v>
      </c>
    </row>
    <row r="807" spans="1:50">
      <c r="A807" s="1" t="s">
        <v>1588</v>
      </c>
      <c r="B807" s="1" t="s">
        <v>1589</v>
      </c>
      <c r="C807" s="1" t="s">
        <v>781</v>
      </c>
      <c r="D807" s="1">
        <v>7490</v>
      </c>
      <c r="E807" s="1" t="s">
        <v>63</v>
      </c>
      <c r="F807" s="1">
        <v>70</v>
      </c>
      <c r="G807" s="1" t="s">
        <v>70</v>
      </c>
      <c r="H807" s="1">
        <v>379.61</v>
      </c>
      <c r="I807" s="1" t="s">
        <v>65</v>
      </c>
      <c r="J807" s="1" t="s">
        <v>55</v>
      </c>
      <c r="K807" s="1" t="s">
        <v>131</v>
      </c>
      <c r="L807" s="1" t="s">
        <v>58</v>
      </c>
      <c r="M807" s="1">
        <v>0</v>
      </c>
      <c r="N807" s="1">
        <v>2</v>
      </c>
      <c r="O807" s="1">
        <v>2</v>
      </c>
      <c r="P807" s="1">
        <v>1</v>
      </c>
      <c r="Q807" s="1" t="s">
        <v>59</v>
      </c>
      <c r="R807" s="1" t="s">
        <v>59</v>
      </c>
      <c r="S807" s="1" t="s">
        <v>59</v>
      </c>
      <c r="T807" s="1" t="s">
        <v>59</v>
      </c>
      <c r="U807" s="1" t="s">
        <v>59</v>
      </c>
      <c r="Y807" s="1" t="s">
        <v>58</v>
      </c>
      <c r="Z807" s="1" t="s">
        <v>58</v>
      </c>
      <c r="AA807" s="1" t="s">
        <v>58</v>
      </c>
      <c r="AB807" s="1" t="s">
        <v>66</v>
      </c>
      <c r="AC807" s="1" t="s">
        <v>58</v>
      </c>
      <c r="AD807" s="1" t="s">
        <v>58</v>
      </c>
      <c r="AE807" s="1" t="s">
        <v>58</v>
      </c>
      <c r="AF807" s="1" t="s">
        <v>58</v>
      </c>
      <c r="AG807" s="1" t="s">
        <v>58</v>
      </c>
      <c r="AH807" s="1" t="s">
        <v>58</v>
      </c>
      <c r="AI807" s="1" t="s">
        <v>58</v>
      </c>
      <c r="AJ807" s="1" t="s">
        <v>58</v>
      </c>
      <c r="AK807" s="1">
        <v>1</v>
      </c>
      <c r="AL807" s="1">
        <v>0</v>
      </c>
      <c r="AM807" s="1">
        <v>1</v>
      </c>
      <c r="AN807" s="1">
        <v>0</v>
      </c>
      <c r="AO807" s="1">
        <v>1</v>
      </c>
      <c r="AP807" s="1">
        <v>0</v>
      </c>
      <c r="AQ807" s="1">
        <v>0</v>
      </c>
      <c r="AR807" s="1">
        <v>0</v>
      </c>
      <c r="AS807" s="1">
        <v>0</v>
      </c>
      <c r="AW807" s="1" t="s">
        <v>59</v>
      </c>
      <c r="AX807" s="1">
        <v>4</v>
      </c>
    </row>
    <row r="808" spans="1:50">
      <c r="A808" s="1" t="s">
        <v>1590</v>
      </c>
      <c r="B808" s="1" t="s">
        <v>1591</v>
      </c>
      <c r="C808" s="1" t="s">
        <v>108</v>
      </c>
      <c r="D808" s="1">
        <v>1920</v>
      </c>
      <c r="E808" s="1" t="s">
        <v>63</v>
      </c>
      <c r="F808" s="1">
        <v>0</v>
      </c>
      <c r="G808" s="1" t="s">
        <v>70</v>
      </c>
      <c r="H808" s="1">
        <v>315.45999999999998</v>
      </c>
      <c r="I808" s="1" t="s">
        <v>313</v>
      </c>
      <c r="J808" s="1" t="s">
        <v>55</v>
      </c>
      <c r="K808" s="1" t="s">
        <v>131</v>
      </c>
      <c r="L808" s="1" t="s">
        <v>58</v>
      </c>
      <c r="M808" s="1">
        <v>0</v>
      </c>
      <c r="N808" s="1">
        <v>0</v>
      </c>
      <c r="O808" s="1">
        <v>0</v>
      </c>
      <c r="P808" s="1">
        <v>1</v>
      </c>
      <c r="Q808" s="1" t="s">
        <v>59</v>
      </c>
      <c r="R808" s="1" t="s">
        <v>59</v>
      </c>
      <c r="S808" s="1" t="s">
        <v>59</v>
      </c>
      <c r="T808" s="1" t="s">
        <v>59</v>
      </c>
      <c r="U808" s="1" t="s">
        <v>59</v>
      </c>
      <c r="V808" s="1">
        <v>0</v>
      </c>
      <c r="W808" s="1">
        <v>1</v>
      </c>
      <c r="X808" s="1">
        <v>1</v>
      </c>
      <c r="Y808" s="1" t="s">
        <v>58</v>
      </c>
      <c r="Z808" s="1" t="s">
        <v>58</v>
      </c>
      <c r="AA808" s="1" t="s">
        <v>58</v>
      </c>
      <c r="AB808" s="1" t="s">
        <v>58</v>
      </c>
      <c r="AC808" s="1" t="s">
        <v>58</v>
      </c>
      <c r="AD808" s="1" t="s">
        <v>58</v>
      </c>
      <c r="AE808" s="1" t="s">
        <v>58</v>
      </c>
      <c r="AF808" s="1" t="s">
        <v>58</v>
      </c>
      <c r="AG808" s="1" t="s">
        <v>58</v>
      </c>
      <c r="AH808" s="1" t="s">
        <v>58</v>
      </c>
      <c r="AI808" s="1" t="s">
        <v>58</v>
      </c>
      <c r="AJ808" s="1" t="s">
        <v>58</v>
      </c>
      <c r="AK808" s="1">
        <v>0</v>
      </c>
      <c r="AL808" s="1">
        <v>0</v>
      </c>
      <c r="AM808" s="1">
        <v>1</v>
      </c>
      <c r="AN808" s="1">
        <v>0</v>
      </c>
      <c r="AO808" s="1">
        <v>1</v>
      </c>
      <c r="AP808" s="1">
        <v>0</v>
      </c>
      <c r="AQ808" s="1">
        <v>0</v>
      </c>
      <c r="AR808" s="1">
        <v>0</v>
      </c>
      <c r="AS808" s="1">
        <v>0</v>
      </c>
      <c r="AV808" s="1">
        <v>15.6</v>
      </c>
      <c r="AW808" s="1" t="s">
        <v>59</v>
      </c>
      <c r="AX808" s="1">
        <v>9</v>
      </c>
    </row>
    <row r="809" spans="1:50">
      <c r="A809" s="1" t="s">
        <v>1592</v>
      </c>
      <c r="B809" s="1" t="s">
        <v>1593</v>
      </c>
      <c r="C809" s="1" t="s">
        <v>103</v>
      </c>
      <c r="D809" s="1">
        <v>680</v>
      </c>
      <c r="E809" s="1" t="s">
        <v>53</v>
      </c>
      <c r="F809" s="1">
        <v>60</v>
      </c>
      <c r="G809" s="1" t="s">
        <v>64</v>
      </c>
      <c r="H809" s="1">
        <v>326.64</v>
      </c>
      <c r="I809" s="1" t="s">
        <v>55</v>
      </c>
      <c r="J809" s="1" t="s">
        <v>55</v>
      </c>
      <c r="K809" s="1" t="s">
        <v>153</v>
      </c>
      <c r="L809" s="1" t="s">
        <v>58</v>
      </c>
      <c r="M809" s="1">
        <v>0</v>
      </c>
      <c r="N809" s="1">
        <v>0</v>
      </c>
      <c r="O809" s="1">
        <v>0</v>
      </c>
      <c r="P809" s="1">
        <v>0</v>
      </c>
      <c r="Q809" s="1" t="s">
        <v>59</v>
      </c>
      <c r="R809" s="1" t="s">
        <v>59</v>
      </c>
      <c r="S809" s="1" t="s">
        <v>59</v>
      </c>
      <c r="T809" s="1" t="s">
        <v>59</v>
      </c>
      <c r="U809" s="1" t="s">
        <v>59</v>
      </c>
      <c r="W809" s="1">
        <v>0</v>
      </c>
      <c r="X809" s="1">
        <v>0</v>
      </c>
      <c r="Y809" s="1" t="s">
        <v>66</v>
      </c>
      <c r="Z809" s="1" t="s">
        <v>66</v>
      </c>
      <c r="AA809" s="1" t="s">
        <v>58</v>
      </c>
      <c r="AB809" s="1" t="s">
        <v>66</v>
      </c>
      <c r="AC809" s="1" t="s">
        <v>58</v>
      </c>
      <c r="AD809" s="1" t="s">
        <v>58</v>
      </c>
      <c r="AE809" s="1" t="s">
        <v>66</v>
      </c>
      <c r="AF809" s="1" t="s">
        <v>58</v>
      </c>
      <c r="AG809" s="1" t="s">
        <v>58</v>
      </c>
      <c r="AH809" s="1" t="s">
        <v>58</v>
      </c>
      <c r="AI809" s="1" t="s">
        <v>58</v>
      </c>
      <c r="AJ809" s="1" t="s">
        <v>58</v>
      </c>
      <c r="AK809" s="1">
        <v>0</v>
      </c>
      <c r="AL809" s="1">
        <v>0</v>
      </c>
      <c r="AM809" s="1">
        <v>1</v>
      </c>
      <c r="AN809" s="1">
        <v>0</v>
      </c>
      <c r="AO809" s="1">
        <v>1</v>
      </c>
      <c r="AP809" s="1">
        <v>0</v>
      </c>
      <c r="AQ809" s="1">
        <v>1</v>
      </c>
      <c r="AR809" s="1">
        <v>0</v>
      </c>
      <c r="AS809" s="1">
        <v>1</v>
      </c>
      <c r="AV809" s="1">
        <v>12.9</v>
      </c>
      <c r="AW809" s="1" t="s">
        <v>59</v>
      </c>
      <c r="AX809" s="1">
        <v>6</v>
      </c>
    </row>
    <row r="810" spans="1:50">
      <c r="A810" s="1" t="s">
        <v>1594</v>
      </c>
      <c r="B810" s="1" t="s">
        <v>1419</v>
      </c>
      <c r="C810" s="1" t="s">
        <v>83</v>
      </c>
      <c r="D810" s="1">
        <v>4920</v>
      </c>
      <c r="E810" s="1" t="s">
        <v>63</v>
      </c>
      <c r="F810" s="1">
        <v>48</v>
      </c>
      <c r="G810" s="1" t="s">
        <v>70</v>
      </c>
      <c r="H810" s="1">
        <v>263.49</v>
      </c>
      <c r="I810" s="1" t="s">
        <v>241</v>
      </c>
      <c r="J810" s="1" t="s">
        <v>55</v>
      </c>
      <c r="K810" s="1" t="s">
        <v>111</v>
      </c>
      <c r="L810" s="1" t="s">
        <v>66</v>
      </c>
      <c r="M810" s="1">
        <v>1</v>
      </c>
      <c r="N810" s="1">
        <v>1</v>
      </c>
      <c r="O810" s="1">
        <v>1</v>
      </c>
      <c r="P810" s="1">
        <v>0</v>
      </c>
      <c r="Q810" s="1" t="s">
        <v>59</v>
      </c>
      <c r="R810" s="1" t="s">
        <v>59</v>
      </c>
      <c r="S810" s="1" t="s">
        <v>59</v>
      </c>
      <c r="T810" s="1" t="s">
        <v>66</v>
      </c>
      <c r="U810" s="1" t="s">
        <v>66</v>
      </c>
      <c r="V810" s="1">
        <v>1</v>
      </c>
      <c r="W810" s="1">
        <v>1</v>
      </c>
      <c r="X810" s="1">
        <v>0</v>
      </c>
      <c r="Y810" s="1" t="s">
        <v>58</v>
      </c>
      <c r="Z810" s="1" t="s">
        <v>58</v>
      </c>
      <c r="AA810" s="1" t="s">
        <v>58</v>
      </c>
      <c r="AB810" s="1" t="s">
        <v>58</v>
      </c>
      <c r="AC810" s="1" t="s">
        <v>58</v>
      </c>
      <c r="AD810" s="1" t="s">
        <v>58</v>
      </c>
      <c r="AE810" s="1" t="s">
        <v>66</v>
      </c>
      <c r="AF810" s="1" t="s">
        <v>58</v>
      </c>
      <c r="AG810" s="1" t="s">
        <v>58</v>
      </c>
      <c r="AH810" s="1" t="s">
        <v>58</v>
      </c>
      <c r="AI810" s="1" t="s">
        <v>58</v>
      </c>
      <c r="AJ810" s="1" t="s">
        <v>58</v>
      </c>
      <c r="AK810" s="1">
        <v>1</v>
      </c>
      <c r="AL810" s="1">
        <v>1</v>
      </c>
      <c r="AM810" s="1">
        <v>0</v>
      </c>
      <c r="AN810" s="1">
        <v>0</v>
      </c>
      <c r="AO810" s="1">
        <v>1</v>
      </c>
      <c r="AP810" s="1">
        <v>1</v>
      </c>
      <c r="AQ810" s="1">
        <v>0</v>
      </c>
      <c r="AR810" s="1">
        <v>0</v>
      </c>
      <c r="AS810" s="1">
        <v>1</v>
      </c>
      <c r="AV810" s="1">
        <v>12</v>
      </c>
      <c r="AW810" s="1" t="s">
        <v>59</v>
      </c>
      <c r="AX810" s="1">
        <v>2</v>
      </c>
    </row>
    <row r="811" spans="1:50">
      <c r="A811" s="1" t="s">
        <v>1595</v>
      </c>
      <c r="B811" s="1" t="s">
        <v>1062</v>
      </c>
      <c r="C811" s="1" t="s">
        <v>236</v>
      </c>
      <c r="D811" s="1">
        <v>8520</v>
      </c>
      <c r="E811" s="1" t="s">
        <v>53</v>
      </c>
      <c r="F811" s="1">
        <v>28</v>
      </c>
      <c r="G811" s="1" t="s">
        <v>70</v>
      </c>
      <c r="H811" s="1">
        <v>312.17</v>
      </c>
      <c r="I811" s="1" t="s">
        <v>55</v>
      </c>
      <c r="J811" s="1" t="s">
        <v>55</v>
      </c>
      <c r="K811" s="1" t="s">
        <v>131</v>
      </c>
      <c r="L811" s="1" t="s">
        <v>58</v>
      </c>
      <c r="M811" s="1">
        <v>0</v>
      </c>
      <c r="N811" s="1">
        <v>2</v>
      </c>
      <c r="O811" s="1">
        <v>1</v>
      </c>
      <c r="P811" s="1">
        <v>0</v>
      </c>
      <c r="Q811" s="1" t="s">
        <v>59</v>
      </c>
      <c r="R811" s="1" t="s">
        <v>59</v>
      </c>
      <c r="S811" s="1" t="s">
        <v>59</v>
      </c>
      <c r="T811" s="1" t="s">
        <v>59</v>
      </c>
      <c r="U811" s="1" t="s">
        <v>59</v>
      </c>
      <c r="Y811" s="1" t="s">
        <v>66</v>
      </c>
      <c r="Z811" s="1" t="s">
        <v>66</v>
      </c>
      <c r="AA811" s="1" t="s">
        <v>58</v>
      </c>
      <c r="AB811" s="1" t="s">
        <v>58</v>
      </c>
      <c r="AC811" s="1" t="s">
        <v>58</v>
      </c>
      <c r="AD811" s="1" t="s">
        <v>58</v>
      </c>
      <c r="AE811" s="1" t="s">
        <v>58</v>
      </c>
      <c r="AF811" s="1" t="s">
        <v>58</v>
      </c>
      <c r="AG811" s="1" t="s">
        <v>58</v>
      </c>
      <c r="AH811" s="1" t="s">
        <v>58</v>
      </c>
      <c r="AI811" s="1" t="s">
        <v>58</v>
      </c>
      <c r="AJ811" s="1" t="s">
        <v>58</v>
      </c>
      <c r="AK811" s="1">
        <v>0</v>
      </c>
      <c r="AL811" s="1">
        <v>0</v>
      </c>
      <c r="AM811" s="1">
        <v>1</v>
      </c>
      <c r="AN811" s="1">
        <v>0</v>
      </c>
      <c r="AO811" s="1">
        <v>0</v>
      </c>
      <c r="AP811" s="1">
        <v>0</v>
      </c>
      <c r="AQ811" s="1">
        <v>0</v>
      </c>
      <c r="AR811" s="1">
        <v>0</v>
      </c>
      <c r="AS811" s="1">
        <v>0</v>
      </c>
      <c r="AW811" s="1" t="s">
        <v>59</v>
      </c>
      <c r="AX811" s="1">
        <v>4</v>
      </c>
    </row>
    <row r="812" spans="1:50">
      <c r="A812" s="1" t="s">
        <v>1596</v>
      </c>
      <c r="B812" s="1" t="s">
        <v>1062</v>
      </c>
      <c r="C812" s="1" t="s">
        <v>236</v>
      </c>
      <c r="D812" s="1">
        <v>8520</v>
      </c>
      <c r="E812" s="1" t="s">
        <v>53</v>
      </c>
      <c r="F812" s="1">
        <v>80</v>
      </c>
      <c r="G812" s="1" t="s">
        <v>54</v>
      </c>
      <c r="H812" s="1">
        <v>158.22</v>
      </c>
      <c r="I812" s="1" t="s">
        <v>94</v>
      </c>
      <c r="J812" s="1" t="s">
        <v>56</v>
      </c>
      <c r="K812" s="1" t="s">
        <v>90</v>
      </c>
      <c r="L812" s="1" t="s">
        <v>58</v>
      </c>
      <c r="M812" s="1">
        <v>0</v>
      </c>
      <c r="N812" s="1">
        <v>0</v>
      </c>
      <c r="O812" s="1">
        <v>0</v>
      </c>
      <c r="P812" s="1">
        <v>0</v>
      </c>
      <c r="Q812" s="1" t="s">
        <v>59</v>
      </c>
      <c r="R812" s="1" t="s">
        <v>59</v>
      </c>
      <c r="S812" s="1" t="s">
        <v>59</v>
      </c>
      <c r="T812" s="1" t="s">
        <v>59</v>
      </c>
      <c r="U812" s="1" t="s">
        <v>59</v>
      </c>
      <c r="V812" s="1">
        <v>0</v>
      </c>
      <c r="W812" s="1">
        <v>1</v>
      </c>
      <c r="X812" s="1">
        <v>0</v>
      </c>
      <c r="Y812" s="1" t="s">
        <v>58</v>
      </c>
      <c r="Z812" s="1" t="s">
        <v>58</v>
      </c>
      <c r="AA812" s="1" t="s">
        <v>58</v>
      </c>
      <c r="AB812" s="1" t="s">
        <v>58</v>
      </c>
      <c r="AC812" s="1" t="s">
        <v>58</v>
      </c>
      <c r="AD812" s="1" t="s">
        <v>58</v>
      </c>
      <c r="AE812" s="1" t="s">
        <v>58</v>
      </c>
      <c r="AF812" s="1" t="s">
        <v>58</v>
      </c>
      <c r="AG812" s="1" t="s">
        <v>58</v>
      </c>
      <c r="AH812" s="1" t="s">
        <v>58</v>
      </c>
      <c r="AI812" s="1" t="s">
        <v>58</v>
      </c>
      <c r="AJ812" s="1" t="s">
        <v>58</v>
      </c>
      <c r="AK812" s="1">
        <v>1</v>
      </c>
      <c r="AL812" s="1">
        <v>0</v>
      </c>
      <c r="AM812" s="1">
        <v>1</v>
      </c>
      <c r="AN812" s="1">
        <v>0</v>
      </c>
      <c r="AO812" s="1">
        <v>0</v>
      </c>
      <c r="AP812" s="1">
        <v>0</v>
      </c>
      <c r="AQ812" s="1">
        <v>0</v>
      </c>
      <c r="AR812" s="1">
        <v>0</v>
      </c>
      <c r="AS812" s="1">
        <v>0</v>
      </c>
      <c r="AV812" s="1">
        <v>12.4</v>
      </c>
      <c r="AW812" s="1" t="s">
        <v>59</v>
      </c>
      <c r="AX812" s="1">
        <v>4</v>
      </c>
    </row>
    <row r="813" spans="1:50">
      <c r="A813" s="1" t="s">
        <v>1597</v>
      </c>
      <c r="B813" s="1" t="s">
        <v>456</v>
      </c>
      <c r="C813" s="1" t="s">
        <v>88</v>
      </c>
      <c r="D813" s="1">
        <v>5120</v>
      </c>
      <c r="E813" s="1" t="s">
        <v>53</v>
      </c>
      <c r="F813" s="1">
        <v>0</v>
      </c>
      <c r="G813" s="1" t="s">
        <v>64</v>
      </c>
      <c r="H813" s="1">
        <v>198.68</v>
      </c>
      <c r="I813" s="1" t="s">
        <v>55</v>
      </c>
      <c r="J813" s="1" t="s">
        <v>55</v>
      </c>
      <c r="K813" s="1" t="s">
        <v>57</v>
      </c>
      <c r="L813" s="1" t="s">
        <v>58</v>
      </c>
      <c r="M813" s="1">
        <v>0</v>
      </c>
      <c r="N813" s="1">
        <v>0</v>
      </c>
      <c r="O813" s="1">
        <v>0</v>
      </c>
      <c r="P813" s="1">
        <v>0</v>
      </c>
      <c r="Q813" s="1" t="s">
        <v>59</v>
      </c>
      <c r="R813" s="1" t="s">
        <v>59</v>
      </c>
      <c r="S813" s="1" t="s">
        <v>59</v>
      </c>
      <c r="T813" s="1" t="s">
        <v>59</v>
      </c>
      <c r="U813" s="1" t="s">
        <v>59</v>
      </c>
      <c r="W813" s="1">
        <v>0</v>
      </c>
      <c r="X813" s="1">
        <v>0</v>
      </c>
      <c r="Y813" s="1" t="s">
        <v>59</v>
      </c>
      <c r="Z813" s="1" t="s">
        <v>59</v>
      </c>
      <c r="AA813" s="1" t="s">
        <v>59</v>
      </c>
      <c r="AB813" s="1" t="s">
        <v>59</v>
      </c>
      <c r="AC813" s="1" t="s">
        <v>59</v>
      </c>
      <c r="AD813" s="1" t="s">
        <v>59</v>
      </c>
      <c r="AE813" s="1" t="s">
        <v>59</v>
      </c>
      <c r="AF813" s="1" t="s">
        <v>59</v>
      </c>
      <c r="AG813" s="1" t="s">
        <v>59</v>
      </c>
      <c r="AH813" s="1" t="s">
        <v>59</v>
      </c>
      <c r="AI813" s="1" t="s">
        <v>59</v>
      </c>
      <c r="AJ813" s="1" t="s">
        <v>59</v>
      </c>
      <c r="AV813" s="1">
        <v>12.3</v>
      </c>
      <c r="AW813" s="1" t="s">
        <v>59</v>
      </c>
      <c r="AX813" s="1">
        <v>8</v>
      </c>
    </row>
    <row r="814" spans="1:50">
      <c r="A814" s="1" t="s">
        <v>1598</v>
      </c>
      <c r="B814" s="1" t="s">
        <v>1599</v>
      </c>
      <c r="C814" s="1" t="s">
        <v>108</v>
      </c>
      <c r="D814" s="1">
        <v>1920</v>
      </c>
      <c r="E814" s="1" t="s">
        <v>63</v>
      </c>
      <c r="F814" s="1">
        <v>74</v>
      </c>
      <c r="G814" s="1" t="s">
        <v>84</v>
      </c>
      <c r="H814" s="1">
        <v>202.3</v>
      </c>
      <c r="I814" s="1" t="s">
        <v>65</v>
      </c>
      <c r="J814" s="1" t="s">
        <v>71</v>
      </c>
      <c r="K814" s="1" t="s">
        <v>131</v>
      </c>
      <c r="L814" s="1" t="s">
        <v>66</v>
      </c>
      <c r="M814" s="1">
        <v>4</v>
      </c>
      <c r="N814" s="1">
        <v>2</v>
      </c>
      <c r="O814" s="1">
        <v>2</v>
      </c>
      <c r="P814" s="1">
        <v>0</v>
      </c>
      <c r="Q814" s="1" t="s">
        <v>59</v>
      </c>
      <c r="R814" s="1" t="s">
        <v>59</v>
      </c>
      <c r="S814" s="1" t="s">
        <v>59</v>
      </c>
      <c r="T814" s="1" t="s">
        <v>59</v>
      </c>
      <c r="U814" s="1" t="s">
        <v>59</v>
      </c>
      <c r="V814" s="1">
        <v>1</v>
      </c>
      <c r="W814" s="1">
        <v>1</v>
      </c>
      <c r="X814" s="1">
        <v>0</v>
      </c>
      <c r="Y814" s="1" t="s">
        <v>66</v>
      </c>
      <c r="Z814" s="1" t="s">
        <v>58</v>
      </c>
      <c r="AA814" s="1" t="s">
        <v>58</v>
      </c>
      <c r="AB814" s="1" t="s">
        <v>58</v>
      </c>
      <c r="AC814" s="1" t="s">
        <v>58</v>
      </c>
      <c r="AD814" s="1" t="s">
        <v>58</v>
      </c>
      <c r="AE814" s="1" t="s">
        <v>58</v>
      </c>
      <c r="AF814" s="1" t="s">
        <v>58</v>
      </c>
      <c r="AG814" s="1" t="s">
        <v>58</v>
      </c>
      <c r="AH814" s="1" t="s">
        <v>58</v>
      </c>
      <c r="AI814" s="1" t="s">
        <v>58</v>
      </c>
      <c r="AJ814" s="1" t="s">
        <v>58</v>
      </c>
      <c r="AK814" s="1">
        <v>0</v>
      </c>
      <c r="AL814" s="1">
        <v>0</v>
      </c>
      <c r="AM814" s="1">
        <v>1</v>
      </c>
      <c r="AN814" s="1">
        <v>0</v>
      </c>
      <c r="AO814" s="1">
        <v>0</v>
      </c>
      <c r="AP814" s="1">
        <v>0</v>
      </c>
      <c r="AQ814" s="1">
        <v>0</v>
      </c>
      <c r="AR814" s="1">
        <v>0</v>
      </c>
      <c r="AS814" s="1">
        <v>0</v>
      </c>
      <c r="AV814" s="1">
        <v>12.4</v>
      </c>
      <c r="AW814" s="1" t="s">
        <v>59</v>
      </c>
      <c r="AX814" s="1">
        <v>9</v>
      </c>
    </row>
    <row r="815" spans="1:50">
      <c r="A815" s="1" t="s">
        <v>1600</v>
      </c>
      <c r="B815" s="1" t="s">
        <v>1601</v>
      </c>
      <c r="C815" s="1" t="s">
        <v>75</v>
      </c>
      <c r="D815" s="1">
        <v>2160</v>
      </c>
      <c r="E815" s="1" t="s">
        <v>63</v>
      </c>
      <c r="F815" s="1">
        <v>64</v>
      </c>
      <c r="G815" s="1" t="s">
        <v>70</v>
      </c>
      <c r="H815" s="1">
        <v>356.58</v>
      </c>
      <c r="I815" s="1" t="s">
        <v>55</v>
      </c>
      <c r="J815" s="1" t="s">
        <v>71</v>
      </c>
      <c r="K815" s="1" t="s">
        <v>72</v>
      </c>
      <c r="L815" s="1" t="s">
        <v>58</v>
      </c>
      <c r="M815" s="1">
        <v>0</v>
      </c>
      <c r="N815" s="1">
        <v>2</v>
      </c>
      <c r="O815" s="1">
        <v>2</v>
      </c>
      <c r="P815" s="1">
        <v>0</v>
      </c>
      <c r="Q815" s="1" t="s">
        <v>59</v>
      </c>
      <c r="R815" s="1" t="s">
        <v>59</v>
      </c>
      <c r="S815" s="1" t="s">
        <v>59</v>
      </c>
      <c r="T815" s="1" t="s">
        <v>59</v>
      </c>
      <c r="U815" s="1" t="s">
        <v>59</v>
      </c>
      <c r="V815" s="1">
        <v>2</v>
      </c>
      <c r="W815" s="1">
        <v>1</v>
      </c>
      <c r="X815" s="1">
        <v>1</v>
      </c>
      <c r="Y815" s="1" t="s">
        <v>66</v>
      </c>
      <c r="Z815" s="1" t="s">
        <v>66</v>
      </c>
      <c r="AA815" s="1" t="s">
        <v>58</v>
      </c>
      <c r="AB815" s="1" t="s">
        <v>66</v>
      </c>
      <c r="AC815" s="1" t="s">
        <v>58</v>
      </c>
      <c r="AD815" s="1" t="s">
        <v>58</v>
      </c>
      <c r="AE815" s="1" t="s">
        <v>66</v>
      </c>
      <c r="AF815" s="1" t="s">
        <v>58</v>
      </c>
      <c r="AG815" s="1" t="s">
        <v>58</v>
      </c>
      <c r="AH815" s="1" t="s">
        <v>58</v>
      </c>
      <c r="AI815" s="1" t="s">
        <v>58</v>
      </c>
      <c r="AJ815" s="1" t="s">
        <v>58</v>
      </c>
      <c r="AK815" s="1">
        <v>1</v>
      </c>
      <c r="AL815" s="1">
        <v>0</v>
      </c>
      <c r="AM815" s="1">
        <v>1</v>
      </c>
      <c r="AN815" s="1">
        <v>0</v>
      </c>
      <c r="AO815" s="1">
        <v>1</v>
      </c>
      <c r="AP815" s="1">
        <v>1</v>
      </c>
      <c r="AQ815" s="1">
        <v>1</v>
      </c>
      <c r="AR815" s="1">
        <v>0</v>
      </c>
      <c r="AS815" s="1">
        <v>0</v>
      </c>
      <c r="AV815" s="1">
        <v>13.4</v>
      </c>
      <c r="AW815" s="1" t="s">
        <v>59</v>
      </c>
      <c r="AX815" s="1">
        <v>1</v>
      </c>
    </row>
    <row r="816" spans="1:50">
      <c r="A816" s="1" t="s">
        <v>1602</v>
      </c>
      <c r="B816" s="1" t="s">
        <v>1603</v>
      </c>
      <c r="C816" s="1" t="s">
        <v>271</v>
      </c>
      <c r="E816" s="1" t="s">
        <v>63</v>
      </c>
      <c r="F816" s="1">
        <v>56</v>
      </c>
      <c r="G816" s="1" t="s">
        <v>64</v>
      </c>
      <c r="H816" s="1">
        <v>306.25</v>
      </c>
      <c r="I816" s="1" t="s">
        <v>55</v>
      </c>
      <c r="J816" s="1" t="s">
        <v>55</v>
      </c>
      <c r="K816" s="1" t="s">
        <v>72</v>
      </c>
      <c r="L816" s="1" t="s">
        <v>66</v>
      </c>
      <c r="M816" s="1">
        <v>2</v>
      </c>
      <c r="N816" s="1">
        <v>2</v>
      </c>
      <c r="O816" s="1">
        <v>2</v>
      </c>
      <c r="P816" s="1">
        <v>0</v>
      </c>
      <c r="Q816" s="1" t="s">
        <v>59</v>
      </c>
      <c r="R816" s="1" t="s">
        <v>59</v>
      </c>
      <c r="S816" s="1" t="s">
        <v>59</v>
      </c>
      <c r="T816" s="1" t="s">
        <v>66</v>
      </c>
      <c r="U816" s="1" t="s">
        <v>66</v>
      </c>
      <c r="V816" s="1">
        <v>1</v>
      </c>
      <c r="W816" s="1">
        <v>0</v>
      </c>
      <c r="X816" s="1">
        <v>0</v>
      </c>
      <c r="Y816" s="1" t="s">
        <v>58</v>
      </c>
      <c r="Z816" s="1" t="s">
        <v>66</v>
      </c>
      <c r="AA816" s="1" t="s">
        <v>58</v>
      </c>
      <c r="AB816" s="1" t="s">
        <v>58</v>
      </c>
      <c r="AC816" s="1" t="s">
        <v>58</v>
      </c>
      <c r="AD816" s="1" t="s">
        <v>58</v>
      </c>
      <c r="AE816" s="1" t="s">
        <v>58</v>
      </c>
      <c r="AF816" s="1" t="s">
        <v>58</v>
      </c>
      <c r="AG816" s="1" t="s">
        <v>58</v>
      </c>
      <c r="AH816" s="1" t="s">
        <v>58</v>
      </c>
      <c r="AI816" s="1" t="s">
        <v>58</v>
      </c>
      <c r="AJ816" s="1" t="s">
        <v>58</v>
      </c>
      <c r="AK816" s="1">
        <v>0</v>
      </c>
      <c r="AL816" s="1">
        <v>1</v>
      </c>
      <c r="AM816" s="1">
        <v>1</v>
      </c>
      <c r="AN816" s="1">
        <v>0</v>
      </c>
      <c r="AO816" s="1">
        <v>0</v>
      </c>
      <c r="AP816" s="1">
        <v>0</v>
      </c>
      <c r="AQ816" s="1">
        <v>0</v>
      </c>
      <c r="AR816" s="1">
        <v>0</v>
      </c>
      <c r="AS816" s="1">
        <v>0</v>
      </c>
      <c r="AV816" s="1">
        <v>11.7</v>
      </c>
      <c r="AW816" s="1" t="s">
        <v>59</v>
      </c>
      <c r="AX816" s="1">
        <v>1</v>
      </c>
    </row>
    <row r="817" spans="1:50">
      <c r="A817" s="1" t="s">
        <v>1604</v>
      </c>
      <c r="B817" s="1" t="s">
        <v>1222</v>
      </c>
      <c r="C817" s="1" t="s">
        <v>202</v>
      </c>
      <c r="D817" s="1">
        <v>5240</v>
      </c>
      <c r="E817" s="1" t="s">
        <v>53</v>
      </c>
      <c r="F817" s="1">
        <v>40</v>
      </c>
      <c r="G817" s="1" t="s">
        <v>84</v>
      </c>
      <c r="H817" s="1">
        <v>187.5</v>
      </c>
      <c r="I817" s="1" t="s">
        <v>55</v>
      </c>
      <c r="J817" s="1" t="s">
        <v>55</v>
      </c>
      <c r="K817" s="1" t="s">
        <v>85</v>
      </c>
      <c r="L817" s="1" t="s">
        <v>58</v>
      </c>
      <c r="M817" s="1">
        <v>0</v>
      </c>
      <c r="N817" s="1">
        <v>1</v>
      </c>
      <c r="O817" s="1">
        <v>1</v>
      </c>
      <c r="P817" s="1">
        <v>0</v>
      </c>
      <c r="Q817" s="1" t="s">
        <v>59</v>
      </c>
      <c r="R817" s="1" t="s">
        <v>59</v>
      </c>
      <c r="S817" s="1" t="s">
        <v>59</v>
      </c>
      <c r="T817" s="1" t="s">
        <v>59</v>
      </c>
      <c r="U817" s="1" t="s">
        <v>59</v>
      </c>
      <c r="V817" s="1">
        <v>1</v>
      </c>
      <c r="W817" s="1">
        <v>1</v>
      </c>
      <c r="X817" s="1">
        <v>1</v>
      </c>
      <c r="Y817" s="1" t="s">
        <v>59</v>
      </c>
      <c r="Z817" s="1" t="s">
        <v>59</v>
      </c>
      <c r="AA817" s="1" t="s">
        <v>59</v>
      </c>
      <c r="AB817" s="1" t="s">
        <v>59</v>
      </c>
      <c r="AC817" s="1" t="s">
        <v>59</v>
      </c>
      <c r="AD817" s="1" t="s">
        <v>59</v>
      </c>
      <c r="AE817" s="1" t="s">
        <v>59</v>
      </c>
      <c r="AF817" s="1" t="s">
        <v>59</v>
      </c>
      <c r="AG817" s="1" t="s">
        <v>59</v>
      </c>
      <c r="AH817" s="1" t="s">
        <v>59</v>
      </c>
      <c r="AI817" s="1" t="s">
        <v>59</v>
      </c>
      <c r="AJ817" s="1" t="s">
        <v>59</v>
      </c>
      <c r="AV817" s="1">
        <v>13</v>
      </c>
      <c r="AW817" s="1" t="s">
        <v>59</v>
      </c>
      <c r="AX817" s="1">
        <v>2</v>
      </c>
    </row>
    <row r="818" spans="1:50">
      <c r="A818" s="1" t="s">
        <v>1605</v>
      </c>
      <c r="B818" s="1" t="s">
        <v>1606</v>
      </c>
      <c r="C818" s="1" t="s">
        <v>417</v>
      </c>
      <c r="D818" s="1">
        <v>2080</v>
      </c>
      <c r="E818" s="1" t="s">
        <v>53</v>
      </c>
      <c r="F818" s="1">
        <v>64</v>
      </c>
      <c r="G818" s="1" t="s">
        <v>54</v>
      </c>
      <c r="H818" s="1">
        <v>336.51</v>
      </c>
      <c r="I818" s="1" t="s">
        <v>241</v>
      </c>
      <c r="J818" s="1" t="s">
        <v>71</v>
      </c>
      <c r="K818" s="1" t="s">
        <v>72</v>
      </c>
      <c r="L818" s="1" t="s">
        <v>58</v>
      </c>
      <c r="M818" s="1">
        <v>0</v>
      </c>
      <c r="N818" s="1">
        <v>2</v>
      </c>
      <c r="O818" s="1">
        <v>2</v>
      </c>
      <c r="P818" s="1">
        <v>1</v>
      </c>
      <c r="Q818" s="1" t="s">
        <v>59</v>
      </c>
      <c r="R818" s="1" t="s">
        <v>59</v>
      </c>
      <c r="S818" s="1" t="s">
        <v>66</v>
      </c>
      <c r="T818" s="1" t="s">
        <v>59</v>
      </c>
      <c r="U818" s="1" t="s">
        <v>59</v>
      </c>
      <c r="V818" s="1">
        <v>1</v>
      </c>
      <c r="W818" s="1">
        <v>1</v>
      </c>
      <c r="X818" s="1">
        <v>0</v>
      </c>
      <c r="Y818" s="1" t="s">
        <v>58</v>
      </c>
      <c r="Z818" s="1" t="s">
        <v>66</v>
      </c>
      <c r="AA818" s="1" t="s">
        <v>58</v>
      </c>
      <c r="AB818" s="1" t="s">
        <v>58</v>
      </c>
      <c r="AC818" s="1" t="s">
        <v>58</v>
      </c>
      <c r="AD818" s="1" t="s">
        <v>58</v>
      </c>
      <c r="AE818" s="1" t="s">
        <v>58</v>
      </c>
      <c r="AF818" s="1" t="s">
        <v>58</v>
      </c>
      <c r="AG818" s="1" t="s">
        <v>58</v>
      </c>
      <c r="AH818" s="1" t="s">
        <v>58</v>
      </c>
      <c r="AI818" s="1" t="s">
        <v>58</v>
      </c>
      <c r="AJ818" s="1" t="s">
        <v>58</v>
      </c>
      <c r="AK818" s="1">
        <v>1</v>
      </c>
      <c r="AL818" s="1">
        <v>0</v>
      </c>
      <c r="AM818" s="1">
        <v>1</v>
      </c>
      <c r="AN818" s="1">
        <v>0</v>
      </c>
      <c r="AO818" s="1">
        <v>0</v>
      </c>
      <c r="AP818" s="1">
        <v>0</v>
      </c>
      <c r="AQ818" s="1">
        <v>0</v>
      </c>
      <c r="AR818" s="1">
        <v>0</v>
      </c>
      <c r="AS818" s="1">
        <v>0</v>
      </c>
      <c r="AV818" s="1">
        <v>13.2</v>
      </c>
      <c r="AW818" s="1" t="s">
        <v>59</v>
      </c>
      <c r="AX818" s="1">
        <v>4</v>
      </c>
    </row>
    <row r="819" spans="1:50">
      <c r="A819" s="1" t="s">
        <v>1607</v>
      </c>
      <c r="B819" s="1" t="s">
        <v>1608</v>
      </c>
      <c r="C819" s="1" t="s">
        <v>75</v>
      </c>
      <c r="D819" s="1">
        <v>2160</v>
      </c>
      <c r="E819" s="1" t="s">
        <v>63</v>
      </c>
      <c r="F819" s="1">
        <v>52</v>
      </c>
      <c r="G819" s="1" t="s">
        <v>64</v>
      </c>
      <c r="H819" s="1">
        <v>281.25</v>
      </c>
      <c r="I819" s="1" t="s">
        <v>105</v>
      </c>
      <c r="J819" s="1" t="s">
        <v>71</v>
      </c>
      <c r="K819" s="1" t="s">
        <v>72</v>
      </c>
      <c r="L819" s="1" t="s">
        <v>58</v>
      </c>
      <c r="M819" s="1">
        <v>0</v>
      </c>
      <c r="N819" s="1">
        <v>2</v>
      </c>
      <c r="O819" s="1">
        <v>2</v>
      </c>
      <c r="P819" s="1">
        <v>0</v>
      </c>
      <c r="Q819" s="1" t="s">
        <v>59</v>
      </c>
      <c r="R819" s="1" t="s">
        <v>66</v>
      </c>
      <c r="S819" s="1" t="s">
        <v>66</v>
      </c>
      <c r="T819" s="1" t="s">
        <v>66</v>
      </c>
      <c r="U819" s="1" t="s">
        <v>66</v>
      </c>
      <c r="V819" s="1">
        <v>2</v>
      </c>
      <c r="W819" s="1">
        <v>1</v>
      </c>
      <c r="X819" s="1">
        <v>1</v>
      </c>
      <c r="Y819" s="1" t="s">
        <v>66</v>
      </c>
      <c r="Z819" s="1" t="s">
        <v>66</v>
      </c>
      <c r="AA819" s="1" t="s">
        <v>58</v>
      </c>
      <c r="AB819" s="1" t="s">
        <v>66</v>
      </c>
      <c r="AC819" s="1" t="s">
        <v>58</v>
      </c>
      <c r="AD819" s="1" t="s">
        <v>58</v>
      </c>
      <c r="AE819" s="1" t="s">
        <v>66</v>
      </c>
      <c r="AF819" s="1" t="s">
        <v>58</v>
      </c>
      <c r="AG819" s="1" t="s">
        <v>58</v>
      </c>
      <c r="AH819" s="1" t="s">
        <v>58</v>
      </c>
      <c r="AI819" s="1" t="s">
        <v>58</v>
      </c>
      <c r="AJ819" s="1" t="s">
        <v>58</v>
      </c>
      <c r="AK819" s="1">
        <v>0</v>
      </c>
      <c r="AL819" s="1">
        <v>1</v>
      </c>
      <c r="AM819" s="1">
        <v>1</v>
      </c>
      <c r="AN819" s="1">
        <v>1</v>
      </c>
      <c r="AO819" s="1">
        <v>1</v>
      </c>
      <c r="AP819" s="1">
        <v>0</v>
      </c>
      <c r="AQ819" s="1">
        <v>0</v>
      </c>
      <c r="AR819" s="1">
        <v>1</v>
      </c>
      <c r="AS819" s="1">
        <v>1</v>
      </c>
      <c r="AV819" s="1">
        <v>11.6</v>
      </c>
      <c r="AW819" s="1" t="s">
        <v>66</v>
      </c>
      <c r="AX819" s="1">
        <v>1</v>
      </c>
    </row>
    <row r="820" spans="1:50">
      <c r="A820" s="1" t="s">
        <v>1609</v>
      </c>
      <c r="B820" s="1" t="s">
        <v>1610</v>
      </c>
      <c r="C820" s="1" t="s">
        <v>83</v>
      </c>
      <c r="D820" s="1">
        <v>3840</v>
      </c>
      <c r="E820" s="1" t="s">
        <v>53</v>
      </c>
      <c r="F820" s="1">
        <v>32</v>
      </c>
      <c r="G820" s="1" t="s">
        <v>104</v>
      </c>
      <c r="H820" s="1">
        <v>135.86000000000001</v>
      </c>
      <c r="I820" s="1" t="s">
        <v>105</v>
      </c>
      <c r="J820" s="1" t="s">
        <v>56</v>
      </c>
      <c r="K820" s="1" t="s">
        <v>153</v>
      </c>
      <c r="L820" s="1" t="s">
        <v>58</v>
      </c>
      <c r="M820" s="1">
        <v>0</v>
      </c>
      <c r="N820" s="1">
        <v>1</v>
      </c>
      <c r="O820" s="1">
        <v>1</v>
      </c>
      <c r="P820" s="1">
        <v>0</v>
      </c>
      <c r="Q820" s="1" t="s">
        <v>59</v>
      </c>
      <c r="R820" s="1" t="s">
        <v>59</v>
      </c>
      <c r="S820" s="1" t="s">
        <v>59</v>
      </c>
      <c r="T820" s="1" t="s">
        <v>59</v>
      </c>
      <c r="U820" s="1" t="s">
        <v>59</v>
      </c>
      <c r="V820" s="1">
        <v>0</v>
      </c>
      <c r="W820" s="1">
        <v>1</v>
      </c>
      <c r="X820" s="1">
        <v>1</v>
      </c>
      <c r="Y820" s="1" t="s">
        <v>58</v>
      </c>
      <c r="Z820" s="1" t="s">
        <v>66</v>
      </c>
      <c r="AA820" s="1" t="s">
        <v>58</v>
      </c>
      <c r="AB820" s="1" t="s">
        <v>58</v>
      </c>
      <c r="AC820" s="1" t="s">
        <v>58</v>
      </c>
      <c r="AD820" s="1" t="s">
        <v>58</v>
      </c>
      <c r="AE820" s="1" t="s">
        <v>66</v>
      </c>
      <c r="AF820" s="1" t="s">
        <v>58</v>
      </c>
      <c r="AG820" s="1" t="s">
        <v>58</v>
      </c>
      <c r="AH820" s="1" t="s">
        <v>58</v>
      </c>
      <c r="AI820" s="1" t="s">
        <v>58</v>
      </c>
      <c r="AJ820" s="1" t="s">
        <v>58</v>
      </c>
      <c r="AK820" s="1">
        <v>0</v>
      </c>
      <c r="AL820" s="1">
        <v>1</v>
      </c>
      <c r="AM820" s="1">
        <v>1</v>
      </c>
      <c r="AN820" s="1">
        <v>0</v>
      </c>
      <c r="AO820" s="1">
        <v>1</v>
      </c>
      <c r="AP820" s="1">
        <v>0</v>
      </c>
      <c r="AQ820" s="1">
        <v>0</v>
      </c>
      <c r="AR820" s="1">
        <v>0</v>
      </c>
      <c r="AS820" s="1">
        <v>0</v>
      </c>
      <c r="AV820" s="1">
        <v>10.199999999999999</v>
      </c>
      <c r="AW820" s="1" t="s">
        <v>59</v>
      </c>
      <c r="AX820" s="1">
        <v>2</v>
      </c>
    </row>
    <row r="821" spans="1:50">
      <c r="A821" s="1" t="s">
        <v>1611</v>
      </c>
      <c r="B821" s="1" t="s">
        <v>1612</v>
      </c>
      <c r="C821" s="1" t="s">
        <v>69</v>
      </c>
      <c r="D821" s="1">
        <v>6740</v>
      </c>
      <c r="E821" s="1" t="s">
        <v>63</v>
      </c>
      <c r="F821" s="1">
        <v>72</v>
      </c>
      <c r="G821" s="1" t="s">
        <v>64</v>
      </c>
      <c r="H821" s="1">
        <v>267.43</v>
      </c>
      <c r="I821" s="1" t="s">
        <v>94</v>
      </c>
      <c r="J821" s="1" t="s">
        <v>71</v>
      </c>
      <c r="K821" s="1" t="s">
        <v>256</v>
      </c>
      <c r="L821" s="1" t="s">
        <v>58</v>
      </c>
      <c r="M821" s="1">
        <v>0</v>
      </c>
      <c r="N821" s="1">
        <v>2</v>
      </c>
      <c r="O821" s="1">
        <v>2</v>
      </c>
      <c r="P821" s="1">
        <v>0</v>
      </c>
      <c r="Q821" s="1" t="s">
        <v>59</v>
      </c>
      <c r="R821" s="1" t="s">
        <v>66</v>
      </c>
      <c r="S821" s="1" t="s">
        <v>66</v>
      </c>
      <c r="T821" s="1" t="s">
        <v>66</v>
      </c>
      <c r="U821" s="1" t="s">
        <v>59</v>
      </c>
      <c r="W821" s="1">
        <v>0</v>
      </c>
      <c r="X821" s="1">
        <v>0</v>
      </c>
      <c r="Y821" s="1" t="s">
        <v>59</v>
      </c>
      <c r="Z821" s="1" t="s">
        <v>59</v>
      </c>
      <c r="AA821" s="1" t="s">
        <v>59</v>
      </c>
      <c r="AB821" s="1" t="s">
        <v>59</v>
      </c>
      <c r="AC821" s="1" t="s">
        <v>59</v>
      </c>
      <c r="AD821" s="1" t="s">
        <v>59</v>
      </c>
      <c r="AE821" s="1" t="s">
        <v>59</v>
      </c>
      <c r="AF821" s="1" t="s">
        <v>59</v>
      </c>
      <c r="AG821" s="1" t="s">
        <v>59</v>
      </c>
      <c r="AH821" s="1" t="s">
        <v>59</v>
      </c>
      <c r="AI821" s="1" t="s">
        <v>59</v>
      </c>
      <c r="AJ821" s="1" t="s">
        <v>59</v>
      </c>
      <c r="AV821" s="1">
        <v>14.6</v>
      </c>
      <c r="AW821" s="1" t="s">
        <v>59</v>
      </c>
      <c r="AX821" s="1">
        <v>6</v>
      </c>
    </row>
    <row r="822" spans="1:50">
      <c r="A822" s="1" t="s">
        <v>1613</v>
      </c>
      <c r="B822" s="1" t="s">
        <v>392</v>
      </c>
      <c r="C822" s="1" t="s">
        <v>103</v>
      </c>
      <c r="D822" s="1">
        <v>7320</v>
      </c>
      <c r="E822" s="1" t="s">
        <v>53</v>
      </c>
      <c r="F822" s="1">
        <v>94</v>
      </c>
      <c r="G822" s="1" t="s">
        <v>70</v>
      </c>
      <c r="H822" s="1">
        <v>490.46</v>
      </c>
      <c r="I822" s="1" t="s">
        <v>55</v>
      </c>
      <c r="J822" s="1" t="s">
        <v>55</v>
      </c>
      <c r="K822" s="1" t="s">
        <v>85</v>
      </c>
      <c r="L822" s="1" t="s">
        <v>58</v>
      </c>
      <c r="M822" s="1">
        <v>0</v>
      </c>
      <c r="N822" s="1">
        <v>2</v>
      </c>
      <c r="O822" s="1">
        <v>2</v>
      </c>
      <c r="P822" s="1">
        <v>0</v>
      </c>
      <c r="Q822" s="1" t="s">
        <v>59</v>
      </c>
      <c r="R822" s="1" t="s">
        <v>59</v>
      </c>
      <c r="S822" s="1" t="s">
        <v>59</v>
      </c>
      <c r="T822" s="1" t="s">
        <v>59</v>
      </c>
      <c r="U822" s="1" t="s">
        <v>59</v>
      </c>
      <c r="W822" s="1">
        <v>0</v>
      </c>
      <c r="X822" s="1">
        <v>0</v>
      </c>
      <c r="Y822" s="1" t="s">
        <v>58</v>
      </c>
      <c r="Z822" s="1" t="s">
        <v>58</v>
      </c>
      <c r="AA822" s="1" t="s">
        <v>58</v>
      </c>
      <c r="AB822" s="1" t="s">
        <v>58</v>
      </c>
      <c r="AC822" s="1" t="s">
        <v>58</v>
      </c>
      <c r="AD822" s="1" t="s">
        <v>58</v>
      </c>
      <c r="AE822" s="1" t="s">
        <v>58</v>
      </c>
      <c r="AF822" s="1" t="s">
        <v>58</v>
      </c>
      <c r="AG822" s="1" t="s">
        <v>58</v>
      </c>
      <c r="AH822" s="1" t="s">
        <v>58</v>
      </c>
      <c r="AI822" s="1" t="s">
        <v>58</v>
      </c>
      <c r="AJ822" s="1" t="s">
        <v>58</v>
      </c>
      <c r="AK822" s="1">
        <v>0</v>
      </c>
      <c r="AL822" s="1">
        <v>1</v>
      </c>
      <c r="AM822" s="1">
        <v>1</v>
      </c>
      <c r="AN822" s="1">
        <v>0</v>
      </c>
      <c r="AO822" s="1">
        <v>0</v>
      </c>
      <c r="AP822" s="1">
        <v>0</v>
      </c>
      <c r="AQ822" s="1">
        <v>0</v>
      </c>
      <c r="AR822" s="1">
        <v>0</v>
      </c>
      <c r="AS822" s="1">
        <v>0</v>
      </c>
      <c r="AV822" s="1">
        <v>15.3</v>
      </c>
      <c r="AW822" s="1" t="s">
        <v>59</v>
      </c>
      <c r="AX822" s="1">
        <v>6</v>
      </c>
    </row>
    <row r="823" spans="1:50">
      <c r="A823" s="1" t="s">
        <v>1614</v>
      </c>
      <c r="B823" s="1" t="s">
        <v>1615</v>
      </c>
      <c r="C823" s="1" t="s">
        <v>122</v>
      </c>
      <c r="D823" s="1">
        <v>2680</v>
      </c>
      <c r="E823" s="1" t="s">
        <v>53</v>
      </c>
      <c r="F823" s="1">
        <v>36</v>
      </c>
      <c r="G823" s="1" t="s">
        <v>104</v>
      </c>
      <c r="H823" s="1">
        <v>188.16</v>
      </c>
      <c r="I823" s="1" t="s">
        <v>55</v>
      </c>
      <c r="J823" s="1" t="s">
        <v>55</v>
      </c>
      <c r="K823" s="1" t="s">
        <v>131</v>
      </c>
      <c r="L823" s="1" t="s">
        <v>58</v>
      </c>
      <c r="M823" s="1">
        <v>0</v>
      </c>
      <c r="N823" s="1">
        <v>0</v>
      </c>
      <c r="O823" s="1">
        <v>0</v>
      </c>
      <c r="P823" s="1">
        <v>0</v>
      </c>
      <c r="Q823" s="1" t="s">
        <v>59</v>
      </c>
      <c r="R823" s="1" t="s">
        <v>59</v>
      </c>
      <c r="S823" s="1" t="s">
        <v>59</v>
      </c>
      <c r="T823" s="1" t="s">
        <v>59</v>
      </c>
      <c r="U823" s="1" t="s">
        <v>59</v>
      </c>
      <c r="V823" s="1">
        <v>1</v>
      </c>
      <c r="W823" s="1">
        <v>1</v>
      </c>
      <c r="X823" s="1">
        <v>1</v>
      </c>
      <c r="Y823" s="1" t="s">
        <v>59</v>
      </c>
      <c r="Z823" s="1" t="s">
        <v>59</v>
      </c>
      <c r="AA823" s="1" t="s">
        <v>59</v>
      </c>
      <c r="AB823" s="1" t="s">
        <v>59</v>
      </c>
      <c r="AC823" s="1" t="s">
        <v>59</v>
      </c>
      <c r="AD823" s="1" t="s">
        <v>59</v>
      </c>
      <c r="AE823" s="1" t="s">
        <v>59</v>
      </c>
      <c r="AF823" s="1" t="s">
        <v>59</v>
      </c>
      <c r="AG823" s="1" t="s">
        <v>59</v>
      </c>
      <c r="AH823" s="1" t="s">
        <v>59</v>
      </c>
      <c r="AI823" s="1" t="s">
        <v>59</v>
      </c>
      <c r="AJ823" s="1" t="s">
        <v>59</v>
      </c>
      <c r="AV823" s="1">
        <v>12.6</v>
      </c>
      <c r="AW823" s="1" t="s">
        <v>59</v>
      </c>
      <c r="AX823" s="1">
        <v>7</v>
      </c>
    </row>
    <row r="824" spans="1:50">
      <c r="A824" s="1" t="s">
        <v>1616</v>
      </c>
      <c r="B824" s="1" t="s">
        <v>1291</v>
      </c>
      <c r="C824" s="1" t="s">
        <v>212</v>
      </c>
      <c r="D824" s="1">
        <v>1520</v>
      </c>
      <c r="E824" s="1" t="s">
        <v>63</v>
      </c>
      <c r="F824" s="1">
        <v>56</v>
      </c>
      <c r="G824" s="1" t="s">
        <v>64</v>
      </c>
      <c r="H824" s="1">
        <v>226.97</v>
      </c>
      <c r="I824" s="1" t="s">
        <v>55</v>
      </c>
      <c r="J824" s="1" t="s">
        <v>55</v>
      </c>
      <c r="K824" s="1" t="s">
        <v>131</v>
      </c>
      <c r="L824" s="1" t="s">
        <v>58</v>
      </c>
      <c r="M824" s="1">
        <v>0</v>
      </c>
      <c r="N824" s="1">
        <v>1</v>
      </c>
      <c r="O824" s="1">
        <v>1</v>
      </c>
      <c r="P824" s="1">
        <v>0</v>
      </c>
      <c r="Q824" s="1" t="s">
        <v>59</v>
      </c>
      <c r="R824" s="1" t="s">
        <v>59</v>
      </c>
      <c r="S824" s="1" t="s">
        <v>59</v>
      </c>
      <c r="T824" s="1" t="s">
        <v>59</v>
      </c>
      <c r="U824" s="1" t="s">
        <v>59</v>
      </c>
      <c r="W824" s="1">
        <v>0</v>
      </c>
      <c r="X824" s="1">
        <v>0</v>
      </c>
      <c r="Y824" s="1" t="s">
        <v>58</v>
      </c>
      <c r="Z824" s="1" t="s">
        <v>58</v>
      </c>
      <c r="AA824" s="1" t="s">
        <v>58</v>
      </c>
      <c r="AB824" s="1" t="s">
        <v>58</v>
      </c>
      <c r="AC824" s="1" t="s">
        <v>58</v>
      </c>
      <c r="AD824" s="1" t="s">
        <v>58</v>
      </c>
      <c r="AE824" s="1" t="s">
        <v>58</v>
      </c>
      <c r="AF824" s="1" t="s">
        <v>58</v>
      </c>
      <c r="AG824" s="1" t="s">
        <v>58</v>
      </c>
      <c r="AH824" s="1" t="s">
        <v>58</v>
      </c>
      <c r="AI824" s="1" t="s">
        <v>58</v>
      </c>
      <c r="AJ824" s="1" t="s">
        <v>58</v>
      </c>
      <c r="AK824" s="1">
        <v>0</v>
      </c>
      <c r="AL824" s="1">
        <v>0</v>
      </c>
      <c r="AM824" s="1">
        <v>1</v>
      </c>
      <c r="AN824" s="1">
        <v>0</v>
      </c>
      <c r="AO824" s="1">
        <v>1</v>
      </c>
      <c r="AP824" s="1">
        <v>0</v>
      </c>
      <c r="AQ824" s="1">
        <v>0</v>
      </c>
      <c r="AR824" s="1">
        <v>0</v>
      </c>
      <c r="AS824" s="1">
        <v>0</v>
      </c>
      <c r="AV824" s="1">
        <v>12.6</v>
      </c>
      <c r="AW824" s="1" t="s">
        <v>59</v>
      </c>
      <c r="AX824" s="1">
        <v>7</v>
      </c>
    </row>
    <row r="825" spans="1:50">
      <c r="A825" s="1" t="s">
        <v>1617</v>
      </c>
      <c r="B825" s="1" t="s">
        <v>1434</v>
      </c>
      <c r="C825" s="1" t="s">
        <v>108</v>
      </c>
      <c r="D825" s="1">
        <v>3360</v>
      </c>
      <c r="E825" s="1" t="s">
        <v>63</v>
      </c>
      <c r="F825" s="1">
        <v>0</v>
      </c>
      <c r="G825" s="1" t="s">
        <v>64</v>
      </c>
      <c r="H825" s="1">
        <v>163.82</v>
      </c>
      <c r="I825" s="1" t="s">
        <v>55</v>
      </c>
      <c r="J825" s="1" t="s">
        <v>55</v>
      </c>
      <c r="K825" s="1" t="s">
        <v>131</v>
      </c>
      <c r="L825" s="1" t="s">
        <v>58</v>
      </c>
      <c r="M825" s="1">
        <v>0</v>
      </c>
      <c r="N825" s="1">
        <v>0</v>
      </c>
      <c r="O825" s="1">
        <v>0</v>
      </c>
      <c r="P825" s="1">
        <v>0</v>
      </c>
      <c r="Q825" s="1" t="s">
        <v>59</v>
      </c>
      <c r="R825" s="1" t="s">
        <v>59</v>
      </c>
      <c r="S825" s="1" t="s">
        <v>59</v>
      </c>
      <c r="T825" s="1" t="s">
        <v>59</v>
      </c>
      <c r="U825" s="1" t="s">
        <v>59</v>
      </c>
      <c r="V825" s="1">
        <v>0</v>
      </c>
      <c r="W825" s="1">
        <v>1</v>
      </c>
      <c r="X825" s="1">
        <v>0</v>
      </c>
      <c r="Y825" s="1" t="s">
        <v>59</v>
      </c>
      <c r="Z825" s="1" t="s">
        <v>59</v>
      </c>
      <c r="AA825" s="1" t="s">
        <v>59</v>
      </c>
      <c r="AB825" s="1" t="s">
        <v>59</v>
      </c>
      <c r="AC825" s="1" t="s">
        <v>59</v>
      </c>
      <c r="AD825" s="1" t="s">
        <v>59</v>
      </c>
      <c r="AE825" s="1" t="s">
        <v>59</v>
      </c>
      <c r="AF825" s="1" t="s">
        <v>59</v>
      </c>
      <c r="AG825" s="1" t="s">
        <v>59</v>
      </c>
      <c r="AH825" s="1" t="s">
        <v>59</v>
      </c>
      <c r="AI825" s="1" t="s">
        <v>59</v>
      </c>
      <c r="AJ825" s="1" t="s">
        <v>59</v>
      </c>
      <c r="AV825" s="1">
        <v>11.3</v>
      </c>
      <c r="AW825" s="1" t="s">
        <v>59</v>
      </c>
      <c r="AX825" s="1">
        <v>9</v>
      </c>
    </row>
    <row r="826" spans="1:50">
      <c r="A826" s="1" t="s">
        <v>1618</v>
      </c>
      <c r="B826" s="1" t="s">
        <v>1619</v>
      </c>
      <c r="C826" s="1" t="s">
        <v>122</v>
      </c>
      <c r="D826" s="1">
        <v>8280</v>
      </c>
      <c r="E826" s="1" t="s">
        <v>53</v>
      </c>
      <c r="F826" s="1">
        <v>42</v>
      </c>
      <c r="G826" s="1" t="s">
        <v>84</v>
      </c>
      <c r="H826" s="1">
        <v>166.45</v>
      </c>
      <c r="I826" s="1" t="s">
        <v>105</v>
      </c>
      <c r="J826" s="1" t="s">
        <v>71</v>
      </c>
      <c r="K826" s="1" t="s">
        <v>256</v>
      </c>
      <c r="L826" s="1" t="s">
        <v>58</v>
      </c>
      <c r="M826" s="1">
        <v>0</v>
      </c>
      <c r="N826" s="1">
        <v>1</v>
      </c>
      <c r="O826" s="1">
        <v>1</v>
      </c>
      <c r="P826" s="1">
        <v>0</v>
      </c>
      <c r="Q826" s="1" t="s">
        <v>59</v>
      </c>
      <c r="R826" s="1" t="s">
        <v>59</v>
      </c>
      <c r="S826" s="1" t="s">
        <v>59</v>
      </c>
      <c r="T826" s="1" t="s">
        <v>59</v>
      </c>
      <c r="U826" s="1" t="s">
        <v>59</v>
      </c>
      <c r="W826" s="1">
        <v>0</v>
      </c>
      <c r="X826" s="1">
        <v>0</v>
      </c>
      <c r="Y826" s="1" t="s">
        <v>59</v>
      </c>
      <c r="Z826" s="1" t="s">
        <v>59</v>
      </c>
      <c r="AA826" s="1" t="s">
        <v>59</v>
      </c>
      <c r="AB826" s="1" t="s">
        <v>59</v>
      </c>
      <c r="AC826" s="1" t="s">
        <v>59</v>
      </c>
      <c r="AD826" s="1" t="s">
        <v>59</v>
      </c>
      <c r="AE826" s="1" t="s">
        <v>59</v>
      </c>
      <c r="AF826" s="1" t="s">
        <v>59</v>
      </c>
      <c r="AG826" s="1" t="s">
        <v>59</v>
      </c>
      <c r="AH826" s="1" t="s">
        <v>59</v>
      </c>
      <c r="AI826" s="1" t="s">
        <v>59</v>
      </c>
      <c r="AJ826" s="1" t="s">
        <v>59</v>
      </c>
      <c r="AV826" s="1">
        <v>11.9</v>
      </c>
      <c r="AW826" s="1" t="s">
        <v>59</v>
      </c>
      <c r="AX826" s="1">
        <v>7</v>
      </c>
    </row>
    <row r="827" spans="1:50">
      <c r="A827" s="1" t="s">
        <v>1620</v>
      </c>
      <c r="B827" s="1" t="s">
        <v>960</v>
      </c>
      <c r="C827" s="1" t="s">
        <v>93</v>
      </c>
      <c r="D827" s="1">
        <v>1120</v>
      </c>
      <c r="E827" s="1" t="s">
        <v>63</v>
      </c>
      <c r="F827" s="1">
        <v>62</v>
      </c>
      <c r="G827" s="1" t="s">
        <v>64</v>
      </c>
      <c r="H827" s="1">
        <v>466.45</v>
      </c>
      <c r="I827" s="1" t="s">
        <v>641</v>
      </c>
      <c r="J827" s="1" t="s">
        <v>71</v>
      </c>
      <c r="K827" s="1" t="s">
        <v>72</v>
      </c>
      <c r="L827" s="1" t="s">
        <v>58</v>
      </c>
      <c r="M827" s="1">
        <v>0</v>
      </c>
      <c r="N827" s="1">
        <v>2</v>
      </c>
      <c r="O827" s="1">
        <v>2</v>
      </c>
      <c r="P827" s="1">
        <v>0</v>
      </c>
      <c r="Q827" s="1" t="s">
        <v>59</v>
      </c>
      <c r="R827" s="1" t="s">
        <v>59</v>
      </c>
      <c r="S827" s="1" t="s">
        <v>66</v>
      </c>
      <c r="T827" s="1" t="s">
        <v>59</v>
      </c>
      <c r="U827" s="1" t="s">
        <v>59</v>
      </c>
      <c r="W827" s="1">
        <v>0</v>
      </c>
      <c r="X827" s="1">
        <v>0</v>
      </c>
      <c r="Y827" s="1" t="s">
        <v>66</v>
      </c>
      <c r="Z827" s="1" t="s">
        <v>66</v>
      </c>
      <c r="AA827" s="1" t="s">
        <v>58</v>
      </c>
      <c r="AB827" s="1" t="s">
        <v>66</v>
      </c>
      <c r="AC827" s="1" t="s">
        <v>58</v>
      </c>
      <c r="AD827" s="1" t="s">
        <v>58</v>
      </c>
      <c r="AE827" s="1" t="s">
        <v>58</v>
      </c>
      <c r="AF827" s="1" t="s">
        <v>58</v>
      </c>
      <c r="AG827" s="1" t="s">
        <v>58</v>
      </c>
      <c r="AH827" s="1" t="s">
        <v>58</v>
      </c>
      <c r="AI827" s="1" t="s">
        <v>58</v>
      </c>
      <c r="AJ827" s="1" t="s">
        <v>58</v>
      </c>
      <c r="AK827" s="1">
        <v>0</v>
      </c>
      <c r="AL827" s="1">
        <v>1</v>
      </c>
      <c r="AM827" s="1">
        <v>1</v>
      </c>
      <c r="AN827" s="1">
        <v>0</v>
      </c>
      <c r="AO827" s="1">
        <v>1</v>
      </c>
      <c r="AP827" s="1">
        <v>0</v>
      </c>
      <c r="AQ827" s="1">
        <v>0</v>
      </c>
      <c r="AR827" s="1">
        <v>0</v>
      </c>
      <c r="AS827" s="1">
        <v>0</v>
      </c>
      <c r="AV827" s="1">
        <v>16</v>
      </c>
      <c r="AW827" s="1" t="s">
        <v>59</v>
      </c>
      <c r="AX827" s="1">
        <v>5</v>
      </c>
    </row>
    <row r="828" spans="1:50">
      <c r="A828" s="1" t="s">
        <v>1621</v>
      </c>
      <c r="B828" s="1" t="s">
        <v>1622</v>
      </c>
      <c r="C828" s="1" t="s">
        <v>108</v>
      </c>
      <c r="D828" s="1">
        <v>2800</v>
      </c>
      <c r="E828" s="1" t="s">
        <v>63</v>
      </c>
      <c r="F828" s="1">
        <v>74</v>
      </c>
      <c r="G828" s="1" t="s">
        <v>64</v>
      </c>
      <c r="H828" s="1">
        <v>250</v>
      </c>
      <c r="I828" s="1" t="s">
        <v>94</v>
      </c>
      <c r="J828" s="1" t="s">
        <v>71</v>
      </c>
      <c r="K828" s="1" t="s">
        <v>153</v>
      </c>
      <c r="L828" s="1" t="s">
        <v>58</v>
      </c>
      <c r="M828" s="1">
        <v>0</v>
      </c>
      <c r="N828" s="1">
        <v>2</v>
      </c>
      <c r="O828" s="1">
        <v>2</v>
      </c>
      <c r="P828" s="1">
        <v>0</v>
      </c>
      <c r="Q828" s="1" t="s">
        <v>59</v>
      </c>
      <c r="R828" s="1" t="s">
        <v>59</v>
      </c>
      <c r="S828" s="1" t="s">
        <v>59</v>
      </c>
      <c r="T828" s="1" t="s">
        <v>66</v>
      </c>
      <c r="U828" s="1" t="s">
        <v>59</v>
      </c>
      <c r="V828" s="1">
        <v>0</v>
      </c>
      <c r="W828" s="1">
        <v>1</v>
      </c>
      <c r="X828" s="1">
        <v>1</v>
      </c>
      <c r="Y828" s="1" t="s">
        <v>66</v>
      </c>
      <c r="Z828" s="1" t="s">
        <v>66</v>
      </c>
      <c r="AA828" s="1" t="s">
        <v>66</v>
      </c>
      <c r="AB828" s="1" t="s">
        <v>66</v>
      </c>
      <c r="AC828" s="1" t="s">
        <v>58</v>
      </c>
      <c r="AD828" s="1" t="s">
        <v>58</v>
      </c>
      <c r="AE828" s="1" t="s">
        <v>58</v>
      </c>
      <c r="AF828" s="1" t="s">
        <v>58</v>
      </c>
      <c r="AG828" s="1" t="s">
        <v>58</v>
      </c>
      <c r="AH828" s="1" t="s">
        <v>58</v>
      </c>
      <c r="AI828" s="1" t="s">
        <v>58</v>
      </c>
      <c r="AJ828" s="1" t="s">
        <v>58</v>
      </c>
      <c r="AK828" s="1">
        <v>1</v>
      </c>
      <c r="AL828" s="1">
        <v>0</v>
      </c>
      <c r="AM828" s="1">
        <v>1</v>
      </c>
      <c r="AN828" s="1">
        <v>1</v>
      </c>
      <c r="AO828" s="1">
        <v>1</v>
      </c>
      <c r="AP828" s="1">
        <v>0</v>
      </c>
      <c r="AQ828" s="1">
        <v>0</v>
      </c>
      <c r="AR828" s="1">
        <v>0</v>
      </c>
      <c r="AS828" s="1">
        <v>0</v>
      </c>
      <c r="AV828" s="1">
        <v>12.3</v>
      </c>
      <c r="AW828" s="1" t="s">
        <v>59</v>
      </c>
      <c r="AX828" s="1">
        <v>9</v>
      </c>
    </row>
    <row r="829" spans="1:50">
      <c r="A829" s="1" t="s">
        <v>1623</v>
      </c>
      <c r="B829" s="1" t="s">
        <v>978</v>
      </c>
      <c r="C829" s="1" t="s">
        <v>612</v>
      </c>
      <c r="D829" s="1">
        <v>3560</v>
      </c>
      <c r="E829" s="1" t="s">
        <v>63</v>
      </c>
      <c r="F829" s="1">
        <v>72</v>
      </c>
      <c r="G829" s="1" t="s">
        <v>104</v>
      </c>
      <c r="H829" s="1">
        <v>241.12</v>
      </c>
      <c r="I829" s="1" t="s">
        <v>105</v>
      </c>
      <c r="J829" s="1" t="s">
        <v>56</v>
      </c>
      <c r="K829" s="1" t="s">
        <v>72</v>
      </c>
      <c r="L829" s="1" t="s">
        <v>58</v>
      </c>
      <c r="M829" s="1">
        <v>0</v>
      </c>
      <c r="N829" s="1">
        <v>2</v>
      </c>
      <c r="O829" s="1">
        <v>2</v>
      </c>
      <c r="P829" s="1">
        <v>0</v>
      </c>
      <c r="Q829" s="1" t="s">
        <v>59</v>
      </c>
      <c r="R829" s="1" t="s">
        <v>59</v>
      </c>
      <c r="S829" s="1" t="s">
        <v>59</v>
      </c>
      <c r="T829" s="1" t="s">
        <v>59</v>
      </c>
      <c r="U829" s="1" t="s">
        <v>59</v>
      </c>
      <c r="V829" s="1">
        <v>1</v>
      </c>
      <c r="W829" s="1">
        <v>1</v>
      </c>
      <c r="X829" s="1">
        <v>1</v>
      </c>
      <c r="Y829" s="1" t="s">
        <v>66</v>
      </c>
      <c r="Z829" s="1" t="s">
        <v>66</v>
      </c>
      <c r="AA829" s="1" t="s">
        <v>58</v>
      </c>
      <c r="AB829" s="1" t="s">
        <v>58</v>
      </c>
      <c r="AC829" s="1" t="s">
        <v>58</v>
      </c>
      <c r="AD829" s="1" t="s">
        <v>58</v>
      </c>
      <c r="AE829" s="1" t="s">
        <v>58</v>
      </c>
      <c r="AF829" s="1" t="s">
        <v>58</v>
      </c>
      <c r="AG829" s="1" t="s">
        <v>58</v>
      </c>
      <c r="AH829" s="1" t="s">
        <v>58</v>
      </c>
      <c r="AI829" s="1" t="s">
        <v>58</v>
      </c>
      <c r="AJ829" s="1" t="s">
        <v>58</v>
      </c>
      <c r="AK829" s="1">
        <v>0</v>
      </c>
      <c r="AL829" s="1">
        <v>0</v>
      </c>
      <c r="AM829" s="1">
        <v>1</v>
      </c>
      <c r="AN829" s="1">
        <v>1</v>
      </c>
      <c r="AO829" s="1">
        <v>1</v>
      </c>
      <c r="AP829" s="1">
        <v>0</v>
      </c>
      <c r="AQ829" s="1">
        <v>0</v>
      </c>
      <c r="AR829" s="1">
        <v>0</v>
      </c>
      <c r="AS829" s="1">
        <v>1</v>
      </c>
      <c r="AV829" s="1">
        <v>13.8</v>
      </c>
      <c r="AW829" s="1" t="s">
        <v>59</v>
      </c>
      <c r="AX829" s="1">
        <v>2</v>
      </c>
    </row>
    <row r="830" spans="1:50">
      <c r="A830" s="1" t="s">
        <v>1624</v>
      </c>
      <c r="B830" s="1" t="s">
        <v>474</v>
      </c>
      <c r="C830" s="1" t="s">
        <v>205</v>
      </c>
      <c r="D830" s="1">
        <v>3480</v>
      </c>
      <c r="E830" s="1" t="s">
        <v>63</v>
      </c>
      <c r="F830" s="1">
        <v>64</v>
      </c>
      <c r="G830" s="1" t="s">
        <v>70</v>
      </c>
      <c r="H830" s="1">
        <v>266.45</v>
      </c>
      <c r="I830" s="1" t="s">
        <v>55</v>
      </c>
      <c r="J830" s="1" t="s">
        <v>71</v>
      </c>
      <c r="K830" s="1" t="s">
        <v>168</v>
      </c>
      <c r="L830" s="1" t="s">
        <v>58</v>
      </c>
      <c r="M830" s="1">
        <v>0</v>
      </c>
      <c r="N830" s="1">
        <v>2</v>
      </c>
      <c r="O830" s="1">
        <v>2</v>
      </c>
      <c r="P830" s="1">
        <v>0</v>
      </c>
      <c r="Q830" s="1" t="s">
        <v>59</v>
      </c>
      <c r="R830" s="1" t="s">
        <v>59</v>
      </c>
      <c r="S830" s="1" t="s">
        <v>59</v>
      </c>
      <c r="T830" s="1" t="s">
        <v>59</v>
      </c>
      <c r="U830" s="1" t="s">
        <v>59</v>
      </c>
      <c r="W830" s="1">
        <v>0</v>
      </c>
      <c r="X830" s="1">
        <v>0</v>
      </c>
      <c r="Y830" s="1" t="s">
        <v>59</v>
      </c>
      <c r="Z830" s="1" t="s">
        <v>59</v>
      </c>
      <c r="AA830" s="1" t="s">
        <v>59</v>
      </c>
      <c r="AB830" s="1" t="s">
        <v>59</v>
      </c>
      <c r="AC830" s="1" t="s">
        <v>59</v>
      </c>
      <c r="AD830" s="1" t="s">
        <v>59</v>
      </c>
      <c r="AE830" s="1" t="s">
        <v>59</v>
      </c>
      <c r="AF830" s="1" t="s">
        <v>59</v>
      </c>
      <c r="AG830" s="1" t="s">
        <v>59</v>
      </c>
      <c r="AH830" s="1" t="s">
        <v>59</v>
      </c>
      <c r="AI830" s="1" t="s">
        <v>59</v>
      </c>
      <c r="AJ830" s="1" t="s">
        <v>59</v>
      </c>
      <c r="AV830" s="1">
        <v>11.5</v>
      </c>
      <c r="AW830" s="1" t="s">
        <v>59</v>
      </c>
      <c r="AX830" s="1">
        <v>1</v>
      </c>
    </row>
    <row r="831" spans="1:50">
      <c r="A831" s="1" t="s">
        <v>1625</v>
      </c>
      <c r="B831" s="1" t="s">
        <v>51</v>
      </c>
      <c r="C831" s="1" t="s">
        <v>52</v>
      </c>
      <c r="D831" s="1">
        <v>3280</v>
      </c>
      <c r="E831" s="1" t="s">
        <v>63</v>
      </c>
      <c r="F831" s="1">
        <v>78</v>
      </c>
      <c r="G831" s="1" t="s">
        <v>104</v>
      </c>
      <c r="H831" s="1">
        <v>367.11</v>
      </c>
      <c r="I831" s="1" t="s">
        <v>94</v>
      </c>
      <c r="J831" s="1" t="s">
        <v>56</v>
      </c>
      <c r="K831" s="1" t="s">
        <v>72</v>
      </c>
      <c r="L831" s="1" t="s">
        <v>58</v>
      </c>
      <c r="M831" s="1">
        <v>0</v>
      </c>
      <c r="N831" s="1">
        <v>2</v>
      </c>
      <c r="O831" s="1">
        <v>2</v>
      </c>
      <c r="P831" s="1">
        <v>0</v>
      </c>
      <c r="Q831" s="1" t="s">
        <v>59</v>
      </c>
      <c r="R831" s="1" t="s">
        <v>59</v>
      </c>
      <c r="S831" s="1" t="s">
        <v>59</v>
      </c>
      <c r="T831" s="1" t="s">
        <v>59</v>
      </c>
      <c r="U831" s="1" t="s">
        <v>59</v>
      </c>
      <c r="W831" s="1">
        <v>0</v>
      </c>
      <c r="X831" s="1">
        <v>0</v>
      </c>
      <c r="Y831" s="1" t="s">
        <v>66</v>
      </c>
      <c r="Z831" s="1" t="s">
        <v>66</v>
      </c>
      <c r="AA831" s="1" t="s">
        <v>58</v>
      </c>
      <c r="AB831" s="1" t="s">
        <v>58</v>
      </c>
      <c r="AC831" s="1" t="s">
        <v>58</v>
      </c>
      <c r="AD831" s="1" t="s">
        <v>58</v>
      </c>
      <c r="AE831" s="1" t="s">
        <v>58</v>
      </c>
      <c r="AF831" s="1" t="s">
        <v>58</v>
      </c>
      <c r="AG831" s="1" t="s">
        <v>58</v>
      </c>
      <c r="AH831" s="1" t="s">
        <v>58</v>
      </c>
      <c r="AI831" s="1" t="s">
        <v>58</v>
      </c>
      <c r="AJ831" s="1" t="s">
        <v>58</v>
      </c>
      <c r="AK831" s="1">
        <v>0</v>
      </c>
      <c r="AL831" s="1">
        <v>0</v>
      </c>
      <c r="AM831" s="1">
        <v>1</v>
      </c>
      <c r="AN831" s="1">
        <v>0</v>
      </c>
      <c r="AO831" s="1">
        <v>1</v>
      </c>
      <c r="AP831" s="1">
        <v>0</v>
      </c>
      <c r="AQ831" s="1">
        <v>0</v>
      </c>
      <c r="AR831" s="1">
        <v>0</v>
      </c>
      <c r="AS831" s="1">
        <v>0</v>
      </c>
      <c r="AV831" s="1">
        <v>14.6</v>
      </c>
      <c r="AW831" s="1" t="s">
        <v>59</v>
      </c>
      <c r="AX831" s="1">
        <v>5</v>
      </c>
    </row>
    <row r="832" spans="1:50">
      <c r="A832" s="1" t="s">
        <v>1626</v>
      </c>
      <c r="B832" s="1" t="s">
        <v>1627</v>
      </c>
      <c r="C832" s="1" t="s">
        <v>148</v>
      </c>
      <c r="D832" s="1">
        <v>5640</v>
      </c>
      <c r="E832" s="1" t="s">
        <v>53</v>
      </c>
      <c r="F832" s="1">
        <v>70</v>
      </c>
      <c r="G832" s="1" t="s">
        <v>70</v>
      </c>
      <c r="H832" s="1">
        <v>468.09</v>
      </c>
      <c r="I832" s="1" t="s">
        <v>55</v>
      </c>
      <c r="J832" s="1" t="s">
        <v>71</v>
      </c>
      <c r="K832" s="1" t="s">
        <v>156</v>
      </c>
      <c r="L832" s="1" t="s">
        <v>58</v>
      </c>
      <c r="M832" s="1">
        <v>0</v>
      </c>
      <c r="N832" s="1">
        <v>1</v>
      </c>
      <c r="O832" s="1">
        <v>1</v>
      </c>
      <c r="P832" s="1">
        <v>0</v>
      </c>
      <c r="Q832" s="1" t="s">
        <v>59</v>
      </c>
      <c r="R832" s="1" t="s">
        <v>59</v>
      </c>
      <c r="S832" s="1" t="s">
        <v>59</v>
      </c>
      <c r="T832" s="1" t="s">
        <v>59</v>
      </c>
      <c r="U832" s="1" t="s">
        <v>59</v>
      </c>
      <c r="W832" s="1">
        <v>0</v>
      </c>
      <c r="X832" s="1">
        <v>0</v>
      </c>
      <c r="Y832" s="1" t="s">
        <v>58</v>
      </c>
      <c r="Z832" s="1" t="s">
        <v>58</v>
      </c>
      <c r="AA832" s="1" t="s">
        <v>58</v>
      </c>
      <c r="AB832" s="1" t="s">
        <v>58</v>
      </c>
      <c r="AC832" s="1" t="s">
        <v>58</v>
      </c>
      <c r="AD832" s="1" t="s">
        <v>58</v>
      </c>
      <c r="AE832" s="1" t="s">
        <v>58</v>
      </c>
      <c r="AF832" s="1" t="s">
        <v>58</v>
      </c>
      <c r="AG832" s="1" t="s">
        <v>58</v>
      </c>
      <c r="AH832" s="1" t="s">
        <v>58</v>
      </c>
      <c r="AI832" s="1" t="s">
        <v>58</v>
      </c>
      <c r="AJ832" s="1" t="s">
        <v>58</v>
      </c>
      <c r="AK832" s="1">
        <v>1</v>
      </c>
      <c r="AL832" s="1">
        <v>0</v>
      </c>
      <c r="AM832" s="1">
        <v>1</v>
      </c>
      <c r="AN832" s="1">
        <v>0</v>
      </c>
      <c r="AO832" s="1">
        <v>0</v>
      </c>
      <c r="AP832" s="1">
        <v>0</v>
      </c>
      <c r="AQ832" s="1">
        <v>0</v>
      </c>
      <c r="AR832" s="1">
        <v>0</v>
      </c>
      <c r="AS832" s="1">
        <v>0</v>
      </c>
      <c r="AV832" s="1">
        <v>15.1</v>
      </c>
      <c r="AW832" s="1" t="s">
        <v>59</v>
      </c>
      <c r="AX832" s="1">
        <v>3</v>
      </c>
    </row>
    <row r="833" spans="1:50">
      <c r="A833" s="1" t="s">
        <v>1628</v>
      </c>
      <c r="B833" s="1" t="s">
        <v>1629</v>
      </c>
      <c r="C833" s="1" t="s">
        <v>108</v>
      </c>
      <c r="D833" s="1">
        <v>3360</v>
      </c>
      <c r="E833" s="1" t="s">
        <v>63</v>
      </c>
      <c r="F833" s="1">
        <v>50</v>
      </c>
      <c r="G833" s="1" t="s">
        <v>64</v>
      </c>
      <c r="H833" s="1">
        <v>176.97</v>
      </c>
      <c r="I833" s="1" t="s">
        <v>55</v>
      </c>
      <c r="J833" s="1" t="s">
        <v>71</v>
      </c>
      <c r="K833" s="1" t="s">
        <v>131</v>
      </c>
      <c r="L833" s="1" t="s">
        <v>58</v>
      </c>
      <c r="M833" s="1">
        <v>0</v>
      </c>
      <c r="N833" s="1">
        <v>0</v>
      </c>
      <c r="O833" s="1">
        <v>0</v>
      </c>
      <c r="P833" s="1">
        <v>0</v>
      </c>
      <c r="Q833" s="1" t="s">
        <v>59</v>
      </c>
      <c r="R833" s="1" t="s">
        <v>59</v>
      </c>
      <c r="S833" s="1" t="s">
        <v>59</v>
      </c>
      <c r="T833" s="1" t="s">
        <v>59</v>
      </c>
      <c r="U833" s="1" t="s">
        <v>59</v>
      </c>
      <c r="V833" s="1">
        <v>0</v>
      </c>
      <c r="W833" s="1">
        <v>0</v>
      </c>
      <c r="X833" s="1">
        <v>0</v>
      </c>
      <c r="Y833" s="1" t="s">
        <v>58</v>
      </c>
      <c r="Z833" s="1" t="s">
        <v>58</v>
      </c>
      <c r="AA833" s="1" t="s">
        <v>58</v>
      </c>
      <c r="AB833" s="1" t="s">
        <v>58</v>
      </c>
      <c r="AC833" s="1" t="s">
        <v>58</v>
      </c>
      <c r="AD833" s="1" t="s">
        <v>58</v>
      </c>
      <c r="AE833" s="1" t="s">
        <v>58</v>
      </c>
      <c r="AF833" s="1" t="s">
        <v>58</v>
      </c>
      <c r="AG833" s="1" t="s">
        <v>58</v>
      </c>
      <c r="AH833" s="1" t="s">
        <v>58</v>
      </c>
      <c r="AI833" s="1" t="s">
        <v>58</v>
      </c>
      <c r="AJ833" s="1" t="s">
        <v>58</v>
      </c>
      <c r="AK833" s="1">
        <v>1</v>
      </c>
      <c r="AL833" s="1">
        <v>0</v>
      </c>
      <c r="AM833" s="1">
        <v>1</v>
      </c>
      <c r="AN833" s="1">
        <v>1</v>
      </c>
      <c r="AO833" s="1">
        <v>0</v>
      </c>
      <c r="AP833" s="1">
        <v>0</v>
      </c>
      <c r="AQ833" s="1">
        <v>0</v>
      </c>
      <c r="AR833" s="1">
        <v>0</v>
      </c>
      <c r="AS833" s="1">
        <v>0</v>
      </c>
      <c r="AV833" s="1">
        <v>11.9</v>
      </c>
      <c r="AW833" s="1" t="s">
        <v>59</v>
      </c>
      <c r="AX833" s="1">
        <v>9</v>
      </c>
    </row>
    <row r="834" spans="1:50">
      <c r="A834" s="1" t="s">
        <v>1630</v>
      </c>
      <c r="B834" s="1" t="s">
        <v>1631</v>
      </c>
      <c r="C834" s="1" t="s">
        <v>609</v>
      </c>
      <c r="D834" s="1">
        <v>5880</v>
      </c>
      <c r="E834" s="1" t="s">
        <v>53</v>
      </c>
      <c r="F834" s="1">
        <v>52</v>
      </c>
      <c r="G834" s="1" t="s">
        <v>70</v>
      </c>
      <c r="H834" s="1">
        <v>364.14</v>
      </c>
      <c r="I834" s="1" t="s">
        <v>55</v>
      </c>
      <c r="J834" s="1" t="s">
        <v>55</v>
      </c>
      <c r="K834" s="1" t="s">
        <v>256</v>
      </c>
      <c r="L834" s="1" t="s">
        <v>58</v>
      </c>
      <c r="M834" s="1">
        <v>0</v>
      </c>
      <c r="N834" s="1">
        <v>2</v>
      </c>
      <c r="O834" s="1">
        <v>2</v>
      </c>
      <c r="P834" s="1">
        <v>0</v>
      </c>
      <c r="Q834" s="1" t="s">
        <v>59</v>
      </c>
      <c r="R834" s="1" t="s">
        <v>59</v>
      </c>
      <c r="S834" s="1" t="s">
        <v>59</v>
      </c>
      <c r="T834" s="1" t="s">
        <v>59</v>
      </c>
      <c r="U834" s="1" t="s">
        <v>59</v>
      </c>
      <c r="W834" s="1">
        <v>0</v>
      </c>
      <c r="X834" s="1">
        <v>0</v>
      </c>
      <c r="Y834" s="1" t="s">
        <v>58</v>
      </c>
      <c r="Z834" s="1" t="s">
        <v>58</v>
      </c>
      <c r="AA834" s="1" t="s">
        <v>58</v>
      </c>
      <c r="AB834" s="1" t="s">
        <v>58</v>
      </c>
      <c r="AC834" s="1" t="s">
        <v>58</v>
      </c>
      <c r="AD834" s="1" t="s">
        <v>58</v>
      </c>
      <c r="AE834" s="1" t="s">
        <v>58</v>
      </c>
      <c r="AF834" s="1" t="s">
        <v>58</v>
      </c>
      <c r="AG834" s="1" t="s">
        <v>58</v>
      </c>
      <c r="AH834" s="1" t="s">
        <v>66</v>
      </c>
      <c r="AI834" s="1" t="s">
        <v>58</v>
      </c>
      <c r="AJ834" s="1" t="s">
        <v>58</v>
      </c>
      <c r="AK834" s="1">
        <v>0</v>
      </c>
      <c r="AL834" s="1">
        <v>1</v>
      </c>
      <c r="AM834" s="1">
        <v>1</v>
      </c>
      <c r="AN834" s="1">
        <v>1</v>
      </c>
      <c r="AO834" s="1">
        <v>1</v>
      </c>
      <c r="AP834" s="1">
        <v>0</v>
      </c>
      <c r="AQ834" s="1">
        <v>1</v>
      </c>
      <c r="AR834" s="1">
        <v>0</v>
      </c>
      <c r="AS834" s="1">
        <v>1</v>
      </c>
      <c r="AV834" s="1">
        <v>15.3</v>
      </c>
      <c r="AW834" s="1" t="s">
        <v>59</v>
      </c>
      <c r="AX834" s="1">
        <v>9</v>
      </c>
    </row>
    <row r="835" spans="1:50">
      <c r="A835" s="1" t="s">
        <v>1632</v>
      </c>
      <c r="B835" s="1" t="s">
        <v>1633</v>
      </c>
      <c r="C835" s="1" t="s">
        <v>134</v>
      </c>
      <c r="E835" s="1" t="s">
        <v>53</v>
      </c>
      <c r="F835" s="1">
        <v>50</v>
      </c>
      <c r="G835" s="1" t="s">
        <v>64</v>
      </c>
      <c r="H835" s="1">
        <v>187.83</v>
      </c>
      <c r="I835" s="1" t="s">
        <v>100</v>
      </c>
      <c r="J835" s="1" t="s">
        <v>71</v>
      </c>
      <c r="K835" s="1" t="s">
        <v>256</v>
      </c>
      <c r="L835" s="1" t="s">
        <v>58</v>
      </c>
      <c r="M835" s="1">
        <v>0</v>
      </c>
      <c r="N835" s="1">
        <v>2</v>
      </c>
      <c r="O835" s="1">
        <v>2</v>
      </c>
      <c r="P835" s="1">
        <v>0</v>
      </c>
      <c r="Q835" s="1" t="s">
        <v>59</v>
      </c>
      <c r="R835" s="1" t="s">
        <v>59</v>
      </c>
      <c r="S835" s="1" t="s">
        <v>59</v>
      </c>
      <c r="T835" s="1" t="s">
        <v>59</v>
      </c>
      <c r="U835" s="1" t="s">
        <v>59</v>
      </c>
      <c r="V835" s="1">
        <v>1</v>
      </c>
      <c r="W835" s="1">
        <v>1</v>
      </c>
      <c r="X835" s="1">
        <v>0</v>
      </c>
      <c r="Y835" s="1" t="s">
        <v>59</v>
      </c>
      <c r="Z835" s="1" t="s">
        <v>59</v>
      </c>
      <c r="AA835" s="1" t="s">
        <v>59</v>
      </c>
      <c r="AB835" s="1" t="s">
        <v>59</v>
      </c>
      <c r="AC835" s="1" t="s">
        <v>59</v>
      </c>
      <c r="AD835" s="1" t="s">
        <v>59</v>
      </c>
      <c r="AE835" s="1" t="s">
        <v>59</v>
      </c>
      <c r="AF835" s="1" t="s">
        <v>59</v>
      </c>
      <c r="AG835" s="1" t="s">
        <v>59</v>
      </c>
      <c r="AH835" s="1" t="s">
        <v>59</v>
      </c>
      <c r="AI835" s="1" t="s">
        <v>59</v>
      </c>
      <c r="AJ835" s="1" t="s">
        <v>59</v>
      </c>
      <c r="AV835" s="1">
        <v>11</v>
      </c>
      <c r="AW835" s="1" t="s">
        <v>59</v>
      </c>
      <c r="AX835" s="1">
        <v>1</v>
      </c>
    </row>
    <row r="836" spans="1:50">
      <c r="A836" s="1" t="s">
        <v>1634</v>
      </c>
      <c r="B836" s="1" t="s">
        <v>1635</v>
      </c>
      <c r="C836" s="1" t="s">
        <v>199</v>
      </c>
      <c r="D836" s="1">
        <v>6280</v>
      </c>
      <c r="E836" s="1" t="s">
        <v>63</v>
      </c>
      <c r="F836" s="1">
        <v>30</v>
      </c>
      <c r="G836" s="1" t="s">
        <v>54</v>
      </c>
      <c r="H836" s="1">
        <v>122.04</v>
      </c>
      <c r="I836" s="1" t="s">
        <v>55</v>
      </c>
      <c r="J836" s="1" t="s">
        <v>55</v>
      </c>
      <c r="K836" s="1" t="s">
        <v>215</v>
      </c>
      <c r="L836" s="1" t="s">
        <v>58</v>
      </c>
      <c r="M836" s="1">
        <v>0</v>
      </c>
      <c r="N836" s="1">
        <v>0</v>
      </c>
      <c r="O836" s="1">
        <v>0</v>
      </c>
      <c r="P836" s="1">
        <v>0</v>
      </c>
      <c r="Q836" s="1" t="s">
        <v>59</v>
      </c>
      <c r="R836" s="1" t="s">
        <v>59</v>
      </c>
      <c r="S836" s="1" t="s">
        <v>59</v>
      </c>
      <c r="T836" s="1" t="s">
        <v>59</v>
      </c>
      <c r="U836" s="1" t="s">
        <v>59</v>
      </c>
      <c r="W836" s="1">
        <v>0</v>
      </c>
      <c r="X836" s="1">
        <v>0</v>
      </c>
      <c r="Y836" s="1" t="s">
        <v>59</v>
      </c>
      <c r="Z836" s="1" t="s">
        <v>59</v>
      </c>
      <c r="AA836" s="1" t="s">
        <v>59</v>
      </c>
      <c r="AB836" s="1" t="s">
        <v>59</v>
      </c>
      <c r="AC836" s="1" t="s">
        <v>59</v>
      </c>
      <c r="AD836" s="1" t="s">
        <v>59</v>
      </c>
      <c r="AE836" s="1" t="s">
        <v>59</v>
      </c>
      <c r="AF836" s="1" t="s">
        <v>59</v>
      </c>
      <c r="AG836" s="1" t="s">
        <v>59</v>
      </c>
      <c r="AH836" s="1" t="s">
        <v>59</v>
      </c>
      <c r="AI836" s="1" t="s">
        <v>59</v>
      </c>
      <c r="AJ836" s="1" t="s">
        <v>59</v>
      </c>
      <c r="AV836" s="1">
        <v>11.2</v>
      </c>
      <c r="AW836" s="1" t="s">
        <v>59</v>
      </c>
      <c r="AX836" s="1">
        <v>3</v>
      </c>
    </row>
    <row r="837" spans="1:50">
      <c r="A837" s="1" t="s">
        <v>1636</v>
      </c>
      <c r="B837" s="1" t="s">
        <v>1637</v>
      </c>
      <c r="C837" s="1" t="s">
        <v>75</v>
      </c>
      <c r="D837" s="1">
        <v>2640</v>
      </c>
      <c r="E837" s="1" t="s">
        <v>63</v>
      </c>
      <c r="F837" s="1">
        <v>28</v>
      </c>
      <c r="G837" s="1" t="s">
        <v>64</v>
      </c>
      <c r="H837" s="1">
        <v>263.82</v>
      </c>
      <c r="I837" s="1" t="s">
        <v>55</v>
      </c>
      <c r="J837" s="1" t="s">
        <v>55</v>
      </c>
      <c r="K837" s="1" t="s">
        <v>215</v>
      </c>
      <c r="L837" s="1" t="s">
        <v>58</v>
      </c>
      <c r="M837" s="1">
        <v>0</v>
      </c>
      <c r="N837" s="1">
        <v>2</v>
      </c>
      <c r="O837" s="1">
        <v>2</v>
      </c>
      <c r="P837" s="1">
        <v>0</v>
      </c>
      <c r="Q837" s="1" t="s">
        <v>59</v>
      </c>
      <c r="R837" s="1" t="s">
        <v>59</v>
      </c>
      <c r="S837" s="1" t="s">
        <v>59</v>
      </c>
      <c r="T837" s="1" t="s">
        <v>59</v>
      </c>
      <c r="U837" s="1" t="s">
        <v>59</v>
      </c>
      <c r="V837" s="1">
        <v>0</v>
      </c>
      <c r="W837" s="1">
        <v>1</v>
      </c>
      <c r="X837" s="1">
        <v>1</v>
      </c>
      <c r="Y837" s="1" t="s">
        <v>58</v>
      </c>
      <c r="Z837" s="1" t="s">
        <v>58</v>
      </c>
      <c r="AA837" s="1" t="s">
        <v>58</v>
      </c>
      <c r="AB837" s="1" t="s">
        <v>66</v>
      </c>
      <c r="AC837" s="1" t="s">
        <v>58</v>
      </c>
      <c r="AD837" s="1" t="s">
        <v>58</v>
      </c>
      <c r="AE837" s="1" t="s">
        <v>66</v>
      </c>
      <c r="AF837" s="1" t="s">
        <v>58</v>
      </c>
      <c r="AG837" s="1" t="s">
        <v>58</v>
      </c>
      <c r="AH837" s="1" t="s">
        <v>58</v>
      </c>
      <c r="AI837" s="1" t="s">
        <v>58</v>
      </c>
      <c r="AJ837" s="1" t="s">
        <v>58</v>
      </c>
      <c r="AK837" s="1">
        <v>1</v>
      </c>
      <c r="AL837" s="1">
        <v>0</v>
      </c>
      <c r="AM837" s="1">
        <v>1</v>
      </c>
      <c r="AN837" s="1">
        <v>0</v>
      </c>
      <c r="AO837" s="1">
        <v>1</v>
      </c>
      <c r="AP837" s="1">
        <v>0</v>
      </c>
      <c r="AQ837" s="1">
        <v>0</v>
      </c>
      <c r="AR837" s="1">
        <v>1</v>
      </c>
      <c r="AS837" s="1">
        <v>1</v>
      </c>
      <c r="AV837" s="1">
        <v>12.6</v>
      </c>
      <c r="AW837" s="1" t="s">
        <v>59</v>
      </c>
      <c r="AX837" s="1">
        <v>1</v>
      </c>
    </row>
    <row r="838" spans="1:50">
      <c r="A838" s="1" t="s">
        <v>1638</v>
      </c>
      <c r="B838" s="1" t="s">
        <v>1255</v>
      </c>
      <c r="C838" s="1" t="s">
        <v>185</v>
      </c>
      <c r="D838" s="1">
        <v>1600</v>
      </c>
      <c r="E838" s="1" t="s">
        <v>63</v>
      </c>
      <c r="F838" s="1">
        <v>36</v>
      </c>
      <c r="G838" s="1" t="s">
        <v>64</v>
      </c>
      <c r="H838" s="1">
        <v>289.14</v>
      </c>
      <c r="I838" s="1" t="s">
        <v>55</v>
      </c>
      <c r="J838" s="1" t="s">
        <v>55</v>
      </c>
      <c r="K838" s="1" t="s">
        <v>57</v>
      </c>
      <c r="L838" s="1" t="s">
        <v>58</v>
      </c>
      <c r="M838" s="1">
        <v>0</v>
      </c>
      <c r="N838" s="1">
        <v>2</v>
      </c>
      <c r="O838" s="1">
        <v>1</v>
      </c>
      <c r="P838" s="1">
        <v>0</v>
      </c>
      <c r="Q838" s="1" t="s">
        <v>59</v>
      </c>
      <c r="R838" s="1" t="s">
        <v>59</v>
      </c>
      <c r="S838" s="1" t="s">
        <v>59</v>
      </c>
      <c r="T838" s="1" t="s">
        <v>59</v>
      </c>
      <c r="U838" s="1" t="s">
        <v>59</v>
      </c>
      <c r="W838" s="1">
        <v>0</v>
      </c>
      <c r="X838" s="1">
        <v>0</v>
      </c>
      <c r="Y838" s="1" t="s">
        <v>66</v>
      </c>
      <c r="Z838" s="1" t="s">
        <v>58</v>
      </c>
      <c r="AA838" s="1" t="s">
        <v>58</v>
      </c>
      <c r="AB838" s="1" t="s">
        <v>58</v>
      </c>
      <c r="AC838" s="1" t="s">
        <v>58</v>
      </c>
      <c r="AD838" s="1" t="s">
        <v>58</v>
      </c>
      <c r="AE838" s="1" t="s">
        <v>58</v>
      </c>
      <c r="AF838" s="1" t="s">
        <v>58</v>
      </c>
      <c r="AG838" s="1" t="s">
        <v>58</v>
      </c>
      <c r="AH838" s="1" t="s">
        <v>58</v>
      </c>
      <c r="AI838" s="1" t="s">
        <v>58</v>
      </c>
      <c r="AJ838" s="1" t="s">
        <v>58</v>
      </c>
      <c r="AK838" s="1">
        <v>1</v>
      </c>
      <c r="AL838" s="1">
        <v>0</v>
      </c>
      <c r="AM838" s="1">
        <v>1</v>
      </c>
      <c r="AN838" s="1">
        <v>0</v>
      </c>
      <c r="AO838" s="1">
        <v>0</v>
      </c>
      <c r="AP838" s="1">
        <v>0</v>
      </c>
      <c r="AQ838" s="1">
        <v>0</v>
      </c>
      <c r="AR838" s="1">
        <v>0</v>
      </c>
      <c r="AS838" s="1">
        <v>0</v>
      </c>
      <c r="AV838" s="1">
        <v>12.8</v>
      </c>
      <c r="AW838" s="1" t="s">
        <v>59</v>
      </c>
      <c r="AX838" s="1">
        <v>1</v>
      </c>
    </row>
    <row r="839" spans="1:50">
      <c r="A839" s="1" t="s">
        <v>1639</v>
      </c>
      <c r="B839" s="1" t="s">
        <v>176</v>
      </c>
      <c r="C839" s="1" t="s">
        <v>177</v>
      </c>
      <c r="E839" s="1" t="s">
        <v>63</v>
      </c>
      <c r="F839" s="1">
        <v>62</v>
      </c>
      <c r="G839" s="1" t="s">
        <v>84</v>
      </c>
      <c r="H839" s="1">
        <v>175</v>
      </c>
      <c r="I839" s="1" t="s">
        <v>55</v>
      </c>
      <c r="J839" s="1" t="s">
        <v>71</v>
      </c>
      <c r="K839" s="1" t="s">
        <v>57</v>
      </c>
      <c r="L839" s="1" t="s">
        <v>58</v>
      </c>
      <c r="M839" s="1">
        <v>0</v>
      </c>
      <c r="N839" s="1">
        <v>2</v>
      </c>
      <c r="O839" s="1">
        <v>2</v>
      </c>
      <c r="P839" s="1">
        <v>1</v>
      </c>
      <c r="Q839" s="1" t="s">
        <v>59</v>
      </c>
      <c r="R839" s="1" t="s">
        <v>59</v>
      </c>
      <c r="S839" s="1" t="s">
        <v>59</v>
      </c>
      <c r="T839" s="1" t="s">
        <v>59</v>
      </c>
      <c r="U839" s="1" t="s">
        <v>59</v>
      </c>
      <c r="Y839" s="1" t="s">
        <v>58</v>
      </c>
      <c r="Z839" s="1" t="s">
        <v>66</v>
      </c>
      <c r="AA839" s="1" t="s">
        <v>58</v>
      </c>
      <c r="AB839" s="1" t="s">
        <v>66</v>
      </c>
      <c r="AC839" s="1" t="s">
        <v>58</v>
      </c>
      <c r="AD839" s="1" t="s">
        <v>58</v>
      </c>
      <c r="AE839" s="1" t="s">
        <v>58</v>
      </c>
      <c r="AF839" s="1" t="s">
        <v>58</v>
      </c>
      <c r="AG839" s="1" t="s">
        <v>58</v>
      </c>
      <c r="AH839" s="1" t="s">
        <v>58</v>
      </c>
      <c r="AI839" s="1" t="s">
        <v>58</v>
      </c>
      <c r="AJ839" s="1" t="s">
        <v>58</v>
      </c>
      <c r="AK839" s="1">
        <v>0</v>
      </c>
      <c r="AL839" s="1">
        <v>1</v>
      </c>
      <c r="AM839" s="1">
        <v>1</v>
      </c>
      <c r="AN839" s="1">
        <v>0</v>
      </c>
      <c r="AO839" s="1">
        <v>1</v>
      </c>
      <c r="AP839" s="1">
        <v>0</v>
      </c>
      <c r="AQ839" s="1">
        <v>1</v>
      </c>
      <c r="AR839" s="1">
        <v>0</v>
      </c>
      <c r="AS839" s="1">
        <v>0</v>
      </c>
      <c r="AW839" s="1" t="s">
        <v>59</v>
      </c>
      <c r="AX839" s="1">
        <v>8</v>
      </c>
    </row>
    <row r="840" spans="1:50">
      <c r="A840" s="1" t="s">
        <v>1640</v>
      </c>
      <c r="B840" s="1" t="s">
        <v>1641</v>
      </c>
      <c r="C840" s="1" t="s">
        <v>88</v>
      </c>
      <c r="D840" s="1">
        <v>2240</v>
      </c>
      <c r="E840" s="1" t="s">
        <v>53</v>
      </c>
      <c r="F840" s="1">
        <v>48</v>
      </c>
      <c r="G840" s="1" t="s">
        <v>163</v>
      </c>
      <c r="H840" s="1">
        <v>322.37</v>
      </c>
      <c r="I840" s="1" t="s">
        <v>55</v>
      </c>
      <c r="J840" s="1" t="s">
        <v>55</v>
      </c>
      <c r="K840" s="1" t="s">
        <v>215</v>
      </c>
      <c r="L840" s="1" t="s">
        <v>58</v>
      </c>
      <c r="M840" s="1">
        <v>0</v>
      </c>
      <c r="N840" s="1">
        <v>1</v>
      </c>
      <c r="O840" s="1">
        <v>1</v>
      </c>
      <c r="P840" s="1">
        <v>0</v>
      </c>
      <c r="Q840" s="1" t="s">
        <v>59</v>
      </c>
      <c r="R840" s="1" t="s">
        <v>59</v>
      </c>
      <c r="S840" s="1" t="s">
        <v>59</v>
      </c>
      <c r="T840" s="1" t="s">
        <v>59</v>
      </c>
      <c r="U840" s="1" t="s">
        <v>59</v>
      </c>
      <c r="V840" s="1">
        <v>0</v>
      </c>
      <c r="W840" s="1">
        <v>1</v>
      </c>
      <c r="X840" s="1">
        <v>0</v>
      </c>
      <c r="Y840" s="1" t="s">
        <v>66</v>
      </c>
      <c r="Z840" s="1" t="s">
        <v>58</v>
      </c>
      <c r="AA840" s="1" t="s">
        <v>58</v>
      </c>
      <c r="AB840" s="1" t="s">
        <v>58</v>
      </c>
      <c r="AC840" s="1" t="s">
        <v>58</v>
      </c>
      <c r="AD840" s="1" t="s">
        <v>58</v>
      </c>
      <c r="AE840" s="1" t="s">
        <v>58</v>
      </c>
      <c r="AF840" s="1" t="s">
        <v>58</v>
      </c>
      <c r="AG840" s="1" t="s">
        <v>58</v>
      </c>
      <c r="AH840" s="1" t="s">
        <v>58</v>
      </c>
      <c r="AI840" s="1" t="s">
        <v>58</v>
      </c>
      <c r="AJ840" s="1" t="s">
        <v>58</v>
      </c>
      <c r="AK840" s="1">
        <v>0</v>
      </c>
      <c r="AL840" s="1">
        <v>1</v>
      </c>
      <c r="AM840" s="1">
        <v>1</v>
      </c>
      <c r="AN840" s="1">
        <v>0</v>
      </c>
      <c r="AO840" s="1">
        <v>1</v>
      </c>
      <c r="AP840" s="1">
        <v>0</v>
      </c>
      <c r="AQ840" s="1">
        <v>0</v>
      </c>
      <c r="AR840" s="1">
        <v>0</v>
      </c>
      <c r="AS840" s="1">
        <v>1</v>
      </c>
      <c r="AV840" s="1">
        <v>14.9</v>
      </c>
      <c r="AW840" s="1" t="s">
        <v>59</v>
      </c>
      <c r="AX840" s="1">
        <v>8</v>
      </c>
    </row>
    <row r="841" spans="1:50">
      <c r="A841" s="1" t="s">
        <v>1642</v>
      </c>
      <c r="B841" s="1" t="s">
        <v>1643</v>
      </c>
      <c r="C841" s="1" t="s">
        <v>171</v>
      </c>
      <c r="E841" s="1" t="s">
        <v>63</v>
      </c>
      <c r="F841" s="1">
        <v>76</v>
      </c>
      <c r="G841" s="1" t="s">
        <v>226</v>
      </c>
      <c r="H841" s="1">
        <v>245.72</v>
      </c>
      <c r="I841" s="1" t="s">
        <v>105</v>
      </c>
      <c r="J841" s="1" t="s">
        <v>71</v>
      </c>
      <c r="K841" s="1" t="s">
        <v>72</v>
      </c>
      <c r="L841" s="1" t="s">
        <v>58</v>
      </c>
      <c r="M841" s="1">
        <v>0</v>
      </c>
      <c r="N841" s="1">
        <v>2</v>
      </c>
      <c r="O841" s="1">
        <v>2</v>
      </c>
      <c r="P841" s="1">
        <v>1</v>
      </c>
      <c r="Q841" s="1" t="s">
        <v>59</v>
      </c>
      <c r="R841" s="1" t="s">
        <v>59</v>
      </c>
      <c r="S841" s="1" t="s">
        <v>59</v>
      </c>
      <c r="T841" s="1" t="s">
        <v>66</v>
      </c>
      <c r="U841" s="1" t="s">
        <v>66</v>
      </c>
      <c r="V841" s="1">
        <v>2</v>
      </c>
      <c r="W841" s="1">
        <v>0</v>
      </c>
      <c r="X841" s="1">
        <v>1</v>
      </c>
      <c r="Y841" s="1" t="s">
        <v>58</v>
      </c>
      <c r="Z841" s="1" t="s">
        <v>66</v>
      </c>
      <c r="AA841" s="1" t="s">
        <v>58</v>
      </c>
      <c r="AB841" s="1" t="s">
        <v>66</v>
      </c>
      <c r="AC841" s="1" t="s">
        <v>58</v>
      </c>
      <c r="AD841" s="1" t="s">
        <v>58</v>
      </c>
      <c r="AE841" s="1" t="s">
        <v>58</v>
      </c>
      <c r="AF841" s="1" t="s">
        <v>58</v>
      </c>
      <c r="AG841" s="1" t="s">
        <v>58</v>
      </c>
      <c r="AH841" s="1" t="s">
        <v>58</v>
      </c>
      <c r="AI841" s="1" t="s">
        <v>58</v>
      </c>
      <c r="AJ841" s="1" t="s">
        <v>58</v>
      </c>
      <c r="AK841" s="1">
        <v>0</v>
      </c>
      <c r="AL841" s="1">
        <v>0</v>
      </c>
      <c r="AM841" s="1">
        <v>1</v>
      </c>
      <c r="AN841" s="1">
        <v>1</v>
      </c>
      <c r="AO841" s="1">
        <v>0</v>
      </c>
      <c r="AP841" s="1">
        <v>0</v>
      </c>
      <c r="AQ841" s="1">
        <v>0</v>
      </c>
      <c r="AR841" s="1">
        <v>0</v>
      </c>
      <c r="AS841" s="1">
        <v>0</v>
      </c>
      <c r="AV841" s="1">
        <v>11.5</v>
      </c>
      <c r="AW841" s="1" t="s">
        <v>59</v>
      </c>
      <c r="AX841" s="1">
        <v>3</v>
      </c>
    </row>
    <row r="842" spans="1:50">
      <c r="A842" s="1" t="s">
        <v>1644</v>
      </c>
      <c r="B842" s="1" t="s">
        <v>1645</v>
      </c>
      <c r="C842" s="1" t="s">
        <v>271</v>
      </c>
      <c r="D842" s="1">
        <v>2290</v>
      </c>
      <c r="E842" s="1" t="s">
        <v>53</v>
      </c>
      <c r="F842" s="1">
        <v>0</v>
      </c>
      <c r="G842" s="1" t="s">
        <v>115</v>
      </c>
      <c r="H842" s="1">
        <v>143.41999999999999</v>
      </c>
      <c r="I842" s="1" t="s">
        <v>55</v>
      </c>
      <c r="J842" s="1" t="s">
        <v>55</v>
      </c>
      <c r="K842" s="1" t="s">
        <v>256</v>
      </c>
      <c r="L842" s="1" t="s">
        <v>58</v>
      </c>
      <c r="M842" s="1">
        <v>0</v>
      </c>
      <c r="N842" s="1">
        <v>0</v>
      </c>
      <c r="O842" s="1">
        <v>0</v>
      </c>
      <c r="P842" s="1">
        <v>0</v>
      </c>
      <c r="Q842" s="1" t="s">
        <v>59</v>
      </c>
      <c r="R842" s="1" t="s">
        <v>59</v>
      </c>
      <c r="S842" s="1" t="s">
        <v>59</v>
      </c>
      <c r="T842" s="1" t="s">
        <v>59</v>
      </c>
      <c r="U842" s="1" t="s">
        <v>59</v>
      </c>
      <c r="V842" s="1">
        <v>1</v>
      </c>
      <c r="W842" s="1">
        <v>1</v>
      </c>
      <c r="X842" s="1">
        <v>0</v>
      </c>
      <c r="Y842" s="1" t="s">
        <v>59</v>
      </c>
      <c r="Z842" s="1" t="s">
        <v>59</v>
      </c>
      <c r="AA842" s="1" t="s">
        <v>59</v>
      </c>
      <c r="AB842" s="1" t="s">
        <v>59</v>
      </c>
      <c r="AC842" s="1" t="s">
        <v>59</v>
      </c>
      <c r="AD842" s="1" t="s">
        <v>59</v>
      </c>
      <c r="AE842" s="1" t="s">
        <v>59</v>
      </c>
      <c r="AF842" s="1" t="s">
        <v>59</v>
      </c>
      <c r="AG842" s="1" t="s">
        <v>59</v>
      </c>
      <c r="AH842" s="1" t="s">
        <v>59</v>
      </c>
      <c r="AI842" s="1" t="s">
        <v>59</v>
      </c>
      <c r="AJ842" s="1" t="s">
        <v>59</v>
      </c>
      <c r="AV842" s="1">
        <v>11.9</v>
      </c>
      <c r="AW842" s="1" t="s">
        <v>59</v>
      </c>
      <c r="AX842" s="1">
        <v>1</v>
      </c>
    </row>
    <row r="843" spans="1:50">
      <c r="A843" s="1" t="s">
        <v>1646</v>
      </c>
      <c r="B843" s="1" t="s">
        <v>428</v>
      </c>
      <c r="C843" s="1" t="s">
        <v>142</v>
      </c>
      <c r="E843" s="1" t="s">
        <v>53</v>
      </c>
      <c r="F843" s="1">
        <v>48</v>
      </c>
      <c r="G843" s="1" t="s">
        <v>54</v>
      </c>
      <c r="H843" s="1">
        <v>156.25</v>
      </c>
      <c r="I843" s="1" t="s">
        <v>55</v>
      </c>
      <c r="J843" s="1" t="s">
        <v>55</v>
      </c>
      <c r="K843" s="1" t="s">
        <v>153</v>
      </c>
      <c r="L843" s="1" t="s">
        <v>58</v>
      </c>
      <c r="M843" s="1">
        <v>0</v>
      </c>
      <c r="N843" s="1">
        <v>0</v>
      </c>
      <c r="O843" s="1">
        <v>0</v>
      </c>
      <c r="P843" s="1">
        <v>0</v>
      </c>
      <c r="Q843" s="1" t="s">
        <v>59</v>
      </c>
      <c r="R843" s="1" t="s">
        <v>59</v>
      </c>
      <c r="S843" s="1" t="s">
        <v>59</v>
      </c>
      <c r="T843" s="1" t="s">
        <v>59</v>
      </c>
      <c r="U843" s="1" t="s">
        <v>59</v>
      </c>
      <c r="V843" s="1">
        <v>1</v>
      </c>
      <c r="W843" s="1">
        <v>0</v>
      </c>
      <c r="X843" s="1">
        <v>0</v>
      </c>
      <c r="Y843" s="1" t="s">
        <v>59</v>
      </c>
      <c r="Z843" s="1" t="s">
        <v>59</v>
      </c>
      <c r="AA843" s="1" t="s">
        <v>59</v>
      </c>
      <c r="AB843" s="1" t="s">
        <v>59</v>
      </c>
      <c r="AC843" s="1" t="s">
        <v>59</v>
      </c>
      <c r="AD843" s="1" t="s">
        <v>59</v>
      </c>
      <c r="AE843" s="1" t="s">
        <v>59</v>
      </c>
      <c r="AF843" s="1" t="s">
        <v>59</v>
      </c>
      <c r="AG843" s="1" t="s">
        <v>59</v>
      </c>
      <c r="AH843" s="1" t="s">
        <v>59</v>
      </c>
      <c r="AI843" s="1" t="s">
        <v>59</v>
      </c>
      <c r="AJ843" s="1" t="s">
        <v>59</v>
      </c>
      <c r="AV843" s="1">
        <v>12.1</v>
      </c>
      <c r="AW843" s="1" t="s">
        <v>59</v>
      </c>
      <c r="AX843" s="1">
        <v>6</v>
      </c>
    </row>
    <row r="844" spans="1:50">
      <c r="A844" s="1" t="s">
        <v>1647</v>
      </c>
      <c r="B844" s="1" t="s">
        <v>1648</v>
      </c>
      <c r="C844" s="1" t="s">
        <v>271</v>
      </c>
      <c r="D844" s="1">
        <v>4720</v>
      </c>
      <c r="E844" s="1" t="s">
        <v>53</v>
      </c>
      <c r="F844" s="1">
        <v>34</v>
      </c>
      <c r="G844" s="1" t="s">
        <v>104</v>
      </c>
      <c r="H844" s="1">
        <v>203.29</v>
      </c>
      <c r="I844" s="1" t="s">
        <v>55</v>
      </c>
      <c r="J844" s="1" t="s">
        <v>71</v>
      </c>
      <c r="K844" s="1" t="s">
        <v>85</v>
      </c>
      <c r="L844" s="1" t="s">
        <v>58</v>
      </c>
      <c r="M844" s="1">
        <v>0</v>
      </c>
      <c r="N844" s="1">
        <v>2</v>
      </c>
      <c r="O844" s="1">
        <v>2</v>
      </c>
      <c r="P844" s="1">
        <v>0</v>
      </c>
      <c r="Q844" s="1" t="s">
        <v>59</v>
      </c>
      <c r="R844" s="1" t="s">
        <v>66</v>
      </c>
      <c r="S844" s="1" t="s">
        <v>66</v>
      </c>
      <c r="T844" s="1" t="s">
        <v>59</v>
      </c>
      <c r="U844" s="1" t="s">
        <v>59</v>
      </c>
      <c r="V844" s="1">
        <v>0</v>
      </c>
      <c r="W844" s="1">
        <v>0</v>
      </c>
      <c r="X844" s="1">
        <v>0</v>
      </c>
      <c r="Y844" s="1" t="s">
        <v>59</v>
      </c>
      <c r="Z844" s="1" t="s">
        <v>59</v>
      </c>
      <c r="AA844" s="1" t="s">
        <v>59</v>
      </c>
      <c r="AB844" s="1" t="s">
        <v>59</v>
      </c>
      <c r="AC844" s="1" t="s">
        <v>59</v>
      </c>
      <c r="AD844" s="1" t="s">
        <v>59</v>
      </c>
      <c r="AE844" s="1" t="s">
        <v>59</v>
      </c>
      <c r="AF844" s="1" t="s">
        <v>59</v>
      </c>
      <c r="AG844" s="1" t="s">
        <v>59</v>
      </c>
      <c r="AH844" s="1" t="s">
        <v>59</v>
      </c>
      <c r="AI844" s="1" t="s">
        <v>59</v>
      </c>
      <c r="AJ844" s="1" t="s">
        <v>59</v>
      </c>
      <c r="AV844" s="1">
        <v>12.8</v>
      </c>
      <c r="AW844" s="1" t="s">
        <v>66</v>
      </c>
      <c r="AX844" s="1">
        <v>1</v>
      </c>
    </row>
    <row r="845" spans="1:50">
      <c r="A845" s="1" t="s">
        <v>1649</v>
      </c>
      <c r="B845" s="1" t="s">
        <v>1650</v>
      </c>
      <c r="C845" s="1" t="s">
        <v>185</v>
      </c>
      <c r="D845" s="1">
        <v>1960</v>
      </c>
      <c r="E845" s="1" t="s">
        <v>53</v>
      </c>
      <c r="F845" s="1">
        <v>60</v>
      </c>
      <c r="G845" s="1" t="s">
        <v>70</v>
      </c>
      <c r="H845" s="1">
        <v>277.3</v>
      </c>
      <c r="I845" s="1" t="s">
        <v>100</v>
      </c>
      <c r="J845" s="1" t="s">
        <v>71</v>
      </c>
      <c r="K845" s="1" t="s">
        <v>72</v>
      </c>
      <c r="L845" s="1" t="s">
        <v>58</v>
      </c>
      <c r="M845" s="1">
        <v>0</v>
      </c>
      <c r="N845" s="1">
        <v>2</v>
      </c>
      <c r="O845" s="1">
        <v>2</v>
      </c>
      <c r="P845" s="1">
        <v>1</v>
      </c>
      <c r="Q845" s="1" t="s">
        <v>59</v>
      </c>
      <c r="R845" s="1" t="s">
        <v>59</v>
      </c>
      <c r="S845" s="1" t="s">
        <v>59</v>
      </c>
      <c r="T845" s="1" t="s">
        <v>59</v>
      </c>
      <c r="U845" s="1" t="s">
        <v>59</v>
      </c>
      <c r="W845" s="1">
        <v>0</v>
      </c>
      <c r="X845" s="1">
        <v>0</v>
      </c>
      <c r="Y845" s="1" t="s">
        <v>58</v>
      </c>
      <c r="Z845" s="1" t="s">
        <v>58</v>
      </c>
      <c r="AA845" s="1" t="s">
        <v>58</v>
      </c>
      <c r="AB845" s="1" t="s">
        <v>66</v>
      </c>
      <c r="AC845" s="1" t="s">
        <v>58</v>
      </c>
      <c r="AD845" s="1" t="s">
        <v>58</v>
      </c>
      <c r="AE845" s="1" t="s">
        <v>58</v>
      </c>
      <c r="AF845" s="1" t="s">
        <v>58</v>
      </c>
      <c r="AG845" s="1" t="s">
        <v>58</v>
      </c>
      <c r="AH845" s="1" t="s">
        <v>58</v>
      </c>
      <c r="AI845" s="1" t="s">
        <v>58</v>
      </c>
      <c r="AJ845" s="1" t="s">
        <v>58</v>
      </c>
      <c r="AK845" s="1">
        <v>1</v>
      </c>
      <c r="AL845" s="1">
        <v>0</v>
      </c>
      <c r="AM845" s="1">
        <v>1</v>
      </c>
      <c r="AN845" s="1">
        <v>0</v>
      </c>
      <c r="AO845" s="1">
        <v>1</v>
      </c>
      <c r="AP845" s="1">
        <v>0</v>
      </c>
      <c r="AQ845" s="1">
        <v>1</v>
      </c>
      <c r="AR845" s="1">
        <v>0</v>
      </c>
      <c r="AS845" s="1">
        <v>0</v>
      </c>
      <c r="AV845" s="1">
        <v>14.5</v>
      </c>
      <c r="AW845" s="1" t="s">
        <v>59</v>
      </c>
      <c r="AX845" s="1">
        <v>1</v>
      </c>
    </row>
    <row r="846" spans="1:50">
      <c r="A846" s="1" t="s">
        <v>1651</v>
      </c>
      <c r="B846" s="1" t="s">
        <v>1652</v>
      </c>
      <c r="C846" s="1" t="s">
        <v>148</v>
      </c>
      <c r="D846" s="1">
        <v>5640</v>
      </c>
      <c r="E846" s="1" t="s">
        <v>53</v>
      </c>
      <c r="F846" s="1">
        <v>56</v>
      </c>
      <c r="G846" s="1" t="s">
        <v>84</v>
      </c>
      <c r="H846" s="1">
        <v>326.64</v>
      </c>
      <c r="I846" s="1" t="s">
        <v>76</v>
      </c>
      <c r="J846" s="1" t="s">
        <v>56</v>
      </c>
      <c r="K846" s="1" t="s">
        <v>72</v>
      </c>
      <c r="L846" s="1" t="s">
        <v>58</v>
      </c>
      <c r="M846" s="1">
        <v>0</v>
      </c>
      <c r="N846" s="1">
        <v>2</v>
      </c>
      <c r="O846" s="1">
        <v>2</v>
      </c>
      <c r="P846" s="1">
        <v>0</v>
      </c>
      <c r="Q846" s="1" t="s">
        <v>59</v>
      </c>
      <c r="R846" s="1" t="s">
        <v>59</v>
      </c>
      <c r="S846" s="1" t="s">
        <v>59</v>
      </c>
      <c r="T846" s="1" t="s">
        <v>59</v>
      </c>
      <c r="U846" s="1" t="s">
        <v>66</v>
      </c>
      <c r="W846" s="1">
        <v>0</v>
      </c>
      <c r="X846" s="1">
        <v>0</v>
      </c>
      <c r="Y846" s="1" t="s">
        <v>66</v>
      </c>
      <c r="Z846" s="1" t="s">
        <v>66</v>
      </c>
      <c r="AA846" s="1" t="s">
        <v>58</v>
      </c>
      <c r="AB846" s="1" t="s">
        <v>66</v>
      </c>
      <c r="AC846" s="1" t="s">
        <v>58</v>
      </c>
      <c r="AD846" s="1" t="s">
        <v>58</v>
      </c>
      <c r="AE846" s="1" t="s">
        <v>58</v>
      </c>
      <c r="AF846" s="1" t="s">
        <v>58</v>
      </c>
      <c r="AG846" s="1" t="s">
        <v>66</v>
      </c>
      <c r="AH846" s="1" t="s">
        <v>58</v>
      </c>
      <c r="AI846" s="1" t="s">
        <v>58</v>
      </c>
      <c r="AJ846" s="1" t="s">
        <v>58</v>
      </c>
      <c r="AK846" s="1">
        <v>1</v>
      </c>
      <c r="AL846" s="1">
        <v>1</v>
      </c>
      <c r="AM846" s="1">
        <v>1</v>
      </c>
      <c r="AN846" s="1">
        <v>0</v>
      </c>
      <c r="AO846" s="1">
        <v>1</v>
      </c>
      <c r="AP846" s="1">
        <v>0</v>
      </c>
      <c r="AQ846" s="1">
        <v>0</v>
      </c>
      <c r="AR846" s="1">
        <v>0</v>
      </c>
      <c r="AS846" s="1">
        <v>0</v>
      </c>
      <c r="AV846" s="1">
        <v>13.2</v>
      </c>
      <c r="AW846" s="1" t="s">
        <v>66</v>
      </c>
      <c r="AX846" s="1">
        <v>3</v>
      </c>
    </row>
    <row r="847" spans="1:50">
      <c r="A847" s="1" t="s">
        <v>1653</v>
      </c>
      <c r="B847" s="1" t="s">
        <v>1654</v>
      </c>
      <c r="C847" s="1" t="s">
        <v>75</v>
      </c>
      <c r="D847" s="1">
        <v>870</v>
      </c>
      <c r="E847" s="1" t="s">
        <v>53</v>
      </c>
      <c r="F847" s="1">
        <v>66</v>
      </c>
      <c r="G847" s="1" t="s">
        <v>54</v>
      </c>
      <c r="H847" s="1">
        <v>254.28</v>
      </c>
      <c r="I847" s="1" t="s">
        <v>261</v>
      </c>
      <c r="J847" s="1" t="s">
        <v>56</v>
      </c>
      <c r="K847" s="1" t="s">
        <v>72</v>
      </c>
      <c r="L847" s="1" t="s">
        <v>66</v>
      </c>
      <c r="M847" s="1">
        <v>1</v>
      </c>
      <c r="N847" s="1">
        <v>2</v>
      </c>
      <c r="O847" s="1">
        <v>2</v>
      </c>
      <c r="P847" s="1">
        <v>0</v>
      </c>
      <c r="Q847" s="1" t="s">
        <v>59</v>
      </c>
      <c r="R847" s="1" t="s">
        <v>59</v>
      </c>
      <c r="S847" s="1" t="s">
        <v>59</v>
      </c>
      <c r="T847" s="1" t="s">
        <v>59</v>
      </c>
      <c r="U847" s="1" t="s">
        <v>59</v>
      </c>
      <c r="V847" s="1">
        <v>0</v>
      </c>
      <c r="W847" s="1">
        <v>1</v>
      </c>
      <c r="X847" s="1">
        <v>1</v>
      </c>
      <c r="Y847" s="1" t="s">
        <v>66</v>
      </c>
      <c r="Z847" s="1" t="s">
        <v>66</v>
      </c>
      <c r="AA847" s="1" t="s">
        <v>58</v>
      </c>
      <c r="AB847" s="1" t="s">
        <v>66</v>
      </c>
      <c r="AC847" s="1" t="s">
        <v>58</v>
      </c>
      <c r="AD847" s="1" t="s">
        <v>58</v>
      </c>
      <c r="AE847" s="1" t="s">
        <v>58</v>
      </c>
      <c r="AF847" s="1" t="s">
        <v>58</v>
      </c>
      <c r="AG847" s="1" t="s">
        <v>58</v>
      </c>
      <c r="AH847" s="1" t="s">
        <v>58</v>
      </c>
      <c r="AI847" s="1" t="s">
        <v>58</v>
      </c>
      <c r="AJ847" s="1" t="s">
        <v>58</v>
      </c>
      <c r="AK847" s="1">
        <v>1</v>
      </c>
      <c r="AL847" s="1">
        <v>1</v>
      </c>
      <c r="AM847" s="1">
        <v>1</v>
      </c>
      <c r="AN847" s="1">
        <v>0</v>
      </c>
      <c r="AO847" s="1">
        <v>1</v>
      </c>
      <c r="AP847" s="1">
        <v>0</v>
      </c>
      <c r="AQ847" s="1">
        <v>1</v>
      </c>
      <c r="AR847" s="1">
        <v>0</v>
      </c>
      <c r="AS847" s="1">
        <v>1</v>
      </c>
      <c r="AV847" s="1">
        <v>12.1</v>
      </c>
      <c r="AW847" s="1" t="s">
        <v>59</v>
      </c>
      <c r="AX847" s="1">
        <v>1</v>
      </c>
    </row>
    <row r="848" spans="1:50">
      <c r="A848" s="1" t="s">
        <v>1655</v>
      </c>
      <c r="B848" s="1" t="s">
        <v>800</v>
      </c>
      <c r="C848" s="1" t="s">
        <v>79</v>
      </c>
      <c r="D848" s="1">
        <v>7040</v>
      </c>
      <c r="E848" s="1" t="s">
        <v>53</v>
      </c>
      <c r="F848" s="1">
        <v>58</v>
      </c>
      <c r="G848" s="1" t="s">
        <v>226</v>
      </c>
      <c r="H848" s="1">
        <v>387.5</v>
      </c>
      <c r="I848" s="1" t="s">
        <v>55</v>
      </c>
      <c r="J848" s="1" t="s">
        <v>71</v>
      </c>
      <c r="K848" s="1" t="s">
        <v>72</v>
      </c>
      <c r="L848" s="1" t="s">
        <v>66</v>
      </c>
      <c r="M848" s="1">
        <v>2</v>
      </c>
      <c r="N848" s="1">
        <v>2</v>
      </c>
      <c r="O848" s="1">
        <v>2</v>
      </c>
      <c r="P848" s="1">
        <v>0</v>
      </c>
      <c r="Q848" s="1" t="s">
        <v>59</v>
      </c>
      <c r="R848" s="1" t="s">
        <v>59</v>
      </c>
      <c r="S848" s="1" t="s">
        <v>59</v>
      </c>
      <c r="T848" s="1" t="s">
        <v>59</v>
      </c>
      <c r="U848" s="1" t="s">
        <v>59</v>
      </c>
      <c r="V848" s="1">
        <v>1</v>
      </c>
      <c r="W848" s="1">
        <v>1</v>
      </c>
      <c r="X848" s="1">
        <v>0</v>
      </c>
      <c r="Y848" s="1" t="s">
        <v>66</v>
      </c>
      <c r="Z848" s="1" t="s">
        <v>66</v>
      </c>
      <c r="AA848" s="1" t="s">
        <v>58</v>
      </c>
      <c r="AB848" s="1" t="s">
        <v>66</v>
      </c>
      <c r="AC848" s="1" t="s">
        <v>58</v>
      </c>
      <c r="AD848" s="1" t="s">
        <v>58</v>
      </c>
      <c r="AE848" s="1" t="s">
        <v>58</v>
      </c>
      <c r="AF848" s="1" t="s">
        <v>58</v>
      </c>
      <c r="AG848" s="1" t="s">
        <v>58</v>
      </c>
      <c r="AH848" s="1" t="s">
        <v>58</v>
      </c>
      <c r="AI848" s="1" t="s">
        <v>58</v>
      </c>
      <c r="AJ848" s="1" t="s">
        <v>58</v>
      </c>
      <c r="AK848" s="1">
        <v>1</v>
      </c>
      <c r="AL848" s="1">
        <v>0</v>
      </c>
      <c r="AM848" s="1">
        <v>1</v>
      </c>
      <c r="AN848" s="1">
        <v>0</v>
      </c>
      <c r="AO848" s="1">
        <v>1</v>
      </c>
      <c r="AP848" s="1">
        <v>0</v>
      </c>
      <c r="AQ848" s="1">
        <v>1</v>
      </c>
      <c r="AR848" s="1">
        <v>0</v>
      </c>
      <c r="AS848" s="1">
        <v>1</v>
      </c>
      <c r="AV848" s="1">
        <v>15.2</v>
      </c>
      <c r="AW848" s="1" t="s">
        <v>59</v>
      </c>
      <c r="AX848" s="1">
        <v>8</v>
      </c>
    </row>
    <row r="849" spans="1:50">
      <c r="A849" s="1" t="s">
        <v>1656</v>
      </c>
      <c r="B849" s="1" t="s">
        <v>1657</v>
      </c>
      <c r="C849" s="1" t="s">
        <v>271</v>
      </c>
      <c r="D849" s="1">
        <v>5080</v>
      </c>
      <c r="E849" s="1" t="s">
        <v>63</v>
      </c>
      <c r="F849" s="1">
        <v>64</v>
      </c>
      <c r="G849" s="1" t="s">
        <v>70</v>
      </c>
      <c r="H849" s="1">
        <v>377.96</v>
      </c>
      <c r="I849" s="1" t="s">
        <v>105</v>
      </c>
      <c r="J849" s="1" t="s">
        <v>55</v>
      </c>
      <c r="K849" s="1" t="s">
        <v>72</v>
      </c>
      <c r="L849" s="1" t="s">
        <v>66</v>
      </c>
      <c r="M849" s="1">
        <v>1</v>
      </c>
      <c r="N849" s="1">
        <v>2</v>
      </c>
      <c r="O849" s="1">
        <v>2</v>
      </c>
      <c r="P849" s="1">
        <v>0</v>
      </c>
      <c r="Q849" s="1" t="s">
        <v>59</v>
      </c>
      <c r="R849" s="1" t="s">
        <v>59</v>
      </c>
      <c r="S849" s="1" t="s">
        <v>59</v>
      </c>
      <c r="T849" s="1" t="s">
        <v>59</v>
      </c>
      <c r="U849" s="1" t="s">
        <v>59</v>
      </c>
      <c r="V849" s="1">
        <v>1</v>
      </c>
      <c r="W849" s="1">
        <v>1</v>
      </c>
      <c r="X849" s="1">
        <v>1</v>
      </c>
      <c r="Y849" s="1" t="s">
        <v>58</v>
      </c>
      <c r="Z849" s="1" t="s">
        <v>58</v>
      </c>
      <c r="AA849" s="1" t="s">
        <v>58</v>
      </c>
      <c r="AB849" s="1" t="s">
        <v>58</v>
      </c>
      <c r="AC849" s="1" t="s">
        <v>58</v>
      </c>
      <c r="AD849" s="1" t="s">
        <v>58</v>
      </c>
      <c r="AE849" s="1" t="s">
        <v>58</v>
      </c>
      <c r="AF849" s="1" t="s">
        <v>58</v>
      </c>
      <c r="AG849" s="1" t="s">
        <v>58</v>
      </c>
      <c r="AH849" s="1" t="s">
        <v>58</v>
      </c>
      <c r="AI849" s="1" t="s">
        <v>58</v>
      </c>
      <c r="AJ849" s="1" t="s">
        <v>58</v>
      </c>
      <c r="AK849" s="1">
        <v>0</v>
      </c>
      <c r="AL849" s="1">
        <v>0</v>
      </c>
      <c r="AM849" s="1">
        <v>1</v>
      </c>
      <c r="AN849" s="1">
        <v>0</v>
      </c>
      <c r="AO849" s="1">
        <v>1</v>
      </c>
      <c r="AP849" s="1">
        <v>0</v>
      </c>
      <c r="AQ849" s="1">
        <v>0</v>
      </c>
      <c r="AR849" s="1">
        <v>0</v>
      </c>
      <c r="AS849" s="1">
        <v>0</v>
      </c>
      <c r="AV849" s="1">
        <v>12.9</v>
      </c>
      <c r="AW849" s="1" t="s">
        <v>59</v>
      </c>
      <c r="AX849" s="1">
        <v>1</v>
      </c>
    </row>
    <row r="850" spans="1:50">
      <c r="A850" s="1" t="s">
        <v>1658</v>
      </c>
      <c r="B850" s="1" t="s">
        <v>1659</v>
      </c>
      <c r="C850" s="1" t="s">
        <v>212</v>
      </c>
      <c r="E850" s="1" t="s">
        <v>63</v>
      </c>
      <c r="F850" s="1">
        <v>34</v>
      </c>
      <c r="G850" s="1" t="s">
        <v>54</v>
      </c>
      <c r="H850" s="1">
        <v>192.76</v>
      </c>
      <c r="I850" s="1" t="s">
        <v>105</v>
      </c>
      <c r="J850" s="1" t="s">
        <v>56</v>
      </c>
      <c r="K850" s="1" t="s">
        <v>215</v>
      </c>
      <c r="L850" s="1" t="s">
        <v>58</v>
      </c>
      <c r="M850" s="1">
        <v>0</v>
      </c>
      <c r="N850" s="1">
        <v>0</v>
      </c>
      <c r="O850" s="1">
        <v>0</v>
      </c>
      <c r="P850" s="1">
        <v>0</v>
      </c>
      <c r="Q850" s="1" t="s">
        <v>59</v>
      </c>
      <c r="R850" s="1" t="s">
        <v>59</v>
      </c>
      <c r="S850" s="1" t="s">
        <v>59</v>
      </c>
      <c r="T850" s="1" t="s">
        <v>59</v>
      </c>
      <c r="U850" s="1" t="s">
        <v>59</v>
      </c>
      <c r="W850" s="1">
        <v>0</v>
      </c>
      <c r="X850" s="1">
        <v>0</v>
      </c>
      <c r="Y850" s="1" t="s">
        <v>58</v>
      </c>
      <c r="Z850" s="1" t="s">
        <v>66</v>
      </c>
      <c r="AA850" s="1" t="s">
        <v>58</v>
      </c>
      <c r="AB850" s="1" t="s">
        <v>66</v>
      </c>
      <c r="AC850" s="1" t="s">
        <v>58</v>
      </c>
      <c r="AD850" s="1" t="s">
        <v>58</v>
      </c>
      <c r="AE850" s="1" t="s">
        <v>58</v>
      </c>
      <c r="AF850" s="1" t="s">
        <v>58</v>
      </c>
      <c r="AG850" s="1" t="s">
        <v>58</v>
      </c>
      <c r="AH850" s="1" t="s">
        <v>58</v>
      </c>
      <c r="AI850" s="1" t="s">
        <v>58</v>
      </c>
      <c r="AJ850" s="1" t="s">
        <v>58</v>
      </c>
      <c r="AK850" s="1">
        <v>1</v>
      </c>
      <c r="AL850" s="1">
        <v>1</v>
      </c>
      <c r="AM850" s="1">
        <v>0</v>
      </c>
      <c r="AN850" s="1">
        <v>0</v>
      </c>
      <c r="AO850" s="1">
        <v>1</v>
      </c>
      <c r="AP850" s="1">
        <v>1</v>
      </c>
      <c r="AQ850" s="1">
        <v>1</v>
      </c>
      <c r="AR850" s="1">
        <v>1</v>
      </c>
      <c r="AS850" s="1">
        <v>1</v>
      </c>
      <c r="AV850" s="1">
        <v>11.6</v>
      </c>
      <c r="AW850" s="1" t="s">
        <v>59</v>
      </c>
      <c r="AX850" s="1">
        <v>7</v>
      </c>
    </row>
    <row r="851" spans="1:50">
      <c r="A851" s="1" t="s">
        <v>1660</v>
      </c>
      <c r="B851" s="1" t="s">
        <v>731</v>
      </c>
      <c r="C851" s="1" t="s">
        <v>103</v>
      </c>
      <c r="D851" s="1">
        <v>7320</v>
      </c>
      <c r="E851" s="1" t="s">
        <v>63</v>
      </c>
      <c r="F851" s="1">
        <v>24</v>
      </c>
      <c r="G851" s="1" t="s">
        <v>70</v>
      </c>
      <c r="H851" s="1">
        <v>249.01</v>
      </c>
      <c r="I851" s="1" t="s">
        <v>641</v>
      </c>
      <c r="J851" s="1" t="s">
        <v>56</v>
      </c>
      <c r="K851" s="1" t="s">
        <v>57</v>
      </c>
      <c r="L851" s="1" t="s">
        <v>58</v>
      </c>
      <c r="M851" s="1">
        <v>0</v>
      </c>
      <c r="N851" s="1">
        <v>0</v>
      </c>
      <c r="O851" s="1">
        <v>0</v>
      </c>
      <c r="P851" s="1">
        <v>0</v>
      </c>
      <c r="Q851" s="1" t="s">
        <v>59</v>
      </c>
      <c r="R851" s="1" t="s">
        <v>59</v>
      </c>
      <c r="S851" s="1" t="s">
        <v>59</v>
      </c>
      <c r="T851" s="1" t="s">
        <v>59</v>
      </c>
      <c r="U851" s="1" t="s">
        <v>59</v>
      </c>
      <c r="W851" s="1">
        <v>0</v>
      </c>
      <c r="X851" s="1">
        <v>0</v>
      </c>
      <c r="Y851" s="1" t="s">
        <v>58</v>
      </c>
      <c r="Z851" s="1" t="s">
        <v>58</v>
      </c>
      <c r="AA851" s="1" t="s">
        <v>58</v>
      </c>
      <c r="AB851" s="1" t="s">
        <v>58</v>
      </c>
      <c r="AC851" s="1" t="s">
        <v>58</v>
      </c>
      <c r="AD851" s="1" t="s">
        <v>58</v>
      </c>
      <c r="AE851" s="1" t="s">
        <v>58</v>
      </c>
      <c r="AF851" s="1" t="s">
        <v>58</v>
      </c>
      <c r="AG851" s="1" t="s">
        <v>58</v>
      </c>
      <c r="AH851" s="1" t="s">
        <v>58</v>
      </c>
      <c r="AI851" s="1" t="s">
        <v>58</v>
      </c>
      <c r="AJ851" s="1" t="s">
        <v>58</v>
      </c>
      <c r="AK851" s="1">
        <v>1</v>
      </c>
      <c r="AL851" s="1">
        <v>1</v>
      </c>
      <c r="AM851" s="1">
        <v>1</v>
      </c>
      <c r="AN851" s="1">
        <v>0</v>
      </c>
      <c r="AO851" s="1">
        <v>1</v>
      </c>
      <c r="AP851" s="1">
        <v>0</v>
      </c>
      <c r="AQ851" s="1">
        <v>0</v>
      </c>
      <c r="AR851" s="1">
        <v>1</v>
      </c>
      <c r="AS851" s="1">
        <v>1</v>
      </c>
      <c r="AV851" s="1">
        <v>12.4</v>
      </c>
      <c r="AW851" s="1" t="s">
        <v>59</v>
      </c>
      <c r="AX851" s="1">
        <v>6</v>
      </c>
    </row>
    <row r="852" spans="1:50">
      <c r="A852" s="1" t="s">
        <v>1661</v>
      </c>
      <c r="B852" s="1" t="s">
        <v>1184</v>
      </c>
      <c r="C852" s="1" t="s">
        <v>185</v>
      </c>
      <c r="D852" s="1">
        <v>1040</v>
      </c>
      <c r="E852" s="1" t="s">
        <v>63</v>
      </c>
      <c r="F852" s="1">
        <v>46</v>
      </c>
      <c r="G852" s="1" t="s">
        <v>64</v>
      </c>
      <c r="H852" s="1">
        <v>219.41</v>
      </c>
      <c r="I852" s="1" t="s">
        <v>76</v>
      </c>
      <c r="J852" s="1" t="s">
        <v>71</v>
      </c>
      <c r="K852" s="1" t="s">
        <v>128</v>
      </c>
      <c r="L852" s="1" t="s">
        <v>58</v>
      </c>
      <c r="M852" s="1">
        <v>0</v>
      </c>
      <c r="N852" s="1">
        <v>2</v>
      </c>
      <c r="O852" s="1">
        <v>2</v>
      </c>
      <c r="P852" s="1">
        <v>0</v>
      </c>
      <c r="Q852" s="1" t="s">
        <v>59</v>
      </c>
      <c r="R852" s="1" t="s">
        <v>59</v>
      </c>
      <c r="S852" s="1" t="s">
        <v>59</v>
      </c>
      <c r="T852" s="1" t="s">
        <v>59</v>
      </c>
      <c r="U852" s="1" t="s">
        <v>59</v>
      </c>
      <c r="W852" s="1">
        <v>0</v>
      </c>
      <c r="X852" s="1">
        <v>0</v>
      </c>
      <c r="Y852" s="1" t="s">
        <v>66</v>
      </c>
      <c r="Z852" s="1" t="s">
        <v>66</v>
      </c>
      <c r="AA852" s="1" t="s">
        <v>58</v>
      </c>
      <c r="AB852" s="1" t="s">
        <v>58</v>
      </c>
      <c r="AC852" s="1" t="s">
        <v>58</v>
      </c>
      <c r="AD852" s="1" t="s">
        <v>58</v>
      </c>
      <c r="AE852" s="1" t="s">
        <v>58</v>
      </c>
      <c r="AF852" s="1" t="s">
        <v>58</v>
      </c>
      <c r="AG852" s="1" t="s">
        <v>58</v>
      </c>
      <c r="AH852" s="1" t="s">
        <v>58</v>
      </c>
      <c r="AI852" s="1" t="s">
        <v>58</v>
      </c>
      <c r="AJ852" s="1" t="s">
        <v>58</v>
      </c>
      <c r="AK852" s="1">
        <v>0</v>
      </c>
      <c r="AL852" s="1">
        <v>1</v>
      </c>
      <c r="AM852" s="1">
        <v>1</v>
      </c>
      <c r="AN852" s="1">
        <v>0</v>
      </c>
      <c r="AO852" s="1">
        <v>1</v>
      </c>
      <c r="AP852" s="1">
        <v>0</v>
      </c>
      <c r="AQ852" s="1">
        <v>0</v>
      </c>
      <c r="AR852" s="1">
        <v>1</v>
      </c>
      <c r="AS852" s="1">
        <v>0</v>
      </c>
      <c r="AV852" s="1">
        <v>12</v>
      </c>
      <c r="AW852" s="1" t="s">
        <v>59</v>
      </c>
      <c r="AX852" s="1">
        <v>1</v>
      </c>
    </row>
    <row r="853" spans="1:50">
      <c r="A853" s="1" t="s">
        <v>1662</v>
      </c>
      <c r="B853" s="1" t="s">
        <v>871</v>
      </c>
      <c r="C853" s="1" t="s">
        <v>174</v>
      </c>
      <c r="D853" s="1">
        <v>880</v>
      </c>
      <c r="E853" s="1" t="s">
        <v>63</v>
      </c>
      <c r="F853" s="1">
        <v>38</v>
      </c>
      <c r="G853" s="1" t="s">
        <v>70</v>
      </c>
      <c r="H853" s="1">
        <v>254.28</v>
      </c>
      <c r="I853" s="1" t="s">
        <v>55</v>
      </c>
      <c r="J853" s="1" t="s">
        <v>55</v>
      </c>
      <c r="K853" s="1" t="s">
        <v>85</v>
      </c>
      <c r="L853" s="1" t="s">
        <v>58</v>
      </c>
      <c r="M853" s="1">
        <v>0</v>
      </c>
      <c r="N853" s="1">
        <v>2</v>
      </c>
      <c r="O853" s="1">
        <v>2</v>
      </c>
      <c r="P853" s="1">
        <v>0</v>
      </c>
      <c r="Q853" s="1" t="s">
        <v>59</v>
      </c>
      <c r="R853" s="1" t="s">
        <v>59</v>
      </c>
      <c r="S853" s="1" t="s">
        <v>59</v>
      </c>
      <c r="T853" s="1" t="s">
        <v>59</v>
      </c>
      <c r="U853" s="1" t="s">
        <v>59</v>
      </c>
      <c r="V853" s="1">
        <v>1</v>
      </c>
      <c r="W853" s="1">
        <v>1</v>
      </c>
      <c r="X853" s="1">
        <v>0</v>
      </c>
      <c r="Y853" s="1" t="s">
        <v>66</v>
      </c>
      <c r="Z853" s="1" t="s">
        <v>58</v>
      </c>
      <c r="AA853" s="1" t="s">
        <v>58</v>
      </c>
      <c r="AB853" s="1" t="s">
        <v>66</v>
      </c>
      <c r="AC853" s="1" t="s">
        <v>58</v>
      </c>
      <c r="AD853" s="1" t="s">
        <v>58</v>
      </c>
      <c r="AE853" s="1" t="s">
        <v>58</v>
      </c>
      <c r="AF853" s="1" t="s">
        <v>58</v>
      </c>
      <c r="AG853" s="1" t="s">
        <v>58</v>
      </c>
      <c r="AH853" s="1" t="s">
        <v>58</v>
      </c>
      <c r="AI853" s="1" t="s">
        <v>58</v>
      </c>
      <c r="AJ853" s="1" t="s">
        <v>58</v>
      </c>
      <c r="AK853" s="1">
        <v>1</v>
      </c>
      <c r="AL853" s="1">
        <v>1</v>
      </c>
      <c r="AM853" s="1">
        <v>1</v>
      </c>
      <c r="AN853" s="1">
        <v>0</v>
      </c>
      <c r="AO853" s="1">
        <v>0</v>
      </c>
      <c r="AP853" s="1">
        <v>0</v>
      </c>
      <c r="AQ853" s="1">
        <v>0</v>
      </c>
      <c r="AR853" s="1">
        <v>0</v>
      </c>
      <c r="AS853" s="1">
        <v>1</v>
      </c>
      <c r="AV853" s="1">
        <v>13</v>
      </c>
      <c r="AW853" s="1" t="s">
        <v>59</v>
      </c>
      <c r="AX853" s="1">
        <v>4</v>
      </c>
    </row>
    <row r="854" spans="1:50">
      <c r="A854" s="1" t="s">
        <v>1663</v>
      </c>
      <c r="B854" s="1" t="s">
        <v>1207</v>
      </c>
      <c r="C854" s="1" t="s">
        <v>199</v>
      </c>
      <c r="D854" s="1">
        <v>9280</v>
      </c>
      <c r="E854" s="1" t="s">
        <v>53</v>
      </c>
      <c r="F854" s="1">
        <v>58</v>
      </c>
      <c r="G854" s="1" t="s">
        <v>64</v>
      </c>
      <c r="H854" s="1">
        <v>296.05</v>
      </c>
      <c r="I854" s="1" t="s">
        <v>100</v>
      </c>
      <c r="J854" s="1" t="s">
        <v>71</v>
      </c>
      <c r="K854" s="1" t="s">
        <v>215</v>
      </c>
      <c r="L854" s="1" t="s">
        <v>66</v>
      </c>
      <c r="M854" s="1">
        <v>2</v>
      </c>
      <c r="N854" s="1">
        <v>2</v>
      </c>
      <c r="O854" s="1">
        <v>2</v>
      </c>
      <c r="P854" s="1">
        <v>0</v>
      </c>
      <c r="Q854" s="1" t="s">
        <v>59</v>
      </c>
      <c r="R854" s="1" t="s">
        <v>59</v>
      </c>
      <c r="S854" s="1" t="s">
        <v>59</v>
      </c>
      <c r="T854" s="1" t="s">
        <v>59</v>
      </c>
      <c r="U854" s="1" t="s">
        <v>59</v>
      </c>
      <c r="W854" s="1">
        <v>0</v>
      </c>
      <c r="X854" s="1">
        <v>0</v>
      </c>
      <c r="Y854" s="1" t="s">
        <v>66</v>
      </c>
      <c r="Z854" s="1" t="s">
        <v>66</v>
      </c>
      <c r="AA854" s="1" t="s">
        <v>58</v>
      </c>
      <c r="AB854" s="1" t="s">
        <v>66</v>
      </c>
      <c r="AC854" s="1" t="s">
        <v>58</v>
      </c>
      <c r="AD854" s="1" t="s">
        <v>58</v>
      </c>
      <c r="AE854" s="1" t="s">
        <v>58</v>
      </c>
      <c r="AF854" s="1" t="s">
        <v>58</v>
      </c>
      <c r="AG854" s="1" t="s">
        <v>58</v>
      </c>
      <c r="AH854" s="1" t="s">
        <v>58</v>
      </c>
      <c r="AI854" s="1" t="s">
        <v>58</v>
      </c>
      <c r="AJ854" s="1" t="s">
        <v>58</v>
      </c>
      <c r="AK854" s="1">
        <v>1</v>
      </c>
      <c r="AL854" s="1">
        <v>1</v>
      </c>
      <c r="AM854" s="1">
        <v>1</v>
      </c>
      <c r="AN854" s="1">
        <v>1</v>
      </c>
      <c r="AO854" s="1">
        <v>1</v>
      </c>
      <c r="AP854" s="1">
        <v>0</v>
      </c>
      <c r="AQ854" s="1">
        <v>0</v>
      </c>
      <c r="AR854" s="1">
        <v>0</v>
      </c>
      <c r="AS854" s="1">
        <v>1</v>
      </c>
      <c r="AV854" s="1">
        <v>11.4</v>
      </c>
      <c r="AW854" s="1" t="s">
        <v>59</v>
      </c>
      <c r="AX854" s="1">
        <v>3</v>
      </c>
    </row>
    <row r="855" spans="1:50">
      <c r="A855" s="1" t="s">
        <v>1664</v>
      </c>
      <c r="B855" s="1" t="s">
        <v>1665</v>
      </c>
      <c r="C855" s="1" t="s">
        <v>122</v>
      </c>
      <c r="D855" s="1">
        <v>8960</v>
      </c>
      <c r="E855" s="1" t="s">
        <v>53</v>
      </c>
      <c r="F855" s="1">
        <v>66</v>
      </c>
      <c r="G855" s="1" t="s">
        <v>363</v>
      </c>
      <c r="H855" s="1">
        <v>423.36</v>
      </c>
      <c r="I855" s="1" t="s">
        <v>100</v>
      </c>
      <c r="J855" s="1" t="s">
        <v>71</v>
      </c>
      <c r="K855" s="1" t="s">
        <v>90</v>
      </c>
      <c r="L855" s="1" t="s">
        <v>58</v>
      </c>
      <c r="M855" s="1">
        <v>0</v>
      </c>
      <c r="N855" s="1">
        <v>1</v>
      </c>
      <c r="O855" s="1">
        <v>1</v>
      </c>
      <c r="P855" s="1">
        <v>0</v>
      </c>
      <c r="Q855" s="1" t="s">
        <v>59</v>
      </c>
      <c r="R855" s="1" t="s">
        <v>66</v>
      </c>
      <c r="S855" s="1" t="s">
        <v>66</v>
      </c>
      <c r="T855" s="1" t="s">
        <v>66</v>
      </c>
      <c r="U855" s="1" t="s">
        <v>66</v>
      </c>
      <c r="V855" s="1">
        <v>0</v>
      </c>
      <c r="W855" s="1">
        <v>1</v>
      </c>
      <c r="X855" s="1">
        <v>1</v>
      </c>
      <c r="Y855" s="1" t="s">
        <v>66</v>
      </c>
      <c r="Z855" s="1" t="s">
        <v>66</v>
      </c>
      <c r="AA855" s="1" t="s">
        <v>66</v>
      </c>
      <c r="AB855" s="1" t="s">
        <v>66</v>
      </c>
      <c r="AC855" s="1" t="s">
        <v>58</v>
      </c>
      <c r="AD855" s="1" t="s">
        <v>58</v>
      </c>
      <c r="AE855" s="1" t="s">
        <v>58</v>
      </c>
      <c r="AF855" s="1" t="s">
        <v>58</v>
      </c>
      <c r="AG855" s="1" t="s">
        <v>58</v>
      </c>
      <c r="AH855" s="1" t="s">
        <v>58</v>
      </c>
      <c r="AI855" s="1" t="s">
        <v>58</v>
      </c>
      <c r="AJ855" s="1" t="s">
        <v>66</v>
      </c>
      <c r="AK855" s="1">
        <v>0</v>
      </c>
      <c r="AL855" s="1">
        <v>1</v>
      </c>
      <c r="AM855" s="1">
        <v>0</v>
      </c>
      <c r="AN855" s="1">
        <v>1</v>
      </c>
      <c r="AO855" s="1">
        <v>0</v>
      </c>
      <c r="AP855" s="1">
        <v>0</v>
      </c>
      <c r="AQ855" s="1">
        <v>0</v>
      </c>
      <c r="AR855" s="1">
        <v>0</v>
      </c>
      <c r="AS855" s="1">
        <v>0</v>
      </c>
      <c r="AV855" s="1">
        <v>14.2</v>
      </c>
      <c r="AW855" s="1" t="s">
        <v>59</v>
      </c>
      <c r="AX855" s="1">
        <v>7</v>
      </c>
    </row>
    <row r="856" spans="1:50">
      <c r="A856" s="1" t="s">
        <v>1666</v>
      </c>
      <c r="B856" s="1" t="s">
        <v>1667</v>
      </c>
      <c r="C856" s="1" t="s">
        <v>93</v>
      </c>
      <c r="D856" s="1">
        <v>9240</v>
      </c>
      <c r="E856" s="1" t="s">
        <v>63</v>
      </c>
      <c r="F856" s="1">
        <v>50</v>
      </c>
      <c r="G856" s="1" t="s">
        <v>163</v>
      </c>
      <c r="H856" s="1">
        <v>490.46</v>
      </c>
      <c r="I856" s="1" t="s">
        <v>241</v>
      </c>
      <c r="J856" s="1" t="s">
        <v>56</v>
      </c>
      <c r="K856" s="1" t="s">
        <v>85</v>
      </c>
      <c r="L856" s="1" t="s">
        <v>58</v>
      </c>
      <c r="M856" s="1">
        <v>0</v>
      </c>
      <c r="N856" s="1">
        <v>1</v>
      </c>
      <c r="O856" s="1">
        <v>1</v>
      </c>
      <c r="P856" s="1">
        <v>0</v>
      </c>
      <c r="Q856" s="1" t="s">
        <v>59</v>
      </c>
      <c r="R856" s="1" t="s">
        <v>59</v>
      </c>
      <c r="S856" s="1" t="s">
        <v>59</v>
      </c>
      <c r="T856" s="1" t="s">
        <v>59</v>
      </c>
      <c r="U856" s="1" t="s">
        <v>59</v>
      </c>
      <c r="W856" s="1">
        <v>0</v>
      </c>
      <c r="X856" s="1">
        <v>0</v>
      </c>
      <c r="Y856" s="1" t="s">
        <v>66</v>
      </c>
      <c r="Z856" s="1" t="s">
        <v>66</v>
      </c>
      <c r="AA856" s="1" t="s">
        <v>58</v>
      </c>
      <c r="AB856" s="1" t="s">
        <v>58</v>
      </c>
      <c r="AC856" s="1" t="s">
        <v>58</v>
      </c>
      <c r="AD856" s="1" t="s">
        <v>58</v>
      </c>
      <c r="AE856" s="1" t="s">
        <v>58</v>
      </c>
      <c r="AF856" s="1" t="s">
        <v>58</v>
      </c>
      <c r="AG856" s="1" t="s">
        <v>58</v>
      </c>
      <c r="AH856" s="1" t="s">
        <v>58</v>
      </c>
      <c r="AI856" s="1" t="s">
        <v>58</v>
      </c>
      <c r="AJ856" s="1" t="s">
        <v>58</v>
      </c>
      <c r="AK856" s="1">
        <v>1</v>
      </c>
      <c r="AL856" s="1">
        <v>1</v>
      </c>
      <c r="AM856" s="1">
        <v>1</v>
      </c>
      <c r="AN856" s="1">
        <v>0</v>
      </c>
      <c r="AO856" s="1">
        <v>1</v>
      </c>
      <c r="AP856" s="1">
        <v>1</v>
      </c>
      <c r="AQ856" s="1">
        <v>0</v>
      </c>
      <c r="AR856" s="1">
        <v>0</v>
      </c>
      <c r="AS856" s="1">
        <v>0</v>
      </c>
      <c r="AV856" s="1">
        <v>16.2</v>
      </c>
      <c r="AW856" s="1" t="s">
        <v>59</v>
      </c>
      <c r="AX856" s="1">
        <v>5</v>
      </c>
    </row>
    <row r="857" spans="1:50">
      <c r="A857" s="1" t="s">
        <v>1668</v>
      </c>
      <c r="B857" s="1" t="s">
        <v>1669</v>
      </c>
      <c r="C857" s="1" t="s">
        <v>69</v>
      </c>
      <c r="D857" s="1">
        <v>7600</v>
      </c>
      <c r="E857" s="1" t="s">
        <v>53</v>
      </c>
      <c r="F857" s="1">
        <v>0</v>
      </c>
      <c r="G857" s="1" t="s">
        <v>115</v>
      </c>
      <c r="H857" s="1">
        <v>396.05</v>
      </c>
      <c r="I857" s="1" t="s">
        <v>65</v>
      </c>
      <c r="J857" s="1" t="s">
        <v>71</v>
      </c>
      <c r="K857" s="1" t="s">
        <v>90</v>
      </c>
      <c r="L857" s="1" t="s">
        <v>66</v>
      </c>
      <c r="M857" s="1">
        <v>2</v>
      </c>
      <c r="N857" s="1">
        <v>1</v>
      </c>
      <c r="O857" s="1">
        <v>1</v>
      </c>
      <c r="P857" s="1">
        <v>0</v>
      </c>
      <c r="Q857" s="1" t="s">
        <v>59</v>
      </c>
      <c r="R857" s="1" t="s">
        <v>59</v>
      </c>
      <c r="S857" s="1" t="s">
        <v>59</v>
      </c>
      <c r="T857" s="1" t="s">
        <v>59</v>
      </c>
      <c r="U857" s="1" t="s">
        <v>59</v>
      </c>
      <c r="W857" s="1">
        <v>0</v>
      </c>
      <c r="X857" s="1">
        <v>0</v>
      </c>
      <c r="Y857" s="1" t="s">
        <v>66</v>
      </c>
      <c r="Z857" s="1" t="s">
        <v>66</v>
      </c>
      <c r="AA857" s="1" t="s">
        <v>58</v>
      </c>
      <c r="AB857" s="1" t="s">
        <v>66</v>
      </c>
      <c r="AC857" s="1" t="s">
        <v>58</v>
      </c>
      <c r="AD857" s="1" t="s">
        <v>58</v>
      </c>
      <c r="AE857" s="1" t="s">
        <v>58</v>
      </c>
      <c r="AF857" s="1" t="s">
        <v>58</v>
      </c>
      <c r="AG857" s="1" t="s">
        <v>58</v>
      </c>
      <c r="AH857" s="1" t="s">
        <v>58</v>
      </c>
      <c r="AI857" s="1" t="s">
        <v>58</v>
      </c>
      <c r="AJ857" s="1" t="s">
        <v>58</v>
      </c>
      <c r="AK857" s="1">
        <v>1</v>
      </c>
      <c r="AL857" s="1">
        <v>0</v>
      </c>
      <c r="AM857" s="1">
        <v>1</v>
      </c>
      <c r="AN857" s="1">
        <v>0</v>
      </c>
      <c r="AO857" s="1">
        <v>1</v>
      </c>
      <c r="AP857" s="1">
        <v>0</v>
      </c>
      <c r="AQ857" s="1">
        <v>1</v>
      </c>
      <c r="AR857" s="1">
        <v>0</v>
      </c>
      <c r="AS857" s="1">
        <v>0</v>
      </c>
      <c r="AV857" s="1">
        <v>13.2</v>
      </c>
      <c r="AW857" s="1" t="s">
        <v>59</v>
      </c>
      <c r="AX857" s="1">
        <v>6</v>
      </c>
    </row>
    <row r="858" spans="1:50">
      <c r="A858" s="1" t="s">
        <v>1670</v>
      </c>
      <c r="B858" s="1" t="s">
        <v>1671</v>
      </c>
      <c r="C858" s="1" t="s">
        <v>187</v>
      </c>
      <c r="D858" s="1">
        <v>5720</v>
      </c>
      <c r="E858" s="1" t="s">
        <v>63</v>
      </c>
      <c r="F858" s="1">
        <v>70</v>
      </c>
      <c r="G858" s="1" t="s">
        <v>84</v>
      </c>
      <c r="H858" s="1">
        <v>221.71</v>
      </c>
      <c r="I858" s="1" t="s">
        <v>65</v>
      </c>
      <c r="J858" s="1" t="s">
        <v>71</v>
      </c>
      <c r="K858" s="1" t="s">
        <v>72</v>
      </c>
      <c r="L858" s="1" t="s">
        <v>58</v>
      </c>
      <c r="M858" s="1">
        <v>0</v>
      </c>
      <c r="N858" s="1">
        <v>2</v>
      </c>
      <c r="O858" s="1">
        <v>1</v>
      </c>
      <c r="P858" s="1">
        <v>0</v>
      </c>
      <c r="Q858" s="1" t="s">
        <v>59</v>
      </c>
      <c r="R858" s="1" t="s">
        <v>59</v>
      </c>
      <c r="S858" s="1" t="s">
        <v>59</v>
      </c>
      <c r="T858" s="1" t="s">
        <v>59</v>
      </c>
      <c r="U858" s="1" t="s">
        <v>59</v>
      </c>
      <c r="W858" s="1">
        <v>0</v>
      </c>
      <c r="X858" s="1">
        <v>0</v>
      </c>
      <c r="Y858" s="1" t="s">
        <v>66</v>
      </c>
      <c r="Z858" s="1" t="s">
        <v>58</v>
      </c>
      <c r="AA858" s="1" t="s">
        <v>58</v>
      </c>
      <c r="AB858" s="1" t="s">
        <v>66</v>
      </c>
      <c r="AC858" s="1" t="s">
        <v>58</v>
      </c>
      <c r="AD858" s="1" t="s">
        <v>58</v>
      </c>
      <c r="AE858" s="1" t="s">
        <v>58</v>
      </c>
      <c r="AF858" s="1" t="s">
        <v>58</v>
      </c>
      <c r="AG858" s="1" t="s">
        <v>58</v>
      </c>
      <c r="AH858" s="1" t="s">
        <v>58</v>
      </c>
      <c r="AI858" s="1" t="s">
        <v>58</v>
      </c>
      <c r="AJ858" s="1" t="s">
        <v>58</v>
      </c>
      <c r="AK858" s="1">
        <v>0</v>
      </c>
      <c r="AL858" s="1">
        <v>0</v>
      </c>
      <c r="AM858" s="1">
        <v>1</v>
      </c>
      <c r="AN858" s="1">
        <v>1</v>
      </c>
      <c r="AO858" s="1">
        <v>0</v>
      </c>
      <c r="AP858" s="1">
        <v>0</v>
      </c>
      <c r="AQ858" s="1">
        <v>0</v>
      </c>
      <c r="AR858" s="1">
        <v>0</v>
      </c>
      <c r="AS858" s="1">
        <v>0</v>
      </c>
      <c r="AV858" s="1">
        <v>12.1</v>
      </c>
      <c r="AW858" s="1" t="s">
        <v>59</v>
      </c>
      <c r="AX858" s="1">
        <v>7</v>
      </c>
    </row>
    <row r="859" spans="1:50">
      <c r="A859" s="1" t="s">
        <v>1672</v>
      </c>
      <c r="B859" s="1" t="s">
        <v>1077</v>
      </c>
      <c r="C859" s="1" t="s">
        <v>212</v>
      </c>
      <c r="D859" s="1">
        <v>3120</v>
      </c>
      <c r="E859" s="1" t="s">
        <v>63</v>
      </c>
      <c r="F859" s="1">
        <v>52</v>
      </c>
      <c r="G859" s="1" t="s">
        <v>115</v>
      </c>
      <c r="H859" s="1">
        <v>204.93</v>
      </c>
      <c r="I859" s="1" t="s">
        <v>105</v>
      </c>
      <c r="J859" s="1" t="s">
        <v>71</v>
      </c>
      <c r="K859" s="1" t="s">
        <v>168</v>
      </c>
      <c r="L859" s="1" t="s">
        <v>66</v>
      </c>
      <c r="M859" s="1">
        <v>1</v>
      </c>
      <c r="N859" s="1">
        <v>2</v>
      </c>
      <c r="O859" s="1">
        <v>2</v>
      </c>
      <c r="P859" s="1">
        <v>0</v>
      </c>
      <c r="Q859" s="1" t="s">
        <v>59</v>
      </c>
      <c r="R859" s="1" t="s">
        <v>59</v>
      </c>
      <c r="S859" s="1" t="s">
        <v>59</v>
      </c>
      <c r="T859" s="1" t="s">
        <v>59</v>
      </c>
      <c r="U859" s="1" t="s">
        <v>59</v>
      </c>
      <c r="W859" s="1">
        <v>0</v>
      </c>
      <c r="X859" s="1">
        <v>0</v>
      </c>
      <c r="Y859" s="1" t="s">
        <v>58</v>
      </c>
      <c r="Z859" s="1" t="s">
        <v>66</v>
      </c>
      <c r="AA859" s="1" t="s">
        <v>58</v>
      </c>
      <c r="AB859" s="1" t="s">
        <v>66</v>
      </c>
      <c r="AC859" s="1" t="s">
        <v>58</v>
      </c>
      <c r="AD859" s="1" t="s">
        <v>58</v>
      </c>
      <c r="AE859" s="1" t="s">
        <v>58</v>
      </c>
      <c r="AF859" s="1" t="s">
        <v>58</v>
      </c>
      <c r="AG859" s="1" t="s">
        <v>58</v>
      </c>
      <c r="AH859" s="1" t="s">
        <v>58</v>
      </c>
      <c r="AI859" s="1" t="s">
        <v>58</v>
      </c>
      <c r="AJ859" s="1" t="s">
        <v>58</v>
      </c>
      <c r="AK859" s="1">
        <v>0</v>
      </c>
      <c r="AL859" s="1">
        <v>1</v>
      </c>
      <c r="AM859" s="1">
        <v>1</v>
      </c>
      <c r="AN859" s="1">
        <v>0</v>
      </c>
      <c r="AO859" s="1">
        <v>1</v>
      </c>
      <c r="AP859" s="1">
        <v>0</v>
      </c>
      <c r="AQ859" s="1">
        <v>0</v>
      </c>
      <c r="AR859" s="1">
        <v>0</v>
      </c>
      <c r="AS859" s="1">
        <v>1</v>
      </c>
      <c r="AV859" s="1">
        <v>11.1</v>
      </c>
      <c r="AW859" s="1" t="s">
        <v>59</v>
      </c>
      <c r="AX859" s="1">
        <v>7</v>
      </c>
    </row>
    <row r="860" spans="1:50">
      <c r="A860" s="1" t="s">
        <v>1673</v>
      </c>
      <c r="B860" s="1" t="s">
        <v>474</v>
      </c>
      <c r="C860" s="1" t="s">
        <v>205</v>
      </c>
      <c r="D860" s="1">
        <v>3480</v>
      </c>
      <c r="E860" s="1" t="s">
        <v>53</v>
      </c>
      <c r="F860" s="1">
        <v>56</v>
      </c>
      <c r="G860" s="1" t="s">
        <v>104</v>
      </c>
      <c r="H860" s="1">
        <v>227.96</v>
      </c>
      <c r="I860" s="1" t="s">
        <v>55</v>
      </c>
      <c r="J860" s="1" t="s">
        <v>71</v>
      </c>
      <c r="K860" s="1" t="s">
        <v>145</v>
      </c>
      <c r="L860" s="1" t="s">
        <v>58</v>
      </c>
      <c r="M860" s="1">
        <v>0</v>
      </c>
      <c r="N860" s="1">
        <v>2</v>
      </c>
      <c r="O860" s="1">
        <v>2</v>
      </c>
      <c r="P860" s="1">
        <v>0</v>
      </c>
      <c r="Q860" s="1" t="s">
        <v>59</v>
      </c>
      <c r="R860" s="1" t="s">
        <v>59</v>
      </c>
      <c r="S860" s="1" t="s">
        <v>59</v>
      </c>
      <c r="T860" s="1" t="s">
        <v>59</v>
      </c>
      <c r="U860" s="1" t="s">
        <v>59</v>
      </c>
      <c r="W860" s="1">
        <v>0</v>
      </c>
      <c r="X860" s="1">
        <v>0</v>
      </c>
      <c r="Y860" s="1" t="s">
        <v>58</v>
      </c>
      <c r="Z860" s="1" t="s">
        <v>66</v>
      </c>
      <c r="AA860" s="1" t="s">
        <v>58</v>
      </c>
      <c r="AB860" s="1" t="s">
        <v>58</v>
      </c>
      <c r="AC860" s="1" t="s">
        <v>58</v>
      </c>
      <c r="AD860" s="1" t="s">
        <v>58</v>
      </c>
      <c r="AE860" s="1" t="s">
        <v>58</v>
      </c>
      <c r="AF860" s="1" t="s">
        <v>58</v>
      </c>
      <c r="AG860" s="1" t="s">
        <v>66</v>
      </c>
      <c r="AH860" s="1" t="s">
        <v>58</v>
      </c>
      <c r="AI860" s="1" t="s">
        <v>58</v>
      </c>
      <c r="AJ860" s="1" t="s">
        <v>58</v>
      </c>
      <c r="AK860" s="1">
        <v>1</v>
      </c>
      <c r="AL860" s="1">
        <v>0</v>
      </c>
      <c r="AM860" s="1">
        <v>1</v>
      </c>
      <c r="AN860" s="1">
        <v>0</v>
      </c>
      <c r="AO860" s="1">
        <v>0</v>
      </c>
      <c r="AP860" s="1">
        <v>0</v>
      </c>
      <c r="AQ860" s="1">
        <v>0</v>
      </c>
      <c r="AR860" s="1">
        <v>0</v>
      </c>
      <c r="AS860" s="1">
        <v>0</v>
      </c>
      <c r="AV860" s="1">
        <v>11.4</v>
      </c>
      <c r="AW860" s="1" t="s">
        <v>59</v>
      </c>
      <c r="AX860" s="1">
        <v>1</v>
      </c>
    </row>
    <row r="861" spans="1:50">
      <c r="A861" s="1" t="s">
        <v>1674</v>
      </c>
      <c r="B861" s="1" t="s">
        <v>1675</v>
      </c>
      <c r="C861" s="1" t="s">
        <v>199</v>
      </c>
      <c r="E861" s="1" t="s">
        <v>63</v>
      </c>
      <c r="F861" s="1">
        <v>56</v>
      </c>
      <c r="G861" s="1" t="s">
        <v>64</v>
      </c>
      <c r="H861" s="1">
        <v>200.33</v>
      </c>
      <c r="I861" s="1" t="s">
        <v>55</v>
      </c>
      <c r="J861" s="1" t="s">
        <v>55</v>
      </c>
      <c r="K861" s="1" t="s">
        <v>80</v>
      </c>
      <c r="L861" s="1" t="s">
        <v>58</v>
      </c>
      <c r="M861" s="1">
        <v>0</v>
      </c>
      <c r="N861" s="1">
        <v>0</v>
      </c>
      <c r="O861" s="1">
        <v>0</v>
      </c>
      <c r="P861" s="1">
        <v>0</v>
      </c>
      <c r="Q861" s="1" t="s">
        <v>59</v>
      </c>
      <c r="R861" s="1" t="s">
        <v>59</v>
      </c>
      <c r="S861" s="1" t="s">
        <v>59</v>
      </c>
      <c r="T861" s="1" t="s">
        <v>59</v>
      </c>
      <c r="U861" s="1" t="s">
        <v>59</v>
      </c>
      <c r="W861" s="1">
        <v>0</v>
      </c>
      <c r="X861" s="1">
        <v>0</v>
      </c>
      <c r="Y861" s="1" t="s">
        <v>59</v>
      </c>
      <c r="Z861" s="1" t="s">
        <v>59</v>
      </c>
      <c r="AA861" s="1" t="s">
        <v>59</v>
      </c>
      <c r="AB861" s="1" t="s">
        <v>59</v>
      </c>
      <c r="AC861" s="1" t="s">
        <v>59</v>
      </c>
      <c r="AD861" s="1" t="s">
        <v>59</v>
      </c>
      <c r="AE861" s="1" t="s">
        <v>59</v>
      </c>
      <c r="AF861" s="1" t="s">
        <v>59</v>
      </c>
      <c r="AG861" s="1" t="s">
        <v>59</v>
      </c>
      <c r="AH861" s="1" t="s">
        <v>59</v>
      </c>
      <c r="AI861" s="1" t="s">
        <v>59</v>
      </c>
      <c r="AJ861" s="1" t="s">
        <v>59</v>
      </c>
      <c r="AV861" s="1">
        <v>11.3</v>
      </c>
      <c r="AW861" s="1" t="s">
        <v>59</v>
      </c>
      <c r="AX861" s="1">
        <v>3</v>
      </c>
    </row>
    <row r="862" spans="1:50">
      <c r="A862" s="1" t="s">
        <v>1676</v>
      </c>
      <c r="B862" s="1" t="s">
        <v>956</v>
      </c>
      <c r="C862" s="1" t="s">
        <v>79</v>
      </c>
      <c r="D862" s="1">
        <v>3760</v>
      </c>
      <c r="E862" s="1" t="s">
        <v>63</v>
      </c>
      <c r="F862" s="1">
        <v>66</v>
      </c>
      <c r="G862" s="1" t="s">
        <v>115</v>
      </c>
      <c r="H862" s="1">
        <v>198.36</v>
      </c>
      <c r="I862" s="1" t="s">
        <v>94</v>
      </c>
      <c r="J862" s="1" t="s">
        <v>71</v>
      </c>
      <c r="K862" s="1" t="s">
        <v>72</v>
      </c>
      <c r="L862" s="1" t="s">
        <v>66</v>
      </c>
      <c r="M862" s="1">
        <v>1</v>
      </c>
      <c r="N862" s="1">
        <v>2</v>
      </c>
      <c r="O862" s="1">
        <v>2</v>
      </c>
      <c r="P862" s="1">
        <v>0</v>
      </c>
      <c r="Q862" s="1" t="s">
        <v>66</v>
      </c>
      <c r="R862" s="1" t="s">
        <v>59</v>
      </c>
      <c r="S862" s="1" t="s">
        <v>66</v>
      </c>
      <c r="T862" s="1" t="s">
        <v>66</v>
      </c>
      <c r="U862" s="1" t="s">
        <v>59</v>
      </c>
      <c r="V862" s="1">
        <v>0</v>
      </c>
      <c r="W862" s="1">
        <v>1</v>
      </c>
      <c r="X862" s="1">
        <v>0</v>
      </c>
      <c r="Y862" s="1" t="s">
        <v>58</v>
      </c>
      <c r="Z862" s="1" t="s">
        <v>58</v>
      </c>
      <c r="AA862" s="1" t="s">
        <v>58</v>
      </c>
      <c r="AB862" s="1" t="s">
        <v>58</v>
      </c>
      <c r="AC862" s="1" t="s">
        <v>58</v>
      </c>
      <c r="AD862" s="1" t="s">
        <v>58</v>
      </c>
      <c r="AE862" s="1" t="s">
        <v>58</v>
      </c>
      <c r="AF862" s="1" t="s">
        <v>58</v>
      </c>
      <c r="AG862" s="1" t="s">
        <v>58</v>
      </c>
      <c r="AH862" s="1" t="s">
        <v>58</v>
      </c>
      <c r="AI862" s="1" t="s">
        <v>58</v>
      </c>
      <c r="AJ862" s="1" t="s">
        <v>58</v>
      </c>
      <c r="AK862" s="1">
        <v>1</v>
      </c>
      <c r="AL862" s="1">
        <v>1</v>
      </c>
      <c r="AM862" s="1">
        <v>1</v>
      </c>
      <c r="AN862" s="1">
        <v>1</v>
      </c>
      <c r="AO862" s="1">
        <v>1</v>
      </c>
      <c r="AP862" s="1">
        <v>1</v>
      </c>
      <c r="AQ862" s="1">
        <v>1</v>
      </c>
      <c r="AR862" s="1">
        <v>0</v>
      </c>
      <c r="AS862" s="1">
        <v>0</v>
      </c>
      <c r="AV862" s="1">
        <v>11.4</v>
      </c>
      <c r="AW862" s="1" t="s">
        <v>59</v>
      </c>
      <c r="AX862" s="1">
        <v>8</v>
      </c>
    </row>
    <row r="863" spans="1:50">
      <c r="A863" s="1" t="s">
        <v>1677</v>
      </c>
      <c r="B863" s="1" t="s">
        <v>1678</v>
      </c>
      <c r="C863" s="1" t="s">
        <v>103</v>
      </c>
      <c r="D863" s="1">
        <v>5945</v>
      </c>
      <c r="E863" s="1" t="s">
        <v>53</v>
      </c>
      <c r="F863" s="1">
        <v>58</v>
      </c>
      <c r="G863" s="1" t="s">
        <v>226</v>
      </c>
      <c r="H863" s="1">
        <v>356.25</v>
      </c>
      <c r="I863" s="1" t="s">
        <v>76</v>
      </c>
      <c r="J863" s="1" t="s">
        <v>56</v>
      </c>
      <c r="K863" s="1" t="s">
        <v>72</v>
      </c>
      <c r="L863" s="1" t="s">
        <v>58</v>
      </c>
      <c r="M863" s="1">
        <v>0</v>
      </c>
      <c r="N863" s="1">
        <v>2</v>
      </c>
      <c r="O863" s="1">
        <v>2</v>
      </c>
      <c r="P863" s="1">
        <v>0</v>
      </c>
      <c r="Q863" s="1" t="s">
        <v>59</v>
      </c>
      <c r="R863" s="1" t="s">
        <v>59</v>
      </c>
      <c r="S863" s="1" t="s">
        <v>59</v>
      </c>
      <c r="T863" s="1" t="s">
        <v>66</v>
      </c>
      <c r="U863" s="1" t="s">
        <v>66</v>
      </c>
      <c r="W863" s="1">
        <v>0</v>
      </c>
      <c r="X863" s="1">
        <v>0</v>
      </c>
      <c r="Y863" s="1" t="s">
        <v>58</v>
      </c>
      <c r="Z863" s="1" t="s">
        <v>66</v>
      </c>
      <c r="AA863" s="1" t="s">
        <v>58</v>
      </c>
      <c r="AB863" s="1" t="s">
        <v>66</v>
      </c>
      <c r="AC863" s="1" t="s">
        <v>58</v>
      </c>
      <c r="AD863" s="1" t="s">
        <v>58</v>
      </c>
      <c r="AE863" s="1" t="s">
        <v>58</v>
      </c>
      <c r="AF863" s="1" t="s">
        <v>58</v>
      </c>
      <c r="AG863" s="1" t="s">
        <v>58</v>
      </c>
      <c r="AH863" s="1" t="s">
        <v>58</v>
      </c>
      <c r="AI863" s="1" t="s">
        <v>58</v>
      </c>
      <c r="AJ863" s="1" t="s">
        <v>58</v>
      </c>
      <c r="AK863" s="1">
        <v>1</v>
      </c>
      <c r="AL863" s="1">
        <v>1</v>
      </c>
      <c r="AM863" s="1">
        <v>1</v>
      </c>
      <c r="AN863" s="1">
        <v>0</v>
      </c>
      <c r="AO863" s="1">
        <v>1</v>
      </c>
      <c r="AP863" s="1">
        <v>0</v>
      </c>
      <c r="AQ863" s="1">
        <v>0</v>
      </c>
      <c r="AR863" s="1">
        <v>0</v>
      </c>
      <c r="AS863" s="1">
        <v>1</v>
      </c>
      <c r="AV863" s="1">
        <v>13.8</v>
      </c>
      <c r="AW863" s="1" t="s">
        <v>59</v>
      </c>
      <c r="AX863" s="1">
        <v>6</v>
      </c>
    </row>
    <row r="864" spans="1:50">
      <c r="A864" s="1" t="s">
        <v>1679</v>
      </c>
      <c r="B864" s="1" t="s">
        <v>514</v>
      </c>
      <c r="C864" s="1" t="s">
        <v>69</v>
      </c>
      <c r="E864" s="1" t="s">
        <v>53</v>
      </c>
      <c r="F864" s="1">
        <v>76</v>
      </c>
      <c r="G864" s="1" t="s">
        <v>115</v>
      </c>
      <c r="H864" s="1">
        <v>303.29000000000002</v>
      </c>
      <c r="I864" s="1" t="s">
        <v>55</v>
      </c>
      <c r="J864" s="1" t="s">
        <v>55</v>
      </c>
      <c r="K864" s="1" t="s">
        <v>72</v>
      </c>
      <c r="L864" s="1" t="s">
        <v>58</v>
      </c>
      <c r="M864" s="1">
        <v>0</v>
      </c>
      <c r="N864" s="1">
        <v>2</v>
      </c>
      <c r="O864" s="1">
        <v>2</v>
      </c>
      <c r="P864" s="1">
        <v>0</v>
      </c>
      <c r="Q864" s="1" t="s">
        <v>59</v>
      </c>
      <c r="R864" s="1" t="s">
        <v>59</v>
      </c>
      <c r="S864" s="1" t="s">
        <v>59</v>
      </c>
      <c r="T864" s="1" t="s">
        <v>66</v>
      </c>
      <c r="U864" s="1" t="s">
        <v>66</v>
      </c>
      <c r="W864" s="1">
        <v>0</v>
      </c>
      <c r="X864" s="1">
        <v>0</v>
      </c>
      <c r="Y864" s="1" t="s">
        <v>58</v>
      </c>
      <c r="Z864" s="1" t="s">
        <v>58</v>
      </c>
      <c r="AA864" s="1" t="s">
        <v>58</v>
      </c>
      <c r="AB864" s="1" t="s">
        <v>58</v>
      </c>
      <c r="AC864" s="1" t="s">
        <v>58</v>
      </c>
      <c r="AD864" s="1" t="s">
        <v>58</v>
      </c>
      <c r="AE864" s="1" t="s">
        <v>58</v>
      </c>
      <c r="AF864" s="1" t="s">
        <v>58</v>
      </c>
      <c r="AG864" s="1" t="s">
        <v>58</v>
      </c>
      <c r="AH864" s="1" t="s">
        <v>58</v>
      </c>
      <c r="AI864" s="1" t="s">
        <v>58</v>
      </c>
      <c r="AJ864" s="1" t="s">
        <v>58</v>
      </c>
      <c r="AK864" s="1">
        <v>1</v>
      </c>
      <c r="AL864" s="1">
        <v>1</v>
      </c>
      <c r="AM864" s="1">
        <v>1</v>
      </c>
      <c r="AN864" s="1">
        <v>1</v>
      </c>
      <c r="AO864" s="1">
        <v>1</v>
      </c>
      <c r="AP864" s="1">
        <v>0</v>
      </c>
      <c r="AQ864" s="1">
        <v>0</v>
      </c>
      <c r="AR864" s="1">
        <v>0</v>
      </c>
      <c r="AS864" s="1">
        <v>1</v>
      </c>
      <c r="AV864" s="1">
        <v>13.7</v>
      </c>
      <c r="AW864" s="1" t="s">
        <v>59</v>
      </c>
      <c r="AX864" s="1">
        <v>6</v>
      </c>
    </row>
    <row r="865" spans="1:50">
      <c r="A865" s="1" t="s">
        <v>1680</v>
      </c>
      <c r="B865" s="1" t="s">
        <v>1681</v>
      </c>
      <c r="C865" s="1" t="s">
        <v>79</v>
      </c>
      <c r="D865" s="1">
        <v>7920</v>
      </c>
      <c r="E865" s="1" t="s">
        <v>63</v>
      </c>
      <c r="F865" s="1">
        <v>38</v>
      </c>
      <c r="G865" s="1" t="s">
        <v>64</v>
      </c>
      <c r="H865" s="1">
        <v>292.43</v>
      </c>
      <c r="I865" s="1" t="s">
        <v>261</v>
      </c>
      <c r="J865" s="1" t="s">
        <v>71</v>
      </c>
      <c r="K865" s="1" t="s">
        <v>128</v>
      </c>
      <c r="L865" s="1" t="s">
        <v>66</v>
      </c>
      <c r="M865" s="1">
        <v>2</v>
      </c>
      <c r="N865" s="1">
        <v>2</v>
      </c>
      <c r="O865" s="1">
        <v>2</v>
      </c>
      <c r="P865" s="1">
        <v>0</v>
      </c>
      <c r="Q865" s="1" t="s">
        <v>59</v>
      </c>
      <c r="R865" s="1" t="s">
        <v>59</v>
      </c>
      <c r="S865" s="1" t="s">
        <v>59</v>
      </c>
      <c r="T865" s="1" t="s">
        <v>59</v>
      </c>
      <c r="U865" s="1" t="s">
        <v>59</v>
      </c>
      <c r="V865" s="1">
        <v>1</v>
      </c>
      <c r="W865" s="1">
        <v>1</v>
      </c>
      <c r="X865" s="1">
        <v>0</v>
      </c>
      <c r="Y865" s="1" t="s">
        <v>66</v>
      </c>
      <c r="Z865" s="1" t="s">
        <v>66</v>
      </c>
      <c r="AA865" s="1" t="s">
        <v>58</v>
      </c>
      <c r="AB865" s="1" t="s">
        <v>58</v>
      </c>
      <c r="AC865" s="1" t="s">
        <v>58</v>
      </c>
      <c r="AD865" s="1" t="s">
        <v>58</v>
      </c>
      <c r="AE865" s="1" t="s">
        <v>58</v>
      </c>
      <c r="AF865" s="1" t="s">
        <v>58</v>
      </c>
      <c r="AG865" s="1" t="s">
        <v>58</v>
      </c>
      <c r="AH865" s="1" t="s">
        <v>58</v>
      </c>
      <c r="AI865" s="1" t="s">
        <v>58</v>
      </c>
      <c r="AJ865" s="1" t="s">
        <v>58</v>
      </c>
      <c r="AK865" s="1">
        <v>1</v>
      </c>
      <c r="AL865" s="1">
        <v>1</v>
      </c>
      <c r="AM865" s="1">
        <v>1</v>
      </c>
      <c r="AN865" s="1">
        <v>1</v>
      </c>
      <c r="AO865" s="1">
        <v>0</v>
      </c>
      <c r="AP865" s="1">
        <v>0</v>
      </c>
      <c r="AQ865" s="1">
        <v>0</v>
      </c>
      <c r="AR865" s="1">
        <v>0</v>
      </c>
      <c r="AS865" s="1">
        <v>1</v>
      </c>
      <c r="AV865" s="1">
        <v>12.9</v>
      </c>
      <c r="AW865" s="1" t="s">
        <v>59</v>
      </c>
      <c r="AX865" s="1">
        <v>8</v>
      </c>
    </row>
    <row r="866" spans="1:50">
      <c r="A866" s="1" t="s">
        <v>1682</v>
      </c>
      <c r="B866" s="1" t="s">
        <v>1683</v>
      </c>
      <c r="C866" s="1" t="s">
        <v>202</v>
      </c>
      <c r="D866" s="1">
        <v>5160</v>
      </c>
      <c r="E866" s="1" t="s">
        <v>63</v>
      </c>
      <c r="F866" s="1">
        <v>54</v>
      </c>
      <c r="G866" s="1" t="s">
        <v>226</v>
      </c>
      <c r="H866" s="1">
        <v>316.45</v>
      </c>
      <c r="I866" s="1" t="s">
        <v>100</v>
      </c>
      <c r="J866" s="1" t="s">
        <v>71</v>
      </c>
      <c r="K866" s="1" t="s">
        <v>116</v>
      </c>
      <c r="L866" s="1" t="s">
        <v>58</v>
      </c>
      <c r="M866" s="1">
        <v>0</v>
      </c>
      <c r="N866" s="1">
        <v>2</v>
      </c>
      <c r="O866" s="1">
        <v>2</v>
      </c>
      <c r="P866" s="1">
        <v>0</v>
      </c>
      <c r="Q866" s="1" t="s">
        <v>59</v>
      </c>
      <c r="R866" s="1" t="s">
        <v>59</v>
      </c>
      <c r="S866" s="1" t="s">
        <v>66</v>
      </c>
      <c r="T866" s="1" t="s">
        <v>59</v>
      </c>
      <c r="U866" s="1" t="s">
        <v>59</v>
      </c>
      <c r="V866" s="1">
        <v>1</v>
      </c>
      <c r="W866" s="1">
        <v>1</v>
      </c>
      <c r="X866" s="1">
        <v>1</v>
      </c>
      <c r="Y866" s="1" t="s">
        <v>66</v>
      </c>
      <c r="Z866" s="1" t="s">
        <v>66</v>
      </c>
      <c r="AA866" s="1" t="s">
        <v>58</v>
      </c>
      <c r="AB866" s="1" t="s">
        <v>66</v>
      </c>
      <c r="AC866" s="1" t="s">
        <v>58</v>
      </c>
      <c r="AD866" s="1" t="s">
        <v>58</v>
      </c>
      <c r="AE866" s="1" t="s">
        <v>58</v>
      </c>
      <c r="AF866" s="1" t="s">
        <v>58</v>
      </c>
      <c r="AG866" s="1" t="s">
        <v>58</v>
      </c>
      <c r="AH866" s="1" t="s">
        <v>58</v>
      </c>
      <c r="AI866" s="1" t="s">
        <v>58</v>
      </c>
      <c r="AJ866" s="1" t="s">
        <v>58</v>
      </c>
      <c r="AK866" s="1">
        <v>1</v>
      </c>
      <c r="AL866" s="1">
        <v>1</v>
      </c>
      <c r="AM866" s="1">
        <v>1</v>
      </c>
      <c r="AN866" s="1">
        <v>0</v>
      </c>
      <c r="AO866" s="1">
        <v>1</v>
      </c>
      <c r="AP866" s="1">
        <v>0</v>
      </c>
      <c r="AQ866" s="1">
        <v>0</v>
      </c>
      <c r="AR866" s="1">
        <v>0</v>
      </c>
      <c r="AS866" s="1">
        <v>0</v>
      </c>
      <c r="AV866" s="1">
        <v>13.1</v>
      </c>
      <c r="AW866" s="1" t="s">
        <v>59</v>
      </c>
      <c r="AX866" s="1">
        <v>2</v>
      </c>
    </row>
    <row r="867" spans="1:50">
      <c r="A867" s="1" t="s">
        <v>1684</v>
      </c>
      <c r="B867" s="1" t="s">
        <v>1685</v>
      </c>
      <c r="C867" s="1" t="s">
        <v>205</v>
      </c>
      <c r="D867" s="1">
        <v>5280</v>
      </c>
      <c r="E867" s="1" t="s">
        <v>53</v>
      </c>
      <c r="F867" s="1">
        <v>22</v>
      </c>
      <c r="G867" s="1" t="s">
        <v>104</v>
      </c>
      <c r="H867" s="1">
        <v>209.21</v>
      </c>
      <c r="I867" s="1" t="s">
        <v>641</v>
      </c>
      <c r="J867" s="1" t="s">
        <v>55</v>
      </c>
      <c r="K867" s="1" t="s">
        <v>57</v>
      </c>
      <c r="L867" s="1" t="s">
        <v>58</v>
      </c>
      <c r="M867" s="1">
        <v>0</v>
      </c>
      <c r="N867" s="1">
        <v>0</v>
      </c>
      <c r="O867" s="1">
        <v>0</v>
      </c>
      <c r="P867" s="1">
        <v>1</v>
      </c>
      <c r="Q867" s="1" t="s">
        <v>59</v>
      </c>
      <c r="R867" s="1" t="s">
        <v>59</v>
      </c>
      <c r="S867" s="1" t="s">
        <v>59</v>
      </c>
      <c r="T867" s="1" t="s">
        <v>59</v>
      </c>
      <c r="U867" s="1" t="s">
        <v>59</v>
      </c>
      <c r="Y867" s="1" t="s">
        <v>58</v>
      </c>
      <c r="Z867" s="1" t="s">
        <v>58</v>
      </c>
      <c r="AA867" s="1" t="s">
        <v>58</v>
      </c>
      <c r="AB867" s="1" t="s">
        <v>58</v>
      </c>
      <c r="AC867" s="1" t="s">
        <v>58</v>
      </c>
      <c r="AD867" s="1" t="s">
        <v>58</v>
      </c>
      <c r="AE867" s="1" t="s">
        <v>58</v>
      </c>
      <c r="AF867" s="1" t="s">
        <v>58</v>
      </c>
      <c r="AG867" s="1" t="s">
        <v>58</v>
      </c>
      <c r="AH867" s="1" t="s">
        <v>58</v>
      </c>
      <c r="AI867" s="1" t="s">
        <v>58</v>
      </c>
      <c r="AJ867" s="1" t="s">
        <v>58</v>
      </c>
      <c r="AK867" s="1">
        <v>0</v>
      </c>
      <c r="AL867" s="1">
        <v>0</v>
      </c>
      <c r="AM867" s="1">
        <v>1</v>
      </c>
      <c r="AN867" s="1">
        <v>0</v>
      </c>
      <c r="AO867" s="1">
        <v>0</v>
      </c>
      <c r="AP867" s="1">
        <v>0</v>
      </c>
      <c r="AQ867" s="1">
        <v>0</v>
      </c>
      <c r="AR867" s="1">
        <v>0</v>
      </c>
      <c r="AS867" s="1">
        <v>0</v>
      </c>
      <c r="AW867" s="1" t="s">
        <v>59</v>
      </c>
      <c r="AX867" s="1">
        <v>1</v>
      </c>
    </row>
    <row r="868" spans="1:50">
      <c r="A868" s="1" t="s">
        <v>1686</v>
      </c>
      <c r="B868" s="1" t="s">
        <v>1503</v>
      </c>
      <c r="C868" s="1" t="s">
        <v>266</v>
      </c>
      <c r="D868" s="1">
        <v>3960</v>
      </c>
      <c r="E868" s="1" t="s">
        <v>53</v>
      </c>
      <c r="F868" s="1">
        <v>26</v>
      </c>
      <c r="G868" s="1" t="s">
        <v>104</v>
      </c>
      <c r="H868" s="1">
        <v>177.96</v>
      </c>
      <c r="I868" s="1" t="s">
        <v>55</v>
      </c>
      <c r="J868" s="1" t="s">
        <v>55</v>
      </c>
      <c r="K868" s="1" t="s">
        <v>128</v>
      </c>
      <c r="L868" s="1" t="s">
        <v>58</v>
      </c>
      <c r="M868" s="1">
        <v>0</v>
      </c>
      <c r="N868" s="1">
        <v>0</v>
      </c>
      <c r="O868" s="1">
        <v>0</v>
      </c>
      <c r="P868" s="1">
        <v>0</v>
      </c>
      <c r="Q868" s="1" t="s">
        <v>59</v>
      </c>
      <c r="R868" s="1" t="s">
        <v>59</v>
      </c>
      <c r="S868" s="1" t="s">
        <v>59</v>
      </c>
      <c r="T868" s="1" t="s">
        <v>59</v>
      </c>
      <c r="U868" s="1" t="s">
        <v>59</v>
      </c>
      <c r="V868" s="1">
        <v>0</v>
      </c>
      <c r="W868" s="1">
        <v>1</v>
      </c>
      <c r="X868" s="1">
        <v>0</v>
      </c>
      <c r="Y868" s="1" t="s">
        <v>59</v>
      </c>
      <c r="Z868" s="1" t="s">
        <v>59</v>
      </c>
      <c r="AA868" s="1" t="s">
        <v>59</v>
      </c>
      <c r="AB868" s="1" t="s">
        <v>59</v>
      </c>
      <c r="AC868" s="1" t="s">
        <v>59</v>
      </c>
      <c r="AD868" s="1" t="s">
        <v>59</v>
      </c>
      <c r="AE868" s="1" t="s">
        <v>59</v>
      </c>
      <c r="AF868" s="1" t="s">
        <v>59</v>
      </c>
      <c r="AG868" s="1" t="s">
        <v>59</v>
      </c>
      <c r="AH868" s="1" t="s">
        <v>59</v>
      </c>
      <c r="AI868" s="1" t="s">
        <v>59</v>
      </c>
      <c r="AJ868" s="1" t="s">
        <v>59</v>
      </c>
      <c r="AV868" s="1">
        <v>12.1</v>
      </c>
      <c r="AW868" s="1" t="s">
        <v>59</v>
      </c>
      <c r="AX868" s="1">
        <v>9</v>
      </c>
    </row>
    <row r="869" spans="1:50">
      <c r="A869" s="1" t="s">
        <v>1687</v>
      </c>
      <c r="B869" s="1" t="s">
        <v>1688</v>
      </c>
      <c r="C869" s="1" t="s">
        <v>79</v>
      </c>
      <c r="D869" s="1">
        <v>7040</v>
      </c>
      <c r="E869" s="1" t="s">
        <v>63</v>
      </c>
      <c r="F869" s="1">
        <v>56</v>
      </c>
      <c r="G869" s="1" t="s">
        <v>363</v>
      </c>
      <c r="H869" s="1">
        <v>429.93</v>
      </c>
      <c r="I869" s="1" t="s">
        <v>100</v>
      </c>
      <c r="J869" s="1" t="s">
        <v>71</v>
      </c>
      <c r="K869" s="1" t="s">
        <v>72</v>
      </c>
      <c r="L869" s="1" t="s">
        <v>66</v>
      </c>
      <c r="M869" s="1">
        <v>1</v>
      </c>
      <c r="N869" s="1">
        <v>0</v>
      </c>
      <c r="O869" s="1">
        <v>0</v>
      </c>
      <c r="P869" s="1">
        <v>0</v>
      </c>
      <c r="Q869" s="1" t="s">
        <v>66</v>
      </c>
      <c r="R869" s="1" t="s">
        <v>59</v>
      </c>
      <c r="S869" s="1" t="s">
        <v>66</v>
      </c>
      <c r="T869" s="1" t="s">
        <v>66</v>
      </c>
      <c r="U869" s="1" t="s">
        <v>66</v>
      </c>
      <c r="V869" s="1">
        <v>1</v>
      </c>
      <c r="W869" s="1">
        <v>1</v>
      </c>
      <c r="X869" s="1">
        <v>1</v>
      </c>
      <c r="Y869" s="1" t="s">
        <v>58</v>
      </c>
      <c r="Z869" s="1" t="s">
        <v>66</v>
      </c>
      <c r="AA869" s="1" t="s">
        <v>58</v>
      </c>
      <c r="AB869" s="1" t="s">
        <v>58</v>
      </c>
      <c r="AC869" s="1" t="s">
        <v>58</v>
      </c>
      <c r="AD869" s="1" t="s">
        <v>58</v>
      </c>
      <c r="AE869" s="1" t="s">
        <v>58</v>
      </c>
      <c r="AF869" s="1" t="s">
        <v>58</v>
      </c>
      <c r="AG869" s="1" t="s">
        <v>58</v>
      </c>
      <c r="AH869" s="1" t="s">
        <v>58</v>
      </c>
      <c r="AI869" s="1" t="s">
        <v>58</v>
      </c>
      <c r="AJ869" s="1" t="s">
        <v>58</v>
      </c>
      <c r="AK869" s="1">
        <v>1</v>
      </c>
      <c r="AL869" s="1">
        <v>0</v>
      </c>
      <c r="AM869" s="1">
        <v>1</v>
      </c>
      <c r="AN869" s="1">
        <v>0</v>
      </c>
      <c r="AO869" s="1">
        <v>1</v>
      </c>
      <c r="AP869" s="1">
        <v>1</v>
      </c>
      <c r="AQ869" s="1">
        <v>0</v>
      </c>
      <c r="AR869" s="1">
        <v>0</v>
      </c>
      <c r="AS869" s="1">
        <v>0</v>
      </c>
      <c r="AV869" s="1">
        <v>13.4</v>
      </c>
      <c r="AW869" s="1" t="s">
        <v>59</v>
      </c>
      <c r="AX869" s="1">
        <v>8</v>
      </c>
    </row>
    <row r="870" spans="1:50">
      <c r="A870" s="1" t="s">
        <v>1689</v>
      </c>
      <c r="B870" s="1" t="s">
        <v>107</v>
      </c>
      <c r="C870" s="1" t="s">
        <v>108</v>
      </c>
      <c r="D870" s="1">
        <v>2800</v>
      </c>
      <c r="E870" s="1" t="s">
        <v>63</v>
      </c>
      <c r="F870" s="1">
        <v>54</v>
      </c>
      <c r="G870" s="1" t="s">
        <v>70</v>
      </c>
      <c r="H870" s="1">
        <v>238.82</v>
      </c>
      <c r="I870" s="1" t="s">
        <v>55</v>
      </c>
      <c r="J870" s="1" t="s">
        <v>55</v>
      </c>
      <c r="K870" s="1" t="s">
        <v>256</v>
      </c>
      <c r="L870" s="1" t="s">
        <v>58</v>
      </c>
      <c r="M870" s="1">
        <v>0</v>
      </c>
      <c r="N870" s="1">
        <v>0</v>
      </c>
      <c r="O870" s="1">
        <v>0</v>
      </c>
      <c r="P870" s="1">
        <v>0</v>
      </c>
      <c r="Q870" s="1" t="s">
        <v>59</v>
      </c>
      <c r="R870" s="1" t="s">
        <v>59</v>
      </c>
      <c r="S870" s="1" t="s">
        <v>59</v>
      </c>
      <c r="T870" s="1" t="s">
        <v>59</v>
      </c>
      <c r="U870" s="1" t="s">
        <v>59</v>
      </c>
      <c r="V870" s="1">
        <v>1</v>
      </c>
      <c r="W870" s="1">
        <v>1</v>
      </c>
      <c r="X870" s="1">
        <v>0</v>
      </c>
      <c r="Y870" s="1" t="s">
        <v>58</v>
      </c>
      <c r="Z870" s="1" t="s">
        <v>58</v>
      </c>
      <c r="AA870" s="1" t="s">
        <v>58</v>
      </c>
      <c r="AB870" s="1" t="s">
        <v>58</v>
      </c>
      <c r="AC870" s="1" t="s">
        <v>58</v>
      </c>
      <c r="AD870" s="1" t="s">
        <v>58</v>
      </c>
      <c r="AE870" s="1" t="s">
        <v>58</v>
      </c>
      <c r="AF870" s="1" t="s">
        <v>58</v>
      </c>
      <c r="AG870" s="1" t="s">
        <v>58</v>
      </c>
      <c r="AH870" s="1" t="s">
        <v>58</v>
      </c>
      <c r="AI870" s="1" t="s">
        <v>58</v>
      </c>
      <c r="AJ870" s="1" t="s">
        <v>58</v>
      </c>
      <c r="AK870" s="1">
        <v>0</v>
      </c>
      <c r="AL870" s="1">
        <v>1</v>
      </c>
      <c r="AM870" s="1">
        <v>1</v>
      </c>
      <c r="AN870" s="1">
        <v>0</v>
      </c>
      <c r="AO870" s="1">
        <v>0</v>
      </c>
      <c r="AP870" s="1">
        <v>0</v>
      </c>
      <c r="AQ870" s="1">
        <v>0</v>
      </c>
      <c r="AR870" s="1">
        <v>0</v>
      </c>
      <c r="AS870" s="1">
        <v>0</v>
      </c>
      <c r="AV870" s="1">
        <v>12.5</v>
      </c>
      <c r="AW870" s="1" t="s">
        <v>59</v>
      </c>
      <c r="AX870" s="1">
        <v>9</v>
      </c>
    </row>
    <row r="871" spans="1:50">
      <c r="A871" s="1" t="s">
        <v>1690</v>
      </c>
      <c r="B871" s="1" t="s">
        <v>1691</v>
      </c>
      <c r="C871" s="1" t="s">
        <v>177</v>
      </c>
      <c r="D871" s="1">
        <v>9040</v>
      </c>
      <c r="E871" s="1" t="s">
        <v>53</v>
      </c>
      <c r="F871" s="1">
        <v>34</v>
      </c>
      <c r="G871" s="1" t="s">
        <v>104</v>
      </c>
      <c r="H871" s="1">
        <v>163.16</v>
      </c>
      <c r="I871" s="1" t="s">
        <v>55</v>
      </c>
      <c r="J871" s="1" t="s">
        <v>55</v>
      </c>
      <c r="K871" s="1" t="s">
        <v>128</v>
      </c>
      <c r="L871" s="1" t="s">
        <v>58</v>
      </c>
      <c r="M871" s="1">
        <v>0</v>
      </c>
      <c r="N871" s="1">
        <v>0</v>
      </c>
      <c r="O871" s="1">
        <v>0</v>
      </c>
      <c r="P871" s="1">
        <v>0</v>
      </c>
      <c r="Q871" s="1" t="s">
        <v>59</v>
      </c>
      <c r="R871" s="1" t="s">
        <v>59</v>
      </c>
      <c r="S871" s="1" t="s">
        <v>59</v>
      </c>
      <c r="T871" s="1" t="s">
        <v>59</v>
      </c>
      <c r="U871" s="1" t="s">
        <v>59</v>
      </c>
      <c r="W871" s="1">
        <v>0</v>
      </c>
      <c r="X871" s="1">
        <v>0</v>
      </c>
      <c r="Y871" s="1" t="s">
        <v>59</v>
      </c>
      <c r="Z871" s="1" t="s">
        <v>59</v>
      </c>
      <c r="AA871" s="1" t="s">
        <v>59</v>
      </c>
      <c r="AB871" s="1" t="s">
        <v>59</v>
      </c>
      <c r="AC871" s="1" t="s">
        <v>59</v>
      </c>
      <c r="AD871" s="1" t="s">
        <v>59</v>
      </c>
      <c r="AE871" s="1" t="s">
        <v>59</v>
      </c>
      <c r="AF871" s="1" t="s">
        <v>59</v>
      </c>
      <c r="AG871" s="1" t="s">
        <v>59</v>
      </c>
      <c r="AH871" s="1" t="s">
        <v>59</v>
      </c>
      <c r="AI871" s="1" t="s">
        <v>59</v>
      </c>
      <c r="AJ871" s="1" t="s">
        <v>59</v>
      </c>
      <c r="AV871" s="1">
        <v>12</v>
      </c>
      <c r="AW871" s="1" t="s">
        <v>59</v>
      </c>
      <c r="AX871" s="1">
        <v>8</v>
      </c>
    </row>
    <row r="872" spans="1:50">
      <c r="A872" s="1" t="s">
        <v>1692</v>
      </c>
      <c r="B872" s="1" t="s">
        <v>1693</v>
      </c>
      <c r="C872" s="1" t="s">
        <v>83</v>
      </c>
      <c r="D872" s="1">
        <v>1660</v>
      </c>
      <c r="E872" s="1" t="s">
        <v>63</v>
      </c>
      <c r="F872" s="1">
        <v>0</v>
      </c>
      <c r="G872" s="1" t="s">
        <v>64</v>
      </c>
      <c r="H872" s="1">
        <v>232.24</v>
      </c>
      <c r="I872" s="1" t="s">
        <v>1694</v>
      </c>
      <c r="J872" s="1" t="s">
        <v>55</v>
      </c>
      <c r="K872" s="1" t="s">
        <v>128</v>
      </c>
      <c r="L872" s="1" t="s">
        <v>66</v>
      </c>
      <c r="M872" s="1">
        <v>0</v>
      </c>
      <c r="N872" s="1">
        <v>0</v>
      </c>
      <c r="O872" s="1">
        <v>0</v>
      </c>
      <c r="P872" s="1">
        <v>1</v>
      </c>
      <c r="Q872" s="1" t="s">
        <v>59</v>
      </c>
      <c r="R872" s="1" t="s">
        <v>59</v>
      </c>
      <c r="S872" s="1" t="s">
        <v>66</v>
      </c>
      <c r="T872" s="1" t="s">
        <v>59</v>
      </c>
      <c r="U872" s="1" t="s">
        <v>59</v>
      </c>
      <c r="V872" s="1">
        <v>0</v>
      </c>
      <c r="W872" s="1">
        <v>1</v>
      </c>
      <c r="X872" s="1">
        <v>0</v>
      </c>
      <c r="Y872" s="1" t="s">
        <v>58</v>
      </c>
      <c r="Z872" s="1" t="s">
        <v>58</v>
      </c>
      <c r="AA872" s="1" t="s">
        <v>58</v>
      </c>
      <c r="AB872" s="1" t="s">
        <v>58</v>
      </c>
      <c r="AC872" s="1" t="s">
        <v>58</v>
      </c>
      <c r="AD872" s="1" t="s">
        <v>58</v>
      </c>
      <c r="AE872" s="1" t="s">
        <v>58</v>
      </c>
      <c r="AF872" s="1" t="s">
        <v>58</v>
      </c>
      <c r="AG872" s="1" t="s">
        <v>58</v>
      </c>
      <c r="AH872" s="1" t="s">
        <v>58</v>
      </c>
      <c r="AI872" s="1" t="s">
        <v>58</v>
      </c>
      <c r="AJ872" s="1" t="s">
        <v>58</v>
      </c>
      <c r="AK872" s="1">
        <v>0</v>
      </c>
      <c r="AL872" s="1">
        <v>0</v>
      </c>
      <c r="AM872" s="1">
        <v>1</v>
      </c>
      <c r="AN872" s="1">
        <v>0</v>
      </c>
      <c r="AO872" s="1">
        <v>0</v>
      </c>
      <c r="AP872" s="1">
        <v>0</v>
      </c>
      <c r="AQ872" s="1">
        <v>0</v>
      </c>
      <c r="AR872" s="1">
        <v>0</v>
      </c>
      <c r="AS872" s="1">
        <v>1</v>
      </c>
      <c r="AV872" s="1">
        <v>13.1</v>
      </c>
      <c r="AW872" s="1" t="s">
        <v>59</v>
      </c>
      <c r="AX872" s="1">
        <v>2</v>
      </c>
    </row>
    <row r="873" spans="1:50">
      <c r="A873" s="1" t="s">
        <v>1695</v>
      </c>
      <c r="B873" s="1" t="s">
        <v>1040</v>
      </c>
      <c r="C873" s="1" t="s">
        <v>271</v>
      </c>
      <c r="D873" s="1">
        <v>5080</v>
      </c>
      <c r="E873" s="1" t="s">
        <v>63</v>
      </c>
      <c r="F873" s="1">
        <v>64</v>
      </c>
      <c r="G873" s="1" t="s">
        <v>115</v>
      </c>
      <c r="H873" s="1">
        <v>171.71</v>
      </c>
      <c r="I873" s="1" t="s">
        <v>55</v>
      </c>
      <c r="J873" s="1" t="s">
        <v>55</v>
      </c>
      <c r="K873" s="1" t="s">
        <v>168</v>
      </c>
      <c r="L873" s="1" t="s">
        <v>58</v>
      </c>
      <c r="M873" s="1">
        <v>0</v>
      </c>
      <c r="N873" s="1">
        <v>1</v>
      </c>
      <c r="O873" s="1">
        <v>1</v>
      </c>
      <c r="P873" s="1">
        <v>0</v>
      </c>
      <c r="Q873" s="1" t="s">
        <v>59</v>
      </c>
      <c r="R873" s="1" t="s">
        <v>59</v>
      </c>
      <c r="S873" s="1" t="s">
        <v>59</v>
      </c>
      <c r="T873" s="1" t="s">
        <v>59</v>
      </c>
      <c r="U873" s="1" t="s">
        <v>59</v>
      </c>
      <c r="V873" s="1">
        <v>1</v>
      </c>
      <c r="W873" s="1">
        <v>1</v>
      </c>
      <c r="X873" s="1">
        <v>1</v>
      </c>
      <c r="Y873" s="1" t="s">
        <v>59</v>
      </c>
      <c r="Z873" s="1" t="s">
        <v>59</v>
      </c>
      <c r="AA873" s="1" t="s">
        <v>59</v>
      </c>
      <c r="AB873" s="1" t="s">
        <v>59</v>
      </c>
      <c r="AC873" s="1" t="s">
        <v>59</v>
      </c>
      <c r="AD873" s="1" t="s">
        <v>59</v>
      </c>
      <c r="AE873" s="1" t="s">
        <v>59</v>
      </c>
      <c r="AF873" s="1" t="s">
        <v>59</v>
      </c>
      <c r="AG873" s="1" t="s">
        <v>59</v>
      </c>
      <c r="AH873" s="1" t="s">
        <v>59</v>
      </c>
      <c r="AI873" s="1" t="s">
        <v>59</v>
      </c>
      <c r="AJ873" s="1" t="s">
        <v>59</v>
      </c>
      <c r="AV873" s="1">
        <v>12.1</v>
      </c>
      <c r="AW873" s="1" t="s">
        <v>59</v>
      </c>
      <c r="AX873" s="1">
        <v>1</v>
      </c>
    </row>
    <row r="874" spans="1:50">
      <c r="A874" s="1" t="s">
        <v>1696</v>
      </c>
      <c r="B874" s="1" t="s">
        <v>1697</v>
      </c>
      <c r="C874" s="1" t="s">
        <v>199</v>
      </c>
      <c r="D874" s="1">
        <v>6160</v>
      </c>
      <c r="E874" s="1" t="s">
        <v>53</v>
      </c>
      <c r="F874" s="1">
        <v>62</v>
      </c>
      <c r="G874" s="1" t="s">
        <v>246</v>
      </c>
      <c r="H874" s="1">
        <v>490.46</v>
      </c>
      <c r="I874" s="1" t="s">
        <v>55</v>
      </c>
      <c r="J874" s="1" t="s">
        <v>71</v>
      </c>
      <c r="K874" s="1" t="s">
        <v>72</v>
      </c>
      <c r="L874" s="1" t="s">
        <v>58</v>
      </c>
      <c r="M874" s="1">
        <v>0</v>
      </c>
      <c r="N874" s="1">
        <v>2</v>
      </c>
      <c r="O874" s="1">
        <v>2</v>
      </c>
      <c r="P874" s="1">
        <v>0</v>
      </c>
      <c r="Q874" s="1" t="s">
        <v>59</v>
      </c>
      <c r="R874" s="1" t="s">
        <v>59</v>
      </c>
      <c r="S874" s="1" t="s">
        <v>59</v>
      </c>
      <c r="T874" s="1" t="s">
        <v>59</v>
      </c>
      <c r="U874" s="1" t="s">
        <v>59</v>
      </c>
      <c r="W874" s="1">
        <v>0</v>
      </c>
      <c r="X874" s="1">
        <v>0</v>
      </c>
      <c r="Y874" s="1" t="s">
        <v>58</v>
      </c>
      <c r="Z874" s="1" t="s">
        <v>58</v>
      </c>
      <c r="AA874" s="1" t="s">
        <v>58</v>
      </c>
      <c r="AB874" s="1" t="s">
        <v>66</v>
      </c>
      <c r="AC874" s="1" t="s">
        <v>58</v>
      </c>
      <c r="AD874" s="1" t="s">
        <v>58</v>
      </c>
      <c r="AE874" s="1" t="s">
        <v>58</v>
      </c>
      <c r="AF874" s="1" t="s">
        <v>58</v>
      </c>
      <c r="AG874" s="1" t="s">
        <v>58</v>
      </c>
      <c r="AH874" s="1" t="s">
        <v>58</v>
      </c>
      <c r="AI874" s="1" t="s">
        <v>58</v>
      </c>
      <c r="AJ874" s="1" t="s">
        <v>58</v>
      </c>
      <c r="AK874" s="1">
        <v>0</v>
      </c>
      <c r="AL874" s="1">
        <v>1</v>
      </c>
      <c r="AM874" s="1">
        <v>0</v>
      </c>
      <c r="AN874" s="1">
        <v>0</v>
      </c>
      <c r="AO874" s="1">
        <v>1</v>
      </c>
      <c r="AP874" s="1">
        <v>0</v>
      </c>
      <c r="AQ874" s="1">
        <v>0</v>
      </c>
      <c r="AR874" s="1">
        <v>0</v>
      </c>
      <c r="AS874" s="1">
        <v>0</v>
      </c>
      <c r="AV874" s="1">
        <v>16.899999999999999</v>
      </c>
      <c r="AW874" s="1" t="s">
        <v>59</v>
      </c>
      <c r="AX874" s="1">
        <v>3</v>
      </c>
    </row>
    <row r="875" spans="1:50">
      <c r="A875" s="1" t="s">
        <v>1698</v>
      </c>
      <c r="B875" s="1" t="s">
        <v>639</v>
      </c>
      <c r="C875" s="1" t="s">
        <v>182</v>
      </c>
      <c r="D875" s="1">
        <v>720</v>
      </c>
      <c r="E875" s="1" t="s">
        <v>63</v>
      </c>
      <c r="F875" s="1">
        <v>42</v>
      </c>
      <c r="G875" s="1" t="s">
        <v>64</v>
      </c>
      <c r="H875" s="1">
        <v>332.57</v>
      </c>
      <c r="I875" s="1" t="s">
        <v>105</v>
      </c>
      <c r="J875" s="1" t="s">
        <v>71</v>
      </c>
      <c r="K875" s="1" t="s">
        <v>116</v>
      </c>
      <c r="L875" s="1" t="s">
        <v>66</v>
      </c>
      <c r="M875" s="1">
        <v>1</v>
      </c>
      <c r="N875" s="1">
        <v>1</v>
      </c>
      <c r="O875" s="1">
        <v>1</v>
      </c>
      <c r="P875" s="1">
        <v>0</v>
      </c>
      <c r="Q875" s="1" t="s">
        <v>66</v>
      </c>
      <c r="R875" s="1" t="s">
        <v>59</v>
      </c>
      <c r="S875" s="1" t="s">
        <v>66</v>
      </c>
      <c r="T875" s="1" t="s">
        <v>66</v>
      </c>
      <c r="U875" s="1" t="s">
        <v>59</v>
      </c>
      <c r="V875" s="1">
        <v>1</v>
      </c>
      <c r="W875" s="1">
        <v>1</v>
      </c>
      <c r="X875" s="1">
        <v>0</v>
      </c>
      <c r="Y875" s="1" t="s">
        <v>66</v>
      </c>
      <c r="Z875" s="1" t="s">
        <v>58</v>
      </c>
      <c r="AA875" s="1" t="s">
        <v>58</v>
      </c>
      <c r="AB875" s="1" t="s">
        <v>58</v>
      </c>
      <c r="AC875" s="1" t="s">
        <v>58</v>
      </c>
      <c r="AD875" s="1" t="s">
        <v>58</v>
      </c>
      <c r="AE875" s="1" t="s">
        <v>58</v>
      </c>
      <c r="AF875" s="1" t="s">
        <v>58</v>
      </c>
      <c r="AG875" s="1" t="s">
        <v>58</v>
      </c>
      <c r="AH875" s="1" t="s">
        <v>58</v>
      </c>
      <c r="AI875" s="1" t="s">
        <v>58</v>
      </c>
      <c r="AJ875" s="1" t="s">
        <v>58</v>
      </c>
      <c r="AK875" s="1">
        <v>0</v>
      </c>
      <c r="AL875" s="1">
        <v>1</v>
      </c>
      <c r="AM875" s="1">
        <v>1</v>
      </c>
      <c r="AN875" s="1">
        <v>0</v>
      </c>
      <c r="AO875" s="1">
        <v>0</v>
      </c>
      <c r="AP875" s="1">
        <v>1</v>
      </c>
      <c r="AQ875" s="1">
        <v>1</v>
      </c>
      <c r="AR875" s="1">
        <v>0</v>
      </c>
      <c r="AS875" s="1">
        <v>0</v>
      </c>
      <c r="AV875" s="1">
        <v>11.6</v>
      </c>
      <c r="AW875" s="1" t="s">
        <v>59</v>
      </c>
      <c r="AX875" s="1">
        <v>7</v>
      </c>
    </row>
    <row r="876" spans="1:50">
      <c r="A876" s="1" t="s">
        <v>1699</v>
      </c>
      <c r="B876" s="1" t="s">
        <v>739</v>
      </c>
      <c r="C876" s="1" t="s">
        <v>609</v>
      </c>
      <c r="D876" s="1">
        <v>5880</v>
      </c>
      <c r="E876" s="1" t="s">
        <v>63</v>
      </c>
      <c r="F876" s="1">
        <v>26</v>
      </c>
      <c r="G876" s="1" t="s">
        <v>54</v>
      </c>
      <c r="H876" s="1">
        <v>116.45</v>
      </c>
      <c r="I876" s="1" t="s">
        <v>100</v>
      </c>
      <c r="J876" s="1" t="s">
        <v>56</v>
      </c>
      <c r="K876" s="1" t="s">
        <v>57</v>
      </c>
      <c r="L876" s="1" t="s">
        <v>58</v>
      </c>
      <c r="M876" s="1">
        <v>0</v>
      </c>
      <c r="N876" s="1">
        <v>1</v>
      </c>
      <c r="O876" s="1">
        <v>1</v>
      </c>
      <c r="P876" s="1">
        <v>0</v>
      </c>
      <c r="Q876" s="1" t="s">
        <v>59</v>
      </c>
      <c r="R876" s="1" t="s">
        <v>59</v>
      </c>
      <c r="S876" s="1" t="s">
        <v>59</v>
      </c>
      <c r="T876" s="1" t="s">
        <v>59</v>
      </c>
      <c r="U876" s="1" t="s">
        <v>59</v>
      </c>
      <c r="W876" s="1">
        <v>0</v>
      </c>
      <c r="X876" s="1">
        <v>0</v>
      </c>
      <c r="Y876" s="1" t="s">
        <v>59</v>
      </c>
      <c r="Z876" s="1" t="s">
        <v>59</v>
      </c>
      <c r="AA876" s="1" t="s">
        <v>59</v>
      </c>
      <c r="AB876" s="1" t="s">
        <v>59</v>
      </c>
      <c r="AC876" s="1" t="s">
        <v>59</v>
      </c>
      <c r="AD876" s="1" t="s">
        <v>59</v>
      </c>
      <c r="AE876" s="1" t="s">
        <v>59</v>
      </c>
      <c r="AF876" s="1" t="s">
        <v>59</v>
      </c>
      <c r="AG876" s="1" t="s">
        <v>59</v>
      </c>
      <c r="AH876" s="1" t="s">
        <v>59</v>
      </c>
      <c r="AI876" s="1" t="s">
        <v>59</v>
      </c>
      <c r="AJ876" s="1" t="s">
        <v>59</v>
      </c>
      <c r="AV876" s="1">
        <v>13.9</v>
      </c>
      <c r="AW876" s="1" t="s">
        <v>59</v>
      </c>
      <c r="AX876" s="1">
        <v>9</v>
      </c>
    </row>
    <row r="877" spans="1:50">
      <c r="A877" s="1" t="s">
        <v>1700</v>
      </c>
      <c r="B877" s="1" t="s">
        <v>1701</v>
      </c>
      <c r="C877" s="1" t="s">
        <v>236</v>
      </c>
      <c r="D877" s="1">
        <v>6200</v>
      </c>
      <c r="E877" s="1" t="s">
        <v>53</v>
      </c>
      <c r="F877" s="1">
        <v>78</v>
      </c>
      <c r="G877" s="1" t="s">
        <v>115</v>
      </c>
      <c r="H877" s="1">
        <v>322.37</v>
      </c>
      <c r="I877" s="1" t="s">
        <v>55</v>
      </c>
      <c r="J877" s="1" t="s">
        <v>71</v>
      </c>
      <c r="K877" s="1" t="s">
        <v>168</v>
      </c>
      <c r="L877" s="1" t="s">
        <v>66</v>
      </c>
      <c r="M877" s="1">
        <v>1</v>
      </c>
      <c r="N877" s="1">
        <v>2</v>
      </c>
      <c r="O877" s="1">
        <v>2</v>
      </c>
      <c r="P877" s="1">
        <v>1</v>
      </c>
      <c r="Q877" s="1" t="s">
        <v>59</v>
      </c>
      <c r="R877" s="1" t="s">
        <v>59</v>
      </c>
      <c r="S877" s="1" t="s">
        <v>59</v>
      </c>
      <c r="T877" s="1" t="s">
        <v>59</v>
      </c>
      <c r="U877" s="1" t="s">
        <v>59</v>
      </c>
      <c r="V877" s="1">
        <v>0</v>
      </c>
      <c r="W877" s="1">
        <v>0</v>
      </c>
      <c r="X877" s="1">
        <v>0</v>
      </c>
      <c r="Y877" s="1" t="s">
        <v>66</v>
      </c>
      <c r="Z877" s="1" t="s">
        <v>58</v>
      </c>
      <c r="AA877" s="1" t="s">
        <v>58</v>
      </c>
      <c r="AB877" s="1" t="s">
        <v>58</v>
      </c>
      <c r="AC877" s="1" t="s">
        <v>58</v>
      </c>
      <c r="AD877" s="1" t="s">
        <v>58</v>
      </c>
      <c r="AE877" s="1" t="s">
        <v>58</v>
      </c>
      <c r="AF877" s="1" t="s">
        <v>58</v>
      </c>
      <c r="AG877" s="1" t="s">
        <v>58</v>
      </c>
      <c r="AH877" s="1" t="s">
        <v>66</v>
      </c>
      <c r="AI877" s="1" t="s">
        <v>58</v>
      </c>
      <c r="AJ877" s="1" t="s">
        <v>58</v>
      </c>
      <c r="AK877" s="1">
        <v>0</v>
      </c>
      <c r="AL877" s="1">
        <v>0</v>
      </c>
      <c r="AM877" s="1">
        <v>1</v>
      </c>
      <c r="AN877" s="1">
        <v>0</v>
      </c>
      <c r="AO877" s="1">
        <v>0</v>
      </c>
      <c r="AP877" s="1">
        <v>0</v>
      </c>
      <c r="AQ877" s="1">
        <v>0</v>
      </c>
      <c r="AR877" s="1">
        <v>0</v>
      </c>
      <c r="AS877" s="1">
        <v>0</v>
      </c>
      <c r="AV877" s="1">
        <v>13.3</v>
      </c>
      <c r="AW877" s="1" t="s">
        <v>59</v>
      </c>
      <c r="AX877" s="1">
        <v>4</v>
      </c>
    </row>
    <row r="878" spans="1:50">
      <c r="A878" s="1" t="s">
        <v>1702</v>
      </c>
      <c r="B878" s="1" t="s">
        <v>1703</v>
      </c>
      <c r="C878" s="1" t="s">
        <v>83</v>
      </c>
      <c r="D878" s="1">
        <v>3840</v>
      </c>
      <c r="E878" s="1" t="s">
        <v>63</v>
      </c>
      <c r="F878" s="1">
        <v>0</v>
      </c>
      <c r="G878" s="1" t="s">
        <v>104</v>
      </c>
      <c r="H878" s="1">
        <v>164.47</v>
      </c>
      <c r="I878" s="1" t="s">
        <v>55</v>
      </c>
      <c r="J878" s="1" t="s">
        <v>55</v>
      </c>
      <c r="K878" s="1" t="s">
        <v>57</v>
      </c>
      <c r="L878" s="1" t="s">
        <v>58</v>
      </c>
      <c r="M878" s="1">
        <v>0</v>
      </c>
      <c r="N878" s="1">
        <v>0</v>
      </c>
      <c r="O878" s="1">
        <v>0</v>
      </c>
      <c r="P878" s="1">
        <v>0</v>
      </c>
      <c r="Q878" s="1" t="s">
        <v>59</v>
      </c>
      <c r="R878" s="1" t="s">
        <v>59</v>
      </c>
      <c r="S878" s="1" t="s">
        <v>59</v>
      </c>
      <c r="T878" s="1" t="s">
        <v>59</v>
      </c>
      <c r="U878" s="1" t="s">
        <v>59</v>
      </c>
      <c r="V878" s="1">
        <v>2</v>
      </c>
      <c r="W878" s="1">
        <v>0</v>
      </c>
      <c r="X878" s="1">
        <v>1</v>
      </c>
      <c r="Y878" s="1" t="s">
        <v>59</v>
      </c>
      <c r="Z878" s="1" t="s">
        <v>59</v>
      </c>
      <c r="AA878" s="1" t="s">
        <v>59</v>
      </c>
      <c r="AB878" s="1" t="s">
        <v>59</v>
      </c>
      <c r="AC878" s="1" t="s">
        <v>59</v>
      </c>
      <c r="AD878" s="1" t="s">
        <v>59</v>
      </c>
      <c r="AE878" s="1" t="s">
        <v>59</v>
      </c>
      <c r="AF878" s="1" t="s">
        <v>59</v>
      </c>
      <c r="AG878" s="1" t="s">
        <v>59</v>
      </c>
      <c r="AH878" s="1" t="s">
        <v>59</v>
      </c>
      <c r="AI878" s="1" t="s">
        <v>59</v>
      </c>
      <c r="AJ878" s="1" t="s">
        <v>59</v>
      </c>
      <c r="AV878" s="1">
        <v>11.4</v>
      </c>
      <c r="AW878" s="1" t="s">
        <v>59</v>
      </c>
      <c r="AX878" s="1">
        <v>2</v>
      </c>
    </row>
    <row r="879" spans="1:50">
      <c r="A879" s="1" t="s">
        <v>1704</v>
      </c>
      <c r="B879" s="1" t="s">
        <v>1705</v>
      </c>
      <c r="C879" s="1" t="s">
        <v>126</v>
      </c>
      <c r="D879" s="1">
        <v>8140</v>
      </c>
      <c r="E879" s="1" t="s">
        <v>53</v>
      </c>
      <c r="F879" s="1">
        <v>34</v>
      </c>
      <c r="G879" s="1" t="s">
        <v>363</v>
      </c>
      <c r="H879" s="1">
        <v>377.96</v>
      </c>
      <c r="I879" s="1" t="s">
        <v>55</v>
      </c>
      <c r="J879" s="1" t="s">
        <v>55</v>
      </c>
      <c r="K879" s="1" t="s">
        <v>128</v>
      </c>
      <c r="L879" s="1" t="s">
        <v>66</v>
      </c>
      <c r="M879" s="1">
        <v>1</v>
      </c>
      <c r="N879" s="1">
        <v>0</v>
      </c>
      <c r="O879" s="1">
        <v>0</v>
      </c>
      <c r="P879" s="1">
        <v>0</v>
      </c>
      <c r="Q879" s="1" t="s">
        <v>59</v>
      </c>
      <c r="R879" s="1" t="s">
        <v>59</v>
      </c>
      <c r="S879" s="1" t="s">
        <v>59</v>
      </c>
      <c r="T879" s="1" t="s">
        <v>59</v>
      </c>
      <c r="U879" s="1" t="s">
        <v>59</v>
      </c>
      <c r="W879" s="1">
        <v>0</v>
      </c>
      <c r="X879" s="1">
        <v>0</v>
      </c>
      <c r="Y879" s="1" t="s">
        <v>58</v>
      </c>
      <c r="Z879" s="1" t="s">
        <v>58</v>
      </c>
      <c r="AA879" s="1" t="s">
        <v>58</v>
      </c>
      <c r="AB879" s="1" t="s">
        <v>66</v>
      </c>
      <c r="AC879" s="1" t="s">
        <v>58</v>
      </c>
      <c r="AD879" s="1" t="s">
        <v>58</v>
      </c>
      <c r="AE879" s="1" t="s">
        <v>66</v>
      </c>
      <c r="AF879" s="1" t="s">
        <v>58</v>
      </c>
      <c r="AG879" s="1" t="s">
        <v>58</v>
      </c>
      <c r="AH879" s="1" t="s">
        <v>58</v>
      </c>
      <c r="AI879" s="1" t="s">
        <v>58</v>
      </c>
      <c r="AJ879" s="1" t="s">
        <v>58</v>
      </c>
      <c r="AK879" s="1">
        <v>0</v>
      </c>
      <c r="AL879" s="1">
        <v>0</v>
      </c>
      <c r="AM879" s="1">
        <v>1</v>
      </c>
      <c r="AN879" s="1">
        <v>0</v>
      </c>
      <c r="AO879" s="1">
        <v>0</v>
      </c>
      <c r="AP879" s="1">
        <v>0</v>
      </c>
      <c r="AQ879" s="1">
        <v>0</v>
      </c>
      <c r="AR879" s="1">
        <v>0</v>
      </c>
      <c r="AS879" s="1">
        <v>0</v>
      </c>
      <c r="AV879" s="1">
        <v>14.6</v>
      </c>
      <c r="AW879" s="1" t="s">
        <v>59</v>
      </c>
      <c r="AX879" s="1">
        <v>7</v>
      </c>
    </row>
    <row r="880" spans="1:50">
      <c r="A880" s="1" t="s">
        <v>1706</v>
      </c>
      <c r="B880" s="1" t="s">
        <v>1707</v>
      </c>
      <c r="C880" s="1" t="s">
        <v>187</v>
      </c>
      <c r="E880" s="1" t="s">
        <v>63</v>
      </c>
      <c r="F880" s="1">
        <v>48</v>
      </c>
      <c r="G880" s="1" t="s">
        <v>70</v>
      </c>
      <c r="H880" s="1">
        <v>222.7</v>
      </c>
      <c r="I880" s="1" t="s">
        <v>105</v>
      </c>
      <c r="J880" s="1" t="s">
        <v>71</v>
      </c>
      <c r="K880" s="1" t="s">
        <v>72</v>
      </c>
      <c r="L880" s="1" t="s">
        <v>58</v>
      </c>
      <c r="M880" s="1">
        <v>0</v>
      </c>
      <c r="N880" s="1">
        <v>2</v>
      </c>
      <c r="O880" s="1">
        <v>0</v>
      </c>
      <c r="P880" s="1">
        <v>0</v>
      </c>
      <c r="Q880" s="1" t="s">
        <v>59</v>
      </c>
      <c r="R880" s="1" t="s">
        <v>59</v>
      </c>
      <c r="S880" s="1" t="s">
        <v>59</v>
      </c>
      <c r="T880" s="1" t="s">
        <v>59</v>
      </c>
      <c r="U880" s="1" t="s">
        <v>59</v>
      </c>
      <c r="W880" s="1">
        <v>0</v>
      </c>
      <c r="X880" s="1">
        <v>0</v>
      </c>
      <c r="Y880" s="1" t="s">
        <v>66</v>
      </c>
      <c r="Z880" s="1" t="s">
        <v>66</v>
      </c>
      <c r="AA880" s="1" t="s">
        <v>66</v>
      </c>
      <c r="AB880" s="1" t="s">
        <v>58</v>
      </c>
      <c r="AC880" s="1" t="s">
        <v>58</v>
      </c>
      <c r="AD880" s="1" t="s">
        <v>58</v>
      </c>
      <c r="AE880" s="1" t="s">
        <v>58</v>
      </c>
      <c r="AF880" s="1" t="s">
        <v>58</v>
      </c>
      <c r="AG880" s="1" t="s">
        <v>58</v>
      </c>
      <c r="AH880" s="1" t="s">
        <v>58</v>
      </c>
      <c r="AI880" s="1" t="s">
        <v>58</v>
      </c>
      <c r="AJ880" s="1" t="s">
        <v>58</v>
      </c>
      <c r="AK880" s="1">
        <v>0</v>
      </c>
      <c r="AL880" s="1">
        <v>0</v>
      </c>
      <c r="AM880" s="1">
        <v>1</v>
      </c>
      <c r="AN880" s="1">
        <v>0</v>
      </c>
      <c r="AO880" s="1">
        <v>0</v>
      </c>
      <c r="AP880" s="1">
        <v>0</v>
      </c>
      <c r="AQ880" s="1">
        <v>0</v>
      </c>
      <c r="AR880" s="1">
        <v>0</v>
      </c>
      <c r="AS880" s="1">
        <v>0</v>
      </c>
      <c r="AV880" s="1">
        <v>10.7</v>
      </c>
      <c r="AW880" s="1" t="s">
        <v>59</v>
      </c>
      <c r="AX880" s="1">
        <v>7</v>
      </c>
    </row>
    <row r="881" spans="1:50">
      <c r="A881" s="1" t="s">
        <v>1708</v>
      </c>
      <c r="B881" s="1" t="s">
        <v>1709</v>
      </c>
      <c r="C881" s="1" t="s">
        <v>271</v>
      </c>
      <c r="D881" s="1">
        <v>460</v>
      </c>
      <c r="E881" s="1" t="s">
        <v>63</v>
      </c>
      <c r="F881" s="1">
        <v>58</v>
      </c>
      <c r="G881" s="1" t="s">
        <v>64</v>
      </c>
      <c r="H881" s="1">
        <v>285.2</v>
      </c>
      <c r="I881" s="1" t="s">
        <v>105</v>
      </c>
      <c r="J881" s="1" t="s">
        <v>55</v>
      </c>
      <c r="K881" s="1" t="s">
        <v>72</v>
      </c>
      <c r="L881" s="1" t="s">
        <v>66</v>
      </c>
      <c r="M881" s="1">
        <v>4</v>
      </c>
      <c r="N881" s="1">
        <v>2</v>
      </c>
      <c r="O881" s="1">
        <v>2</v>
      </c>
      <c r="P881" s="1">
        <v>0</v>
      </c>
      <c r="Q881" s="1" t="s">
        <v>66</v>
      </c>
      <c r="R881" s="1" t="s">
        <v>59</v>
      </c>
      <c r="S881" s="1" t="s">
        <v>59</v>
      </c>
      <c r="T881" s="1" t="s">
        <v>66</v>
      </c>
      <c r="U881" s="1" t="s">
        <v>59</v>
      </c>
      <c r="V881" s="1">
        <v>1</v>
      </c>
      <c r="W881" s="1">
        <v>1</v>
      </c>
      <c r="X881" s="1">
        <v>0</v>
      </c>
      <c r="Y881" s="1" t="s">
        <v>66</v>
      </c>
      <c r="Z881" s="1" t="s">
        <v>58</v>
      </c>
      <c r="AA881" s="1" t="s">
        <v>58</v>
      </c>
      <c r="AB881" s="1" t="s">
        <v>66</v>
      </c>
      <c r="AC881" s="1" t="s">
        <v>58</v>
      </c>
      <c r="AD881" s="1" t="s">
        <v>58</v>
      </c>
      <c r="AE881" s="1" t="s">
        <v>58</v>
      </c>
      <c r="AF881" s="1" t="s">
        <v>58</v>
      </c>
      <c r="AG881" s="1" t="s">
        <v>58</v>
      </c>
      <c r="AH881" s="1" t="s">
        <v>66</v>
      </c>
      <c r="AI881" s="1" t="s">
        <v>58</v>
      </c>
      <c r="AJ881" s="1" t="s">
        <v>58</v>
      </c>
      <c r="AK881" s="1">
        <v>0</v>
      </c>
      <c r="AL881" s="1">
        <v>0</v>
      </c>
      <c r="AM881" s="1">
        <v>1</v>
      </c>
      <c r="AN881" s="1">
        <v>0</v>
      </c>
      <c r="AO881" s="1">
        <v>1</v>
      </c>
      <c r="AP881" s="1">
        <v>0</v>
      </c>
      <c r="AQ881" s="1">
        <v>0</v>
      </c>
      <c r="AR881" s="1">
        <v>0</v>
      </c>
      <c r="AS881" s="1">
        <v>0</v>
      </c>
      <c r="AV881" s="1">
        <v>12.7</v>
      </c>
      <c r="AW881" s="1" t="s">
        <v>59</v>
      </c>
      <c r="AX881" s="1">
        <v>1</v>
      </c>
    </row>
    <row r="882" spans="1:50">
      <c r="A882" s="1" t="s">
        <v>1710</v>
      </c>
      <c r="B882" s="1" t="s">
        <v>399</v>
      </c>
      <c r="C882" s="1" t="s">
        <v>126</v>
      </c>
      <c r="E882" s="1" t="s">
        <v>53</v>
      </c>
      <c r="F882" s="1">
        <v>58</v>
      </c>
      <c r="G882" s="1" t="s">
        <v>64</v>
      </c>
      <c r="H882" s="1">
        <v>206.91</v>
      </c>
      <c r="I882" s="1" t="s">
        <v>55</v>
      </c>
      <c r="J882" s="1" t="s">
        <v>71</v>
      </c>
      <c r="K882" s="1" t="s">
        <v>72</v>
      </c>
      <c r="L882" s="1" t="s">
        <v>58</v>
      </c>
      <c r="M882" s="1">
        <v>0</v>
      </c>
      <c r="N882" s="1">
        <v>0</v>
      </c>
      <c r="O882" s="1">
        <v>0</v>
      </c>
      <c r="P882" s="1">
        <v>0</v>
      </c>
      <c r="Q882" s="1" t="s">
        <v>59</v>
      </c>
      <c r="R882" s="1" t="s">
        <v>59</v>
      </c>
      <c r="S882" s="1" t="s">
        <v>59</v>
      </c>
      <c r="T882" s="1" t="s">
        <v>59</v>
      </c>
      <c r="U882" s="1" t="s">
        <v>59</v>
      </c>
      <c r="W882" s="1">
        <v>0</v>
      </c>
      <c r="X882" s="1">
        <v>0</v>
      </c>
      <c r="Y882" s="1" t="s">
        <v>58</v>
      </c>
      <c r="Z882" s="1" t="s">
        <v>58</v>
      </c>
      <c r="AA882" s="1" t="s">
        <v>58</v>
      </c>
      <c r="AB882" s="1" t="s">
        <v>58</v>
      </c>
      <c r="AC882" s="1" t="s">
        <v>58</v>
      </c>
      <c r="AD882" s="1" t="s">
        <v>58</v>
      </c>
      <c r="AE882" s="1" t="s">
        <v>58</v>
      </c>
      <c r="AF882" s="1" t="s">
        <v>58</v>
      </c>
      <c r="AG882" s="1" t="s">
        <v>58</v>
      </c>
      <c r="AH882" s="1" t="s">
        <v>58</v>
      </c>
      <c r="AI882" s="1" t="s">
        <v>58</v>
      </c>
      <c r="AJ882" s="1" t="s">
        <v>58</v>
      </c>
      <c r="AK882" s="1">
        <v>0</v>
      </c>
      <c r="AL882" s="1">
        <v>0</v>
      </c>
      <c r="AM882" s="1">
        <v>0</v>
      </c>
      <c r="AN882" s="1">
        <v>0</v>
      </c>
      <c r="AO882" s="1">
        <v>0</v>
      </c>
      <c r="AP882" s="1">
        <v>0</v>
      </c>
      <c r="AQ882" s="1">
        <v>0</v>
      </c>
      <c r="AR882" s="1">
        <v>0</v>
      </c>
      <c r="AS882" s="1">
        <v>0</v>
      </c>
      <c r="AV882" s="1">
        <v>11.1</v>
      </c>
      <c r="AW882" s="1" t="s">
        <v>59</v>
      </c>
      <c r="AX882" s="1">
        <v>7</v>
      </c>
    </row>
    <row r="883" spans="1:50">
      <c r="A883" s="1" t="s">
        <v>1711</v>
      </c>
      <c r="B883" s="1" t="s">
        <v>890</v>
      </c>
      <c r="C883" s="1" t="s">
        <v>142</v>
      </c>
      <c r="D883" s="1">
        <v>6440</v>
      </c>
      <c r="E883" s="1" t="s">
        <v>63</v>
      </c>
      <c r="F883" s="1">
        <v>48</v>
      </c>
      <c r="G883" s="1" t="s">
        <v>163</v>
      </c>
      <c r="H883" s="1">
        <v>376.32</v>
      </c>
      <c r="I883" s="1" t="s">
        <v>76</v>
      </c>
      <c r="J883" s="1" t="s">
        <v>56</v>
      </c>
      <c r="K883" s="1" t="s">
        <v>131</v>
      </c>
      <c r="L883" s="1" t="s">
        <v>58</v>
      </c>
      <c r="M883" s="1">
        <v>0</v>
      </c>
      <c r="N883" s="1">
        <v>2</v>
      </c>
      <c r="O883" s="1">
        <v>2</v>
      </c>
      <c r="P883" s="1">
        <v>0</v>
      </c>
      <c r="Q883" s="1" t="s">
        <v>59</v>
      </c>
      <c r="R883" s="1" t="s">
        <v>59</v>
      </c>
      <c r="S883" s="1" t="s">
        <v>59</v>
      </c>
      <c r="T883" s="1" t="s">
        <v>59</v>
      </c>
      <c r="U883" s="1" t="s">
        <v>59</v>
      </c>
      <c r="V883" s="1">
        <v>1</v>
      </c>
      <c r="W883" s="1">
        <v>0</v>
      </c>
      <c r="X883" s="1">
        <v>1</v>
      </c>
      <c r="Y883" s="1" t="s">
        <v>66</v>
      </c>
      <c r="Z883" s="1" t="s">
        <v>58</v>
      </c>
      <c r="AA883" s="1" t="s">
        <v>58</v>
      </c>
      <c r="AB883" s="1" t="s">
        <v>58</v>
      </c>
      <c r="AC883" s="1" t="s">
        <v>58</v>
      </c>
      <c r="AD883" s="1" t="s">
        <v>58</v>
      </c>
      <c r="AE883" s="1" t="s">
        <v>58</v>
      </c>
      <c r="AF883" s="1" t="s">
        <v>58</v>
      </c>
      <c r="AG883" s="1" t="s">
        <v>58</v>
      </c>
      <c r="AH883" s="1" t="s">
        <v>58</v>
      </c>
      <c r="AI883" s="1" t="s">
        <v>58</v>
      </c>
      <c r="AJ883" s="1" t="s">
        <v>58</v>
      </c>
      <c r="AK883" s="1">
        <v>1</v>
      </c>
      <c r="AL883" s="1">
        <v>0</v>
      </c>
      <c r="AM883" s="1">
        <v>1</v>
      </c>
      <c r="AN883" s="1">
        <v>0</v>
      </c>
      <c r="AO883" s="1">
        <v>1</v>
      </c>
      <c r="AP883" s="1">
        <v>0</v>
      </c>
      <c r="AQ883" s="1">
        <v>0</v>
      </c>
      <c r="AR883" s="1">
        <v>0</v>
      </c>
      <c r="AS883" s="1">
        <v>0</v>
      </c>
      <c r="AV883" s="1">
        <v>15.5</v>
      </c>
      <c r="AW883" s="1" t="s">
        <v>59</v>
      </c>
      <c r="AX883" s="1">
        <v>6</v>
      </c>
    </row>
    <row r="884" spans="1:50">
      <c r="A884" s="1" t="s">
        <v>1712</v>
      </c>
      <c r="B884" s="1" t="s">
        <v>1713</v>
      </c>
      <c r="C884" s="1" t="s">
        <v>134</v>
      </c>
      <c r="D884" s="1">
        <v>1840</v>
      </c>
      <c r="E884" s="1" t="s">
        <v>63</v>
      </c>
      <c r="F884" s="1">
        <v>36</v>
      </c>
      <c r="G884" s="1" t="s">
        <v>64</v>
      </c>
      <c r="H884" s="1">
        <v>335.2</v>
      </c>
      <c r="I884" s="1" t="s">
        <v>261</v>
      </c>
      <c r="J884" s="1" t="s">
        <v>71</v>
      </c>
      <c r="K884" s="1" t="s">
        <v>72</v>
      </c>
      <c r="L884" s="1" t="s">
        <v>66</v>
      </c>
      <c r="M884" s="1">
        <v>3</v>
      </c>
      <c r="N884" s="1">
        <v>2</v>
      </c>
      <c r="O884" s="1">
        <v>2</v>
      </c>
      <c r="P884" s="1">
        <v>0</v>
      </c>
      <c r="Q884" s="1" t="s">
        <v>59</v>
      </c>
      <c r="R884" s="1" t="s">
        <v>59</v>
      </c>
      <c r="S884" s="1" t="s">
        <v>59</v>
      </c>
      <c r="T884" s="1" t="s">
        <v>59</v>
      </c>
      <c r="U884" s="1" t="s">
        <v>59</v>
      </c>
      <c r="V884" s="1">
        <v>0</v>
      </c>
      <c r="W884" s="1">
        <v>1</v>
      </c>
      <c r="X884" s="1">
        <v>1</v>
      </c>
      <c r="Y884" s="1" t="s">
        <v>66</v>
      </c>
      <c r="Z884" s="1" t="s">
        <v>58</v>
      </c>
      <c r="AA884" s="1" t="s">
        <v>58</v>
      </c>
      <c r="AB884" s="1" t="s">
        <v>66</v>
      </c>
      <c r="AC884" s="1" t="s">
        <v>58</v>
      </c>
      <c r="AD884" s="1" t="s">
        <v>58</v>
      </c>
      <c r="AE884" s="1" t="s">
        <v>66</v>
      </c>
      <c r="AF884" s="1" t="s">
        <v>58</v>
      </c>
      <c r="AG884" s="1" t="s">
        <v>58</v>
      </c>
      <c r="AH884" s="1" t="s">
        <v>58</v>
      </c>
      <c r="AI884" s="1" t="s">
        <v>58</v>
      </c>
      <c r="AJ884" s="1" t="s">
        <v>58</v>
      </c>
      <c r="AK884" s="1">
        <v>1</v>
      </c>
      <c r="AL884" s="1">
        <v>1</v>
      </c>
      <c r="AM884" s="1">
        <v>1</v>
      </c>
      <c r="AN884" s="1">
        <v>0</v>
      </c>
      <c r="AO884" s="1">
        <v>0</v>
      </c>
      <c r="AP884" s="1">
        <v>0</v>
      </c>
      <c r="AQ884" s="1">
        <v>0</v>
      </c>
      <c r="AR884" s="1">
        <v>0</v>
      </c>
      <c r="AS884" s="1">
        <v>0</v>
      </c>
      <c r="AV884" s="1">
        <v>13.2</v>
      </c>
      <c r="AW884" s="1" t="s">
        <v>59</v>
      </c>
      <c r="AX884" s="1">
        <v>1</v>
      </c>
    </row>
    <row r="885" spans="1:50">
      <c r="A885" s="1" t="s">
        <v>1714</v>
      </c>
      <c r="B885" s="1" t="s">
        <v>431</v>
      </c>
      <c r="C885" s="1" t="s">
        <v>103</v>
      </c>
      <c r="D885" s="1">
        <v>7320</v>
      </c>
      <c r="E885" s="1" t="s">
        <v>53</v>
      </c>
      <c r="F885" s="1">
        <v>0</v>
      </c>
      <c r="G885" s="1" t="s">
        <v>64</v>
      </c>
      <c r="H885" s="1">
        <v>314.14</v>
      </c>
      <c r="I885" s="1" t="s">
        <v>55</v>
      </c>
      <c r="J885" s="1" t="s">
        <v>71</v>
      </c>
      <c r="K885" s="1" t="s">
        <v>85</v>
      </c>
      <c r="L885" s="1" t="s">
        <v>58</v>
      </c>
      <c r="M885" s="1">
        <v>0</v>
      </c>
      <c r="N885" s="1">
        <v>2</v>
      </c>
      <c r="O885" s="1">
        <v>2</v>
      </c>
      <c r="P885" s="1">
        <v>0</v>
      </c>
      <c r="Q885" s="1" t="s">
        <v>59</v>
      </c>
      <c r="R885" s="1" t="s">
        <v>59</v>
      </c>
      <c r="S885" s="1" t="s">
        <v>59</v>
      </c>
      <c r="T885" s="1" t="s">
        <v>59</v>
      </c>
      <c r="U885" s="1" t="s">
        <v>59</v>
      </c>
      <c r="W885" s="1">
        <v>0</v>
      </c>
      <c r="X885" s="1">
        <v>0</v>
      </c>
      <c r="Y885" s="1" t="s">
        <v>59</v>
      </c>
      <c r="Z885" s="1" t="s">
        <v>59</v>
      </c>
      <c r="AA885" s="1" t="s">
        <v>59</v>
      </c>
      <c r="AB885" s="1" t="s">
        <v>59</v>
      </c>
      <c r="AC885" s="1" t="s">
        <v>59</v>
      </c>
      <c r="AD885" s="1" t="s">
        <v>59</v>
      </c>
      <c r="AE885" s="1" t="s">
        <v>59</v>
      </c>
      <c r="AF885" s="1" t="s">
        <v>59</v>
      </c>
      <c r="AG885" s="1" t="s">
        <v>59</v>
      </c>
      <c r="AH885" s="1" t="s">
        <v>59</v>
      </c>
      <c r="AI885" s="1" t="s">
        <v>59</v>
      </c>
      <c r="AJ885" s="1" t="s">
        <v>59</v>
      </c>
      <c r="AV885" s="1">
        <v>14.7</v>
      </c>
      <c r="AW885" s="1" t="s">
        <v>59</v>
      </c>
      <c r="AX885" s="1">
        <v>6</v>
      </c>
    </row>
    <row r="886" spans="1:50">
      <c r="A886" s="1" t="s">
        <v>1715</v>
      </c>
      <c r="B886" s="1" t="s">
        <v>1716</v>
      </c>
      <c r="C886" s="1" t="s">
        <v>185</v>
      </c>
      <c r="D886" s="1">
        <v>1600</v>
      </c>
      <c r="E886" s="1" t="s">
        <v>53</v>
      </c>
      <c r="F886" s="1">
        <v>82</v>
      </c>
      <c r="G886" s="1" t="s">
        <v>115</v>
      </c>
      <c r="H886" s="1">
        <v>321.05</v>
      </c>
      <c r="I886" s="1" t="s">
        <v>94</v>
      </c>
      <c r="J886" s="1" t="s">
        <v>56</v>
      </c>
      <c r="K886" s="1" t="s">
        <v>128</v>
      </c>
      <c r="L886" s="1" t="s">
        <v>58</v>
      </c>
      <c r="M886" s="1">
        <v>0</v>
      </c>
      <c r="N886" s="1">
        <v>1</v>
      </c>
      <c r="O886" s="1">
        <v>1</v>
      </c>
      <c r="P886" s="1">
        <v>0</v>
      </c>
      <c r="Q886" s="1" t="s">
        <v>59</v>
      </c>
      <c r="R886" s="1" t="s">
        <v>59</v>
      </c>
      <c r="S886" s="1" t="s">
        <v>59</v>
      </c>
      <c r="T886" s="1" t="s">
        <v>59</v>
      </c>
      <c r="U886" s="1" t="s">
        <v>59</v>
      </c>
      <c r="W886" s="1">
        <v>0</v>
      </c>
      <c r="X886" s="1">
        <v>0</v>
      </c>
      <c r="Y886" s="1" t="s">
        <v>66</v>
      </c>
      <c r="Z886" s="1" t="s">
        <v>58</v>
      </c>
      <c r="AA886" s="1" t="s">
        <v>58</v>
      </c>
      <c r="AB886" s="1" t="s">
        <v>58</v>
      </c>
      <c r="AC886" s="1" t="s">
        <v>58</v>
      </c>
      <c r="AD886" s="1" t="s">
        <v>58</v>
      </c>
      <c r="AE886" s="1" t="s">
        <v>58</v>
      </c>
      <c r="AF886" s="1" t="s">
        <v>58</v>
      </c>
      <c r="AG886" s="1" t="s">
        <v>58</v>
      </c>
      <c r="AH886" s="1" t="s">
        <v>58</v>
      </c>
      <c r="AI886" s="1" t="s">
        <v>58</v>
      </c>
      <c r="AJ886" s="1" t="s">
        <v>58</v>
      </c>
      <c r="AK886" s="1">
        <v>0</v>
      </c>
      <c r="AL886" s="1">
        <v>0</v>
      </c>
      <c r="AM886" s="1">
        <v>1</v>
      </c>
      <c r="AN886" s="1">
        <v>0</v>
      </c>
      <c r="AO886" s="1">
        <v>1</v>
      </c>
      <c r="AP886" s="1">
        <v>0</v>
      </c>
      <c r="AQ886" s="1">
        <v>0</v>
      </c>
      <c r="AR886" s="1">
        <v>0</v>
      </c>
      <c r="AS886" s="1">
        <v>0</v>
      </c>
      <c r="AV886" s="1">
        <v>14.3</v>
      </c>
      <c r="AW886" s="1" t="s">
        <v>59</v>
      </c>
      <c r="AX886" s="1">
        <v>1</v>
      </c>
    </row>
    <row r="887" spans="1:50">
      <c r="A887" s="1" t="s">
        <v>1717</v>
      </c>
      <c r="B887" s="1" t="s">
        <v>1718</v>
      </c>
      <c r="C887" s="1" t="s">
        <v>328</v>
      </c>
      <c r="E887" s="1" t="s">
        <v>63</v>
      </c>
      <c r="F887" s="1">
        <v>48</v>
      </c>
      <c r="G887" s="1" t="s">
        <v>64</v>
      </c>
      <c r="H887" s="1">
        <v>224.01</v>
      </c>
      <c r="I887" s="1" t="s">
        <v>55</v>
      </c>
      <c r="J887" s="1" t="s">
        <v>71</v>
      </c>
      <c r="K887" s="1" t="s">
        <v>145</v>
      </c>
      <c r="L887" s="1" t="s">
        <v>58</v>
      </c>
      <c r="M887" s="1">
        <v>0</v>
      </c>
      <c r="N887" s="1">
        <v>2</v>
      </c>
      <c r="O887" s="1">
        <v>2</v>
      </c>
      <c r="P887" s="1">
        <v>0</v>
      </c>
      <c r="Q887" s="1" t="s">
        <v>59</v>
      </c>
      <c r="R887" s="1" t="s">
        <v>59</v>
      </c>
      <c r="S887" s="1" t="s">
        <v>59</v>
      </c>
      <c r="T887" s="1" t="s">
        <v>59</v>
      </c>
      <c r="U887" s="1" t="s">
        <v>59</v>
      </c>
      <c r="V887" s="1">
        <v>0</v>
      </c>
      <c r="W887" s="1">
        <v>1</v>
      </c>
      <c r="X887" s="1">
        <v>1</v>
      </c>
      <c r="Y887" s="1" t="s">
        <v>66</v>
      </c>
      <c r="Z887" s="1" t="s">
        <v>66</v>
      </c>
      <c r="AA887" s="1" t="s">
        <v>58</v>
      </c>
      <c r="AB887" s="1" t="s">
        <v>58</v>
      </c>
      <c r="AC887" s="1" t="s">
        <v>58</v>
      </c>
      <c r="AD887" s="1" t="s">
        <v>58</v>
      </c>
      <c r="AE887" s="1" t="s">
        <v>58</v>
      </c>
      <c r="AF887" s="1" t="s">
        <v>58</v>
      </c>
      <c r="AG887" s="1" t="s">
        <v>58</v>
      </c>
      <c r="AH887" s="1" t="s">
        <v>58</v>
      </c>
      <c r="AI887" s="1" t="s">
        <v>58</v>
      </c>
      <c r="AJ887" s="1" t="s">
        <v>58</v>
      </c>
      <c r="AK887" s="1">
        <v>1</v>
      </c>
      <c r="AL887" s="1">
        <v>1</v>
      </c>
      <c r="AM887" s="1">
        <v>1</v>
      </c>
      <c r="AN887" s="1">
        <v>1</v>
      </c>
      <c r="AO887" s="1">
        <v>1</v>
      </c>
      <c r="AP887" s="1">
        <v>0</v>
      </c>
      <c r="AQ887" s="1">
        <v>1</v>
      </c>
      <c r="AR887" s="1">
        <v>0</v>
      </c>
      <c r="AS887" s="1">
        <v>1</v>
      </c>
      <c r="AV887" s="1">
        <v>11.7</v>
      </c>
      <c r="AW887" s="1" t="s">
        <v>59</v>
      </c>
      <c r="AX887" s="1">
        <v>5</v>
      </c>
    </row>
    <row r="888" spans="1:50">
      <c r="A888" s="1" t="s">
        <v>1719</v>
      </c>
      <c r="B888" s="1" t="s">
        <v>1720</v>
      </c>
      <c r="C888" s="1" t="s">
        <v>126</v>
      </c>
      <c r="D888" s="1">
        <v>3160</v>
      </c>
      <c r="E888" s="1" t="s">
        <v>53</v>
      </c>
      <c r="F888" s="1">
        <v>0</v>
      </c>
      <c r="G888" s="1" t="s">
        <v>115</v>
      </c>
      <c r="H888" s="1">
        <v>136.51</v>
      </c>
      <c r="I888" s="1" t="s">
        <v>105</v>
      </c>
      <c r="J888" s="1" t="s">
        <v>55</v>
      </c>
      <c r="K888" s="1" t="s">
        <v>123</v>
      </c>
      <c r="L888" s="1" t="s">
        <v>58</v>
      </c>
      <c r="M888" s="1">
        <v>0</v>
      </c>
      <c r="N888" s="1">
        <v>2</v>
      </c>
      <c r="O888" s="1">
        <v>2</v>
      </c>
      <c r="P888" s="1">
        <v>0</v>
      </c>
      <c r="Q888" s="1" t="s">
        <v>59</v>
      </c>
      <c r="R888" s="1" t="s">
        <v>59</v>
      </c>
      <c r="S888" s="1" t="s">
        <v>59</v>
      </c>
      <c r="T888" s="1" t="s">
        <v>59</v>
      </c>
      <c r="U888" s="1" t="s">
        <v>59</v>
      </c>
      <c r="W888" s="1">
        <v>0</v>
      </c>
      <c r="X888" s="1">
        <v>0</v>
      </c>
      <c r="Y888" s="1" t="s">
        <v>66</v>
      </c>
      <c r="Z888" s="1" t="s">
        <v>66</v>
      </c>
      <c r="AA888" s="1" t="s">
        <v>58</v>
      </c>
      <c r="AB888" s="1" t="s">
        <v>58</v>
      </c>
      <c r="AC888" s="1" t="s">
        <v>58</v>
      </c>
      <c r="AD888" s="1" t="s">
        <v>58</v>
      </c>
      <c r="AE888" s="1" t="s">
        <v>58</v>
      </c>
      <c r="AF888" s="1" t="s">
        <v>58</v>
      </c>
      <c r="AG888" s="1" t="s">
        <v>58</v>
      </c>
      <c r="AH888" s="1" t="s">
        <v>58</v>
      </c>
      <c r="AI888" s="1" t="s">
        <v>58</v>
      </c>
      <c r="AJ888" s="1" t="s">
        <v>66</v>
      </c>
      <c r="AK888" s="1">
        <v>0</v>
      </c>
      <c r="AL888" s="1">
        <v>0</v>
      </c>
      <c r="AM888" s="1">
        <v>0</v>
      </c>
      <c r="AN888" s="1">
        <v>0</v>
      </c>
      <c r="AO888" s="1">
        <v>1</v>
      </c>
      <c r="AP888" s="1">
        <v>0</v>
      </c>
      <c r="AQ888" s="1">
        <v>0</v>
      </c>
      <c r="AR888" s="1">
        <v>0</v>
      </c>
      <c r="AS888" s="1">
        <v>1</v>
      </c>
      <c r="AV888" s="1">
        <v>12</v>
      </c>
      <c r="AW888" s="1" t="s">
        <v>59</v>
      </c>
      <c r="AX888" s="1">
        <v>7</v>
      </c>
    </row>
    <row r="889" spans="1:50">
      <c r="A889" s="1" t="s">
        <v>1721</v>
      </c>
      <c r="B889" s="1" t="s">
        <v>1722</v>
      </c>
      <c r="C889" s="1" t="s">
        <v>148</v>
      </c>
      <c r="D889" s="1">
        <v>5190</v>
      </c>
      <c r="E889" s="1" t="s">
        <v>53</v>
      </c>
      <c r="F889" s="1">
        <v>64</v>
      </c>
      <c r="G889" s="1" t="s">
        <v>54</v>
      </c>
      <c r="H889" s="1">
        <v>138.49</v>
      </c>
      <c r="I889" s="1" t="s">
        <v>105</v>
      </c>
      <c r="J889" s="1" t="s">
        <v>56</v>
      </c>
      <c r="K889" s="1" t="s">
        <v>256</v>
      </c>
      <c r="L889" s="1" t="s">
        <v>58</v>
      </c>
      <c r="M889" s="1">
        <v>0</v>
      </c>
      <c r="N889" s="1">
        <v>0</v>
      </c>
      <c r="O889" s="1">
        <v>0</v>
      </c>
      <c r="P889" s="1">
        <v>0</v>
      </c>
      <c r="Q889" s="1" t="s">
        <v>59</v>
      </c>
      <c r="R889" s="1" t="s">
        <v>59</v>
      </c>
      <c r="S889" s="1" t="s">
        <v>66</v>
      </c>
      <c r="T889" s="1" t="s">
        <v>59</v>
      </c>
      <c r="U889" s="1" t="s">
        <v>59</v>
      </c>
      <c r="W889" s="1">
        <v>0</v>
      </c>
      <c r="X889" s="1">
        <v>0</v>
      </c>
      <c r="Y889" s="1" t="s">
        <v>59</v>
      </c>
      <c r="Z889" s="1" t="s">
        <v>59</v>
      </c>
      <c r="AA889" s="1" t="s">
        <v>59</v>
      </c>
      <c r="AB889" s="1" t="s">
        <v>59</v>
      </c>
      <c r="AC889" s="1" t="s">
        <v>59</v>
      </c>
      <c r="AD889" s="1" t="s">
        <v>59</v>
      </c>
      <c r="AE889" s="1" t="s">
        <v>59</v>
      </c>
      <c r="AF889" s="1" t="s">
        <v>59</v>
      </c>
      <c r="AG889" s="1" t="s">
        <v>59</v>
      </c>
      <c r="AH889" s="1" t="s">
        <v>59</v>
      </c>
      <c r="AI889" s="1" t="s">
        <v>59</v>
      </c>
      <c r="AJ889" s="1" t="s">
        <v>59</v>
      </c>
      <c r="AV889" s="1">
        <v>11.5</v>
      </c>
      <c r="AW889" s="1" t="s">
        <v>59</v>
      </c>
      <c r="AX889" s="1">
        <v>3</v>
      </c>
    </row>
    <row r="890" spans="1:50">
      <c r="A890" s="1" t="s">
        <v>1723</v>
      </c>
      <c r="B890" s="1" t="s">
        <v>1724</v>
      </c>
      <c r="C890" s="1" t="s">
        <v>93</v>
      </c>
      <c r="D890" s="1">
        <v>740</v>
      </c>
      <c r="E890" s="1" t="s">
        <v>63</v>
      </c>
      <c r="F890" s="1">
        <v>64</v>
      </c>
      <c r="G890" s="1" t="s">
        <v>363</v>
      </c>
      <c r="H890" s="1">
        <v>361.84</v>
      </c>
      <c r="I890" s="1" t="s">
        <v>76</v>
      </c>
      <c r="J890" s="1" t="s">
        <v>71</v>
      </c>
      <c r="K890" s="1" t="s">
        <v>90</v>
      </c>
      <c r="L890" s="1" t="s">
        <v>58</v>
      </c>
      <c r="M890" s="1">
        <v>0</v>
      </c>
      <c r="N890" s="1">
        <v>2</v>
      </c>
      <c r="O890" s="1">
        <v>2</v>
      </c>
      <c r="P890" s="1">
        <v>0</v>
      </c>
      <c r="Q890" s="1" t="s">
        <v>66</v>
      </c>
      <c r="R890" s="1" t="s">
        <v>59</v>
      </c>
      <c r="S890" s="1" t="s">
        <v>59</v>
      </c>
      <c r="T890" s="1" t="s">
        <v>59</v>
      </c>
      <c r="U890" s="1" t="s">
        <v>59</v>
      </c>
      <c r="W890" s="1">
        <v>0</v>
      </c>
      <c r="X890" s="1">
        <v>0</v>
      </c>
      <c r="Y890" s="1" t="s">
        <v>66</v>
      </c>
      <c r="Z890" s="1" t="s">
        <v>66</v>
      </c>
      <c r="AA890" s="1" t="s">
        <v>58</v>
      </c>
      <c r="AB890" s="1" t="s">
        <v>66</v>
      </c>
      <c r="AC890" s="1" t="s">
        <v>58</v>
      </c>
      <c r="AD890" s="1" t="s">
        <v>58</v>
      </c>
      <c r="AE890" s="1" t="s">
        <v>58</v>
      </c>
      <c r="AF890" s="1" t="s">
        <v>58</v>
      </c>
      <c r="AG890" s="1" t="s">
        <v>58</v>
      </c>
      <c r="AH890" s="1" t="s">
        <v>58</v>
      </c>
      <c r="AI890" s="1" t="s">
        <v>58</v>
      </c>
      <c r="AJ890" s="1" t="s">
        <v>58</v>
      </c>
      <c r="AK890" s="1">
        <v>0</v>
      </c>
      <c r="AL890" s="1">
        <v>1</v>
      </c>
      <c r="AM890" s="1">
        <v>1</v>
      </c>
      <c r="AN890" s="1">
        <v>0</v>
      </c>
      <c r="AO890" s="1">
        <v>1</v>
      </c>
      <c r="AP890" s="1">
        <v>1</v>
      </c>
      <c r="AQ890" s="1">
        <v>1</v>
      </c>
      <c r="AR890" s="1">
        <v>0</v>
      </c>
      <c r="AS890" s="1">
        <v>0</v>
      </c>
      <c r="AV890" s="1">
        <v>13</v>
      </c>
      <c r="AW890" s="1" t="s">
        <v>59</v>
      </c>
      <c r="AX890" s="1">
        <v>5</v>
      </c>
    </row>
    <row r="891" spans="1:50">
      <c r="A891" s="1" t="s">
        <v>1725</v>
      </c>
      <c r="B891" s="1" t="s">
        <v>310</v>
      </c>
      <c r="C891" s="1" t="s">
        <v>212</v>
      </c>
      <c r="D891" s="1">
        <v>9200</v>
      </c>
      <c r="E891" s="1" t="s">
        <v>63</v>
      </c>
      <c r="F891" s="1">
        <v>58</v>
      </c>
      <c r="G891" s="1" t="s">
        <v>54</v>
      </c>
      <c r="H891" s="1">
        <v>285.86</v>
      </c>
      <c r="I891" s="1" t="s">
        <v>76</v>
      </c>
      <c r="J891" s="1" t="s">
        <v>55</v>
      </c>
      <c r="K891" s="1" t="s">
        <v>256</v>
      </c>
      <c r="L891" s="1" t="s">
        <v>58</v>
      </c>
      <c r="M891" s="1">
        <v>0</v>
      </c>
      <c r="N891" s="1">
        <v>2</v>
      </c>
      <c r="O891" s="1">
        <v>2</v>
      </c>
      <c r="P891" s="1">
        <v>0</v>
      </c>
      <c r="Q891" s="1" t="s">
        <v>59</v>
      </c>
      <c r="R891" s="1" t="s">
        <v>59</v>
      </c>
      <c r="S891" s="1" t="s">
        <v>59</v>
      </c>
      <c r="T891" s="1" t="s">
        <v>59</v>
      </c>
      <c r="U891" s="1" t="s">
        <v>59</v>
      </c>
      <c r="W891" s="1">
        <v>0</v>
      </c>
      <c r="X891" s="1">
        <v>0</v>
      </c>
      <c r="Y891" s="1" t="s">
        <v>66</v>
      </c>
      <c r="Z891" s="1" t="s">
        <v>58</v>
      </c>
      <c r="AA891" s="1" t="s">
        <v>58</v>
      </c>
      <c r="AB891" s="1" t="s">
        <v>58</v>
      </c>
      <c r="AC891" s="1" t="s">
        <v>58</v>
      </c>
      <c r="AD891" s="1" t="s">
        <v>58</v>
      </c>
      <c r="AE891" s="1" t="s">
        <v>58</v>
      </c>
      <c r="AF891" s="1" t="s">
        <v>58</v>
      </c>
      <c r="AG891" s="1" t="s">
        <v>58</v>
      </c>
      <c r="AH891" s="1" t="s">
        <v>58</v>
      </c>
      <c r="AI891" s="1" t="s">
        <v>58</v>
      </c>
      <c r="AJ891" s="1" t="s">
        <v>58</v>
      </c>
      <c r="AK891" s="1">
        <v>0</v>
      </c>
      <c r="AL891" s="1">
        <v>0</v>
      </c>
      <c r="AM891" s="1">
        <v>0</v>
      </c>
      <c r="AN891" s="1">
        <v>0</v>
      </c>
      <c r="AO891" s="1">
        <v>0</v>
      </c>
      <c r="AP891" s="1">
        <v>0</v>
      </c>
      <c r="AQ891" s="1">
        <v>0</v>
      </c>
      <c r="AR891" s="1">
        <v>0</v>
      </c>
      <c r="AS891" s="1">
        <v>0</v>
      </c>
      <c r="AV891" s="1">
        <v>14.2</v>
      </c>
      <c r="AW891" s="1" t="s">
        <v>59</v>
      </c>
      <c r="AX891" s="1">
        <v>7</v>
      </c>
    </row>
    <row r="892" spans="1:50">
      <c r="A892" s="1" t="s">
        <v>1726</v>
      </c>
      <c r="B892" s="1" t="s">
        <v>1727</v>
      </c>
      <c r="C892" s="1" t="s">
        <v>52</v>
      </c>
      <c r="D892" s="1">
        <v>1160</v>
      </c>
      <c r="E892" s="1" t="s">
        <v>63</v>
      </c>
      <c r="F892" s="1">
        <v>40</v>
      </c>
      <c r="G892" s="1" t="s">
        <v>163</v>
      </c>
      <c r="H892" s="1">
        <v>490.46</v>
      </c>
      <c r="I892" s="1" t="s">
        <v>55</v>
      </c>
      <c r="J892" s="1" t="s">
        <v>56</v>
      </c>
      <c r="K892" s="1" t="s">
        <v>72</v>
      </c>
      <c r="L892" s="1" t="s">
        <v>66</v>
      </c>
      <c r="M892" s="1">
        <v>1</v>
      </c>
      <c r="N892" s="1">
        <v>2</v>
      </c>
      <c r="O892" s="1">
        <v>2</v>
      </c>
      <c r="P892" s="1">
        <v>0</v>
      </c>
      <c r="Q892" s="1" t="s">
        <v>59</v>
      </c>
      <c r="R892" s="1" t="s">
        <v>59</v>
      </c>
      <c r="S892" s="1" t="s">
        <v>59</v>
      </c>
      <c r="T892" s="1" t="s">
        <v>59</v>
      </c>
      <c r="U892" s="1" t="s">
        <v>59</v>
      </c>
      <c r="W892" s="1">
        <v>0</v>
      </c>
      <c r="X892" s="1">
        <v>0</v>
      </c>
      <c r="Y892" s="1" t="s">
        <v>58</v>
      </c>
      <c r="Z892" s="1" t="s">
        <v>66</v>
      </c>
      <c r="AA892" s="1" t="s">
        <v>58</v>
      </c>
      <c r="AB892" s="1" t="s">
        <v>58</v>
      </c>
      <c r="AC892" s="1" t="s">
        <v>58</v>
      </c>
      <c r="AD892" s="1" t="s">
        <v>58</v>
      </c>
      <c r="AE892" s="1" t="s">
        <v>58</v>
      </c>
      <c r="AF892" s="1" t="s">
        <v>58</v>
      </c>
      <c r="AG892" s="1" t="s">
        <v>58</v>
      </c>
      <c r="AH892" s="1" t="s">
        <v>58</v>
      </c>
      <c r="AI892" s="1" t="s">
        <v>58</v>
      </c>
      <c r="AJ892" s="1" t="s">
        <v>58</v>
      </c>
      <c r="AK892" s="1">
        <v>0</v>
      </c>
      <c r="AL892" s="1">
        <v>1</v>
      </c>
      <c r="AM892" s="1">
        <v>1</v>
      </c>
      <c r="AN892" s="1">
        <v>0</v>
      </c>
      <c r="AO892" s="1">
        <v>1</v>
      </c>
      <c r="AP892" s="1">
        <v>0</v>
      </c>
      <c r="AQ892" s="1">
        <v>0</v>
      </c>
      <c r="AR892" s="1">
        <v>0</v>
      </c>
      <c r="AS892" s="1">
        <v>1</v>
      </c>
      <c r="AV892" s="1">
        <v>15.9</v>
      </c>
      <c r="AW892" s="1" t="s">
        <v>59</v>
      </c>
      <c r="AX892" s="1">
        <v>5</v>
      </c>
    </row>
    <row r="893" spans="1:50">
      <c r="A893" s="1" t="s">
        <v>1728</v>
      </c>
      <c r="B893" s="1" t="s">
        <v>978</v>
      </c>
      <c r="C893" s="1" t="s">
        <v>75</v>
      </c>
      <c r="D893" s="1">
        <v>3520</v>
      </c>
      <c r="E893" s="1" t="s">
        <v>63</v>
      </c>
      <c r="F893" s="1">
        <v>56</v>
      </c>
      <c r="G893" s="1" t="s">
        <v>163</v>
      </c>
      <c r="H893" s="1">
        <v>341.12</v>
      </c>
      <c r="I893" s="1" t="s">
        <v>100</v>
      </c>
      <c r="J893" s="1" t="s">
        <v>71</v>
      </c>
      <c r="K893" s="1" t="s">
        <v>116</v>
      </c>
      <c r="L893" s="1" t="s">
        <v>58</v>
      </c>
      <c r="M893" s="1">
        <v>0</v>
      </c>
      <c r="N893" s="1">
        <v>2</v>
      </c>
      <c r="O893" s="1">
        <v>2</v>
      </c>
      <c r="P893" s="1">
        <v>0</v>
      </c>
      <c r="Q893" s="1" t="s">
        <v>59</v>
      </c>
      <c r="R893" s="1" t="s">
        <v>59</v>
      </c>
      <c r="S893" s="1" t="s">
        <v>59</v>
      </c>
      <c r="T893" s="1" t="s">
        <v>59</v>
      </c>
      <c r="U893" s="1" t="s">
        <v>59</v>
      </c>
      <c r="V893" s="1">
        <v>1</v>
      </c>
      <c r="W893" s="1">
        <v>1</v>
      </c>
      <c r="X893" s="1">
        <v>1</v>
      </c>
      <c r="Y893" s="1" t="s">
        <v>66</v>
      </c>
      <c r="Z893" s="1" t="s">
        <v>58</v>
      </c>
      <c r="AA893" s="1" t="s">
        <v>66</v>
      </c>
      <c r="AB893" s="1" t="s">
        <v>66</v>
      </c>
      <c r="AC893" s="1" t="s">
        <v>58</v>
      </c>
      <c r="AD893" s="1" t="s">
        <v>58</v>
      </c>
      <c r="AE893" s="1" t="s">
        <v>58</v>
      </c>
      <c r="AF893" s="1" t="s">
        <v>58</v>
      </c>
      <c r="AG893" s="1" t="s">
        <v>58</v>
      </c>
      <c r="AH893" s="1" t="s">
        <v>58</v>
      </c>
      <c r="AI893" s="1" t="s">
        <v>58</v>
      </c>
      <c r="AJ893" s="1" t="s">
        <v>58</v>
      </c>
      <c r="AK893" s="1">
        <v>0</v>
      </c>
      <c r="AL893" s="1">
        <v>0</v>
      </c>
      <c r="AM893" s="1">
        <v>1</v>
      </c>
      <c r="AN893" s="1">
        <v>0</v>
      </c>
      <c r="AO893" s="1">
        <v>1</v>
      </c>
      <c r="AP893" s="1">
        <v>0</v>
      </c>
      <c r="AQ893" s="1">
        <v>0</v>
      </c>
      <c r="AR893" s="1">
        <v>0</v>
      </c>
      <c r="AS893" s="1">
        <v>0</v>
      </c>
      <c r="AV893" s="1">
        <v>14.8</v>
      </c>
      <c r="AW893" s="1" t="s">
        <v>59</v>
      </c>
      <c r="AX893" s="1">
        <v>1</v>
      </c>
    </row>
    <row r="894" spans="1:50">
      <c r="A894" s="1" t="s">
        <v>1729</v>
      </c>
      <c r="B894" s="1" t="s">
        <v>1730</v>
      </c>
      <c r="C894" s="1" t="s">
        <v>108</v>
      </c>
      <c r="D894" s="1">
        <v>840</v>
      </c>
      <c r="E894" s="1" t="s">
        <v>63</v>
      </c>
      <c r="F894" s="1">
        <v>0</v>
      </c>
      <c r="G894" s="1" t="s">
        <v>64</v>
      </c>
      <c r="H894" s="1">
        <v>213.82</v>
      </c>
      <c r="I894" s="1" t="s">
        <v>65</v>
      </c>
      <c r="J894" s="1" t="s">
        <v>55</v>
      </c>
      <c r="K894" s="1" t="s">
        <v>145</v>
      </c>
      <c r="L894" s="1" t="s">
        <v>58</v>
      </c>
      <c r="M894" s="1">
        <v>0</v>
      </c>
      <c r="N894" s="1">
        <v>2</v>
      </c>
      <c r="O894" s="1">
        <v>2</v>
      </c>
      <c r="P894" s="1">
        <v>1</v>
      </c>
      <c r="Q894" s="1" t="s">
        <v>59</v>
      </c>
      <c r="R894" s="1" t="s">
        <v>59</v>
      </c>
      <c r="S894" s="1" t="s">
        <v>59</v>
      </c>
      <c r="T894" s="1" t="s">
        <v>59</v>
      </c>
      <c r="U894" s="1" t="s">
        <v>59</v>
      </c>
      <c r="V894" s="1">
        <v>0</v>
      </c>
      <c r="W894" s="1">
        <v>1</v>
      </c>
      <c r="X894" s="1">
        <v>0</v>
      </c>
      <c r="Y894" s="1" t="s">
        <v>66</v>
      </c>
      <c r="Z894" s="1" t="s">
        <v>58</v>
      </c>
      <c r="AA894" s="1" t="s">
        <v>58</v>
      </c>
      <c r="AB894" s="1" t="s">
        <v>66</v>
      </c>
      <c r="AC894" s="1" t="s">
        <v>58</v>
      </c>
      <c r="AD894" s="1" t="s">
        <v>58</v>
      </c>
      <c r="AE894" s="1" t="s">
        <v>66</v>
      </c>
      <c r="AF894" s="1" t="s">
        <v>58</v>
      </c>
      <c r="AG894" s="1" t="s">
        <v>58</v>
      </c>
      <c r="AH894" s="1" t="s">
        <v>58</v>
      </c>
      <c r="AI894" s="1" t="s">
        <v>58</v>
      </c>
      <c r="AJ894" s="1" t="s">
        <v>66</v>
      </c>
      <c r="AK894" s="1">
        <v>1</v>
      </c>
      <c r="AL894" s="1">
        <v>1</v>
      </c>
      <c r="AM894" s="1">
        <v>1</v>
      </c>
      <c r="AN894" s="1">
        <v>1</v>
      </c>
      <c r="AO894" s="1">
        <v>0</v>
      </c>
      <c r="AP894" s="1">
        <v>0</v>
      </c>
      <c r="AQ894" s="1">
        <v>0</v>
      </c>
      <c r="AR894" s="1">
        <v>0</v>
      </c>
      <c r="AS894" s="1">
        <v>0</v>
      </c>
      <c r="AV894" s="1">
        <v>12.9</v>
      </c>
      <c r="AW894" s="1" t="s">
        <v>59</v>
      </c>
      <c r="AX894" s="1">
        <v>9</v>
      </c>
    </row>
    <row r="895" spans="1:50">
      <c r="A895" s="1" t="s">
        <v>1731</v>
      </c>
      <c r="B895" s="1" t="s">
        <v>1732</v>
      </c>
      <c r="C895" s="1" t="s">
        <v>212</v>
      </c>
      <c r="D895" s="1">
        <v>480</v>
      </c>
      <c r="E895" s="1" t="s">
        <v>53</v>
      </c>
      <c r="F895" s="1">
        <v>32</v>
      </c>
      <c r="G895" s="1" t="s">
        <v>64</v>
      </c>
      <c r="H895" s="1">
        <v>285.52999999999997</v>
      </c>
      <c r="I895" s="1" t="s">
        <v>105</v>
      </c>
      <c r="J895" s="1" t="s">
        <v>71</v>
      </c>
      <c r="K895" s="1" t="s">
        <v>85</v>
      </c>
      <c r="L895" s="1" t="s">
        <v>66</v>
      </c>
      <c r="M895" s="1">
        <v>3</v>
      </c>
      <c r="N895" s="1">
        <v>0</v>
      </c>
      <c r="O895" s="1">
        <v>0</v>
      </c>
      <c r="P895" s="1">
        <v>0</v>
      </c>
      <c r="Q895" s="1" t="s">
        <v>59</v>
      </c>
      <c r="R895" s="1" t="s">
        <v>59</v>
      </c>
      <c r="S895" s="1" t="s">
        <v>59</v>
      </c>
      <c r="T895" s="1" t="s">
        <v>59</v>
      </c>
      <c r="U895" s="1" t="s">
        <v>59</v>
      </c>
      <c r="W895" s="1">
        <v>0</v>
      </c>
      <c r="X895" s="1">
        <v>0</v>
      </c>
      <c r="Y895" s="1" t="s">
        <v>59</v>
      </c>
      <c r="Z895" s="1" t="s">
        <v>59</v>
      </c>
      <c r="AA895" s="1" t="s">
        <v>59</v>
      </c>
      <c r="AB895" s="1" t="s">
        <v>59</v>
      </c>
      <c r="AC895" s="1" t="s">
        <v>59</v>
      </c>
      <c r="AD895" s="1" t="s">
        <v>59</v>
      </c>
      <c r="AE895" s="1" t="s">
        <v>59</v>
      </c>
      <c r="AF895" s="1" t="s">
        <v>59</v>
      </c>
      <c r="AG895" s="1" t="s">
        <v>59</v>
      </c>
      <c r="AH895" s="1" t="s">
        <v>59</v>
      </c>
      <c r="AI895" s="1" t="s">
        <v>59</v>
      </c>
      <c r="AJ895" s="1" t="s">
        <v>59</v>
      </c>
      <c r="AV895" s="1">
        <v>13.9</v>
      </c>
      <c r="AW895" s="1" t="s">
        <v>59</v>
      </c>
      <c r="AX895" s="1">
        <v>7</v>
      </c>
    </row>
    <row r="896" spans="1:50">
      <c r="A896" s="1" t="s">
        <v>1733</v>
      </c>
      <c r="B896" s="1" t="s">
        <v>1734</v>
      </c>
      <c r="C896" s="1" t="s">
        <v>88</v>
      </c>
      <c r="D896" s="1">
        <v>2520</v>
      </c>
      <c r="E896" s="1" t="s">
        <v>63</v>
      </c>
      <c r="F896" s="1">
        <v>64</v>
      </c>
      <c r="G896" s="1" t="s">
        <v>64</v>
      </c>
      <c r="H896" s="1">
        <v>283.22000000000003</v>
      </c>
      <c r="I896" s="1" t="s">
        <v>55</v>
      </c>
      <c r="J896" s="1" t="s">
        <v>71</v>
      </c>
      <c r="K896" s="1" t="s">
        <v>72</v>
      </c>
      <c r="L896" s="1" t="s">
        <v>58</v>
      </c>
      <c r="M896" s="1">
        <v>0</v>
      </c>
      <c r="N896" s="1">
        <v>1</v>
      </c>
      <c r="O896" s="1">
        <v>0</v>
      </c>
      <c r="P896" s="1">
        <v>0</v>
      </c>
      <c r="Q896" s="1" t="s">
        <v>59</v>
      </c>
      <c r="R896" s="1" t="s">
        <v>59</v>
      </c>
      <c r="S896" s="1" t="s">
        <v>59</v>
      </c>
      <c r="T896" s="1" t="s">
        <v>59</v>
      </c>
      <c r="U896" s="1" t="s">
        <v>59</v>
      </c>
      <c r="Y896" s="1" t="s">
        <v>66</v>
      </c>
      <c r="Z896" s="1" t="s">
        <v>58</v>
      </c>
      <c r="AA896" s="1" t="s">
        <v>58</v>
      </c>
      <c r="AB896" s="1" t="s">
        <v>66</v>
      </c>
      <c r="AC896" s="1" t="s">
        <v>58</v>
      </c>
      <c r="AD896" s="1" t="s">
        <v>58</v>
      </c>
      <c r="AE896" s="1" t="s">
        <v>58</v>
      </c>
      <c r="AF896" s="1" t="s">
        <v>58</v>
      </c>
      <c r="AG896" s="1" t="s">
        <v>58</v>
      </c>
      <c r="AH896" s="1" t="s">
        <v>58</v>
      </c>
      <c r="AI896" s="1" t="s">
        <v>58</v>
      </c>
      <c r="AJ896" s="1" t="s">
        <v>58</v>
      </c>
      <c r="AK896" s="1">
        <v>0</v>
      </c>
      <c r="AL896" s="1">
        <v>0</v>
      </c>
      <c r="AM896" s="1">
        <v>0</v>
      </c>
      <c r="AN896" s="1">
        <v>0</v>
      </c>
      <c r="AO896" s="1">
        <v>0</v>
      </c>
      <c r="AP896" s="1">
        <v>0</v>
      </c>
      <c r="AQ896" s="1">
        <v>0</v>
      </c>
      <c r="AR896" s="1">
        <v>0</v>
      </c>
      <c r="AS896" s="1">
        <v>0</v>
      </c>
      <c r="AW896" s="1" t="s">
        <v>59</v>
      </c>
      <c r="AX896" s="1">
        <v>8</v>
      </c>
    </row>
    <row r="897" spans="1:50">
      <c r="A897" s="1" t="s">
        <v>1735</v>
      </c>
      <c r="B897" s="1" t="s">
        <v>1736</v>
      </c>
      <c r="C897" s="1" t="s">
        <v>223</v>
      </c>
      <c r="E897" s="1" t="s">
        <v>63</v>
      </c>
      <c r="F897" s="1">
        <v>32</v>
      </c>
      <c r="G897" s="1" t="s">
        <v>84</v>
      </c>
      <c r="H897" s="1">
        <v>319.08</v>
      </c>
      <c r="I897" s="1" t="s">
        <v>55</v>
      </c>
      <c r="J897" s="1" t="s">
        <v>55</v>
      </c>
      <c r="K897" s="1" t="s">
        <v>131</v>
      </c>
      <c r="L897" s="1" t="s">
        <v>66</v>
      </c>
      <c r="M897" s="1">
        <v>2</v>
      </c>
      <c r="N897" s="1">
        <v>2</v>
      </c>
      <c r="O897" s="1">
        <v>2</v>
      </c>
      <c r="P897" s="1">
        <v>0</v>
      </c>
      <c r="Q897" s="1" t="s">
        <v>59</v>
      </c>
      <c r="R897" s="1" t="s">
        <v>59</v>
      </c>
      <c r="S897" s="1" t="s">
        <v>59</v>
      </c>
      <c r="T897" s="1" t="s">
        <v>59</v>
      </c>
      <c r="U897" s="1" t="s">
        <v>59</v>
      </c>
      <c r="V897" s="1">
        <v>1</v>
      </c>
      <c r="W897" s="1">
        <v>0</v>
      </c>
      <c r="X897" s="1">
        <v>0</v>
      </c>
      <c r="Y897" s="1" t="s">
        <v>58</v>
      </c>
      <c r="Z897" s="1" t="s">
        <v>58</v>
      </c>
      <c r="AA897" s="1" t="s">
        <v>58</v>
      </c>
      <c r="AB897" s="1" t="s">
        <v>58</v>
      </c>
      <c r="AC897" s="1" t="s">
        <v>58</v>
      </c>
      <c r="AD897" s="1" t="s">
        <v>58</v>
      </c>
      <c r="AE897" s="1" t="s">
        <v>58</v>
      </c>
      <c r="AF897" s="1" t="s">
        <v>58</v>
      </c>
      <c r="AG897" s="1" t="s">
        <v>58</v>
      </c>
      <c r="AH897" s="1" t="s">
        <v>58</v>
      </c>
      <c r="AI897" s="1" t="s">
        <v>58</v>
      </c>
      <c r="AJ897" s="1" t="s">
        <v>58</v>
      </c>
      <c r="AK897" s="1">
        <v>1</v>
      </c>
      <c r="AL897" s="1">
        <v>0</v>
      </c>
      <c r="AM897" s="1">
        <v>1</v>
      </c>
      <c r="AN897" s="1">
        <v>0</v>
      </c>
      <c r="AO897" s="1">
        <v>1</v>
      </c>
      <c r="AP897" s="1">
        <v>0</v>
      </c>
      <c r="AQ897" s="1">
        <v>0</v>
      </c>
      <c r="AR897" s="1">
        <v>0</v>
      </c>
      <c r="AS897" s="1">
        <v>1</v>
      </c>
      <c r="AV897" s="1">
        <v>14.9</v>
      </c>
      <c r="AW897" s="1" t="s">
        <v>59</v>
      </c>
      <c r="AX897" s="1">
        <v>7</v>
      </c>
    </row>
    <row r="898" spans="1:50">
      <c r="A898" s="1" t="s">
        <v>1737</v>
      </c>
      <c r="B898" s="1" t="s">
        <v>319</v>
      </c>
      <c r="C898" s="1" t="s">
        <v>199</v>
      </c>
      <c r="D898" s="1">
        <v>6280</v>
      </c>
      <c r="E898" s="1" t="s">
        <v>53</v>
      </c>
      <c r="F898" s="1">
        <v>60</v>
      </c>
      <c r="G898" s="1" t="s">
        <v>54</v>
      </c>
      <c r="H898" s="1">
        <v>150</v>
      </c>
      <c r="I898" s="1" t="s">
        <v>196</v>
      </c>
      <c r="J898" s="1" t="s">
        <v>55</v>
      </c>
      <c r="K898" s="1" t="s">
        <v>57</v>
      </c>
      <c r="L898" s="1" t="s">
        <v>66</v>
      </c>
      <c r="M898" s="1">
        <v>2</v>
      </c>
      <c r="N898" s="1">
        <v>2</v>
      </c>
      <c r="O898" s="1">
        <v>2</v>
      </c>
      <c r="P898" s="1">
        <v>1</v>
      </c>
      <c r="Q898" s="1" t="s">
        <v>59</v>
      </c>
      <c r="R898" s="1" t="s">
        <v>59</v>
      </c>
      <c r="S898" s="1" t="s">
        <v>59</v>
      </c>
      <c r="T898" s="1" t="s">
        <v>59</v>
      </c>
      <c r="U898" s="1" t="s">
        <v>59</v>
      </c>
      <c r="Y898" s="1" t="s">
        <v>58</v>
      </c>
      <c r="Z898" s="1" t="s">
        <v>58</v>
      </c>
      <c r="AA898" s="1" t="s">
        <v>58</v>
      </c>
      <c r="AB898" s="1" t="s">
        <v>58</v>
      </c>
      <c r="AC898" s="1" t="s">
        <v>58</v>
      </c>
      <c r="AD898" s="1" t="s">
        <v>58</v>
      </c>
      <c r="AE898" s="1" t="s">
        <v>58</v>
      </c>
      <c r="AF898" s="1" t="s">
        <v>58</v>
      </c>
      <c r="AG898" s="1" t="s">
        <v>58</v>
      </c>
      <c r="AH898" s="1" t="s">
        <v>58</v>
      </c>
      <c r="AI898" s="1" t="s">
        <v>58</v>
      </c>
      <c r="AJ898" s="1" t="s">
        <v>58</v>
      </c>
      <c r="AK898" s="1">
        <v>0</v>
      </c>
      <c r="AL898" s="1">
        <v>1</v>
      </c>
      <c r="AM898" s="1">
        <v>1</v>
      </c>
      <c r="AN898" s="1">
        <v>1</v>
      </c>
      <c r="AO898" s="1">
        <v>1</v>
      </c>
      <c r="AP898" s="1">
        <v>0</v>
      </c>
      <c r="AQ898" s="1">
        <v>0</v>
      </c>
      <c r="AR898" s="1">
        <v>0</v>
      </c>
      <c r="AS898" s="1">
        <v>1</v>
      </c>
      <c r="AW898" s="1" t="s">
        <v>66</v>
      </c>
      <c r="AX898" s="1">
        <v>3</v>
      </c>
    </row>
    <row r="899" spans="1:50">
      <c r="A899" s="1" t="s">
        <v>1738</v>
      </c>
      <c r="B899" s="1" t="s">
        <v>1739</v>
      </c>
      <c r="C899" s="1" t="s">
        <v>103</v>
      </c>
      <c r="D899" s="1">
        <v>7400</v>
      </c>
      <c r="E899" s="1" t="s">
        <v>63</v>
      </c>
      <c r="F899" s="1">
        <v>38</v>
      </c>
      <c r="G899" s="1" t="s">
        <v>89</v>
      </c>
      <c r="H899" s="1">
        <v>490.46</v>
      </c>
      <c r="I899" s="1" t="s">
        <v>105</v>
      </c>
      <c r="J899" s="1" t="s">
        <v>71</v>
      </c>
      <c r="K899" s="1" t="s">
        <v>123</v>
      </c>
      <c r="L899" s="1" t="s">
        <v>58</v>
      </c>
      <c r="M899" s="1">
        <v>0</v>
      </c>
      <c r="N899" s="1">
        <v>0</v>
      </c>
      <c r="O899" s="1">
        <v>0</v>
      </c>
      <c r="P899" s="1">
        <v>0</v>
      </c>
      <c r="Q899" s="1" t="s">
        <v>59</v>
      </c>
      <c r="R899" s="1" t="s">
        <v>59</v>
      </c>
      <c r="S899" s="1" t="s">
        <v>59</v>
      </c>
      <c r="T899" s="1" t="s">
        <v>59</v>
      </c>
      <c r="U899" s="1" t="s">
        <v>59</v>
      </c>
      <c r="W899" s="1">
        <v>0</v>
      </c>
      <c r="X899" s="1">
        <v>0</v>
      </c>
      <c r="Y899" s="1" t="s">
        <v>59</v>
      </c>
      <c r="Z899" s="1" t="s">
        <v>59</v>
      </c>
      <c r="AA899" s="1" t="s">
        <v>59</v>
      </c>
      <c r="AB899" s="1" t="s">
        <v>59</v>
      </c>
      <c r="AC899" s="1" t="s">
        <v>59</v>
      </c>
      <c r="AD899" s="1" t="s">
        <v>59</v>
      </c>
      <c r="AE899" s="1" t="s">
        <v>59</v>
      </c>
      <c r="AF899" s="1" t="s">
        <v>59</v>
      </c>
      <c r="AG899" s="1" t="s">
        <v>59</v>
      </c>
      <c r="AH899" s="1" t="s">
        <v>59</v>
      </c>
      <c r="AI899" s="1" t="s">
        <v>59</v>
      </c>
      <c r="AJ899" s="1" t="s">
        <v>59</v>
      </c>
      <c r="AV899" s="1">
        <v>17.399999999999999</v>
      </c>
      <c r="AW899" s="1" t="s">
        <v>59</v>
      </c>
      <c r="AX899" s="1">
        <v>6</v>
      </c>
    </row>
    <row r="900" spans="1:50">
      <c r="A900" s="1" t="s">
        <v>1740</v>
      </c>
      <c r="B900" s="1" t="s">
        <v>873</v>
      </c>
      <c r="C900" s="1" t="s">
        <v>174</v>
      </c>
      <c r="D900" s="1">
        <v>5140</v>
      </c>
      <c r="E900" s="1" t="s">
        <v>53</v>
      </c>
      <c r="F900" s="1">
        <v>50</v>
      </c>
      <c r="G900" s="1" t="s">
        <v>163</v>
      </c>
      <c r="H900" s="1">
        <v>357.89</v>
      </c>
      <c r="I900" s="1" t="s">
        <v>55</v>
      </c>
      <c r="J900" s="1" t="s">
        <v>55</v>
      </c>
      <c r="K900" s="1" t="s">
        <v>116</v>
      </c>
      <c r="L900" s="1" t="s">
        <v>66</v>
      </c>
      <c r="M900" s="1">
        <v>1</v>
      </c>
      <c r="N900" s="1">
        <v>2</v>
      </c>
      <c r="O900" s="1">
        <v>2</v>
      </c>
      <c r="P900" s="1">
        <v>0</v>
      </c>
      <c r="Q900" s="1" t="s">
        <v>59</v>
      </c>
      <c r="R900" s="1" t="s">
        <v>59</v>
      </c>
      <c r="S900" s="1" t="s">
        <v>59</v>
      </c>
      <c r="T900" s="1" t="s">
        <v>59</v>
      </c>
      <c r="U900" s="1" t="s">
        <v>59</v>
      </c>
      <c r="V900" s="1">
        <v>0</v>
      </c>
      <c r="W900" s="1">
        <v>0</v>
      </c>
      <c r="X900" s="1">
        <v>0</v>
      </c>
      <c r="Y900" s="1" t="s">
        <v>59</v>
      </c>
      <c r="Z900" s="1" t="s">
        <v>59</v>
      </c>
      <c r="AA900" s="1" t="s">
        <v>59</v>
      </c>
      <c r="AB900" s="1" t="s">
        <v>59</v>
      </c>
      <c r="AC900" s="1" t="s">
        <v>59</v>
      </c>
      <c r="AD900" s="1" t="s">
        <v>59</v>
      </c>
      <c r="AE900" s="1" t="s">
        <v>59</v>
      </c>
      <c r="AF900" s="1" t="s">
        <v>59</v>
      </c>
      <c r="AG900" s="1" t="s">
        <v>59</v>
      </c>
      <c r="AH900" s="1" t="s">
        <v>59</v>
      </c>
      <c r="AI900" s="1" t="s">
        <v>59</v>
      </c>
      <c r="AJ900" s="1" t="s">
        <v>59</v>
      </c>
      <c r="AV900" s="1">
        <v>12.4</v>
      </c>
      <c r="AW900" s="1" t="s">
        <v>59</v>
      </c>
      <c r="AX900" s="1">
        <v>4</v>
      </c>
    </row>
    <row r="901" spans="1:50">
      <c r="A901" s="1" t="s">
        <v>1741</v>
      </c>
      <c r="B901" s="1" t="s">
        <v>1727</v>
      </c>
      <c r="C901" s="1" t="s">
        <v>199</v>
      </c>
      <c r="D901" s="1">
        <v>240</v>
      </c>
      <c r="E901" s="1" t="s">
        <v>63</v>
      </c>
      <c r="F901" s="1">
        <v>44</v>
      </c>
      <c r="G901" s="1" t="s">
        <v>89</v>
      </c>
      <c r="H901" s="1">
        <v>374.34</v>
      </c>
      <c r="I901" s="1" t="s">
        <v>55</v>
      </c>
      <c r="J901" s="1" t="s">
        <v>71</v>
      </c>
      <c r="K901" s="1" t="s">
        <v>131</v>
      </c>
      <c r="L901" s="1" t="s">
        <v>66</v>
      </c>
      <c r="M901" s="1">
        <v>1</v>
      </c>
      <c r="N901" s="1">
        <v>2</v>
      </c>
      <c r="O901" s="1">
        <v>2</v>
      </c>
      <c r="P901" s="1">
        <v>0</v>
      </c>
      <c r="Q901" s="1" t="s">
        <v>59</v>
      </c>
      <c r="R901" s="1" t="s">
        <v>59</v>
      </c>
      <c r="S901" s="1" t="s">
        <v>59</v>
      </c>
      <c r="T901" s="1" t="s">
        <v>59</v>
      </c>
      <c r="U901" s="1" t="s">
        <v>59</v>
      </c>
      <c r="W901" s="1">
        <v>0</v>
      </c>
      <c r="X901" s="1">
        <v>0</v>
      </c>
      <c r="Y901" s="1" t="s">
        <v>66</v>
      </c>
      <c r="Z901" s="1" t="s">
        <v>58</v>
      </c>
      <c r="AA901" s="1" t="s">
        <v>58</v>
      </c>
      <c r="AB901" s="1" t="s">
        <v>58</v>
      </c>
      <c r="AC901" s="1" t="s">
        <v>58</v>
      </c>
      <c r="AD901" s="1" t="s">
        <v>58</v>
      </c>
      <c r="AE901" s="1" t="s">
        <v>58</v>
      </c>
      <c r="AF901" s="1" t="s">
        <v>58</v>
      </c>
      <c r="AG901" s="1" t="s">
        <v>58</v>
      </c>
      <c r="AH901" s="1" t="s">
        <v>58</v>
      </c>
      <c r="AI901" s="1" t="s">
        <v>58</v>
      </c>
      <c r="AJ901" s="1" t="s">
        <v>58</v>
      </c>
      <c r="AK901" s="1">
        <v>0</v>
      </c>
      <c r="AL901" s="1">
        <v>0</v>
      </c>
      <c r="AM901" s="1">
        <v>1</v>
      </c>
      <c r="AN901" s="1">
        <v>0</v>
      </c>
      <c r="AO901" s="1">
        <v>1</v>
      </c>
      <c r="AP901" s="1">
        <v>0</v>
      </c>
      <c r="AQ901" s="1">
        <v>0</v>
      </c>
      <c r="AR901" s="1">
        <v>0</v>
      </c>
      <c r="AS901" s="1">
        <v>1</v>
      </c>
      <c r="AV901" s="1">
        <v>14.3</v>
      </c>
      <c r="AW901" s="1" t="s">
        <v>59</v>
      </c>
      <c r="AX901" s="1">
        <v>3</v>
      </c>
    </row>
    <row r="902" spans="1:50">
      <c r="A902" s="1" t="s">
        <v>1742</v>
      </c>
      <c r="B902" s="1" t="s">
        <v>1347</v>
      </c>
      <c r="C902" s="1" t="s">
        <v>236</v>
      </c>
      <c r="D902" s="1">
        <v>2620</v>
      </c>
      <c r="E902" s="1" t="s">
        <v>63</v>
      </c>
      <c r="F902" s="1">
        <v>70</v>
      </c>
      <c r="G902" s="1" t="s">
        <v>84</v>
      </c>
      <c r="H902" s="1">
        <v>314.8</v>
      </c>
      <c r="I902" s="1" t="s">
        <v>55</v>
      </c>
      <c r="J902" s="1" t="s">
        <v>55</v>
      </c>
      <c r="K902" s="1" t="s">
        <v>131</v>
      </c>
      <c r="L902" s="1" t="s">
        <v>58</v>
      </c>
      <c r="M902" s="1">
        <v>0</v>
      </c>
      <c r="N902" s="1">
        <v>0</v>
      </c>
      <c r="O902" s="1">
        <v>0</v>
      </c>
      <c r="P902" s="1">
        <v>0</v>
      </c>
      <c r="Q902" s="1" t="s">
        <v>59</v>
      </c>
      <c r="R902" s="1" t="s">
        <v>59</v>
      </c>
      <c r="S902" s="1" t="s">
        <v>59</v>
      </c>
      <c r="T902" s="1" t="s">
        <v>59</v>
      </c>
      <c r="U902" s="1" t="s">
        <v>59</v>
      </c>
      <c r="V902" s="1">
        <v>0</v>
      </c>
      <c r="W902" s="1">
        <v>1</v>
      </c>
      <c r="X902" s="1">
        <v>0</v>
      </c>
      <c r="Y902" s="1" t="s">
        <v>58</v>
      </c>
      <c r="Z902" s="1" t="s">
        <v>58</v>
      </c>
      <c r="AA902" s="1" t="s">
        <v>58</v>
      </c>
      <c r="AB902" s="1" t="s">
        <v>58</v>
      </c>
      <c r="AC902" s="1" t="s">
        <v>58</v>
      </c>
      <c r="AD902" s="1" t="s">
        <v>58</v>
      </c>
      <c r="AE902" s="1" t="s">
        <v>58</v>
      </c>
      <c r="AF902" s="1" t="s">
        <v>58</v>
      </c>
      <c r="AG902" s="1" t="s">
        <v>58</v>
      </c>
      <c r="AH902" s="1" t="s">
        <v>58</v>
      </c>
      <c r="AI902" s="1" t="s">
        <v>58</v>
      </c>
      <c r="AJ902" s="1" t="s">
        <v>58</v>
      </c>
      <c r="AK902" s="1">
        <v>0</v>
      </c>
      <c r="AL902" s="1">
        <v>0</v>
      </c>
      <c r="AM902" s="1">
        <v>1</v>
      </c>
      <c r="AN902" s="1">
        <v>1</v>
      </c>
      <c r="AO902" s="1">
        <v>0</v>
      </c>
      <c r="AP902" s="1">
        <v>0</v>
      </c>
      <c r="AQ902" s="1">
        <v>0</v>
      </c>
      <c r="AR902" s="1">
        <v>0</v>
      </c>
      <c r="AS902" s="1">
        <v>0</v>
      </c>
      <c r="AV902" s="1">
        <v>13.5</v>
      </c>
      <c r="AW902" s="1" t="s">
        <v>59</v>
      </c>
      <c r="AX902" s="1">
        <v>4</v>
      </c>
    </row>
    <row r="903" spans="1:50">
      <c r="A903" s="1" t="s">
        <v>1743</v>
      </c>
      <c r="B903" s="1" t="s">
        <v>1744</v>
      </c>
      <c r="C903" s="1" t="s">
        <v>199</v>
      </c>
      <c r="D903" s="1">
        <v>240</v>
      </c>
      <c r="E903" s="1" t="s">
        <v>53</v>
      </c>
      <c r="F903" s="1">
        <v>56</v>
      </c>
      <c r="G903" s="1" t="s">
        <v>54</v>
      </c>
      <c r="H903" s="1">
        <v>134.21</v>
      </c>
      <c r="I903" s="1" t="s">
        <v>55</v>
      </c>
      <c r="J903" s="1" t="s">
        <v>56</v>
      </c>
      <c r="K903" s="1" t="s">
        <v>256</v>
      </c>
      <c r="L903" s="1" t="s">
        <v>58</v>
      </c>
      <c r="M903" s="1">
        <v>0</v>
      </c>
      <c r="N903" s="1">
        <v>1</v>
      </c>
      <c r="O903" s="1">
        <v>1</v>
      </c>
      <c r="P903" s="1">
        <v>0</v>
      </c>
      <c r="Q903" s="1" t="s">
        <v>59</v>
      </c>
      <c r="R903" s="1" t="s">
        <v>59</v>
      </c>
      <c r="S903" s="1" t="s">
        <v>59</v>
      </c>
      <c r="T903" s="1" t="s">
        <v>59</v>
      </c>
      <c r="U903" s="1" t="s">
        <v>59</v>
      </c>
      <c r="W903" s="1">
        <v>0</v>
      </c>
      <c r="X903" s="1">
        <v>0</v>
      </c>
      <c r="Y903" s="1" t="s">
        <v>59</v>
      </c>
      <c r="Z903" s="1" t="s">
        <v>59</v>
      </c>
      <c r="AA903" s="1" t="s">
        <v>59</v>
      </c>
      <c r="AB903" s="1" t="s">
        <v>59</v>
      </c>
      <c r="AC903" s="1" t="s">
        <v>59</v>
      </c>
      <c r="AD903" s="1" t="s">
        <v>59</v>
      </c>
      <c r="AE903" s="1" t="s">
        <v>59</v>
      </c>
      <c r="AF903" s="1" t="s">
        <v>59</v>
      </c>
      <c r="AG903" s="1" t="s">
        <v>59</v>
      </c>
      <c r="AH903" s="1" t="s">
        <v>59</v>
      </c>
      <c r="AI903" s="1" t="s">
        <v>59</v>
      </c>
      <c r="AJ903" s="1" t="s">
        <v>59</v>
      </c>
      <c r="AV903" s="1">
        <v>12.2</v>
      </c>
      <c r="AW903" s="1" t="s">
        <v>59</v>
      </c>
      <c r="AX903" s="1">
        <v>3</v>
      </c>
    </row>
    <row r="904" spans="1:50">
      <c r="A904" s="1" t="s">
        <v>1745</v>
      </c>
      <c r="B904" s="1" t="s">
        <v>1746</v>
      </c>
      <c r="C904" s="1" t="s">
        <v>142</v>
      </c>
      <c r="E904" s="1" t="s">
        <v>63</v>
      </c>
      <c r="F904" s="1">
        <v>32</v>
      </c>
      <c r="G904" s="1" t="s">
        <v>246</v>
      </c>
      <c r="H904" s="1">
        <v>359.54</v>
      </c>
      <c r="I904" s="1" t="s">
        <v>55</v>
      </c>
      <c r="J904" s="1" t="s">
        <v>71</v>
      </c>
      <c r="K904" s="1" t="s">
        <v>256</v>
      </c>
      <c r="L904" s="1" t="s">
        <v>58</v>
      </c>
      <c r="M904" s="1">
        <v>0</v>
      </c>
      <c r="N904" s="1">
        <v>1</v>
      </c>
      <c r="O904" s="1">
        <v>1</v>
      </c>
      <c r="P904" s="1">
        <v>0</v>
      </c>
      <c r="Q904" s="1" t="s">
        <v>59</v>
      </c>
      <c r="R904" s="1" t="s">
        <v>59</v>
      </c>
      <c r="S904" s="1" t="s">
        <v>59</v>
      </c>
      <c r="T904" s="1" t="s">
        <v>59</v>
      </c>
      <c r="U904" s="1" t="s">
        <v>59</v>
      </c>
      <c r="V904" s="1">
        <v>1</v>
      </c>
      <c r="W904" s="1">
        <v>1</v>
      </c>
      <c r="X904" s="1">
        <v>1</v>
      </c>
      <c r="Y904" s="1" t="s">
        <v>66</v>
      </c>
      <c r="Z904" s="1" t="s">
        <v>58</v>
      </c>
      <c r="AA904" s="1" t="s">
        <v>66</v>
      </c>
      <c r="AB904" s="1" t="s">
        <v>58</v>
      </c>
      <c r="AC904" s="1" t="s">
        <v>58</v>
      </c>
      <c r="AD904" s="1" t="s">
        <v>58</v>
      </c>
      <c r="AE904" s="1" t="s">
        <v>58</v>
      </c>
      <c r="AF904" s="1" t="s">
        <v>58</v>
      </c>
      <c r="AG904" s="1" t="s">
        <v>58</v>
      </c>
      <c r="AH904" s="1" t="s">
        <v>58</v>
      </c>
      <c r="AI904" s="1" t="s">
        <v>58</v>
      </c>
      <c r="AJ904" s="1" t="s">
        <v>58</v>
      </c>
      <c r="AK904" s="1">
        <v>0</v>
      </c>
      <c r="AL904" s="1">
        <v>0</v>
      </c>
      <c r="AM904" s="1">
        <v>1</v>
      </c>
      <c r="AN904" s="1">
        <v>0</v>
      </c>
      <c r="AO904" s="1">
        <v>0</v>
      </c>
      <c r="AP904" s="1">
        <v>0</v>
      </c>
      <c r="AQ904" s="1">
        <v>0</v>
      </c>
      <c r="AR904" s="1">
        <v>0</v>
      </c>
      <c r="AS904" s="1">
        <v>0</v>
      </c>
      <c r="AV904" s="1">
        <v>13.8</v>
      </c>
      <c r="AW904" s="1" t="s">
        <v>59</v>
      </c>
      <c r="AX904" s="1">
        <v>6</v>
      </c>
    </row>
    <row r="905" spans="1:50">
      <c r="A905" s="1" t="s">
        <v>1747</v>
      </c>
      <c r="B905" s="1" t="s">
        <v>1748</v>
      </c>
      <c r="C905" s="1" t="s">
        <v>529</v>
      </c>
      <c r="E905" s="1" t="s">
        <v>63</v>
      </c>
      <c r="F905" s="1">
        <v>66</v>
      </c>
      <c r="G905" s="1" t="s">
        <v>246</v>
      </c>
      <c r="H905" s="1">
        <v>304.93</v>
      </c>
      <c r="I905" s="1" t="s">
        <v>55</v>
      </c>
      <c r="J905" s="1" t="s">
        <v>55</v>
      </c>
      <c r="K905" s="1" t="s">
        <v>156</v>
      </c>
      <c r="L905" s="1" t="s">
        <v>58</v>
      </c>
      <c r="M905" s="1">
        <v>0</v>
      </c>
      <c r="N905" s="1">
        <v>1</v>
      </c>
      <c r="O905" s="1">
        <v>1</v>
      </c>
      <c r="P905" s="1">
        <v>0</v>
      </c>
      <c r="Q905" s="1" t="s">
        <v>59</v>
      </c>
      <c r="R905" s="1" t="s">
        <v>59</v>
      </c>
      <c r="S905" s="1" t="s">
        <v>59</v>
      </c>
      <c r="T905" s="1" t="s">
        <v>59</v>
      </c>
      <c r="U905" s="1" t="s">
        <v>59</v>
      </c>
      <c r="V905" s="1">
        <v>2</v>
      </c>
      <c r="W905" s="1">
        <v>1</v>
      </c>
      <c r="X905" s="1">
        <v>1</v>
      </c>
      <c r="Y905" s="1" t="s">
        <v>66</v>
      </c>
      <c r="Z905" s="1" t="s">
        <v>66</v>
      </c>
      <c r="AA905" s="1" t="s">
        <v>58</v>
      </c>
      <c r="AB905" s="1" t="s">
        <v>66</v>
      </c>
      <c r="AC905" s="1" t="s">
        <v>58</v>
      </c>
      <c r="AD905" s="1" t="s">
        <v>58</v>
      </c>
      <c r="AE905" s="1" t="s">
        <v>66</v>
      </c>
      <c r="AF905" s="1" t="s">
        <v>58</v>
      </c>
      <c r="AG905" s="1" t="s">
        <v>58</v>
      </c>
      <c r="AH905" s="1" t="s">
        <v>58</v>
      </c>
      <c r="AI905" s="1" t="s">
        <v>58</v>
      </c>
      <c r="AJ905" s="1" t="s">
        <v>58</v>
      </c>
      <c r="AK905" s="1">
        <v>0</v>
      </c>
      <c r="AL905" s="1">
        <v>1</v>
      </c>
      <c r="AM905" s="1">
        <v>1</v>
      </c>
      <c r="AN905" s="1">
        <v>1</v>
      </c>
      <c r="AO905" s="1">
        <v>0</v>
      </c>
      <c r="AP905" s="1">
        <v>1</v>
      </c>
      <c r="AQ905" s="1">
        <v>0</v>
      </c>
      <c r="AR905" s="1">
        <v>0</v>
      </c>
      <c r="AS905" s="1">
        <v>0</v>
      </c>
      <c r="AV905" s="1">
        <v>12.8</v>
      </c>
      <c r="AW905" s="1" t="s">
        <v>59</v>
      </c>
      <c r="AX905" s="1">
        <v>8</v>
      </c>
    </row>
    <row r="906" spans="1:50">
      <c r="A906" s="1" t="s">
        <v>1749</v>
      </c>
      <c r="B906" s="1" t="s">
        <v>1750</v>
      </c>
      <c r="C906" s="1" t="s">
        <v>417</v>
      </c>
      <c r="E906" s="1" t="s">
        <v>53</v>
      </c>
      <c r="F906" s="1">
        <v>76</v>
      </c>
      <c r="G906" s="1" t="s">
        <v>84</v>
      </c>
      <c r="H906" s="1">
        <v>303.29000000000002</v>
      </c>
      <c r="I906" s="1" t="s">
        <v>55</v>
      </c>
      <c r="J906" s="1" t="s">
        <v>55</v>
      </c>
      <c r="K906" s="1" t="s">
        <v>116</v>
      </c>
      <c r="L906" s="1" t="s">
        <v>58</v>
      </c>
      <c r="M906" s="1">
        <v>0</v>
      </c>
      <c r="N906" s="1">
        <v>1</v>
      </c>
      <c r="O906" s="1">
        <v>1</v>
      </c>
      <c r="P906" s="1">
        <v>0</v>
      </c>
      <c r="Q906" s="1" t="s">
        <v>59</v>
      </c>
      <c r="R906" s="1" t="s">
        <v>59</v>
      </c>
      <c r="S906" s="1" t="s">
        <v>59</v>
      </c>
      <c r="T906" s="1" t="s">
        <v>59</v>
      </c>
      <c r="U906" s="1" t="s">
        <v>59</v>
      </c>
      <c r="V906" s="1">
        <v>1</v>
      </c>
      <c r="W906" s="1">
        <v>0</v>
      </c>
      <c r="X906" s="1">
        <v>1</v>
      </c>
      <c r="Y906" s="1" t="s">
        <v>58</v>
      </c>
      <c r="Z906" s="1" t="s">
        <v>58</v>
      </c>
      <c r="AA906" s="1" t="s">
        <v>58</v>
      </c>
      <c r="AB906" s="1" t="s">
        <v>58</v>
      </c>
      <c r="AC906" s="1" t="s">
        <v>58</v>
      </c>
      <c r="AD906" s="1" t="s">
        <v>58</v>
      </c>
      <c r="AE906" s="1" t="s">
        <v>58</v>
      </c>
      <c r="AF906" s="1" t="s">
        <v>58</v>
      </c>
      <c r="AG906" s="1" t="s">
        <v>58</v>
      </c>
      <c r="AH906" s="1" t="s">
        <v>58</v>
      </c>
      <c r="AI906" s="1" t="s">
        <v>58</v>
      </c>
      <c r="AJ906" s="1" t="s">
        <v>58</v>
      </c>
      <c r="AK906" s="1">
        <v>0</v>
      </c>
      <c r="AL906" s="1">
        <v>1</v>
      </c>
      <c r="AM906" s="1">
        <v>1</v>
      </c>
      <c r="AN906" s="1">
        <v>0</v>
      </c>
      <c r="AO906" s="1">
        <v>0</v>
      </c>
      <c r="AP906" s="1">
        <v>0</v>
      </c>
      <c r="AQ906" s="1">
        <v>0</v>
      </c>
      <c r="AR906" s="1">
        <v>0</v>
      </c>
      <c r="AS906" s="1">
        <v>0</v>
      </c>
      <c r="AV906" s="1">
        <v>13.8</v>
      </c>
      <c r="AW906" s="1" t="s">
        <v>59</v>
      </c>
      <c r="AX906" s="1">
        <v>4</v>
      </c>
    </row>
    <row r="907" spans="1:50">
      <c r="A907" s="1" t="s">
        <v>1751</v>
      </c>
      <c r="B907" s="1" t="s">
        <v>1752</v>
      </c>
      <c r="C907" s="1" t="s">
        <v>328</v>
      </c>
      <c r="E907" s="1" t="s">
        <v>53</v>
      </c>
      <c r="F907" s="1">
        <v>48</v>
      </c>
      <c r="G907" s="1" t="s">
        <v>64</v>
      </c>
      <c r="H907" s="1">
        <v>243.42</v>
      </c>
      <c r="I907" s="1" t="s">
        <v>313</v>
      </c>
      <c r="J907" s="1" t="s">
        <v>55</v>
      </c>
      <c r="K907" s="1" t="s">
        <v>215</v>
      </c>
      <c r="L907" s="1" t="s">
        <v>66</v>
      </c>
      <c r="M907" s="1">
        <v>0</v>
      </c>
      <c r="N907" s="1">
        <v>2</v>
      </c>
      <c r="O907" s="1">
        <v>2</v>
      </c>
      <c r="P907" s="1">
        <v>0</v>
      </c>
      <c r="Q907" s="1" t="s">
        <v>59</v>
      </c>
      <c r="R907" s="1" t="s">
        <v>59</v>
      </c>
      <c r="S907" s="1" t="s">
        <v>59</v>
      </c>
      <c r="T907" s="1" t="s">
        <v>59</v>
      </c>
      <c r="U907" s="1" t="s">
        <v>59</v>
      </c>
      <c r="V907" s="1">
        <v>4</v>
      </c>
      <c r="W907" s="1">
        <v>1</v>
      </c>
      <c r="X907" s="1">
        <v>0</v>
      </c>
      <c r="Y907" s="1" t="s">
        <v>58</v>
      </c>
      <c r="Z907" s="1" t="s">
        <v>58</v>
      </c>
      <c r="AA907" s="1" t="s">
        <v>58</v>
      </c>
      <c r="AB907" s="1" t="s">
        <v>66</v>
      </c>
      <c r="AC907" s="1" t="s">
        <v>58</v>
      </c>
      <c r="AD907" s="1" t="s">
        <v>58</v>
      </c>
      <c r="AE907" s="1" t="s">
        <v>58</v>
      </c>
      <c r="AF907" s="1" t="s">
        <v>58</v>
      </c>
      <c r="AG907" s="1" t="s">
        <v>58</v>
      </c>
      <c r="AH907" s="1" t="s">
        <v>58</v>
      </c>
      <c r="AI907" s="1" t="s">
        <v>58</v>
      </c>
      <c r="AJ907" s="1" t="s">
        <v>58</v>
      </c>
      <c r="AK907" s="1">
        <v>1</v>
      </c>
      <c r="AL907" s="1">
        <v>1</v>
      </c>
      <c r="AM907" s="1">
        <v>1</v>
      </c>
      <c r="AN907" s="1">
        <v>0</v>
      </c>
      <c r="AO907" s="1">
        <v>0</v>
      </c>
      <c r="AP907" s="1">
        <v>0</v>
      </c>
      <c r="AQ907" s="1">
        <v>0</v>
      </c>
      <c r="AR907" s="1">
        <v>0</v>
      </c>
      <c r="AS907" s="1">
        <v>0</v>
      </c>
      <c r="AV907" s="1">
        <v>11.9</v>
      </c>
      <c r="AW907" s="1" t="s">
        <v>66</v>
      </c>
      <c r="AX907" s="1">
        <v>5</v>
      </c>
    </row>
    <row r="908" spans="1:50">
      <c r="A908" s="1" t="s">
        <v>1753</v>
      </c>
      <c r="B908" s="1" t="s">
        <v>1754</v>
      </c>
      <c r="C908" s="1" t="s">
        <v>119</v>
      </c>
      <c r="E908" s="1" t="s">
        <v>53</v>
      </c>
      <c r="F908" s="1">
        <v>0</v>
      </c>
      <c r="G908" s="1" t="s">
        <v>84</v>
      </c>
      <c r="H908" s="1">
        <v>166.78</v>
      </c>
      <c r="I908" s="1" t="s">
        <v>55</v>
      </c>
      <c r="J908" s="1" t="s">
        <v>55</v>
      </c>
      <c r="K908" s="1" t="s">
        <v>57</v>
      </c>
      <c r="L908" s="1" t="s">
        <v>58</v>
      </c>
      <c r="M908" s="1">
        <v>0</v>
      </c>
      <c r="N908" s="1">
        <v>1</v>
      </c>
      <c r="O908" s="1">
        <v>1</v>
      </c>
      <c r="P908" s="1">
        <v>0</v>
      </c>
      <c r="Q908" s="1" t="s">
        <v>59</v>
      </c>
      <c r="R908" s="1" t="s">
        <v>59</v>
      </c>
      <c r="S908" s="1" t="s">
        <v>59</v>
      </c>
      <c r="T908" s="1" t="s">
        <v>59</v>
      </c>
      <c r="U908" s="1" t="s">
        <v>59</v>
      </c>
      <c r="W908" s="1">
        <v>0</v>
      </c>
      <c r="X908" s="1">
        <v>0</v>
      </c>
      <c r="Y908" s="1" t="s">
        <v>59</v>
      </c>
      <c r="Z908" s="1" t="s">
        <v>59</v>
      </c>
      <c r="AA908" s="1" t="s">
        <v>59</v>
      </c>
      <c r="AB908" s="1" t="s">
        <v>59</v>
      </c>
      <c r="AC908" s="1" t="s">
        <v>59</v>
      </c>
      <c r="AD908" s="1" t="s">
        <v>59</v>
      </c>
      <c r="AE908" s="1" t="s">
        <v>59</v>
      </c>
      <c r="AF908" s="1" t="s">
        <v>59</v>
      </c>
      <c r="AG908" s="1" t="s">
        <v>59</v>
      </c>
      <c r="AH908" s="1" t="s">
        <v>59</v>
      </c>
      <c r="AI908" s="1" t="s">
        <v>59</v>
      </c>
      <c r="AJ908" s="1" t="s">
        <v>59</v>
      </c>
      <c r="AV908" s="1">
        <v>11.3</v>
      </c>
      <c r="AW908" s="1" t="s">
        <v>59</v>
      </c>
      <c r="AX908" s="1">
        <v>7</v>
      </c>
    </row>
    <row r="909" spans="1:50">
      <c r="A909" s="1" t="s">
        <v>1755</v>
      </c>
      <c r="B909" s="1" t="s">
        <v>1756</v>
      </c>
      <c r="C909" s="1" t="s">
        <v>177</v>
      </c>
      <c r="E909" s="1" t="s">
        <v>53</v>
      </c>
      <c r="F909" s="1">
        <v>0</v>
      </c>
      <c r="G909" s="1" t="s">
        <v>104</v>
      </c>
      <c r="H909" s="1">
        <v>182.89</v>
      </c>
      <c r="I909" s="1" t="s">
        <v>94</v>
      </c>
      <c r="J909" s="1" t="s">
        <v>71</v>
      </c>
      <c r="K909" s="1" t="s">
        <v>72</v>
      </c>
      <c r="L909" s="1" t="s">
        <v>58</v>
      </c>
      <c r="M909" s="1">
        <v>0</v>
      </c>
      <c r="N909" s="1">
        <v>2</v>
      </c>
      <c r="O909" s="1">
        <v>2</v>
      </c>
      <c r="P909" s="1">
        <v>1</v>
      </c>
      <c r="Q909" s="1" t="s">
        <v>59</v>
      </c>
      <c r="R909" s="1" t="s">
        <v>59</v>
      </c>
      <c r="S909" s="1" t="s">
        <v>59</v>
      </c>
      <c r="T909" s="1" t="s">
        <v>59</v>
      </c>
      <c r="U909" s="1" t="s">
        <v>59</v>
      </c>
      <c r="W909" s="1">
        <v>0</v>
      </c>
      <c r="X909" s="1">
        <v>0</v>
      </c>
      <c r="Y909" s="1" t="s">
        <v>66</v>
      </c>
      <c r="Z909" s="1" t="s">
        <v>58</v>
      </c>
      <c r="AA909" s="1" t="s">
        <v>58</v>
      </c>
      <c r="AB909" s="1" t="s">
        <v>66</v>
      </c>
      <c r="AC909" s="1" t="s">
        <v>58</v>
      </c>
      <c r="AD909" s="1" t="s">
        <v>58</v>
      </c>
      <c r="AE909" s="1" t="s">
        <v>58</v>
      </c>
      <c r="AF909" s="1" t="s">
        <v>58</v>
      </c>
      <c r="AG909" s="1" t="s">
        <v>58</v>
      </c>
      <c r="AH909" s="1" t="s">
        <v>58</v>
      </c>
      <c r="AI909" s="1" t="s">
        <v>58</v>
      </c>
      <c r="AJ909" s="1" t="s">
        <v>58</v>
      </c>
      <c r="AK909" s="1">
        <v>0</v>
      </c>
      <c r="AL909" s="1">
        <v>0</v>
      </c>
      <c r="AM909" s="1">
        <v>1</v>
      </c>
      <c r="AN909" s="1">
        <v>0</v>
      </c>
      <c r="AO909" s="1">
        <v>1</v>
      </c>
      <c r="AP909" s="1">
        <v>0</v>
      </c>
      <c r="AQ909" s="1">
        <v>0</v>
      </c>
      <c r="AR909" s="1">
        <v>0</v>
      </c>
      <c r="AS909" s="1">
        <v>0</v>
      </c>
      <c r="AV909" s="1">
        <v>12.3</v>
      </c>
      <c r="AW909" s="1" t="s">
        <v>59</v>
      </c>
      <c r="AX909" s="1">
        <v>8</v>
      </c>
    </row>
    <row r="910" spans="1:50">
      <c r="A910" s="1" t="s">
        <v>1757</v>
      </c>
      <c r="B910" s="1" t="s">
        <v>428</v>
      </c>
      <c r="C910" s="1" t="s">
        <v>420</v>
      </c>
      <c r="E910" s="1" t="s">
        <v>53</v>
      </c>
      <c r="F910" s="1">
        <v>56</v>
      </c>
      <c r="G910" s="1" t="s">
        <v>163</v>
      </c>
      <c r="H910" s="1">
        <v>282.89</v>
      </c>
      <c r="I910" s="1" t="s">
        <v>55</v>
      </c>
      <c r="J910" s="1" t="s">
        <v>71</v>
      </c>
      <c r="K910" s="1" t="s">
        <v>128</v>
      </c>
      <c r="L910" s="1" t="s">
        <v>66</v>
      </c>
      <c r="M910" s="1">
        <v>1</v>
      </c>
      <c r="N910" s="1">
        <v>0</v>
      </c>
      <c r="O910" s="1">
        <v>0</v>
      </c>
      <c r="P910" s="1">
        <v>0</v>
      </c>
      <c r="Q910" s="1" t="s">
        <v>59</v>
      </c>
      <c r="R910" s="1" t="s">
        <v>59</v>
      </c>
      <c r="S910" s="1" t="s">
        <v>59</v>
      </c>
      <c r="T910" s="1" t="s">
        <v>59</v>
      </c>
      <c r="U910" s="1" t="s">
        <v>59</v>
      </c>
      <c r="V910" s="1">
        <v>4</v>
      </c>
      <c r="W910" s="1">
        <v>1</v>
      </c>
      <c r="X910" s="1">
        <v>0</v>
      </c>
      <c r="Y910" s="1" t="s">
        <v>58</v>
      </c>
      <c r="Z910" s="1" t="s">
        <v>58</v>
      </c>
      <c r="AA910" s="1" t="s">
        <v>58</v>
      </c>
      <c r="AB910" s="1" t="s">
        <v>58</v>
      </c>
      <c r="AC910" s="1" t="s">
        <v>58</v>
      </c>
      <c r="AD910" s="1" t="s">
        <v>58</v>
      </c>
      <c r="AE910" s="1" t="s">
        <v>58</v>
      </c>
      <c r="AF910" s="1" t="s">
        <v>58</v>
      </c>
      <c r="AG910" s="1" t="s">
        <v>58</v>
      </c>
      <c r="AH910" s="1" t="s">
        <v>58</v>
      </c>
      <c r="AI910" s="1" t="s">
        <v>58</v>
      </c>
      <c r="AJ910" s="1" t="s">
        <v>58</v>
      </c>
      <c r="AK910" s="1">
        <v>0</v>
      </c>
      <c r="AL910" s="1">
        <v>0</v>
      </c>
      <c r="AM910" s="1">
        <v>0</v>
      </c>
      <c r="AN910" s="1">
        <v>0</v>
      </c>
      <c r="AO910" s="1">
        <v>0</v>
      </c>
      <c r="AP910" s="1">
        <v>0</v>
      </c>
      <c r="AQ910" s="1">
        <v>0</v>
      </c>
      <c r="AR910" s="1">
        <v>0</v>
      </c>
      <c r="AS910" s="1">
        <v>0</v>
      </c>
      <c r="AV910" s="1">
        <v>11.4</v>
      </c>
      <c r="AW910" s="1" t="s">
        <v>59</v>
      </c>
      <c r="AX910" s="1">
        <v>2</v>
      </c>
    </row>
    <row r="911" spans="1:50">
      <c r="A911" s="1" t="s">
        <v>1758</v>
      </c>
      <c r="B911" s="1" t="s">
        <v>1759</v>
      </c>
      <c r="C911" s="1" t="s">
        <v>420</v>
      </c>
      <c r="E911" s="1" t="s">
        <v>53</v>
      </c>
      <c r="F911" s="1">
        <v>46</v>
      </c>
      <c r="G911" s="1" t="s">
        <v>89</v>
      </c>
      <c r="H911" s="1">
        <v>295.72000000000003</v>
      </c>
      <c r="I911" s="1" t="s">
        <v>55</v>
      </c>
      <c r="J911" s="1" t="s">
        <v>71</v>
      </c>
      <c r="K911" s="1" t="s">
        <v>57</v>
      </c>
      <c r="L911" s="1" t="s">
        <v>58</v>
      </c>
      <c r="M911" s="1">
        <v>0</v>
      </c>
      <c r="N911" s="1">
        <v>2</v>
      </c>
      <c r="O911" s="1">
        <v>2</v>
      </c>
      <c r="P911" s="1">
        <v>0</v>
      </c>
      <c r="Q911" s="1" t="s">
        <v>59</v>
      </c>
      <c r="R911" s="1" t="s">
        <v>59</v>
      </c>
      <c r="S911" s="1" t="s">
        <v>59</v>
      </c>
      <c r="T911" s="1" t="s">
        <v>59</v>
      </c>
      <c r="U911" s="1" t="s">
        <v>59</v>
      </c>
      <c r="V911" s="1">
        <v>0</v>
      </c>
      <c r="W911" s="1">
        <v>1</v>
      </c>
      <c r="X911" s="1">
        <v>1</v>
      </c>
      <c r="Y911" s="1" t="s">
        <v>66</v>
      </c>
      <c r="Z911" s="1" t="s">
        <v>58</v>
      </c>
      <c r="AA911" s="1" t="s">
        <v>58</v>
      </c>
      <c r="AB911" s="1" t="s">
        <v>58</v>
      </c>
      <c r="AC911" s="1" t="s">
        <v>58</v>
      </c>
      <c r="AD911" s="1" t="s">
        <v>58</v>
      </c>
      <c r="AE911" s="1" t="s">
        <v>58</v>
      </c>
      <c r="AF911" s="1" t="s">
        <v>58</v>
      </c>
      <c r="AG911" s="1" t="s">
        <v>58</v>
      </c>
      <c r="AH911" s="1" t="s">
        <v>66</v>
      </c>
      <c r="AI911" s="1" t="s">
        <v>58</v>
      </c>
      <c r="AJ911" s="1" t="s">
        <v>66</v>
      </c>
      <c r="AK911" s="1">
        <v>1</v>
      </c>
      <c r="AL911" s="1">
        <v>1</v>
      </c>
      <c r="AM911" s="1">
        <v>1</v>
      </c>
      <c r="AN911" s="1">
        <v>0</v>
      </c>
      <c r="AO911" s="1">
        <v>1</v>
      </c>
      <c r="AP911" s="1">
        <v>0</v>
      </c>
      <c r="AQ911" s="1">
        <v>0</v>
      </c>
      <c r="AR911" s="1">
        <v>0</v>
      </c>
      <c r="AS911" s="1">
        <v>1</v>
      </c>
      <c r="AV911" s="1">
        <v>12</v>
      </c>
      <c r="AW911" s="1" t="s">
        <v>59</v>
      </c>
      <c r="AX911" s="1">
        <v>2</v>
      </c>
    </row>
    <row r="912" spans="1:50">
      <c r="A912" s="1" t="s">
        <v>1760</v>
      </c>
      <c r="B912" s="1" t="s">
        <v>601</v>
      </c>
      <c r="C912" s="1" t="s">
        <v>205</v>
      </c>
      <c r="E912" s="1" t="s">
        <v>53</v>
      </c>
      <c r="F912" s="1">
        <v>42</v>
      </c>
      <c r="G912" s="1" t="s">
        <v>64</v>
      </c>
      <c r="H912" s="1">
        <v>204.61</v>
      </c>
      <c r="I912" s="1" t="s">
        <v>55</v>
      </c>
      <c r="J912" s="1" t="s">
        <v>55</v>
      </c>
      <c r="K912" s="1" t="s">
        <v>57</v>
      </c>
      <c r="L912" s="1" t="s">
        <v>58</v>
      </c>
      <c r="M912" s="1">
        <v>0</v>
      </c>
      <c r="N912" s="1">
        <v>1</v>
      </c>
      <c r="O912" s="1">
        <v>1</v>
      </c>
      <c r="P912" s="1">
        <v>0</v>
      </c>
      <c r="Q912" s="1" t="s">
        <v>59</v>
      </c>
      <c r="R912" s="1" t="s">
        <v>59</v>
      </c>
      <c r="S912" s="1" t="s">
        <v>59</v>
      </c>
      <c r="T912" s="1" t="s">
        <v>59</v>
      </c>
      <c r="U912" s="1" t="s">
        <v>59</v>
      </c>
      <c r="W912" s="1">
        <v>0</v>
      </c>
      <c r="X912" s="1">
        <v>0</v>
      </c>
      <c r="Y912" s="1" t="s">
        <v>58</v>
      </c>
      <c r="Z912" s="1" t="s">
        <v>58</v>
      </c>
      <c r="AA912" s="1" t="s">
        <v>58</v>
      </c>
      <c r="AB912" s="1" t="s">
        <v>58</v>
      </c>
      <c r="AC912" s="1" t="s">
        <v>58</v>
      </c>
      <c r="AD912" s="1" t="s">
        <v>58</v>
      </c>
      <c r="AE912" s="1" t="s">
        <v>58</v>
      </c>
      <c r="AF912" s="1" t="s">
        <v>58</v>
      </c>
      <c r="AG912" s="1" t="s">
        <v>58</v>
      </c>
      <c r="AH912" s="1" t="s">
        <v>58</v>
      </c>
      <c r="AI912" s="1" t="s">
        <v>58</v>
      </c>
      <c r="AJ912" s="1" t="s">
        <v>58</v>
      </c>
      <c r="AK912" s="1">
        <v>1</v>
      </c>
      <c r="AL912" s="1">
        <v>1</v>
      </c>
      <c r="AM912" s="1">
        <v>0</v>
      </c>
      <c r="AN912" s="1">
        <v>0</v>
      </c>
      <c r="AO912" s="1">
        <v>0</v>
      </c>
      <c r="AP912" s="1">
        <v>0</v>
      </c>
      <c r="AQ912" s="1">
        <v>0</v>
      </c>
      <c r="AR912" s="1">
        <v>0</v>
      </c>
      <c r="AS912" s="1">
        <v>0</v>
      </c>
      <c r="AV912" s="1">
        <v>11.6</v>
      </c>
      <c r="AW912" s="1" t="s">
        <v>59</v>
      </c>
      <c r="AX912" s="1">
        <v>1</v>
      </c>
    </row>
    <row r="913" spans="1:50">
      <c r="A913" s="1" t="s">
        <v>1761</v>
      </c>
      <c r="B913" s="1" t="s">
        <v>1079</v>
      </c>
      <c r="C913" s="1" t="s">
        <v>122</v>
      </c>
      <c r="D913" s="1">
        <v>6080</v>
      </c>
      <c r="E913" s="1" t="s">
        <v>53</v>
      </c>
      <c r="F913" s="1">
        <v>0</v>
      </c>
      <c r="G913" s="1" t="s">
        <v>54</v>
      </c>
      <c r="H913" s="1">
        <v>100</v>
      </c>
      <c r="I913" s="1" t="s">
        <v>55</v>
      </c>
      <c r="J913" s="1" t="s">
        <v>55</v>
      </c>
      <c r="K913" s="1" t="s">
        <v>57</v>
      </c>
      <c r="L913" s="1" t="s">
        <v>58</v>
      </c>
      <c r="M913" s="1">
        <v>0</v>
      </c>
      <c r="N913" s="1">
        <v>0</v>
      </c>
      <c r="O913" s="1">
        <v>0</v>
      </c>
      <c r="P913" s="1">
        <v>0</v>
      </c>
      <c r="Q913" s="1" t="s">
        <v>59</v>
      </c>
      <c r="R913" s="1" t="s">
        <v>59</v>
      </c>
      <c r="S913" s="1" t="s">
        <v>59</v>
      </c>
      <c r="T913" s="1" t="s">
        <v>59</v>
      </c>
      <c r="U913" s="1" t="s">
        <v>59</v>
      </c>
      <c r="V913" s="1">
        <v>0</v>
      </c>
      <c r="W913" s="1">
        <v>1</v>
      </c>
      <c r="X913" s="1">
        <v>0</v>
      </c>
      <c r="Y913" s="1" t="s">
        <v>59</v>
      </c>
      <c r="Z913" s="1" t="s">
        <v>59</v>
      </c>
      <c r="AA913" s="1" t="s">
        <v>59</v>
      </c>
      <c r="AB913" s="1" t="s">
        <v>59</v>
      </c>
      <c r="AC913" s="1" t="s">
        <v>59</v>
      </c>
      <c r="AD913" s="1" t="s">
        <v>59</v>
      </c>
      <c r="AE913" s="1" t="s">
        <v>59</v>
      </c>
      <c r="AF913" s="1" t="s">
        <v>59</v>
      </c>
      <c r="AG913" s="1" t="s">
        <v>59</v>
      </c>
      <c r="AH913" s="1" t="s">
        <v>59</v>
      </c>
      <c r="AI913" s="1" t="s">
        <v>59</v>
      </c>
      <c r="AJ913" s="1" t="s">
        <v>59</v>
      </c>
      <c r="AV913" s="1">
        <v>11.6</v>
      </c>
      <c r="AW913" s="1" t="s">
        <v>59</v>
      </c>
      <c r="AX913" s="1">
        <v>7</v>
      </c>
    </row>
    <row r="914" spans="1:50">
      <c r="A914" s="1" t="s">
        <v>1762</v>
      </c>
      <c r="B914" s="1" t="s">
        <v>1763</v>
      </c>
      <c r="C914" s="1" t="s">
        <v>103</v>
      </c>
      <c r="D914" s="1">
        <v>4480</v>
      </c>
      <c r="E914" s="1" t="s">
        <v>53</v>
      </c>
      <c r="F914" s="1">
        <v>74</v>
      </c>
      <c r="G914" s="1" t="s">
        <v>70</v>
      </c>
      <c r="H914" s="1">
        <v>490.46</v>
      </c>
      <c r="I914" s="1" t="s">
        <v>105</v>
      </c>
      <c r="J914" s="1" t="s">
        <v>71</v>
      </c>
      <c r="K914" s="1" t="s">
        <v>72</v>
      </c>
      <c r="L914" s="1" t="s">
        <v>58</v>
      </c>
      <c r="M914" s="1">
        <v>0</v>
      </c>
      <c r="N914" s="1">
        <v>2</v>
      </c>
      <c r="O914" s="1">
        <v>2</v>
      </c>
      <c r="P914" s="1">
        <v>2</v>
      </c>
      <c r="Q914" s="1" t="s">
        <v>59</v>
      </c>
      <c r="R914" s="1" t="s">
        <v>59</v>
      </c>
      <c r="S914" s="1" t="s">
        <v>66</v>
      </c>
      <c r="T914" s="1" t="s">
        <v>66</v>
      </c>
      <c r="U914" s="1" t="s">
        <v>66</v>
      </c>
      <c r="W914" s="1">
        <v>0</v>
      </c>
      <c r="X914" s="1">
        <v>0</v>
      </c>
      <c r="Y914" s="1" t="s">
        <v>58</v>
      </c>
      <c r="Z914" s="1" t="s">
        <v>66</v>
      </c>
      <c r="AA914" s="1" t="s">
        <v>58</v>
      </c>
      <c r="AB914" s="1" t="s">
        <v>66</v>
      </c>
      <c r="AC914" s="1" t="s">
        <v>58</v>
      </c>
      <c r="AD914" s="1" t="s">
        <v>58</v>
      </c>
      <c r="AE914" s="1" t="s">
        <v>66</v>
      </c>
      <c r="AF914" s="1" t="s">
        <v>58</v>
      </c>
      <c r="AG914" s="1" t="s">
        <v>58</v>
      </c>
      <c r="AH914" s="1" t="s">
        <v>58</v>
      </c>
      <c r="AI914" s="1" t="s">
        <v>58</v>
      </c>
      <c r="AJ914" s="1" t="s">
        <v>58</v>
      </c>
      <c r="AK914" s="1">
        <v>1</v>
      </c>
      <c r="AL914" s="1">
        <v>1</v>
      </c>
      <c r="AM914" s="1">
        <v>1</v>
      </c>
      <c r="AN914" s="1">
        <v>1</v>
      </c>
      <c r="AO914" s="1">
        <v>1</v>
      </c>
      <c r="AP914" s="1">
        <v>0</v>
      </c>
      <c r="AQ914" s="1">
        <v>0</v>
      </c>
      <c r="AR914" s="1">
        <v>0</v>
      </c>
      <c r="AS914" s="1">
        <v>1</v>
      </c>
      <c r="AV914" s="1">
        <v>15.4</v>
      </c>
      <c r="AW914" s="1" t="s">
        <v>59</v>
      </c>
      <c r="AX914" s="1">
        <v>6</v>
      </c>
    </row>
    <row r="915" spans="1:50">
      <c r="A915" s="1" t="s">
        <v>1764</v>
      </c>
      <c r="B915" s="1" t="s">
        <v>1765</v>
      </c>
      <c r="C915" s="1" t="s">
        <v>52</v>
      </c>
      <c r="D915" s="1">
        <v>3280</v>
      </c>
      <c r="E915" s="1" t="s">
        <v>63</v>
      </c>
      <c r="F915" s="1">
        <v>24</v>
      </c>
      <c r="G915" s="1" t="s">
        <v>226</v>
      </c>
      <c r="H915" s="1">
        <v>350.66</v>
      </c>
      <c r="I915" s="1" t="s">
        <v>55</v>
      </c>
      <c r="J915" s="1" t="s">
        <v>55</v>
      </c>
      <c r="K915" s="1" t="s">
        <v>90</v>
      </c>
      <c r="L915" s="1" t="s">
        <v>58</v>
      </c>
      <c r="M915" s="1">
        <v>0</v>
      </c>
      <c r="N915" s="1">
        <v>2</v>
      </c>
      <c r="O915" s="1">
        <v>2</v>
      </c>
      <c r="P915" s="1">
        <v>0</v>
      </c>
      <c r="Q915" s="1" t="s">
        <v>59</v>
      </c>
      <c r="R915" s="1" t="s">
        <v>59</v>
      </c>
      <c r="S915" s="1" t="s">
        <v>59</v>
      </c>
      <c r="T915" s="1" t="s">
        <v>59</v>
      </c>
      <c r="U915" s="1" t="s">
        <v>59</v>
      </c>
      <c r="W915" s="1">
        <v>0</v>
      </c>
      <c r="X915" s="1">
        <v>0</v>
      </c>
      <c r="Y915" s="1" t="s">
        <v>66</v>
      </c>
      <c r="Z915" s="1" t="s">
        <v>58</v>
      </c>
      <c r="AA915" s="1" t="s">
        <v>66</v>
      </c>
      <c r="AB915" s="1" t="s">
        <v>58</v>
      </c>
      <c r="AC915" s="1" t="s">
        <v>58</v>
      </c>
      <c r="AD915" s="1" t="s">
        <v>58</v>
      </c>
      <c r="AE915" s="1" t="s">
        <v>66</v>
      </c>
      <c r="AF915" s="1" t="s">
        <v>58</v>
      </c>
      <c r="AG915" s="1" t="s">
        <v>58</v>
      </c>
      <c r="AH915" s="1" t="s">
        <v>58</v>
      </c>
      <c r="AI915" s="1" t="s">
        <v>58</v>
      </c>
      <c r="AJ915" s="1" t="s">
        <v>58</v>
      </c>
      <c r="AK915" s="1">
        <v>0</v>
      </c>
      <c r="AL915" s="1">
        <v>1</v>
      </c>
      <c r="AM915" s="1">
        <v>1</v>
      </c>
      <c r="AN915" s="1">
        <v>0</v>
      </c>
      <c r="AO915" s="1">
        <v>0</v>
      </c>
      <c r="AP915" s="1">
        <v>0</v>
      </c>
      <c r="AQ915" s="1">
        <v>0</v>
      </c>
      <c r="AR915" s="1">
        <v>0</v>
      </c>
      <c r="AS915" s="1">
        <v>0</v>
      </c>
      <c r="AV915" s="1">
        <v>13</v>
      </c>
      <c r="AW915" s="1" t="s">
        <v>59</v>
      </c>
      <c r="AX915" s="1">
        <v>5</v>
      </c>
    </row>
    <row r="916" spans="1:50">
      <c r="A916" s="1" t="s">
        <v>1766</v>
      </c>
      <c r="B916" s="1" t="s">
        <v>1767</v>
      </c>
      <c r="C916" s="1" t="s">
        <v>103</v>
      </c>
      <c r="D916" s="1">
        <v>6780</v>
      </c>
      <c r="E916" s="1" t="s">
        <v>53</v>
      </c>
      <c r="F916" s="1">
        <v>48</v>
      </c>
      <c r="G916" s="1" t="s">
        <v>64</v>
      </c>
      <c r="H916" s="1">
        <v>289.8</v>
      </c>
      <c r="I916" s="1" t="s">
        <v>55</v>
      </c>
      <c r="J916" s="1" t="s">
        <v>55</v>
      </c>
      <c r="K916" s="1" t="s">
        <v>57</v>
      </c>
      <c r="L916" s="1" t="s">
        <v>58</v>
      </c>
      <c r="M916" s="1">
        <v>0</v>
      </c>
      <c r="N916" s="1">
        <v>0</v>
      </c>
      <c r="O916" s="1">
        <v>0</v>
      </c>
      <c r="P916" s="1">
        <v>0</v>
      </c>
      <c r="Q916" s="1" t="s">
        <v>59</v>
      </c>
      <c r="R916" s="1" t="s">
        <v>59</v>
      </c>
      <c r="S916" s="1" t="s">
        <v>59</v>
      </c>
      <c r="T916" s="1" t="s">
        <v>59</v>
      </c>
      <c r="U916" s="1" t="s">
        <v>59</v>
      </c>
      <c r="W916" s="1">
        <v>0</v>
      </c>
      <c r="X916" s="1">
        <v>0</v>
      </c>
      <c r="Y916" s="1" t="s">
        <v>59</v>
      </c>
      <c r="Z916" s="1" t="s">
        <v>59</v>
      </c>
      <c r="AA916" s="1" t="s">
        <v>59</v>
      </c>
      <c r="AB916" s="1" t="s">
        <v>59</v>
      </c>
      <c r="AC916" s="1" t="s">
        <v>59</v>
      </c>
      <c r="AD916" s="1" t="s">
        <v>59</v>
      </c>
      <c r="AE916" s="1" t="s">
        <v>59</v>
      </c>
      <c r="AF916" s="1" t="s">
        <v>59</v>
      </c>
      <c r="AG916" s="1" t="s">
        <v>59</v>
      </c>
      <c r="AH916" s="1" t="s">
        <v>59</v>
      </c>
      <c r="AI916" s="1" t="s">
        <v>59</v>
      </c>
      <c r="AJ916" s="1" t="s">
        <v>59</v>
      </c>
      <c r="AV916" s="1">
        <v>13.2</v>
      </c>
      <c r="AW916" s="1" t="s">
        <v>59</v>
      </c>
      <c r="AX916" s="1">
        <v>6</v>
      </c>
    </row>
    <row r="917" spans="1:50">
      <c r="A917" s="1" t="s">
        <v>1768</v>
      </c>
      <c r="B917" s="1" t="s">
        <v>1429</v>
      </c>
      <c r="C917" s="1" t="s">
        <v>212</v>
      </c>
      <c r="D917" s="1">
        <v>6640</v>
      </c>
      <c r="E917" s="1" t="s">
        <v>53</v>
      </c>
      <c r="F917" s="1">
        <v>44</v>
      </c>
      <c r="G917" s="1" t="s">
        <v>70</v>
      </c>
      <c r="H917" s="1">
        <v>314.47000000000003</v>
      </c>
      <c r="I917" s="1" t="s">
        <v>55</v>
      </c>
      <c r="J917" s="1" t="s">
        <v>55</v>
      </c>
      <c r="K917" s="1" t="s">
        <v>131</v>
      </c>
      <c r="L917" s="1" t="s">
        <v>58</v>
      </c>
      <c r="M917" s="1">
        <v>0</v>
      </c>
      <c r="N917" s="1">
        <v>1</v>
      </c>
      <c r="O917" s="1">
        <v>1</v>
      </c>
      <c r="P917" s="1">
        <v>0</v>
      </c>
      <c r="Q917" s="1" t="s">
        <v>59</v>
      </c>
      <c r="R917" s="1" t="s">
        <v>59</v>
      </c>
      <c r="S917" s="1" t="s">
        <v>59</v>
      </c>
      <c r="T917" s="1" t="s">
        <v>59</v>
      </c>
      <c r="U917" s="1" t="s">
        <v>59</v>
      </c>
      <c r="W917" s="1">
        <v>0</v>
      </c>
      <c r="X917" s="1">
        <v>0</v>
      </c>
      <c r="Y917" s="1" t="s">
        <v>58</v>
      </c>
      <c r="Z917" s="1" t="s">
        <v>58</v>
      </c>
      <c r="AA917" s="1" t="s">
        <v>58</v>
      </c>
      <c r="AB917" s="1" t="s">
        <v>58</v>
      </c>
      <c r="AC917" s="1" t="s">
        <v>58</v>
      </c>
      <c r="AD917" s="1" t="s">
        <v>58</v>
      </c>
      <c r="AE917" s="1" t="s">
        <v>58</v>
      </c>
      <c r="AF917" s="1" t="s">
        <v>58</v>
      </c>
      <c r="AG917" s="1" t="s">
        <v>58</v>
      </c>
      <c r="AH917" s="1" t="s">
        <v>58</v>
      </c>
      <c r="AI917" s="1" t="s">
        <v>58</v>
      </c>
      <c r="AJ917" s="1" t="s">
        <v>58</v>
      </c>
      <c r="AK917" s="1">
        <v>0</v>
      </c>
      <c r="AL917" s="1">
        <v>0</v>
      </c>
      <c r="AM917" s="1">
        <v>0</v>
      </c>
      <c r="AN917" s="1">
        <v>0</v>
      </c>
      <c r="AO917" s="1">
        <v>0</v>
      </c>
      <c r="AP917" s="1">
        <v>0</v>
      </c>
      <c r="AQ917" s="1">
        <v>0</v>
      </c>
      <c r="AR917" s="1">
        <v>0</v>
      </c>
      <c r="AS917" s="1">
        <v>0</v>
      </c>
      <c r="AV917" s="1">
        <v>15.5</v>
      </c>
      <c r="AW917" s="1" t="s">
        <v>59</v>
      </c>
      <c r="AX917" s="1">
        <v>7</v>
      </c>
    </row>
    <row r="918" spans="1:50">
      <c r="A918" s="1" t="s">
        <v>1769</v>
      </c>
      <c r="B918" s="1" t="s">
        <v>705</v>
      </c>
      <c r="C918" s="1" t="s">
        <v>122</v>
      </c>
      <c r="E918" s="1" t="s">
        <v>63</v>
      </c>
      <c r="F918" s="1">
        <v>0</v>
      </c>
      <c r="G918" s="1" t="s">
        <v>54</v>
      </c>
      <c r="H918" s="1">
        <v>132.24</v>
      </c>
      <c r="I918" s="1" t="s">
        <v>55</v>
      </c>
      <c r="J918" s="1" t="s">
        <v>55</v>
      </c>
      <c r="K918" s="1" t="s">
        <v>72</v>
      </c>
      <c r="L918" s="1" t="s">
        <v>58</v>
      </c>
      <c r="M918" s="1">
        <v>0</v>
      </c>
      <c r="N918" s="1">
        <v>0</v>
      </c>
      <c r="O918" s="1">
        <v>0</v>
      </c>
      <c r="P918" s="1">
        <v>0</v>
      </c>
      <c r="Q918" s="1" t="s">
        <v>59</v>
      </c>
      <c r="R918" s="1" t="s">
        <v>59</v>
      </c>
      <c r="S918" s="1" t="s">
        <v>59</v>
      </c>
      <c r="T918" s="1" t="s">
        <v>59</v>
      </c>
      <c r="U918" s="1" t="s">
        <v>59</v>
      </c>
      <c r="W918" s="1">
        <v>0</v>
      </c>
      <c r="X918" s="1">
        <v>0</v>
      </c>
      <c r="Y918" s="1" t="s">
        <v>59</v>
      </c>
      <c r="Z918" s="1" t="s">
        <v>59</v>
      </c>
      <c r="AA918" s="1" t="s">
        <v>59</v>
      </c>
      <c r="AB918" s="1" t="s">
        <v>59</v>
      </c>
      <c r="AC918" s="1" t="s">
        <v>59</v>
      </c>
      <c r="AD918" s="1" t="s">
        <v>59</v>
      </c>
      <c r="AE918" s="1" t="s">
        <v>59</v>
      </c>
      <c r="AF918" s="1" t="s">
        <v>59</v>
      </c>
      <c r="AG918" s="1" t="s">
        <v>59</v>
      </c>
      <c r="AH918" s="1" t="s">
        <v>59</v>
      </c>
      <c r="AI918" s="1" t="s">
        <v>59</v>
      </c>
      <c r="AJ918" s="1" t="s">
        <v>59</v>
      </c>
      <c r="AV918" s="1">
        <v>11.8</v>
      </c>
      <c r="AW918" s="1" t="s">
        <v>59</v>
      </c>
      <c r="AX918" s="1">
        <v>7</v>
      </c>
    </row>
    <row r="919" spans="1:50">
      <c r="A919" s="1" t="s">
        <v>1770</v>
      </c>
      <c r="B919" s="1" t="s">
        <v>1771</v>
      </c>
      <c r="C919" s="1" t="s">
        <v>142</v>
      </c>
      <c r="D919" s="1">
        <v>7080</v>
      </c>
      <c r="E919" s="1" t="s">
        <v>63</v>
      </c>
      <c r="F919" s="1">
        <v>82</v>
      </c>
      <c r="G919" s="1" t="s">
        <v>115</v>
      </c>
      <c r="H919" s="1">
        <v>271.38</v>
      </c>
      <c r="I919" s="1" t="s">
        <v>94</v>
      </c>
      <c r="J919" s="1" t="s">
        <v>71</v>
      </c>
      <c r="K919" s="1" t="s">
        <v>90</v>
      </c>
      <c r="L919" s="1" t="s">
        <v>58</v>
      </c>
      <c r="M919" s="1">
        <v>0</v>
      </c>
      <c r="N919" s="1">
        <v>2</v>
      </c>
      <c r="O919" s="1">
        <v>2</v>
      </c>
      <c r="P919" s="1">
        <v>1</v>
      </c>
      <c r="Q919" s="1" t="s">
        <v>59</v>
      </c>
      <c r="R919" s="1" t="s">
        <v>59</v>
      </c>
      <c r="S919" s="1" t="s">
        <v>59</v>
      </c>
      <c r="T919" s="1" t="s">
        <v>59</v>
      </c>
      <c r="U919" s="1" t="s">
        <v>59</v>
      </c>
      <c r="V919" s="1">
        <v>1</v>
      </c>
      <c r="W919" s="1">
        <v>0</v>
      </c>
      <c r="X919" s="1">
        <v>0</v>
      </c>
      <c r="Y919" s="1" t="s">
        <v>66</v>
      </c>
      <c r="Z919" s="1" t="s">
        <v>66</v>
      </c>
      <c r="AA919" s="1" t="s">
        <v>58</v>
      </c>
      <c r="AB919" s="1" t="s">
        <v>58</v>
      </c>
      <c r="AC919" s="1" t="s">
        <v>58</v>
      </c>
      <c r="AD919" s="1" t="s">
        <v>58</v>
      </c>
      <c r="AE919" s="1" t="s">
        <v>58</v>
      </c>
      <c r="AF919" s="1" t="s">
        <v>58</v>
      </c>
      <c r="AG919" s="1" t="s">
        <v>58</v>
      </c>
      <c r="AH919" s="1" t="s">
        <v>58</v>
      </c>
      <c r="AI919" s="1" t="s">
        <v>58</v>
      </c>
      <c r="AJ919" s="1" t="s">
        <v>58</v>
      </c>
      <c r="AK919" s="1">
        <v>0</v>
      </c>
      <c r="AL919" s="1">
        <v>1</v>
      </c>
      <c r="AM919" s="1">
        <v>1</v>
      </c>
      <c r="AN919" s="1">
        <v>1</v>
      </c>
      <c r="AO919" s="1">
        <v>0</v>
      </c>
      <c r="AP919" s="1">
        <v>0</v>
      </c>
      <c r="AQ919" s="1">
        <v>0</v>
      </c>
      <c r="AR919" s="1">
        <v>0</v>
      </c>
      <c r="AS919" s="1">
        <v>1</v>
      </c>
      <c r="AV919" s="1">
        <v>12.3</v>
      </c>
      <c r="AW919" s="1" t="s">
        <v>59</v>
      </c>
      <c r="AX919" s="1">
        <v>6</v>
      </c>
    </row>
    <row r="920" spans="1:50">
      <c r="A920" s="1" t="s">
        <v>1772</v>
      </c>
      <c r="B920" s="1" t="s">
        <v>1773</v>
      </c>
      <c r="C920" s="1" t="s">
        <v>185</v>
      </c>
      <c r="D920" s="1">
        <v>1960</v>
      </c>
      <c r="E920" s="1" t="s">
        <v>53</v>
      </c>
      <c r="F920" s="1">
        <v>50</v>
      </c>
      <c r="G920" s="1" t="s">
        <v>64</v>
      </c>
      <c r="H920" s="1">
        <v>190.79</v>
      </c>
      <c r="I920" s="1" t="s">
        <v>55</v>
      </c>
      <c r="J920" s="1" t="s">
        <v>71</v>
      </c>
      <c r="K920" s="1" t="s">
        <v>131</v>
      </c>
      <c r="L920" s="1" t="s">
        <v>58</v>
      </c>
      <c r="M920" s="1">
        <v>0</v>
      </c>
      <c r="N920" s="1">
        <v>0</v>
      </c>
      <c r="O920" s="1">
        <v>0</v>
      </c>
      <c r="P920" s="1">
        <v>0</v>
      </c>
      <c r="Q920" s="1" t="s">
        <v>59</v>
      </c>
      <c r="R920" s="1" t="s">
        <v>59</v>
      </c>
      <c r="S920" s="1" t="s">
        <v>59</v>
      </c>
      <c r="T920" s="1" t="s">
        <v>59</v>
      </c>
      <c r="U920" s="1" t="s">
        <v>59</v>
      </c>
      <c r="W920" s="1">
        <v>0</v>
      </c>
      <c r="X920" s="1">
        <v>0</v>
      </c>
      <c r="Y920" s="1" t="s">
        <v>59</v>
      </c>
      <c r="Z920" s="1" t="s">
        <v>59</v>
      </c>
      <c r="AA920" s="1" t="s">
        <v>59</v>
      </c>
      <c r="AB920" s="1" t="s">
        <v>59</v>
      </c>
      <c r="AC920" s="1" t="s">
        <v>59</v>
      </c>
      <c r="AD920" s="1" t="s">
        <v>59</v>
      </c>
      <c r="AE920" s="1" t="s">
        <v>59</v>
      </c>
      <c r="AF920" s="1" t="s">
        <v>59</v>
      </c>
      <c r="AG920" s="1" t="s">
        <v>59</v>
      </c>
      <c r="AH920" s="1" t="s">
        <v>59</v>
      </c>
      <c r="AI920" s="1" t="s">
        <v>59</v>
      </c>
      <c r="AJ920" s="1" t="s">
        <v>59</v>
      </c>
      <c r="AW920" s="1" t="s">
        <v>59</v>
      </c>
      <c r="AX920" s="1">
        <v>1</v>
      </c>
    </row>
    <row r="921" spans="1:50">
      <c r="A921" s="1" t="s">
        <v>1774</v>
      </c>
      <c r="B921" s="1" t="s">
        <v>416</v>
      </c>
      <c r="C921" s="1" t="s">
        <v>417</v>
      </c>
      <c r="D921" s="1">
        <v>2080</v>
      </c>
      <c r="E921" s="1" t="s">
        <v>53</v>
      </c>
      <c r="F921" s="1">
        <v>36</v>
      </c>
      <c r="G921" s="1" t="s">
        <v>64</v>
      </c>
      <c r="H921" s="1">
        <v>314.8</v>
      </c>
      <c r="I921" s="1" t="s">
        <v>55</v>
      </c>
      <c r="J921" s="1" t="s">
        <v>55</v>
      </c>
      <c r="K921" s="1" t="s">
        <v>123</v>
      </c>
      <c r="L921" s="1" t="s">
        <v>66</v>
      </c>
      <c r="M921" s="1">
        <v>4</v>
      </c>
      <c r="N921" s="1">
        <v>0</v>
      </c>
      <c r="O921" s="1">
        <v>0</v>
      </c>
      <c r="P921" s="1">
        <v>0</v>
      </c>
      <c r="Q921" s="1" t="s">
        <v>59</v>
      </c>
      <c r="R921" s="1" t="s">
        <v>59</v>
      </c>
      <c r="S921" s="1" t="s">
        <v>59</v>
      </c>
      <c r="T921" s="1" t="s">
        <v>59</v>
      </c>
      <c r="U921" s="1" t="s">
        <v>59</v>
      </c>
      <c r="V921" s="1">
        <v>0</v>
      </c>
      <c r="W921" s="1">
        <v>1</v>
      </c>
      <c r="X921" s="1">
        <v>1</v>
      </c>
      <c r="Y921" s="1" t="s">
        <v>66</v>
      </c>
      <c r="Z921" s="1" t="s">
        <v>58</v>
      </c>
      <c r="AA921" s="1" t="s">
        <v>58</v>
      </c>
      <c r="AB921" s="1" t="s">
        <v>58</v>
      </c>
      <c r="AC921" s="1" t="s">
        <v>58</v>
      </c>
      <c r="AD921" s="1" t="s">
        <v>58</v>
      </c>
      <c r="AE921" s="1" t="s">
        <v>58</v>
      </c>
      <c r="AF921" s="1" t="s">
        <v>58</v>
      </c>
      <c r="AG921" s="1" t="s">
        <v>58</v>
      </c>
      <c r="AH921" s="1" t="s">
        <v>58</v>
      </c>
      <c r="AI921" s="1" t="s">
        <v>58</v>
      </c>
      <c r="AJ921" s="1" t="s">
        <v>58</v>
      </c>
      <c r="AK921" s="1">
        <v>0</v>
      </c>
      <c r="AL921" s="1">
        <v>0</v>
      </c>
      <c r="AM921" s="1">
        <v>1</v>
      </c>
      <c r="AN921" s="1">
        <v>0</v>
      </c>
      <c r="AO921" s="1">
        <v>0</v>
      </c>
      <c r="AP921" s="1">
        <v>1</v>
      </c>
      <c r="AQ921" s="1">
        <v>0</v>
      </c>
      <c r="AR921" s="1">
        <v>0</v>
      </c>
      <c r="AS921" s="1">
        <v>0</v>
      </c>
      <c r="AV921" s="1">
        <v>13.7</v>
      </c>
      <c r="AW921" s="1" t="s">
        <v>59</v>
      </c>
      <c r="AX921" s="1">
        <v>4</v>
      </c>
    </row>
    <row r="922" spans="1:50">
      <c r="A922" s="1" t="s">
        <v>1775</v>
      </c>
      <c r="B922" s="1" t="s">
        <v>141</v>
      </c>
      <c r="C922" s="1" t="s">
        <v>142</v>
      </c>
      <c r="E922" s="1" t="s">
        <v>63</v>
      </c>
      <c r="F922" s="1">
        <v>22</v>
      </c>
      <c r="G922" s="1" t="s">
        <v>104</v>
      </c>
      <c r="H922" s="1">
        <v>234.54</v>
      </c>
      <c r="I922" s="1" t="s">
        <v>105</v>
      </c>
      <c r="J922" s="1" t="s">
        <v>71</v>
      </c>
      <c r="K922" s="1" t="s">
        <v>57</v>
      </c>
      <c r="L922" s="1" t="s">
        <v>66</v>
      </c>
      <c r="M922" s="1">
        <v>1</v>
      </c>
      <c r="N922" s="1">
        <v>1</v>
      </c>
      <c r="O922" s="1">
        <v>1</v>
      </c>
      <c r="P922" s="1">
        <v>0</v>
      </c>
      <c r="Q922" s="1" t="s">
        <v>59</v>
      </c>
      <c r="R922" s="1" t="s">
        <v>66</v>
      </c>
      <c r="S922" s="1" t="s">
        <v>66</v>
      </c>
      <c r="T922" s="1" t="s">
        <v>66</v>
      </c>
      <c r="U922" s="1" t="s">
        <v>59</v>
      </c>
      <c r="V922" s="1">
        <v>1</v>
      </c>
      <c r="W922" s="1">
        <v>0</v>
      </c>
      <c r="X922" s="1">
        <v>0</v>
      </c>
      <c r="Y922" s="1" t="s">
        <v>59</v>
      </c>
      <c r="Z922" s="1" t="s">
        <v>59</v>
      </c>
      <c r="AA922" s="1" t="s">
        <v>59</v>
      </c>
      <c r="AB922" s="1" t="s">
        <v>59</v>
      </c>
      <c r="AC922" s="1" t="s">
        <v>59</v>
      </c>
      <c r="AD922" s="1" t="s">
        <v>59</v>
      </c>
      <c r="AE922" s="1" t="s">
        <v>59</v>
      </c>
      <c r="AF922" s="1" t="s">
        <v>59</v>
      </c>
      <c r="AG922" s="1" t="s">
        <v>59</v>
      </c>
      <c r="AH922" s="1" t="s">
        <v>59</v>
      </c>
      <c r="AI922" s="1" t="s">
        <v>59</v>
      </c>
      <c r="AJ922" s="1" t="s">
        <v>59</v>
      </c>
      <c r="AV922" s="1">
        <v>12.7</v>
      </c>
      <c r="AW922" s="1" t="s">
        <v>66</v>
      </c>
      <c r="AX922" s="1">
        <v>6</v>
      </c>
    </row>
    <row r="923" spans="1:50">
      <c r="A923" s="1" t="s">
        <v>1776</v>
      </c>
      <c r="B923" s="1" t="s">
        <v>1777</v>
      </c>
      <c r="C923" s="1" t="s">
        <v>93</v>
      </c>
      <c r="D923" s="1">
        <v>1120</v>
      </c>
      <c r="E923" s="1" t="s">
        <v>53</v>
      </c>
      <c r="F923" s="1">
        <v>40</v>
      </c>
      <c r="G923" s="1" t="s">
        <v>64</v>
      </c>
      <c r="H923" s="1">
        <v>320.72000000000003</v>
      </c>
      <c r="I923" s="1" t="s">
        <v>105</v>
      </c>
      <c r="J923" s="1" t="s">
        <v>71</v>
      </c>
      <c r="K923" s="1" t="s">
        <v>111</v>
      </c>
      <c r="L923" s="1" t="s">
        <v>66</v>
      </c>
      <c r="M923" s="1">
        <v>1</v>
      </c>
      <c r="N923" s="1">
        <v>1</v>
      </c>
      <c r="O923" s="1">
        <v>1</v>
      </c>
      <c r="P923" s="1">
        <v>0</v>
      </c>
      <c r="Q923" s="1" t="s">
        <v>59</v>
      </c>
      <c r="R923" s="1" t="s">
        <v>59</v>
      </c>
      <c r="S923" s="1" t="s">
        <v>59</v>
      </c>
      <c r="T923" s="1" t="s">
        <v>59</v>
      </c>
      <c r="U923" s="1" t="s">
        <v>59</v>
      </c>
      <c r="W923" s="1">
        <v>0</v>
      </c>
      <c r="X923" s="1">
        <v>0</v>
      </c>
      <c r="Y923" s="1" t="s">
        <v>58</v>
      </c>
      <c r="Z923" s="1" t="s">
        <v>58</v>
      </c>
      <c r="AA923" s="1" t="s">
        <v>58</v>
      </c>
      <c r="AB923" s="1" t="s">
        <v>58</v>
      </c>
      <c r="AC923" s="1" t="s">
        <v>58</v>
      </c>
      <c r="AD923" s="1" t="s">
        <v>58</v>
      </c>
      <c r="AE923" s="1" t="s">
        <v>58</v>
      </c>
      <c r="AF923" s="1" t="s">
        <v>58</v>
      </c>
      <c r="AG923" s="1" t="s">
        <v>58</v>
      </c>
      <c r="AH923" s="1" t="s">
        <v>58</v>
      </c>
      <c r="AI923" s="1" t="s">
        <v>58</v>
      </c>
      <c r="AJ923" s="1" t="s">
        <v>58</v>
      </c>
      <c r="AK923" s="1">
        <v>0</v>
      </c>
      <c r="AL923" s="1">
        <v>0</v>
      </c>
      <c r="AM923" s="1">
        <v>0</v>
      </c>
      <c r="AN923" s="1">
        <v>0</v>
      </c>
      <c r="AO923" s="1">
        <v>0</v>
      </c>
      <c r="AP923" s="1">
        <v>0</v>
      </c>
      <c r="AQ923" s="1">
        <v>0</v>
      </c>
      <c r="AR923" s="1">
        <v>0</v>
      </c>
      <c r="AS923" s="1">
        <v>0</v>
      </c>
      <c r="AV923" s="1">
        <v>13.2</v>
      </c>
      <c r="AW923" s="1" t="s">
        <v>59</v>
      </c>
      <c r="AX923" s="1">
        <v>5</v>
      </c>
    </row>
    <row r="924" spans="1:50">
      <c r="A924" s="1" t="s">
        <v>1778</v>
      </c>
      <c r="B924" s="1" t="s">
        <v>1779</v>
      </c>
      <c r="C924" s="1" t="s">
        <v>108</v>
      </c>
      <c r="D924" s="1">
        <v>1920</v>
      </c>
      <c r="E924" s="1" t="s">
        <v>53</v>
      </c>
      <c r="F924" s="1">
        <v>0</v>
      </c>
      <c r="G924" s="1" t="s">
        <v>70</v>
      </c>
      <c r="H924" s="1">
        <v>313.49</v>
      </c>
      <c r="I924" s="1" t="s">
        <v>55</v>
      </c>
      <c r="J924" s="1" t="s">
        <v>55</v>
      </c>
      <c r="K924" s="1" t="s">
        <v>85</v>
      </c>
      <c r="L924" s="1" t="s">
        <v>66</v>
      </c>
      <c r="M924" s="1">
        <v>1</v>
      </c>
      <c r="N924" s="1">
        <v>1</v>
      </c>
      <c r="O924" s="1">
        <v>1</v>
      </c>
      <c r="P924" s="1">
        <v>0</v>
      </c>
      <c r="Q924" s="1" t="s">
        <v>59</v>
      </c>
      <c r="R924" s="1" t="s">
        <v>59</v>
      </c>
      <c r="S924" s="1" t="s">
        <v>59</v>
      </c>
      <c r="T924" s="1" t="s">
        <v>59</v>
      </c>
      <c r="U924" s="1" t="s">
        <v>59</v>
      </c>
      <c r="V924" s="1">
        <v>1</v>
      </c>
      <c r="W924" s="1">
        <v>1</v>
      </c>
      <c r="X924" s="1">
        <v>1</v>
      </c>
      <c r="Y924" s="1" t="s">
        <v>59</v>
      </c>
      <c r="Z924" s="1" t="s">
        <v>59</v>
      </c>
      <c r="AA924" s="1" t="s">
        <v>59</v>
      </c>
      <c r="AB924" s="1" t="s">
        <v>59</v>
      </c>
      <c r="AC924" s="1" t="s">
        <v>59</v>
      </c>
      <c r="AD924" s="1" t="s">
        <v>59</v>
      </c>
      <c r="AE924" s="1" t="s">
        <v>59</v>
      </c>
      <c r="AF924" s="1" t="s">
        <v>59</v>
      </c>
      <c r="AG924" s="1" t="s">
        <v>59</v>
      </c>
      <c r="AH924" s="1" t="s">
        <v>59</v>
      </c>
      <c r="AI924" s="1" t="s">
        <v>59</v>
      </c>
      <c r="AJ924" s="1" t="s">
        <v>59</v>
      </c>
      <c r="AV924" s="1">
        <v>15.2</v>
      </c>
      <c r="AW924" s="1" t="s">
        <v>59</v>
      </c>
      <c r="AX924" s="1">
        <v>9</v>
      </c>
    </row>
    <row r="925" spans="1:50">
      <c r="A925" s="1" t="s">
        <v>1780</v>
      </c>
      <c r="B925" s="1" t="s">
        <v>1781</v>
      </c>
      <c r="C925" s="1" t="s">
        <v>108</v>
      </c>
      <c r="D925" s="1">
        <v>8640</v>
      </c>
      <c r="E925" s="1" t="s">
        <v>63</v>
      </c>
      <c r="F925" s="1">
        <v>62</v>
      </c>
      <c r="G925" s="1" t="s">
        <v>363</v>
      </c>
      <c r="H925" s="1">
        <v>350</v>
      </c>
      <c r="I925" s="1" t="s">
        <v>55</v>
      </c>
      <c r="J925" s="1" t="s">
        <v>71</v>
      </c>
      <c r="K925" s="1" t="s">
        <v>57</v>
      </c>
      <c r="L925" s="1" t="s">
        <v>58</v>
      </c>
      <c r="M925" s="1">
        <v>0</v>
      </c>
      <c r="N925" s="1">
        <v>2</v>
      </c>
      <c r="O925" s="1">
        <v>2</v>
      </c>
      <c r="P925" s="1">
        <v>0</v>
      </c>
      <c r="Q925" s="1" t="s">
        <v>59</v>
      </c>
      <c r="R925" s="1" t="s">
        <v>59</v>
      </c>
      <c r="S925" s="1" t="s">
        <v>59</v>
      </c>
      <c r="T925" s="1" t="s">
        <v>59</v>
      </c>
      <c r="U925" s="1" t="s">
        <v>59</v>
      </c>
      <c r="V925" s="1">
        <v>0</v>
      </c>
      <c r="W925" s="1">
        <v>1</v>
      </c>
      <c r="X925" s="1">
        <v>0</v>
      </c>
      <c r="Y925" s="1" t="s">
        <v>66</v>
      </c>
      <c r="Z925" s="1" t="s">
        <v>66</v>
      </c>
      <c r="AA925" s="1" t="s">
        <v>66</v>
      </c>
      <c r="AB925" s="1" t="s">
        <v>66</v>
      </c>
      <c r="AC925" s="1" t="s">
        <v>58</v>
      </c>
      <c r="AD925" s="1" t="s">
        <v>58</v>
      </c>
      <c r="AE925" s="1" t="s">
        <v>58</v>
      </c>
      <c r="AF925" s="1" t="s">
        <v>58</v>
      </c>
      <c r="AG925" s="1" t="s">
        <v>58</v>
      </c>
      <c r="AH925" s="1" t="s">
        <v>58</v>
      </c>
      <c r="AI925" s="1" t="s">
        <v>58</v>
      </c>
      <c r="AJ925" s="1" t="s">
        <v>58</v>
      </c>
      <c r="AK925" s="1">
        <v>1</v>
      </c>
      <c r="AL925" s="1">
        <v>1</v>
      </c>
      <c r="AM925" s="1">
        <v>1</v>
      </c>
      <c r="AN925" s="1">
        <v>1</v>
      </c>
      <c r="AO925" s="1">
        <v>1</v>
      </c>
      <c r="AP925" s="1">
        <v>0</v>
      </c>
      <c r="AQ925" s="1">
        <v>1</v>
      </c>
      <c r="AR925" s="1">
        <v>0</v>
      </c>
      <c r="AS925" s="1">
        <v>1</v>
      </c>
      <c r="AV925" s="1">
        <v>14.3</v>
      </c>
      <c r="AW925" s="1" t="s">
        <v>59</v>
      </c>
      <c r="AX925" s="1">
        <v>9</v>
      </c>
    </row>
    <row r="926" spans="1:50">
      <c r="A926" s="1" t="s">
        <v>1782</v>
      </c>
      <c r="B926" s="1" t="s">
        <v>1226</v>
      </c>
      <c r="C926" s="1" t="s">
        <v>171</v>
      </c>
      <c r="D926" s="1">
        <v>160</v>
      </c>
      <c r="E926" s="1" t="s">
        <v>63</v>
      </c>
      <c r="F926" s="1">
        <v>36</v>
      </c>
      <c r="G926" s="1" t="s">
        <v>84</v>
      </c>
      <c r="H926" s="1">
        <v>188.49</v>
      </c>
      <c r="I926" s="1" t="s">
        <v>55</v>
      </c>
      <c r="J926" s="1" t="s">
        <v>55</v>
      </c>
      <c r="K926" s="1" t="s">
        <v>80</v>
      </c>
      <c r="L926" s="1" t="s">
        <v>58</v>
      </c>
      <c r="M926" s="1">
        <v>0</v>
      </c>
      <c r="N926" s="1">
        <v>1</v>
      </c>
      <c r="O926" s="1">
        <v>1</v>
      </c>
      <c r="P926" s="1">
        <v>0</v>
      </c>
      <c r="Q926" s="1" t="s">
        <v>59</v>
      </c>
      <c r="R926" s="1" t="s">
        <v>59</v>
      </c>
      <c r="S926" s="1" t="s">
        <v>59</v>
      </c>
      <c r="T926" s="1" t="s">
        <v>59</v>
      </c>
      <c r="U926" s="1" t="s">
        <v>59</v>
      </c>
      <c r="V926" s="1">
        <v>2</v>
      </c>
      <c r="W926" s="1">
        <v>0</v>
      </c>
      <c r="X926" s="1">
        <v>1</v>
      </c>
      <c r="Y926" s="1" t="s">
        <v>59</v>
      </c>
      <c r="Z926" s="1" t="s">
        <v>59</v>
      </c>
      <c r="AA926" s="1" t="s">
        <v>59</v>
      </c>
      <c r="AB926" s="1" t="s">
        <v>59</v>
      </c>
      <c r="AC926" s="1" t="s">
        <v>59</v>
      </c>
      <c r="AD926" s="1" t="s">
        <v>59</v>
      </c>
      <c r="AE926" s="1" t="s">
        <v>59</v>
      </c>
      <c r="AF926" s="1" t="s">
        <v>59</v>
      </c>
      <c r="AG926" s="1" t="s">
        <v>59</v>
      </c>
      <c r="AH926" s="1" t="s">
        <v>59</v>
      </c>
      <c r="AI926" s="1" t="s">
        <v>59</v>
      </c>
      <c r="AJ926" s="1" t="s">
        <v>59</v>
      </c>
      <c r="AV926" s="1">
        <v>13.2</v>
      </c>
      <c r="AW926" s="1" t="s">
        <v>59</v>
      </c>
      <c r="AX926" s="1">
        <v>3</v>
      </c>
    </row>
    <row r="927" spans="1:50">
      <c r="A927" s="1" t="s">
        <v>1783</v>
      </c>
      <c r="B927" s="1" t="s">
        <v>1784</v>
      </c>
      <c r="C927" s="1" t="s">
        <v>182</v>
      </c>
      <c r="D927" s="1">
        <v>720</v>
      </c>
      <c r="E927" s="1" t="s">
        <v>53</v>
      </c>
      <c r="F927" s="1">
        <v>58</v>
      </c>
      <c r="G927" s="1" t="s">
        <v>54</v>
      </c>
      <c r="H927" s="1">
        <v>180.26</v>
      </c>
      <c r="I927" s="1" t="s">
        <v>196</v>
      </c>
      <c r="J927" s="1" t="s">
        <v>55</v>
      </c>
      <c r="K927" s="1" t="s">
        <v>256</v>
      </c>
      <c r="L927" s="1" t="s">
        <v>58</v>
      </c>
      <c r="M927" s="1">
        <v>0</v>
      </c>
      <c r="N927" s="1">
        <v>2</v>
      </c>
      <c r="O927" s="1">
        <v>2</v>
      </c>
      <c r="P927" s="1">
        <v>1</v>
      </c>
      <c r="Q927" s="1" t="s">
        <v>59</v>
      </c>
      <c r="R927" s="1" t="s">
        <v>59</v>
      </c>
      <c r="S927" s="1" t="s">
        <v>59</v>
      </c>
      <c r="T927" s="1" t="s">
        <v>59</v>
      </c>
      <c r="U927" s="1" t="s">
        <v>59</v>
      </c>
      <c r="W927" s="1">
        <v>0</v>
      </c>
      <c r="X927" s="1">
        <v>0</v>
      </c>
      <c r="Y927" s="1" t="s">
        <v>58</v>
      </c>
      <c r="Z927" s="1" t="s">
        <v>58</v>
      </c>
      <c r="AA927" s="1" t="s">
        <v>58</v>
      </c>
      <c r="AB927" s="1" t="s">
        <v>58</v>
      </c>
      <c r="AC927" s="1" t="s">
        <v>58</v>
      </c>
      <c r="AD927" s="1" t="s">
        <v>58</v>
      </c>
      <c r="AE927" s="1" t="s">
        <v>58</v>
      </c>
      <c r="AF927" s="1" t="s">
        <v>58</v>
      </c>
      <c r="AG927" s="1" t="s">
        <v>58</v>
      </c>
      <c r="AH927" s="1" t="s">
        <v>58</v>
      </c>
      <c r="AI927" s="1" t="s">
        <v>58</v>
      </c>
      <c r="AJ927" s="1" t="s">
        <v>58</v>
      </c>
      <c r="AK927" s="1">
        <v>1</v>
      </c>
      <c r="AL927" s="1">
        <v>0</v>
      </c>
      <c r="AM927" s="1">
        <v>1</v>
      </c>
      <c r="AN927" s="1">
        <v>0</v>
      </c>
      <c r="AO927" s="1">
        <v>0</v>
      </c>
      <c r="AP927" s="1">
        <v>0</v>
      </c>
      <c r="AQ927" s="1">
        <v>1</v>
      </c>
      <c r="AR927" s="1">
        <v>0</v>
      </c>
      <c r="AS927" s="1">
        <v>0</v>
      </c>
      <c r="AV927" s="1">
        <v>12</v>
      </c>
      <c r="AW927" s="1" t="s">
        <v>66</v>
      </c>
      <c r="AX927" s="1">
        <v>7</v>
      </c>
    </row>
    <row r="928" spans="1:50">
      <c r="A928" s="1" t="s">
        <v>1785</v>
      </c>
      <c r="B928" s="1" t="s">
        <v>195</v>
      </c>
      <c r="C928" s="1" t="s">
        <v>108</v>
      </c>
      <c r="D928" s="1">
        <v>1920</v>
      </c>
      <c r="E928" s="1" t="s">
        <v>63</v>
      </c>
      <c r="F928" s="1">
        <v>40</v>
      </c>
      <c r="G928" s="1" t="s">
        <v>127</v>
      </c>
      <c r="H928" s="1">
        <v>444.41</v>
      </c>
      <c r="I928" s="1" t="s">
        <v>55</v>
      </c>
      <c r="J928" s="1" t="s">
        <v>71</v>
      </c>
      <c r="K928" s="1" t="s">
        <v>153</v>
      </c>
      <c r="L928" s="1" t="s">
        <v>66</v>
      </c>
      <c r="M928" s="1">
        <v>1</v>
      </c>
      <c r="N928" s="1">
        <v>2</v>
      </c>
      <c r="O928" s="1">
        <v>2</v>
      </c>
      <c r="P928" s="1">
        <v>0</v>
      </c>
      <c r="Q928" s="1" t="s">
        <v>59</v>
      </c>
      <c r="R928" s="1" t="s">
        <v>59</v>
      </c>
      <c r="S928" s="1" t="s">
        <v>59</v>
      </c>
      <c r="T928" s="1" t="s">
        <v>59</v>
      </c>
      <c r="U928" s="1" t="s">
        <v>59</v>
      </c>
      <c r="V928" s="1">
        <v>2</v>
      </c>
      <c r="W928" s="1">
        <v>1</v>
      </c>
      <c r="X928" s="1">
        <v>1</v>
      </c>
      <c r="Y928" s="1" t="s">
        <v>66</v>
      </c>
      <c r="Z928" s="1" t="s">
        <v>58</v>
      </c>
      <c r="AA928" s="1" t="s">
        <v>58</v>
      </c>
      <c r="AB928" s="1" t="s">
        <v>66</v>
      </c>
      <c r="AC928" s="1" t="s">
        <v>58</v>
      </c>
      <c r="AD928" s="1" t="s">
        <v>58</v>
      </c>
      <c r="AE928" s="1" t="s">
        <v>66</v>
      </c>
      <c r="AF928" s="1" t="s">
        <v>58</v>
      </c>
      <c r="AG928" s="1" t="s">
        <v>58</v>
      </c>
      <c r="AH928" s="1" t="s">
        <v>58</v>
      </c>
      <c r="AI928" s="1" t="s">
        <v>58</v>
      </c>
      <c r="AJ928" s="1" t="s">
        <v>58</v>
      </c>
      <c r="AK928" s="1">
        <v>0</v>
      </c>
      <c r="AL928" s="1">
        <v>1</v>
      </c>
      <c r="AM928" s="1">
        <v>0</v>
      </c>
      <c r="AN928" s="1">
        <v>0</v>
      </c>
      <c r="AO928" s="1">
        <v>1</v>
      </c>
      <c r="AP928" s="1">
        <v>0</v>
      </c>
      <c r="AQ928" s="1">
        <v>0</v>
      </c>
      <c r="AR928" s="1">
        <v>0</v>
      </c>
      <c r="AS928" s="1">
        <v>1</v>
      </c>
      <c r="AV928" s="1">
        <v>14.7</v>
      </c>
      <c r="AW928" s="1" t="s">
        <v>59</v>
      </c>
      <c r="AX928" s="1">
        <v>9</v>
      </c>
    </row>
    <row r="929" spans="1:50">
      <c r="A929" s="1" t="s">
        <v>1786</v>
      </c>
      <c r="B929" s="1" t="s">
        <v>1787</v>
      </c>
      <c r="C929" s="1" t="s">
        <v>212</v>
      </c>
      <c r="D929" s="1">
        <v>3120</v>
      </c>
      <c r="E929" s="1" t="s">
        <v>63</v>
      </c>
      <c r="F929" s="1">
        <v>60</v>
      </c>
      <c r="G929" s="1" t="s">
        <v>104</v>
      </c>
      <c r="H929" s="1">
        <v>261.83999999999997</v>
      </c>
      <c r="I929" s="1" t="s">
        <v>105</v>
      </c>
      <c r="J929" s="1" t="s">
        <v>71</v>
      </c>
      <c r="K929" s="1" t="s">
        <v>215</v>
      </c>
      <c r="L929" s="1" t="s">
        <v>66</v>
      </c>
      <c r="M929" s="1">
        <v>1</v>
      </c>
      <c r="N929" s="1">
        <v>2</v>
      </c>
      <c r="O929" s="1">
        <v>2</v>
      </c>
      <c r="P929" s="1">
        <v>0</v>
      </c>
      <c r="Q929" s="1" t="s">
        <v>59</v>
      </c>
      <c r="R929" s="1" t="s">
        <v>59</v>
      </c>
      <c r="S929" s="1" t="s">
        <v>59</v>
      </c>
      <c r="T929" s="1" t="s">
        <v>66</v>
      </c>
      <c r="U929" s="1" t="s">
        <v>59</v>
      </c>
      <c r="W929" s="1">
        <v>0</v>
      </c>
      <c r="X929" s="1">
        <v>0</v>
      </c>
      <c r="Y929" s="1" t="s">
        <v>66</v>
      </c>
      <c r="Z929" s="1" t="s">
        <v>66</v>
      </c>
      <c r="AA929" s="1" t="s">
        <v>58</v>
      </c>
      <c r="AB929" s="1" t="s">
        <v>66</v>
      </c>
      <c r="AC929" s="1" t="s">
        <v>58</v>
      </c>
      <c r="AD929" s="1" t="s">
        <v>58</v>
      </c>
      <c r="AE929" s="1" t="s">
        <v>58</v>
      </c>
      <c r="AF929" s="1" t="s">
        <v>58</v>
      </c>
      <c r="AG929" s="1" t="s">
        <v>58</v>
      </c>
      <c r="AH929" s="1" t="s">
        <v>58</v>
      </c>
      <c r="AI929" s="1" t="s">
        <v>58</v>
      </c>
      <c r="AJ929" s="1" t="s">
        <v>58</v>
      </c>
      <c r="AK929" s="1">
        <v>0</v>
      </c>
      <c r="AL929" s="1">
        <v>1</v>
      </c>
      <c r="AM929" s="1">
        <v>1</v>
      </c>
      <c r="AN929" s="1">
        <v>0</v>
      </c>
      <c r="AO929" s="1">
        <v>1</v>
      </c>
      <c r="AP929" s="1">
        <v>0</v>
      </c>
      <c r="AQ929" s="1">
        <v>0</v>
      </c>
      <c r="AR929" s="1">
        <v>0</v>
      </c>
      <c r="AS929" s="1">
        <v>1</v>
      </c>
      <c r="AV929" s="1">
        <v>12.7</v>
      </c>
      <c r="AW929" s="1" t="s">
        <v>66</v>
      </c>
      <c r="AX929" s="1">
        <v>7</v>
      </c>
    </row>
    <row r="930" spans="1:50">
      <c r="A930" s="1" t="s">
        <v>1788</v>
      </c>
      <c r="B930" s="1" t="s">
        <v>1789</v>
      </c>
      <c r="C930" s="1" t="s">
        <v>69</v>
      </c>
      <c r="D930" s="1">
        <v>7600</v>
      </c>
      <c r="E930" s="1" t="s">
        <v>53</v>
      </c>
      <c r="F930" s="1">
        <v>46</v>
      </c>
      <c r="G930" s="1" t="s">
        <v>64</v>
      </c>
      <c r="H930" s="1">
        <v>355.59</v>
      </c>
      <c r="I930" s="1" t="s">
        <v>100</v>
      </c>
      <c r="J930" s="1" t="s">
        <v>71</v>
      </c>
      <c r="K930" s="1" t="s">
        <v>57</v>
      </c>
      <c r="L930" s="1" t="s">
        <v>66</v>
      </c>
      <c r="M930" s="1">
        <v>2</v>
      </c>
      <c r="N930" s="1">
        <v>1</v>
      </c>
      <c r="O930" s="1">
        <v>1</v>
      </c>
      <c r="P930" s="1">
        <v>0</v>
      </c>
      <c r="Q930" s="1" t="s">
        <v>59</v>
      </c>
      <c r="R930" s="1" t="s">
        <v>59</v>
      </c>
      <c r="S930" s="1" t="s">
        <v>59</v>
      </c>
      <c r="T930" s="1" t="s">
        <v>59</v>
      </c>
      <c r="U930" s="1" t="s">
        <v>59</v>
      </c>
      <c r="W930" s="1">
        <v>0</v>
      </c>
      <c r="X930" s="1">
        <v>0</v>
      </c>
      <c r="Y930" s="1" t="s">
        <v>58</v>
      </c>
      <c r="Z930" s="1" t="s">
        <v>66</v>
      </c>
      <c r="AA930" s="1" t="s">
        <v>58</v>
      </c>
      <c r="AB930" s="1" t="s">
        <v>66</v>
      </c>
      <c r="AC930" s="1" t="s">
        <v>58</v>
      </c>
      <c r="AD930" s="1" t="s">
        <v>58</v>
      </c>
      <c r="AE930" s="1" t="s">
        <v>58</v>
      </c>
      <c r="AF930" s="1" t="s">
        <v>58</v>
      </c>
      <c r="AG930" s="1" t="s">
        <v>58</v>
      </c>
      <c r="AH930" s="1" t="s">
        <v>58</v>
      </c>
      <c r="AI930" s="1" t="s">
        <v>58</v>
      </c>
      <c r="AJ930" s="1" t="s">
        <v>58</v>
      </c>
      <c r="AK930" s="1">
        <v>0</v>
      </c>
      <c r="AL930" s="1">
        <v>0</v>
      </c>
      <c r="AM930" s="1">
        <v>1</v>
      </c>
      <c r="AN930" s="1">
        <v>0</v>
      </c>
      <c r="AO930" s="1">
        <v>0</v>
      </c>
      <c r="AP930" s="1">
        <v>0</v>
      </c>
      <c r="AQ930" s="1">
        <v>0</v>
      </c>
      <c r="AR930" s="1">
        <v>0</v>
      </c>
      <c r="AS930" s="1">
        <v>0</v>
      </c>
      <c r="AV930" s="1">
        <v>14.8</v>
      </c>
      <c r="AW930" s="1" t="s">
        <v>59</v>
      </c>
      <c r="AX930" s="1">
        <v>6</v>
      </c>
    </row>
    <row r="931" spans="1:50">
      <c r="A931" s="1" t="s">
        <v>1790</v>
      </c>
      <c r="B931" s="1" t="s">
        <v>1791</v>
      </c>
      <c r="C931" s="1" t="s">
        <v>199</v>
      </c>
      <c r="D931" s="1">
        <v>6160</v>
      </c>
      <c r="E931" s="1" t="s">
        <v>63</v>
      </c>
      <c r="F931" s="1">
        <v>58</v>
      </c>
      <c r="G931" s="1" t="s">
        <v>115</v>
      </c>
      <c r="H931" s="1">
        <v>146.38</v>
      </c>
      <c r="I931" s="1" t="s">
        <v>94</v>
      </c>
      <c r="J931" s="1" t="s">
        <v>71</v>
      </c>
      <c r="K931" s="1" t="s">
        <v>131</v>
      </c>
      <c r="L931" s="1" t="s">
        <v>58</v>
      </c>
      <c r="M931" s="1">
        <v>0</v>
      </c>
      <c r="N931" s="1">
        <v>2</v>
      </c>
      <c r="O931" s="1">
        <v>2</v>
      </c>
      <c r="P931" s="1">
        <v>0</v>
      </c>
      <c r="Q931" s="1" t="s">
        <v>59</v>
      </c>
      <c r="R931" s="1" t="s">
        <v>59</v>
      </c>
      <c r="S931" s="1" t="s">
        <v>59</v>
      </c>
      <c r="T931" s="1" t="s">
        <v>59</v>
      </c>
      <c r="U931" s="1" t="s">
        <v>59</v>
      </c>
      <c r="W931" s="1">
        <v>0</v>
      </c>
      <c r="X931" s="1">
        <v>0</v>
      </c>
      <c r="Y931" s="1" t="s">
        <v>66</v>
      </c>
      <c r="Z931" s="1" t="s">
        <v>58</v>
      </c>
      <c r="AA931" s="1" t="s">
        <v>58</v>
      </c>
      <c r="AB931" s="1" t="s">
        <v>66</v>
      </c>
      <c r="AC931" s="1" t="s">
        <v>58</v>
      </c>
      <c r="AD931" s="1" t="s">
        <v>58</v>
      </c>
      <c r="AE931" s="1" t="s">
        <v>58</v>
      </c>
      <c r="AF931" s="1" t="s">
        <v>58</v>
      </c>
      <c r="AG931" s="1" t="s">
        <v>58</v>
      </c>
      <c r="AH931" s="1" t="s">
        <v>58</v>
      </c>
      <c r="AI931" s="1" t="s">
        <v>58</v>
      </c>
      <c r="AJ931" s="1" t="s">
        <v>58</v>
      </c>
      <c r="AK931" s="1">
        <v>0</v>
      </c>
      <c r="AL931" s="1">
        <v>1</v>
      </c>
      <c r="AM931" s="1">
        <v>1</v>
      </c>
      <c r="AN931" s="1">
        <v>1</v>
      </c>
      <c r="AO931" s="1">
        <v>0</v>
      </c>
      <c r="AP931" s="1">
        <v>0</v>
      </c>
      <c r="AQ931" s="1">
        <v>0</v>
      </c>
      <c r="AR931" s="1">
        <v>0</v>
      </c>
      <c r="AS931" s="1">
        <v>0</v>
      </c>
      <c r="AV931" s="1">
        <v>11.4</v>
      </c>
      <c r="AW931" s="1" t="s">
        <v>59</v>
      </c>
      <c r="AX931" s="1">
        <v>3</v>
      </c>
    </row>
    <row r="932" spans="1:50">
      <c r="A932" s="1" t="s">
        <v>1792</v>
      </c>
      <c r="B932" s="1" t="s">
        <v>773</v>
      </c>
      <c r="C932" s="1" t="s">
        <v>134</v>
      </c>
      <c r="D932" s="1">
        <v>3200</v>
      </c>
      <c r="E932" s="1" t="s">
        <v>53</v>
      </c>
      <c r="F932" s="1">
        <v>76</v>
      </c>
      <c r="G932" s="1" t="s">
        <v>70</v>
      </c>
      <c r="H932" s="1">
        <v>256.91000000000003</v>
      </c>
      <c r="I932" s="1" t="s">
        <v>55</v>
      </c>
      <c r="J932" s="1" t="s">
        <v>55</v>
      </c>
      <c r="K932" s="1" t="s">
        <v>72</v>
      </c>
      <c r="L932" s="1" t="s">
        <v>58</v>
      </c>
      <c r="M932" s="1">
        <v>0</v>
      </c>
      <c r="N932" s="1">
        <v>2</v>
      </c>
      <c r="O932" s="1">
        <v>2</v>
      </c>
      <c r="P932" s="1">
        <v>0</v>
      </c>
      <c r="Q932" s="1" t="s">
        <v>59</v>
      </c>
      <c r="R932" s="1" t="s">
        <v>59</v>
      </c>
      <c r="S932" s="1" t="s">
        <v>59</v>
      </c>
      <c r="T932" s="1" t="s">
        <v>59</v>
      </c>
      <c r="U932" s="1" t="s">
        <v>59</v>
      </c>
      <c r="V932" s="1">
        <v>1</v>
      </c>
      <c r="W932" s="1">
        <v>1</v>
      </c>
      <c r="X932" s="1">
        <v>1</v>
      </c>
      <c r="Y932" s="1" t="s">
        <v>66</v>
      </c>
      <c r="Z932" s="1" t="s">
        <v>66</v>
      </c>
      <c r="AA932" s="1" t="s">
        <v>58</v>
      </c>
      <c r="AB932" s="1" t="s">
        <v>66</v>
      </c>
      <c r="AC932" s="1" t="s">
        <v>58</v>
      </c>
      <c r="AD932" s="1" t="s">
        <v>58</v>
      </c>
      <c r="AE932" s="1" t="s">
        <v>66</v>
      </c>
      <c r="AF932" s="1" t="s">
        <v>58</v>
      </c>
      <c r="AG932" s="1" t="s">
        <v>58</v>
      </c>
      <c r="AH932" s="1" t="s">
        <v>58</v>
      </c>
      <c r="AI932" s="1" t="s">
        <v>58</v>
      </c>
      <c r="AJ932" s="1" t="s">
        <v>58</v>
      </c>
      <c r="AK932" s="1">
        <v>0</v>
      </c>
      <c r="AL932" s="1">
        <v>0</v>
      </c>
      <c r="AM932" s="1">
        <v>1</v>
      </c>
      <c r="AN932" s="1">
        <v>0</v>
      </c>
      <c r="AO932" s="1">
        <v>0</v>
      </c>
      <c r="AP932" s="1">
        <v>0</v>
      </c>
      <c r="AQ932" s="1">
        <v>0</v>
      </c>
      <c r="AR932" s="1">
        <v>0</v>
      </c>
      <c r="AS932" s="1">
        <v>0</v>
      </c>
      <c r="AV932" s="1">
        <v>12.3</v>
      </c>
      <c r="AW932" s="1" t="s">
        <v>59</v>
      </c>
      <c r="AX932" s="1">
        <v>1</v>
      </c>
    </row>
    <row r="933" spans="1:50">
      <c r="A933" s="1" t="s">
        <v>1793</v>
      </c>
      <c r="B933" s="1" t="s">
        <v>195</v>
      </c>
      <c r="C933" s="1" t="s">
        <v>199</v>
      </c>
      <c r="D933" s="1">
        <v>7560</v>
      </c>
      <c r="E933" s="1" t="s">
        <v>53</v>
      </c>
      <c r="F933" s="1">
        <v>70</v>
      </c>
      <c r="G933" s="1" t="s">
        <v>64</v>
      </c>
      <c r="H933" s="1">
        <v>243.75</v>
      </c>
      <c r="I933" s="1" t="s">
        <v>105</v>
      </c>
      <c r="J933" s="1" t="s">
        <v>71</v>
      </c>
      <c r="K933" s="1" t="s">
        <v>57</v>
      </c>
      <c r="L933" s="1" t="s">
        <v>58</v>
      </c>
      <c r="M933" s="1">
        <v>0</v>
      </c>
      <c r="N933" s="1">
        <v>1</v>
      </c>
      <c r="O933" s="1">
        <v>1</v>
      </c>
      <c r="P933" s="1">
        <v>0</v>
      </c>
      <c r="Q933" s="1" t="s">
        <v>59</v>
      </c>
      <c r="R933" s="1" t="s">
        <v>59</v>
      </c>
      <c r="S933" s="1" t="s">
        <v>59</v>
      </c>
      <c r="T933" s="1" t="s">
        <v>59</v>
      </c>
      <c r="U933" s="1" t="s">
        <v>59</v>
      </c>
      <c r="W933" s="1">
        <v>0</v>
      </c>
      <c r="X933" s="1">
        <v>0</v>
      </c>
      <c r="Y933" s="1" t="s">
        <v>66</v>
      </c>
      <c r="Z933" s="1" t="s">
        <v>58</v>
      </c>
      <c r="AA933" s="1" t="s">
        <v>58</v>
      </c>
      <c r="AB933" s="1" t="s">
        <v>58</v>
      </c>
      <c r="AC933" s="1" t="s">
        <v>58</v>
      </c>
      <c r="AD933" s="1" t="s">
        <v>58</v>
      </c>
      <c r="AE933" s="1" t="s">
        <v>58</v>
      </c>
      <c r="AF933" s="1" t="s">
        <v>58</v>
      </c>
      <c r="AG933" s="1" t="s">
        <v>58</v>
      </c>
      <c r="AH933" s="1" t="s">
        <v>58</v>
      </c>
      <c r="AI933" s="1" t="s">
        <v>58</v>
      </c>
      <c r="AJ933" s="1" t="s">
        <v>58</v>
      </c>
      <c r="AK933" s="1">
        <v>0</v>
      </c>
      <c r="AL933" s="1">
        <v>0</v>
      </c>
      <c r="AM933" s="1">
        <v>0</v>
      </c>
      <c r="AN933" s="1">
        <v>0</v>
      </c>
      <c r="AO933" s="1">
        <v>0</v>
      </c>
      <c r="AP933" s="1">
        <v>0</v>
      </c>
      <c r="AQ933" s="1">
        <v>0</v>
      </c>
      <c r="AR933" s="1">
        <v>0</v>
      </c>
      <c r="AS933" s="1">
        <v>0</v>
      </c>
      <c r="AV933" s="1">
        <v>13.4</v>
      </c>
      <c r="AW933" s="1" t="s">
        <v>59</v>
      </c>
      <c r="AX933" s="1">
        <v>3</v>
      </c>
    </row>
    <row r="934" spans="1:50">
      <c r="A934" s="1" t="s">
        <v>1794</v>
      </c>
      <c r="B934" s="1" t="s">
        <v>228</v>
      </c>
      <c r="C934" s="1" t="s">
        <v>108</v>
      </c>
      <c r="D934" s="1">
        <v>7240</v>
      </c>
      <c r="E934" s="1" t="s">
        <v>63</v>
      </c>
      <c r="F934" s="1">
        <v>24</v>
      </c>
      <c r="G934" s="1" t="s">
        <v>115</v>
      </c>
      <c r="H934" s="1">
        <v>264.47000000000003</v>
      </c>
      <c r="I934" s="1" t="s">
        <v>65</v>
      </c>
      <c r="J934" s="1" t="s">
        <v>71</v>
      </c>
      <c r="K934" s="1" t="s">
        <v>256</v>
      </c>
      <c r="L934" s="1" t="s">
        <v>66</v>
      </c>
      <c r="M934" s="1">
        <v>1</v>
      </c>
      <c r="N934" s="1">
        <v>0</v>
      </c>
      <c r="O934" s="1">
        <v>0</v>
      </c>
      <c r="P934" s="1">
        <v>0</v>
      </c>
      <c r="Q934" s="1" t="s">
        <v>59</v>
      </c>
      <c r="R934" s="1" t="s">
        <v>66</v>
      </c>
      <c r="S934" s="1" t="s">
        <v>66</v>
      </c>
      <c r="T934" s="1" t="s">
        <v>66</v>
      </c>
      <c r="U934" s="1" t="s">
        <v>59</v>
      </c>
      <c r="V934" s="1">
        <v>1</v>
      </c>
      <c r="W934" s="1">
        <v>1</v>
      </c>
      <c r="X934" s="1">
        <v>0</v>
      </c>
      <c r="Y934" s="1" t="s">
        <v>58</v>
      </c>
      <c r="Z934" s="1" t="s">
        <v>58</v>
      </c>
      <c r="AA934" s="1" t="s">
        <v>58</v>
      </c>
      <c r="AB934" s="1" t="s">
        <v>58</v>
      </c>
      <c r="AC934" s="1" t="s">
        <v>58</v>
      </c>
      <c r="AD934" s="1" t="s">
        <v>58</v>
      </c>
      <c r="AE934" s="1" t="s">
        <v>58</v>
      </c>
      <c r="AF934" s="1" t="s">
        <v>58</v>
      </c>
      <c r="AG934" s="1" t="s">
        <v>58</v>
      </c>
      <c r="AH934" s="1" t="s">
        <v>58</v>
      </c>
      <c r="AI934" s="1" t="s">
        <v>58</v>
      </c>
      <c r="AJ934" s="1" t="s">
        <v>58</v>
      </c>
      <c r="AK934" s="1">
        <v>0</v>
      </c>
      <c r="AL934" s="1">
        <v>0</v>
      </c>
      <c r="AM934" s="1">
        <v>1</v>
      </c>
      <c r="AN934" s="1">
        <v>0</v>
      </c>
      <c r="AO934" s="1">
        <v>0</v>
      </c>
      <c r="AP934" s="1">
        <v>0</v>
      </c>
      <c r="AQ934" s="1">
        <v>0</v>
      </c>
      <c r="AR934" s="1">
        <v>0</v>
      </c>
      <c r="AS934" s="1">
        <v>0</v>
      </c>
      <c r="AV934" s="1">
        <v>14.1</v>
      </c>
      <c r="AW934" s="1" t="s">
        <v>59</v>
      </c>
      <c r="AX934" s="1">
        <v>9</v>
      </c>
    </row>
    <row r="935" spans="1:50">
      <c r="A935" s="1" t="s">
        <v>1795</v>
      </c>
      <c r="B935" s="1" t="s">
        <v>1796</v>
      </c>
      <c r="C935" s="1" t="s">
        <v>271</v>
      </c>
      <c r="D935" s="1">
        <v>4720</v>
      </c>
      <c r="E935" s="1" t="s">
        <v>53</v>
      </c>
      <c r="F935" s="1">
        <v>28</v>
      </c>
      <c r="G935" s="1" t="s">
        <v>115</v>
      </c>
      <c r="H935" s="1">
        <v>359.54</v>
      </c>
      <c r="I935" s="1" t="s">
        <v>55</v>
      </c>
      <c r="J935" s="1" t="s">
        <v>55</v>
      </c>
      <c r="K935" s="1" t="s">
        <v>128</v>
      </c>
      <c r="L935" s="1" t="s">
        <v>58</v>
      </c>
      <c r="M935" s="1">
        <v>0</v>
      </c>
      <c r="N935" s="1">
        <v>1</v>
      </c>
      <c r="O935" s="1">
        <v>1</v>
      </c>
      <c r="P935" s="1">
        <v>0</v>
      </c>
      <c r="Q935" s="1" t="s">
        <v>59</v>
      </c>
      <c r="R935" s="1" t="s">
        <v>59</v>
      </c>
      <c r="S935" s="1" t="s">
        <v>59</v>
      </c>
      <c r="T935" s="1" t="s">
        <v>59</v>
      </c>
      <c r="U935" s="1" t="s">
        <v>59</v>
      </c>
      <c r="V935" s="1">
        <v>1</v>
      </c>
      <c r="W935" s="1">
        <v>1</v>
      </c>
      <c r="X935" s="1">
        <v>1</v>
      </c>
      <c r="Y935" s="1" t="s">
        <v>66</v>
      </c>
      <c r="Z935" s="1" t="s">
        <v>58</v>
      </c>
      <c r="AA935" s="1" t="s">
        <v>58</v>
      </c>
      <c r="AB935" s="1" t="s">
        <v>58</v>
      </c>
      <c r="AC935" s="1" t="s">
        <v>58</v>
      </c>
      <c r="AD935" s="1" t="s">
        <v>58</v>
      </c>
      <c r="AE935" s="1" t="s">
        <v>58</v>
      </c>
      <c r="AF935" s="1" t="s">
        <v>58</v>
      </c>
      <c r="AG935" s="1" t="s">
        <v>58</v>
      </c>
      <c r="AH935" s="1" t="s">
        <v>58</v>
      </c>
      <c r="AI935" s="1" t="s">
        <v>58</v>
      </c>
      <c r="AJ935" s="1" t="s">
        <v>58</v>
      </c>
      <c r="AK935" s="1">
        <v>0</v>
      </c>
      <c r="AL935" s="1">
        <v>0</v>
      </c>
      <c r="AM935" s="1">
        <v>0</v>
      </c>
      <c r="AN935" s="1">
        <v>0</v>
      </c>
      <c r="AO935" s="1">
        <v>0</v>
      </c>
      <c r="AP935" s="1">
        <v>0</v>
      </c>
      <c r="AQ935" s="1">
        <v>0</v>
      </c>
      <c r="AR935" s="1">
        <v>0</v>
      </c>
      <c r="AS935" s="1">
        <v>0</v>
      </c>
      <c r="AV935" s="1">
        <v>15.9</v>
      </c>
      <c r="AW935" s="1" t="s">
        <v>59</v>
      </c>
      <c r="AX935" s="1">
        <v>1</v>
      </c>
    </row>
    <row r="936" spans="1:50">
      <c r="A936" s="1" t="s">
        <v>1797</v>
      </c>
      <c r="B936" s="1" t="s">
        <v>1798</v>
      </c>
      <c r="C936" s="1" t="s">
        <v>134</v>
      </c>
      <c r="D936" s="1">
        <v>9320</v>
      </c>
      <c r="E936" s="1" t="s">
        <v>53</v>
      </c>
      <c r="F936" s="1">
        <v>30</v>
      </c>
      <c r="G936" s="1" t="s">
        <v>54</v>
      </c>
      <c r="H936" s="1">
        <v>204.61</v>
      </c>
      <c r="I936" s="1" t="s">
        <v>55</v>
      </c>
      <c r="J936" s="1" t="s">
        <v>55</v>
      </c>
      <c r="K936" s="1" t="s">
        <v>131</v>
      </c>
      <c r="L936" s="1" t="s">
        <v>58</v>
      </c>
      <c r="M936" s="1">
        <v>0</v>
      </c>
      <c r="N936" s="1">
        <v>0</v>
      </c>
      <c r="O936" s="1">
        <v>0</v>
      </c>
      <c r="P936" s="1">
        <v>0</v>
      </c>
      <c r="Q936" s="1" t="s">
        <v>59</v>
      </c>
      <c r="R936" s="1" t="s">
        <v>59</v>
      </c>
      <c r="S936" s="1" t="s">
        <v>59</v>
      </c>
      <c r="T936" s="1" t="s">
        <v>59</v>
      </c>
      <c r="U936" s="1" t="s">
        <v>59</v>
      </c>
      <c r="W936" s="1">
        <v>0</v>
      </c>
      <c r="X936" s="1">
        <v>0</v>
      </c>
      <c r="Y936" s="1" t="s">
        <v>58</v>
      </c>
      <c r="Z936" s="1" t="s">
        <v>58</v>
      </c>
      <c r="AA936" s="1" t="s">
        <v>58</v>
      </c>
      <c r="AB936" s="1" t="s">
        <v>58</v>
      </c>
      <c r="AC936" s="1" t="s">
        <v>58</v>
      </c>
      <c r="AD936" s="1" t="s">
        <v>58</v>
      </c>
      <c r="AE936" s="1" t="s">
        <v>58</v>
      </c>
      <c r="AF936" s="1" t="s">
        <v>58</v>
      </c>
      <c r="AG936" s="1" t="s">
        <v>58</v>
      </c>
      <c r="AH936" s="1" t="s">
        <v>58</v>
      </c>
      <c r="AI936" s="1" t="s">
        <v>58</v>
      </c>
      <c r="AJ936" s="1" t="s">
        <v>58</v>
      </c>
      <c r="AK936" s="1">
        <v>1</v>
      </c>
      <c r="AL936" s="1">
        <v>1</v>
      </c>
      <c r="AM936" s="1">
        <v>1</v>
      </c>
      <c r="AN936" s="1">
        <v>0</v>
      </c>
      <c r="AO936" s="1">
        <v>0</v>
      </c>
      <c r="AP936" s="1">
        <v>0</v>
      </c>
      <c r="AQ936" s="1">
        <v>1</v>
      </c>
      <c r="AR936" s="1">
        <v>0</v>
      </c>
      <c r="AS936" s="1">
        <v>0</v>
      </c>
      <c r="AV936" s="1">
        <v>11.8</v>
      </c>
      <c r="AW936" s="1" t="s">
        <v>59</v>
      </c>
      <c r="AX936" s="1">
        <v>1</v>
      </c>
    </row>
    <row r="937" spans="1:50">
      <c r="A937" s="1" t="s">
        <v>1799</v>
      </c>
      <c r="B937" s="1" t="s">
        <v>1800</v>
      </c>
      <c r="C937" s="1" t="s">
        <v>88</v>
      </c>
      <c r="D937" s="1">
        <v>6980</v>
      </c>
      <c r="E937" s="1" t="s">
        <v>53</v>
      </c>
      <c r="F937" s="1">
        <v>40</v>
      </c>
      <c r="G937" s="1" t="s">
        <v>84</v>
      </c>
      <c r="H937" s="1">
        <v>310.52999999999997</v>
      </c>
      <c r="I937" s="1" t="s">
        <v>55</v>
      </c>
      <c r="J937" s="1" t="s">
        <v>55</v>
      </c>
      <c r="K937" s="1" t="s">
        <v>131</v>
      </c>
      <c r="L937" s="1" t="s">
        <v>58</v>
      </c>
      <c r="M937" s="1">
        <v>0</v>
      </c>
      <c r="N937" s="1">
        <v>0</v>
      </c>
      <c r="O937" s="1">
        <v>0</v>
      </c>
      <c r="P937" s="1">
        <v>0</v>
      </c>
      <c r="Q937" s="1" t="s">
        <v>59</v>
      </c>
      <c r="R937" s="1" t="s">
        <v>59</v>
      </c>
      <c r="S937" s="1" t="s">
        <v>59</v>
      </c>
      <c r="T937" s="1" t="s">
        <v>59</v>
      </c>
      <c r="U937" s="1" t="s">
        <v>59</v>
      </c>
      <c r="W937" s="1">
        <v>0</v>
      </c>
      <c r="X937" s="1">
        <v>0</v>
      </c>
      <c r="Y937" s="1" t="s">
        <v>58</v>
      </c>
      <c r="Z937" s="1" t="s">
        <v>58</v>
      </c>
      <c r="AA937" s="1" t="s">
        <v>58</v>
      </c>
      <c r="AB937" s="1" t="s">
        <v>58</v>
      </c>
      <c r="AC937" s="1" t="s">
        <v>58</v>
      </c>
      <c r="AD937" s="1" t="s">
        <v>58</v>
      </c>
      <c r="AE937" s="1" t="s">
        <v>58</v>
      </c>
      <c r="AF937" s="1" t="s">
        <v>58</v>
      </c>
      <c r="AG937" s="1" t="s">
        <v>58</v>
      </c>
      <c r="AH937" s="1" t="s">
        <v>58</v>
      </c>
      <c r="AI937" s="1" t="s">
        <v>58</v>
      </c>
      <c r="AJ937" s="1" t="s">
        <v>58</v>
      </c>
      <c r="AK937" s="1">
        <v>0</v>
      </c>
      <c r="AL937" s="1">
        <v>0</v>
      </c>
      <c r="AM937" s="1">
        <v>1</v>
      </c>
      <c r="AN937" s="1">
        <v>0</v>
      </c>
      <c r="AO937" s="1">
        <v>0</v>
      </c>
      <c r="AP937" s="1">
        <v>0</v>
      </c>
      <c r="AQ937" s="1">
        <v>0</v>
      </c>
      <c r="AR937" s="1">
        <v>0</v>
      </c>
      <c r="AS937" s="1">
        <v>1</v>
      </c>
      <c r="AV937" s="1">
        <v>13.8</v>
      </c>
      <c r="AW937" s="1" t="s">
        <v>59</v>
      </c>
      <c r="AX937" s="1">
        <v>8</v>
      </c>
    </row>
    <row r="938" spans="1:50">
      <c r="A938" s="1" t="s">
        <v>1801</v>
      </c>
      <c r="B938" s="1" t="s">
        <v>392</v>
      </c>
      <c r="C938" s="1" t="s">
        <v>781</v>
      </c>
      <c r="E938" s="1" t="s">
        <v>63</v>
      </c>
      <c r="F938" s="1">
        <v>58</v>
      </c>
      <c r="G938" s="1" t="s">
        <v>84</v>
      </c>
      <c r="H938" s="1">
        <v>195.07</v>
      </c>
      <c r="I938" s="1" t="s">
        <v>241</v>
      </c>
      <c r="J938" s="1" t="s">
        <v>55</v>
      </c>
      <c r="K938" s="1" t="s">
        <v>90</v>
      </c>
      <c r="L938" s="1" t="s">
        <v>58</v>
      </c>
      <c r="M938" s="1">
        <v>0</v>
      </c>
      <c r="N938" s="1">
        <v>2</v>
      </c>
      <c r="O938" s="1">
        <v>2</v>
      </c>
      <c r="P938" s="1">
        <v>1</v>
      </c>
      <c r="Q938" s="1" t="s">
        <v>59</v>
      </c>
      <c r="R938" s="1" t="s">
        <v>59</v>
      </c>
      <c r="S938" s="1" t="s">
        <v>59</v>
      </c>
      <c r="T938" s="1" t="s">
        <v>59</v>
      </c>
      <c r="U938" s="1" t="s">
        <v>59</v>
      </c>
      <c r="Y938" s="1" t="s">
        <v>66</v>
      </c>
      <c r="Z938" s="1" t="s">
        <v>58</v>
      </c>
      <c r="AA938" s="1" t="s">
        <v>58</v>
      </c>
      <c r="AB938" s="1" t="s">
        <v>58</v>
      </c>
      <c r="AC938" s="1" t="s">
        <v>58</v>
      </c>
      <c r="AD938" s="1" t="s">
        <v>58</v>
      </c>
      <c r="AE938" s="1" t="s">
        <v>58</v>
      </c>
      <c r="AF938" s="1" t="s">
        <v>58</v>
      </c>
      <c r="AG938" s="1" t="s">
        <v>58</v>
      </c>
      <c r="AH938" s="1" t="s">
        <v>58</v>
      </c>
      <c r="AI938" s="1" t="s">
        <v>58</v>
      </c>
      <c r="AJ938" s="1" t="s">
        <v>58</v>
      </c>
      <c r="AK938" s="1">
        <v>0</v>
      </c>
      <c r="AL938" s="1">
        <v>0</v>
      </c>
      <c r="AM938" s="1">
        <v>1</v>
      </c>
      <c r="AN938" s="1">
        <v>0</v>
      </c>
      <c r="AO938" s="1">
        <v>0</v>
      </c>
      <c r="AP938" s="1">
        <v>0</v>
      </c>
      <c r="AQ938" s="1">
        <v>0</v>
      </c>
      <c r="AR938" s="1">
        <v>0</v>
      </c>
      <c r="AS938" s="1">
        <v>0</v>
      </c>
      <c r="AW938" s="1" t="s">
        <v>66</v>
      </c>
      <c r="AX938" s="1">
        <v>4</v>
      </c>
    </row>
    <row r="939" spans="1:50">
      <c r="A939" s="1" t="s">
        <v>1802</v>
      </c>
      <c r="B939" s="1" t="s">
        <v>1803</v>
      </c>
      <c r="C939" s="1" t="s">
        <v>171</v>
      </c>
      <c r="D939" s="1">
        <v>5660</v>
      </c>
      <c r="E939" s="1" t="s">
        <v>53</v>
      </c>
      <c r="F939" s="1">
        <v>60</v>
      </c>
      <c r="G939" s="1" t="s">
        <v>84</v>
      </c>
      <c r="H939" s="1">
        <v>270.39</v>
      </c>
      <c r="I939" s="1" t="s">
        <v>55</v>
      </c>
      <c r="J939" s="1" t="s">
        <v>55</v>
      </c>
      <c r="K939" s="1" t="s">
        <v>131</v>
      </c>
      <c r="L939" s="1" t="s">
        <v>58</v>
      </c>
      <c r="M939" s="1">
        <v>0</v>
      </c>
      <c r="N939" s="1">
        <v>1</v>
      </c>
      <c r="O939" s="1">
        <v>1</v>
      </c>
      <c r="P939" s="1">
        <v>0</v>
      </c>
      <c r="Q939" s="1" t="s">
        <v>59</v>
      </c>
      <c r="R939" s="1" t="s">
        <v>59</v>
      </c>
      <c r="S939" s="1" t="s">
        <v>59</v>
      </c>
      <c r="T939" s="1" t="s">
        <v>59</v>
      </c>
      <c r="U939" s="1" t="s">
        <v>59</v>
      </c>
      <c r="V939" s="1">
        <v>1</v>
      </c>
      <c r="W939" s="1">
        <v>1</v>
      </c>
      <c r="X939" s="1">
        <v>0</v>
      </c>
      <c r="Y939" s="1" t="s">
        <v>66</v>
      </c>
      <c r="Z939" s="1" t="s">
        <v>66</v>
      </c>
      <c r="AA939" s="1" t="s">
        <v>58</v>
      </c>
      <c r="AB939" s="1" t="s">
        <v>66</v>
      </c>
      <c r="AC939" s="1" t="s">
        <v>58</v>
      </c>
      <c r="AD939" s="1" t="s">
        <v>58</v>
      </c>
      <c r="AE939" s="1" t="s">
        <v>58</v>
      </c>
      <c r="AF939" s="1" t="s">
        <v>58</v>
      </c>
      <c r="AG939" s="1" t="s">
        <v>58</v>
      </c>
      <c r="AH939" s="1" t="s">
        <v>58</v>
      </c>
      <c r="AI939" s="1" t="s">
        <v>58</v>
      </c>
      <c r="AJ939" s="1" t="s">
        <v>58</v>
      </c>
      <c r="AK939" s="1">
        <v>1</v>
      </c>
      <c r="AL939" s="1">
        <v>1</v>
      </c>
      <c r="AM939" s="1">
        <v>1</v>
      </c>
      <c r="AN939" s="1">
        <v>0</v>
      </c>
      <c r="AO939" s="1">
        <v>0</v>
      </c>
      <c r="AP939" s="1">
        <v>0</v>
      </c>
      <c r="AQ939" s="1">
        <v>0</v>
      </c>
      <c r="AR939" s="1">
        <v>0</v>
      </c>
      <c r="AS939" s="1">
        <v>0</v>
      </c>
      <c r="AV939" s="1">
        <v>12</v>
      </c>
      <c r="AW939" s="1" t="s">
        <v>59</v>
      </c>
      <c r="AX939" s="1">
        <v>3</v>
      </c>
    </row>
    <row r="940" spans="1:50">
      <c r="A940" s="1" t="s">
        <v>1804</v>
      </c>
      <c r="B940" s="1" t="s">
        <v>1805</v>
      </c>
      <c r="C940" s="1" t="s">
        <v>83</v>
      </c>
      <c r="D940" s="1">
        <v>3840</v>
      </c>
      <c r="E940" s="1" t="s">
        <v>53</v>
      </c>
      <c r="F940" s="1">
        <v>44</v>
      </c>
      <c r="G940" s="1" t="s">
        <v>84</v>
      </c>
      <c r="H940" s="1">
        <v>203.95</v>
      </c>
      <c r="I940" s="1" t="s">
        <v>55</v>
      </c>
      <c r="J940" s="1" t="s">
        <v>71</v>
      </c>
      <c r="K940" s="1" t="s">
        <v>128</v>
      </c>
      <c r="L940" s="1" t="s">
        <v>66</v>
      </c>
      <c r="M940" s="1">
        <v>1</v>
      </c>
      <c r="N940" s="1">
        <v>1</v>
      </c>
      <c r="O940" s="1">
        <v>1</v>
      </c>
      <c r="P940" s="1">
        <v>0</v>
      </c>
      <c r="Q940" s="1" t="s">
        <v>59</v>
      </c>
      <c r="R940" s="1" t="s">
        <v>59</v>
      </c>
      <c r="S940" s="1" t="s">
        <v>59</v>
      </c>
      <c r="T940" s="1" t="s">
        <v>59</v>
      </c>
      <c r="U940" s="1" t="s">
        <v>59</v>
      </c>
      <c r="V940" s="1">
        <v>1</v>
      </c>
      <c r="W940" s="1">
        <v>0</v>
      </c>
      <c r="X940" s="1">
        <v>0</v>
      </c>
      <c r="Y940" s="1" t="s">
        <v>58</v>
      </c>
      <c r="Z940" s="1" t="s">
        <v>58</v>
      </c>
      <c r="AA940" s="1" t="s">
        <v>58</v>
      </c>
      <c r="AB940" s="1" t="s">
        <v>58</v>
      </c>
      <c r="AC940" s="1" t="s">
        <v>58</v>
      </c>
      <c r="AD940" s="1" t="s">
        <v>58</v>
      </c>
      <c r="AE940" s="1" t="s">
        <v>58</v>
      </c>
      <c r="AF940" s="1" t="s">
        <v>58</v>
      </c>
      <c r="AG940" s="1" t="s">
        <v>58</v>
      </c>
      <c r="AH940" s="1" t="s">
        <v>58</v>
      </c>
      <c r="AI940" s="1" t="s">
        <v>58</v>
      </c>
      <c r="AJ940" s="1" t="s">
        <v>58</v>
      </c>
      <c r="AK940" s="1">
        <v>0</v>
      </c>
      <c r="AL940" s="1">
        <v>0</v>
      </c>
      <c r="AM940" s="1">
        <v>0</v>
      </c>
      <c r="AN940" s="1">
        <v>0</v>
      </c>
      <c r="AO940" s="1">
        <v>0</v>
      </c>
      <c r="AP940" s="1">
        <v>0</v>
      </c>
      <c r="AQ940" s="1">
        <v>0</v>
      </c>
      <c r="AR940" s="1">
        <v>0</v>
      </c>
      <c r="AS940" s="1">
        <v>1</v>
      </c>
      <c r="AV940" s="1">
        <v>11.2</v>
      </c>
      <c r="AW940" s="1" t="s">
        <v>59</v>
      </c>
      <c r="AX940" s="1">
        <v>2</v>
      </c>
    </row>
    <row r="941" spans="1:50">
      <c r="A941" s="1" t="s">
        <v>1806</v>
      </c>
      <c r="B941" s="1" t="s">
        <v>1807</v>
      </c>
      <c r="C941" s="1" t="s">
        <v>212</v>
      </c>
      <c r="E941" s="1" t="s">
        <v>53</v>
      </c>
      <c r="F941" s="1">
        <v>32</v>
      </c>
      <c r="G941" s="1" t="s">
        <v>54</v>
      </c>
      <c r="H941" s="1">
        <v>330.59</v>
      </c>
      <c r="I941" s="1" t="s">
        <v>55</v>
      </c>
      <c r="J941" s="1" t="s">
        <v>55</v>
      </c>
      <c r="K941" s="1" t="s">
        <v>128</v>
      </c>
      <c r="L941" s="1" t="s">
        <v>58</v>
      </c>
      <c r="M941" s="1">
        <v>0</v>
      </c>
      <c r="N941" s="1">
        <v>2</v>
      </c>
      <c r="O941" s="1">
        <v>2</v>
      </c>
      <c r="P941" s="1">
        <v>0</v>
      </c>
      <c r="Q941" s="1" t="s">
        <v>59</v>
      </c>
      <c r="R941" s="1" t="s">
        <v>59</v>
      </c>
      <c r="S941" s="1" t="s">
        <v>59</v>
      </c>
      <c r="T941" s="1" t="s">
        <v>59</v>
      </c>
      <c r="U941" s="1" t="s">
        <v>59</v>
      </c>
      <c r="W941" s="1">
        <v>0</v>
      </c>
      <c r="X941" s="1">
        <v>0</v>
      </c>
      <c r="Y941" s="1" t="s">
        <v>66</v>
      </c>
      <c r="Z941" s="1" t="s">
        <v>58</v>
      </c>
      <c r="AA941" s="1" t="s">
        <v>58</v>
      </c>
      <c r="AB941" s="1" t="s">
        <v>58</v>
      </c>
      <c r="AC941" s="1" t="s">
        <v>58</v>
      </c>
      <c r="AD941" s="1" t="s">
        <v>58</v>
      </c>
      <c r="AE941" s="1" t="s">
        <v>58</v>
      </c>
      <c r="AF941" s="1" t="s">
        <v>58</v>
      </c>
      <c r="AG941" s="1" t="s">
        <v>58</v>
      </c>
      <c r="AH941" s="1" t="s">
        <v>58</v>
      </c>
      <c r="AI941" s="1" t="s">
        <v>58</v>
      </c>
      <c r="AJ941" s="1" t="s">
        <v>58</v>
      </c>
      <c r="AK941" s="1">
        <v>1</v>
      </c>
      <c r="AL941" s="1">
        <v>1</v>
      </c>
      <c r="AM941" s="1">
        <v>1</v>
      </c>
      <c r="AN941" s="1">
        <v>0</v>
      </c>
      <c r="AO941" s="1">
        <v>0</v>
      </c>
      <c r="AP941" s="1">
        <v>0</v>
      </c>
      <c r="AQ941" s="1">
        <v>0</v>
      </c>
      <c r="AR941" s="1">
        <v>0</v>
      </c>
      <c r="AS941" s="1">
        <v>1</v>
      </c>
      <c r="AV941" s="1">
        <v>12.9</v>
      </c>
      <c r="AW941" s="1" t="s">
        <v>59</v>
      </c>
      <c r="AX941" s="1">
        <v>7</v>
      </c>
    </row>
    <row r="942" spans="1:50">
      <c r="A942" s="1" t="s">
        <v>1808</v>
      </c>
      <c r="B942" s="1" t="s">
        <v>1200</v>
      </c>
      <c r="C942" s="1" t="s">
        <v>233</v>
      </c>
      <c r="E942" s="1" t="s">
        <v>53</v>
      </c>
      <c r="F942" s="1">
        <v>52</v>
      </c>
      <c r="G942" s="1" t="s">
        <v>64</v>
      </c>
      <c r="H942" s="1">
        <v>270.07</v>
      </c>
      <c r="I942" s="1" t="s">
        <v>55</v>
      </c>
      <c r="J942" s="1" t="s">
        <v>55</v>
      </c>
      <c r="K942" s="1" t="s">
        <v>55</v>
      </c>
      <c r="L942" s="1" t="s">
        <v>66</v>
      </c>
      <c r="M942" s="1">
        <v>1</v>
      </c>
      <c r="N942" s="1">
        <v>2</v>
      </c>
      <c r="O942" s="1">
        <v>2</v>
      </c>
      <c r="P942" s="1">
        <v>1</v>
      </c>
      <c r="Q942" s="1" t="s">
        <v>59</v>
      </c>
      <c r="R942" s="1" t="s">
        <v>59</v>
      </c>
      <c r="S942" s="1" t="s">
        <v>59</v>
      </c>
      <c r="T942" s="1" t="s">
        <v>59</v>
      </c>
      <c r="U942" s="1" t="s">
        <v>59</v>
      </c>
      <c r="Y942" s="1" t="s">
        <v>58</v>
      </c>
      <c r="Z942" s="1" t="s">
        <v>66</v>
      </c>
      <c r="AA942" s="1" t="s">
        <v>58</v>
      </c>
      <c r="AB942" s="1" t="s">
        <v>58</v>
      </c>
      <c r="AC942" s="1" t="s">
        <v>58</v>
      </c>
      <c r="AD942" s="1" t="s">
        <v>58</v>
      </c>
      <c r="AE942" s="1" t="s">
        <v>58</v>
      </c>
      <c r="AF942" s="1" t="s">
        <v>58</v>
      </c>
      <c r="AG942" s="1" t="s">
        <v>58</v>
      </c>
      <c r="AH942" s="1" t="s">
        <v>58</v>
      </c>
      <c r="AI942" s="1" t="s">
        <v>58</v>
      </c>
      <c r="AJ942" s="1" t="s">
        <v>58</v>
      </c>
      <c r="AK942" s="1">
        <v>0</v>
      </c>
      <c r="AL942" s="1">
        <v>0</v>
      </c>
      <c r="AM942" s="1">
        <v>1</v>
      </c>
      <c r="AN942" s="1">
        <v>0</v>
      </c>
      <c r="AO942" s="1">
        <v>0</v>
      </c>
      <c r="AP942" s="1">
        <v>0</v>
      </c>
      <c r="AQ942" s="1">
        <v>0</v>
      </c>
      <c r="AR942" s="1">
        <v>0</v>
      </c>
      <c r="AS942" s="1">
        <v>0</v>
      </c>
      <c r="AW942" s="1" t="s">
        <v>66</v>
      </c>
      <c r="AX942" s="1">
        <v>4</v>
      </c>
    </row>
    <row r="943" spans="1:50">
      <c r="A943" s="1" t="s">
        <v>1809</v>
      </c>
      <c r="B943" s="1" t="s">
        <v>1810</v>
      </c>
      <c r="C943" s="1" t="s">
        <v>148</v>
      </c>
      <c r="D943" s="1">
        <v>6160</v>
      </c>
      <c r="E943" s="1" t="s">
        <v>63</v>
      </c>
      <c r="F943" s="1">
        <v>76</v>
      </c>
      <c r="G943" s="1" t="s">
        <v>64</v>
      </c>
      <c r="H943" s="1">
        <v>334.54</v>
      </c>
      <c r="I943" s="1" t="s">
        <v>105</v>
      </c>
      <c r="J943" s="1" t="s">
        <v>56</v>
      </c>
      <c r="K943" s="1" t="s">
        <v>72</v>
      </c>
      <c r="L943" s="1" t="s">
        <v>58</v>
      </c>
      <c r="M943" s="1">
        <v>0</v>
      </c>
      <c r="N943" s="1">
        <v>1</v>
      </c>
      <c r="O943" s="1">
        <v>0</v>
      </c>
      <c r="P943" s="1">
        <v>1</v>
      </c>
      <c r="Q943" s="1" t="s">
        <v>59</v>
      </c>
      <c r="R943" s="1" t="s">
        <v>59</v>
      </c>
      <c r="S943" s="1" t="s">
        <v>59</v>
      </c>
      <c r="T943" s="1" t="s">
        <v>59</v>
      </c>
      <c r="U943" s="1" t="s">
        <v>66</v>
      </c>
      <c r="W943" s="1">
        <v>0</v>
      </c>
      <c r="X943" s="1">
        <v>0</v>
      </c>
      <c r="Y943" s="1" t="s">
        <v>66</v>
      </c>
      <c r="Z943" s="1" t="s">
        <v>58</v>
      </c>
      <c r="AA943" s="1" t="s">
        <v>58</v>
      </c>
      <c r="AB943" s="1" t="s">
        <v>66</v>
      </c>
      <c r="AC943" s="1" t="s">
        <v>58</v>
      </c>
      <c r="AD943" s="1" t="s">
        <v>58</v>
      </c>
      <c r="AE943" s="1" t="s">
        <v>58</v>
      </c>
      <c r="AF943" s="1" t="s">
        <v>58</v>
      </c>
      <c r="AG943" s="1" t="s">
        <v>66</v>
      </c>
      <c r="AH943" s="1" t="s">
        <v>58</v>
      </c>
      <c r="AI943" s="1" t="s">
        <v>58</v>
      </c>
      <c r="AJ943" s="1" t="s">
        <v>58</v>
      </c>
      <c r="AK943" s="1">
        <v>0</v>
      </c>
      <c r="AL943" s="1">
        <v>0</v>
      </c>
      <c r="AM943" s="1">
        <v>1</v>
      </c>
      <c r="AN943" s="1">
        <v>0</v>
      </c>
      <c r="AO943" s="1">
        <v>1</v>
      </c>
      <c r="AP943" s="1">
        <v>0</v>
      </c>
      <c r="AQ943" s="1">
        <v>0</v>
      </c>
      <c r="AR943" s="1">
        <v>0</v>
      </c>
      <c r="AS943" s="1">
        <v>1</v>
      </c>
      <c r="AV943" s="1">
        <v>14.8</v>
      </c>
      <c r="AW943" s="1" t="s">
        <v>59</v>
      </c>
      <c r="AX943" s="1">
        <v>3</v>
      </c>
    </row>
    <row r="944" spans="1:50">
      <c r="A944" s="1" t="s">
        <v>1811</v>
      </c>
      <c r="B944" s="1" t="s">
        <v>1812</v>
      </c>
      <c r="C944" s="1" t="s">
        <v>223</v>
      </c>
      <c r="E944" s="1" t="s">
        <v>53</v>
      </c>
      <c r="F944" s="1">
        <v>0</v>
      </c>
      <c r="G944" s="1" t="s">
        <v>84</v>
      </c>
      <c r="H944" s="1">
        <v>202.3</v>
      </c>
      <c r="I944" s="1" t="s">
        <v>55</v>
      </c>
      <c r="J944" s="1" t="s">
        <v>55</v>
      </c>
      <c r="K944" s="1" t="s">
        <v>256</v>
      </c>
      <c r="L944" s="1" t="s">
        <v>58</v>
      </c>
      <c r="M944" s="1">
        <v>0</v>
      </c>
      <c r="N944" s="1">
        <v>1</v>
      </c>
      <c r="O944" s="1">
        <v>1</v>
      </c>
      <c r="P944" s="1">
        <v>0</v>
      </c>
      <c r="Q944" s="1" t="s">
        <v>59</v>
      </c>
      <c r="R944" s="1" t="s">
        <v>59</v>
      </c>
      <c r="S944" s="1" t="s">
        <v>59</v>
      </c>
      <c r="T944" s="1" t="s">
        <v>59</v>
      </c>
      <c r="U944" s="1" t="s">
        <v>59</v>
      </c>
      <c r="V944" s="1">
        <v>0</v>
      </c>
      <c r="W944" s="1">
        <v>0</v>
      </c>
      <c r="X944" s="1">
        <v>0</v>
      </c>
      <c r="Y944" s="1" t="s">
        <v>59</v>
      </c>
      <c r="Z944" s="1" t="s">
        <v>59</v>
      </c>
      <c r="AA944" s="1" t="s">
        <v>59</v>
      </c>
      <c r="AB944" s="1" t="s">
        <v>59</v>
      </c>
      <c r="AC944" s="1" t="s">
        <v>59</v>
      </c>
      <c r="AD944" s="1" t="s">
        <v>59</v>
      </c>
      <c r="AE944" s="1" t="s">
        <v>59</v>
      </c>
      <c r="AF944" s="1" t="s">
        <v>59</v>
      </c>
      <c r="AG944" s="1" t="s">
        <v>59</v>
      </c>
      <c r="AH944" s="1" t="s">
        <v>59</v>
      </c>
      <c r="AI944" s="1" t="s">
        <v>59</v>
      </c>
      <c r="AJ944" s="1" t="s">
        <v>59</v>
      </c>
      <c r="AV944" s="1">
        <v>13.5</v>
      </c>
      <c r="AW944" s="1" t="s">
        <v>59</v>
      </c>
      <c r="AX944" s="1">
        <v>7</v>
      </c>
    </row>
    <row r="945" spans="1:50">
      <c r="A945" s="1" t="s">
        <v>1813</v>
      </c>
      <c r="B945" s="1" t="s">
        <v>1814</v>
      </c>
      <c r="C945" s="1" t="s">
        <v>119</v>
      </c>
      <c r="E945" s="1" t="s">
        <v>53</v>
      </c>
      <c r="F945" s="1">
        <v>0</v>
      </c>
      <c r="G945" s="1" t="s">
        <v>54</v>
      </c>
      <c r="H945" s="1">
        <v>101.97</v>
      </c>
      <c r="I945" s="1" t="s">
        <v>55</v>
      </c>
      <c r="J945" s="1" t="s">
        <v>55</v>
      </c>
      <c r="K945" s="1" t="s">
        <v>116</v>
      </c>
      <c r="L945" s="1" t="s">
        <v>58</v>
      </c>
      <c r="M945" s="1">
        <v>0</v>
      </c>
      <c r="N945" s="1">
        <v>0</v>
      </c>
      <c r="O945" s="1">
        <v>0</v>
      </c>
      <c r="P945" s="1">
        <v>0</v>
      </c>
      <c r="Q945" s="1" t="s">
        <v>59</v>
      </c>
      <c r="R945" s="1" t="s">
        <v>59</v>
      </c>
      <c r="S945" s="1" t="s">
        <v>59</v>
      </c>
      <c r="T945" s="1" t="s">
        <v>59</v>
      </c>
      <c r="U945" s="1" t="s">
        <v>59</v>
      </c>
      <c r="W945" s="1">
        <v>0</v>
      </c>
      <c r="X945" s="1">
        <v>0</v>
      </c>
      <c r="Y945" s="1" t="s">
        <v>59</v>
      </c>
      <c r="Z945" s="1" t="s">
        <v>59</v>
      </c>
      <c r="AA945" s="1" t="s">
        <v>59</v>
      </c>
      <c r="AB945" s="1" t="s">
        <v>59</v>
      </c>
      <c r="AC945" s="1" t="s">
        <v>59</v>
      </c>
      <c r="AD945" s="1" t="s">
        <v>59</v>
      </c>
      <c r="AE945" s="1" t="s">
        <v>59</v>
      </c>
      <c r="AF945" s="1" t="s">
        <v>59</v>
      </c>
      <c r="AG945" s="1" t="s">
        <v>59</v>
      </c>
      <c r="AH945" s="1" t="s">
        <v>59</v>
      </c>
      <c r="AI945" s="1" t="s">
        <v>59</v>
      </c>
      <c r="AJ945" s="1" t="s">
        <v>59</v>
      </c>
      <c r="AV945" s="1">
        <v>10.9</v>
      </c>
      <c r="AW945" s="1" t="s">
        <v>59</v>
      </c>
      <c r="AX945" s="1">
        <v>7</v>
      </c>
    </row>
    <row r="946" spans="1:50">
      <c r="A946" s="1" t="s">
        <v>1815</v>
      </c>
      <c r="B946" s="1" t="s">
        <v>1816</v>
      </c>
      <c r="C946" s="1" t="s">
        <v>83</v>
      </c>
      <c r="E946" s="1" t="s">
        <v>63</v>
      </c>
      <c r="F946" s="1">
        <v>0</v>
      </c>
      <c r="G946" s="1" t="s">
        <v>64</v>
      </c>
      <c r="H946" s="1">
        <v>207.57</v>
      </c>
      <c r="I946" s="1" t="s">
        <v>55</v>
      </c>
      <c r="J946" s="1" t="s">
        <v>55</v>
      </c>
      <c r="K946" s="1" t="s">
        <v>256</v>
      </c>
      <c r="L946" s="1" t="s">
        <v>58</v>
      </c>
      <c r="M946" s="1">
        <v>0</v>
      </c>
      <c r="N946" s="1">
        <v>0</v>
      </c>
      <c r="O946" s="1">
        <v>0</v>
      </c>
      <c r="P946" s="1">
        <v>0</v>
      </c>
      <c r="Q946" s="1" t="s">
        <v>59</v>
      </c>
      <c r="R946" s="1" t="s">
        <v>59</v>
      </c>
      <c r="S946" s="1" t="s">
        <v>59</v>
      </c>
      <c r="T946" s="1" t="s">
        <v>59</v>
      </c>
      <c r="U946" s="1" t="s">
        <v>59</v>
      </c>
      <c r="W946" s="1">
        <v>0</v>
      </c>
      <c r="X946" s="1">
        <v>0</v>
      </c>
      <c r="Y946" s="1" t="s">
        <v>59</v>
      </c>
      <c r="Z946" s="1" t="s">
        <v>59</v>
      </c>
      <c r="AA946" s="1" t="s">
        <v>59</v>
      </c>
      <c r="AB946" s="1" t="s">
        <v>59</v>
      </c>
      <c r="AC946" s="1" t="s">
        <v>59</v>
      </c>
      <c r="AD946" s="1" t="s">
        <v>59</v>
      </c>
      <c r="AE946" s="1" t="s">
        <v>59</v>
      </c>
      <c r="AF946" s="1" t="s">
        <v>59</v>
      </c>
      <c r="AG946" s="1" t="s">
        <v>59</v>
      </c>
      <c r="AH946" s="1" t="s">
        <v>59</v>
      </c>
      <c r="AI946" s="1" t="s">
        <v>59</v>
      </c>
      <c r="AJ946" s="1" t="s">
        <v>59</v>
      </c>
      <c r="AV946" s="1">
        <v>12.1</v>
      </c>
      <c r="AW946" s="1" t="s">
        <v>59</v>
      </c>
      <c r="AX946" s="1">
        <v>2</v>
      </c>
    </row>
    <row r="947" spans="1:50">
      <c r="A947" s="1" t="s">
        <v>1817</v>
      </c>
      <c r="B947" s="1" t="s">
        <v>601</v>
      </c>
      <c r="C947" s="1" t="s">
        <v>205</v>
      </c>
      <c r="E947" s="1" t="s">
        <v>53</v>
      </c>
      <c r="F947" s="1">
        <v>44</v>
      </c>
      <c r="G947" s="1" t="s">
        <v>64</v>
      </c>
      <c r="H947" s="1">
        <v>243.42</v>
      </c>
      <c r="I947" s="1" t="s">
        <v>55</v>
      </c>
      <c r="J947" s="1" t="s">
        <v>55</v>
      </c>
      <c r="K947" s="1" t="s">
        <v>85</v>
      </c>
      <c r="L947" s="1" t="s">
        <v>66</v>
      </c>
      <c r="M947" s="1">
        <v>2</v>
      </c>
      <c r="N947" s="1">
        <v>2</v>
      </c>
      <c r="O947" s="1">
        <v>2</v>
      </c>
      <c r="P947" s="1">
        <v>0</v>
      </c>
      <c r="Q947" s="1" t="s">
        <v>59</v>
      </c>
      <c r="R947" s="1" t="s">
        <v>59</v>
      </c>
      <c r="S947" s="1" t="s">
        <v>59</v>
      </c>
      <c r="T947" s="1" t="s">
        <v>66</v>
      </c>
      <c r="U947" s="1" t="s">
        <v>59</v>
      </c>
      <c r="W947" s="1">
        <v>0</v>
      </c>
      <c r="X947" s="1">
        <v>0</v>
      </c>
      <c r="Y947" s="1" t="s">
        <v>59</v>
      </c>
      <c r="Z947" s="1" t="s">
        <v>59</v>
      </c>
      <c r="AA947" s="1" t="s">
        <v>59</v>
      </c>
      <c r="AB947" s="1" t="s">
        <v>59</v>
      </c>
      <c r="AC947" s="1" t="s">
        <v>59</v>
      </c>
      <c r="AD947" s="1" t="s">
        <v>59</v>
      </c>
      <c r="AE947" s="1" t="s">
        <v>59</v>
      </c>
      <c r="AF947" s="1" t="s">
        <v>59</v>
      </c>
      <c r="AG947" s="1" t="s">
        <v>59</v>
      </c>
      <c r="AH947" s="1" t="s">
        <v>59</v>
      </c>
      <c r="AI947" s="1" t="s">
        <v>59</v>
      </c>
      <c r="AJ947" s="1" t="s">
        <v>59</v>
      </c>
      <c r="AV947" s="1">
        <v>12</v>
      </c>
      <c r="AW947" s="1" t="s">
        <v>59</v>
      </c>
      <c r="AX947" s="1">
        <v>1</v>
      </c>
    </row>
    <row r="948" spans="1:50">
      <c r="A948" s="1" t="s">
        <v>1818</v>
      </c>
      <c r="B948" s="1" t="s">
        <v>1819</v>
      </c>
      <c r="C948" s="1" t="s">
        <v>122</v>
      </c>
      <c r="D948" s="1">
        <v>2020</v>
      </c>
      <c r="E948" s="1" t="s">
        <v>53</v>
      </c>
      <c r="F948" s="1">
        <v>42</v>
      </c>
      <c r="G948" s="1" t="s">
        <v>115</v>
      </c>
      <c r="H948" s="1">
        <v>140.46</v>
      </c>
      <c r="I948" s="1" t="s">
        <v>55</v>
      </c>
      <c r="J948" s="1" t="s">
        <v>55</v>
      </c>
      <c r="K948" s="1" t="s">
        <v>131</v>
      </c>
      <c r="L948" s="1" t="s">
        <v>58</v>
      </c>
      <c r="M948" s="1">
        <v>0</v>
      </c>
      <c r="N948" s="1">
        <v>1</v>
      </c>
      <c r="O948" s="1">
        <v>1</v>
      </c>
      <c r="P948" s="1">
        <v>0</v>
      </c>
      <c r="Q948" s="1" t="s">
        <v>59</v>
      </c>
      <c r="R948" s="1" t="s">
        <v>59</v>
      </c>
      <c r="S948" s="1" t="s">
        <v>59</v>
      </c>
      <c r="T948" s="1" t="s">
        <v>59</v>
      </c>
      <c r="U948" s="1" t="s">
        <v>59</v>
      </c>
      <c r="V948" s="1">
        <v>0</v>
      </c>
      <c r="W948" s="1">
        <v>0</v>
      </c>
      <c r="X948" s="1">
        <v>1</v>
      </c>
      <c r="Y948" s="1" t="s">
        <v>59</v>
      </c>
      <c r="Z948" s="1" t="s">
        <v>59</v>
      </c>
      <c r="AA948" s="1" t="s">
        <v>59</v>
      </c>
      <c r="AB948" s="1" t="s">
        <v>59</v>
      </c>
      <c r="AC948" s="1" t="s">
        <v>59</v>
      </c>
      <c r="AD948" s="1" t="s">
        <v>59</v>
      </c>
      <c r="AE948" s="1" t="s">
        <v>59</v>
      </c>
      <c r="AF948" s="1" t="s">
        <v>59</v>
      </c>
      <c r="AG948" s="1" t="s">
        <v>59</v>
      </c>
      <c r="AH948" s="1" t="s">
        <v>59</v>
      </c>
      <c r="AI948" s="1" t="s">
        <v>59</v>
      </c>
      <c r="AJ948" s="1" t="s">
        <v>59</v>
      </c>
      <c r="AV948" s="1">
        <v>12.1</v>
      </c>
      <c r="AW948" s="1" t="s">
        <v>59</v>
      </c>
      <c r="AX948" s="1">
        <v>7</v>
      </c>
    </row>
    <row r="949" spans="1:50">
      <c r="A949" s="1" t="s">
        <v>1820</v>
      </c>
      <c r="B949" s="1" t="s">
        <v>1821</v>
      </c>
      <c r="C949" s="1" t="s">
        <v>185</v>
      </c>
      <c r="D949" s="1">
        <v>1600</v>
      </c>
      <c r="E949" s="1" t="s">
        <v>53</v>
      </c>
      <c r="F949" s="1">
        <v>0</v>
      </c>
      <c r="G949" s="1" t="s">
        <v>226</v>
      </c>
      <c r="H949" s="1">
        <v>398.03</v>
      </c>
      <c r="I949" s="1" t="s">
        <v>55</v>
      </c>
      <c r="J949" s="1" t="s">
        <v>55</v>
      </c>
      <c r="K949" s="1" t="s">
        <v>215</v>
      </c>
      <c r="L949" s="1" t="s">
        <v>66</v>
      </c>
      <c r="M949" s="1">
        <v>2</v>
      </c>
      <c r="N949" s="1">
        <v>1</v>
      </c>
      <c r="O949" s="1">
        <v>1</v>
      </c>
      <c r="P949" s="1">
        <v>0</v>
      </c>
      <c r="Q949" s="1" t="s">
        <v>59</v>
      </c>
      <c r="R949" s="1" t="s">
        <v>59</v>
      </c>
      <c r="S949" s="1" t="s">
        <v>59</v>
      </c>
      <c r="T949" s="1" t="s">
        <v>59</v>
      </c>
      <c r="U949" s="1" t="s">
        <v>59</v>
      </c>
      <c r="W949" s="1">
        <v>0</v>
      </c>
      <c r="X949" s="1">
        <v>0</v>
      </c>
      <c r="Y949" s="1" t="s">
        <v>66</v>
      </c>
      <c r="Z949" s="1" t="s">
        <v>66</v>
      </c>
      <c r="AA949" s="1" t="s">
        <v>66</v>
      </c>
      <c r="AB949" s="1" t="s">
        <v>66</v>
      </c>
      <c r="AC949" s="1" t="s">
        <v>58</v>
      </c>
      <c r="AD949" s="1" t="s">
        <v>58</v>
      </c>
      <c r="AE949" s="1" t="s">
        <v>66</v>
      </c>
      <c r="AF949" s="1" t="s">
        <v>58</v>
      </c>
      <c r="AG949" s="1" t="s">
        <v>58</v>
      </c>
      <c r="AH949" s="1" t="s">
        <v>58</v>
      </c>
      <c r="AI949" s="1" t="s">
        <v>66</v>
      </c>
      <c r="AJ949" s="1" t="s">
        <v>58</v>
      </c>
      <c r="AK949" s="1">
        <v>0</v>
      </c>
      <c r="AL949" s="1">
        <v>0</v>
      </c>
      <c r="AM949" s="1">
        <v>1</v>
      </c>
      <c r="AN949" s="1">
        <v>0</v>
      </c>
      <c r="AO949" s="1">
        <v>0</v>
      </c>
      <c r="AP949" s="1">
        <v>0</v>
      </c>
      <c r="AQ949" s="1">
        <v>0</v>
      </c>
      <c r="AR949" s="1">
        <v>0</v>
      </c>
      <c r="AS949" s="1">
        <v>0</v>
      </c>
      <c r="AV949" s="1">
        <v>14.1</v>
      </c>
      <c r="AW949" s="1" t="s">
        <v>59</v>
      </c>
      <c r="AX949" s="1">
        <v>1</v>
      </c>
    </row>
    <row r="950" spans="1:50">
      <c r="A950" s="1" t="s">
        <v>1822</v>
      </c>
      <c r="B950" s="1" t="s">
        <v>1823</v>
      </c>
      <c r="C950" s="1" t="s">
        <v>236</v>
      </c>
      <c r="D950" s="1">
        <v>6200</v>
      </c>
      <c r="E950" s="1" t="s">
        <v>53</v>
      </c>
      <c r="F950" s="1">
        <v>42</v>
      </c>
      <c r="G950" s="1" t="s">
        <v>70</v>
      </c>
      <c r="H950" s="1">
        <v>308.88</v>
      </c>
      <c r="I950" s="1" t="s">
        <v>55</v>
      </c>
      <c r="J950" s="1" t="s">
        <v>55</v>
      </c>
      <c r="K950" s="1" t="s">
        <v>215</v>
      </c>
      <c r="L950" s="1" t="s">
        <v>66</v>
      </c>
      <c r="M950" s="1">
        <v>2</v>
      </c>
      <c r="N950" s="1">
        <v>1</v>
      </c>
      <c r="O950" s="1">
        <v>1</v>
      </c>
      <c r="P950" s="1">
        <v>0</v>
      </c>
      <c r="Q950" s="1" t="s">
        <v>59</v>
      </c>
      <c r="R950" s="1" t="s">
        <v>59</v>
      </c>
      <c r="S950" s="1" t="s">
        <v>59</v>
      </c>
      <c r="T950" s="1" t="s">
        <v>59</v>
      </c>
      <c r="U950" s="1" t="s">
        <v>59</v>
      </c>
      <c r="V950" s="1">
        <v>0</v>
      </c>
      <c r="W950" s="1">
        <v>0</v>
      </c>
      <c r="X950" s="1">
        <v>0</v>
      </c>
      <c r="Y950" s="1" t="s">
        <v>59</v>
      </c>
      <c r="Z950" s="1" t="s">
        <v>59</v>
      </c>
      <c r="AA950" s="1" t="s">
        <v>59</v>
      </c>
      <c r="AB950" s="1" t="s">
        <v>59</v>
      </c>
      <c r="AC950" s="1" t="s">
        <v>59</v>
      </c>
      <c r="AD950" s="1" t="s">
        <v>59</v>
      </c>
      <c r="AE950" s="1" t="s">
        <v>59</v>
      </c>
      <c r="AF950" s="1" t="s">
        <v>59</v>
      </c>
      <c r="AG950" s="1" t="s">
        <v>59</v>
      </c>
      <c r="AH950" s="1" t="s">
        <v>59</v>
      </c>
      <c r="AI950" s="1" t="s">
        <v>59</v>
      </c>
      <c r="AJ950" s="1" t="s">
        <v>59</v>
      </c>
      <c r="AV950" s="1">
        <v>13.3</v>
      </c>
      <c r="AW950" s="1" t="s">
        <v>59</v>
      </c>
      <c r="AX950" s="1">
        <v>4</v>
      </c>
    </row>
    <row r="951" spans="1:50">
      <c r="A951" s="1" t="s">
        <v>1824</v>
      </c>
      <c r="B951" s="1" t="s">
        <v>1825</v>
      </c>
      <c r="C951" s="1" t="s">
        <v>171</v>
      </c>
      <c r="D951" s="1">
        <v>5660</v>
      </c>
      <c r="E951" s="1" t="s">
        <v>53</v>
      </c>
      <c r="F951" s="1">
        <v>54</v>
      </c>
      <c r="G951" s="1" t="s">
        <v>226</v>
      </c>
      <c r="H951" s="1">
        <v>354.28</v>
      </c>
      <c r="I951" s="1" t="s">
        <v>55</v>
      </c>
      <c r="J951" s="1" t="s">
        <v>55</v>
      </c>
      <c r="K951" s="1" t="s">
        <v>90</v>
      </c>
      <c r="L951" s="1" t="s">
        <v>58</v>
      </c>
      <c r="M951" s="1">
        <v>0</v>
      </c>
      <c r="N951" s="1">
        <v>1</v>
      </c>
      <c r="O951" s="1">
        <v>1</v>
      </c>
      <c r="P951" s="1">
        <v>0</v>
      </c>
      <c r="Q951" s="1" t="s">
        <v>59</v>
      </c>
      <c r="R951" s="1" t="s">
        <v>59</v>
      </c>
      <c r="S951" s="1" t="s">
        <v>59</v>
      </c>
      <c r="T951" s="1" t="s">
        <v>59</v>
      </c>
      <c r="U951" s="1" t="s">
        <v>59</v>
      </c>
      <c r="V951" s="1">
        <v>1</v>
      </c>
      <c r="W951" s="1">
        <v>1</v>
      </c>
      <c r="X951" s="1">
        <v>1</v>
      </c>
      <c r="Y951" s="1" t="s">
        <v>58</v>
      </c>
      <c r="Z951" s="1" t="s">
        <v>58</v>
      </c>
      <c r="AA951" s="1" t="s">
        <v>58</v>
      </c>
      <c r="AB951" s="1" t="s">
        <v>58</v>
      </c>
      <c r="AC951" s="1" t="s">
        <v>58</v>
      </c>
      <c r="AD951" s="1" t="s">
        <v>58</v>
      </c>
      <c r="AE951" s="1" t="s">
        <v>58</v>
      </c>
      <c r="AF951" s="1" t="s">
        <v>58</v>
      </c>
      <c r="AG951" s="1" t="s">
        <v>58</v>
      </c>
      <c r="AH951" s="1" t="s">
        <v>58</v>
      </c>
      <c r="AI951" s="1" t="s">
        <v>58</v>
      </c>
      <c r="AJ951" s="1" t="s">
        <v>58</v>
      </c>
      <c r="AK951" s="1">
        <v>0</v>
      </c>
      <c r="AL951" s="1">
        <v>0</v>
      </c>
      <c r="AM951" s="1">
        <v>1</v>
      </c>
      <c r="AN951" s="1">
        <v>0</v>
      </c>
      <c r="AO951" s="1">
        <v>0</v>
      </c>
      <c r="AP951" s="1">
        <v>0</v>
      </c>
      <c r="AQ951" s="1">
        <v>0</v>
      </c>
      <c r="AR951" s="1">
        <v>0</v>
      </c>
      <c r="AS951" s="1">
        <v>1</v>
      </c>
      <c r="AV951" s="1">
        <v>13.4</v>
      </c>
      <c r="AW951" s="1" t="s">
        <v>59</v>
      </c>
      <c r="AX951" s="1">
        <v>3</v>
      </c>
    </row>
    <row r="952" spans="1:50">
      <c r="A952" s="1" t="s">
        <v>1826</v>
      </c>
      <c r="B952" s="1" t="s">
        <v>1827</v>
      </c>
      <c r="C952" s="1" t="s">
        <v>1828</v>
      </c>
      <c r="E952" s="1" t="s">
        <v>63</v>
      </c>
      <c r="F952" s="1">
        <v>54</v>
      </c>
      <c r="G952" s="1" t="s">
        <v>54</v>
      </c>
      <c r="H952" s="1">
        <v>331.91</v>
      </c>
      <c r="I952" s="1" t="s">
        <v>105</v>
      </c>
      <c r="J952" s="1" t="s">
        <v>71</v>
      </c>
      <c r="K952" s="1" t="s">
        <v>72</v>
      </c>
      <c r="L952" s="1" t="s">
        <v>58</v>
      </c>
      <c r="M952" s="1">
        <v>0</v>
      </c>
      <c r="N952" s="1">
        <v>1</v>
      </c>
      <c r="O952" s="1">
        <v>1</v>
      </c>
      <c r="P952" s="1">
        <v>0</v>
      </c>
      <c r="Q952" s="1" t="s">
        <v>59</v>
      </c>
      <c r="R952" s="1" t="s">
        <v>59</v>
      </c>
      <c r="S952" s="1" t="s">
        <v>59</v>
      </c>
      <c r="T952" s="1" t="s">
        <v>59</v>
      </c>
      <c r="U952" s="1" t="s">
        <v>59</v>
      </c>
      <c r="W952" s="1">
        <v>0</v>
      </c>
      <c r="X952" s="1">
        <v>0</v>
      </c>
      <c r="Y952" s="1" t="s">
        <v>58</v>
      </c>
      <c r="Z952" s="1" t="s">
        <v>66</v>
      </c>
      <c r="AA952" s="1" t="s">
        <v>58</v>
      </c>
      <c r="AB952" s="1" t="s">
        <v>58</v>
      </c>
      <c r="AC952" s="1" t="s">
        <v>58</v>
      </c>
      <c r="AD952" s="1" t="s">
        <v>58</v>
      </c>
      <c r="AE952" s="1" t="s">
        <v>58</v>
      </c>
      <c r="AF952" s="1" t="s">
        <v>58</v>
      </c>
      <c r="AG952" s="1" t="s">
        <v>58</v>
      </c>
      <c r="AH952" s="1" t="s">
        <v>58</v>
      </c>
      <c r="AI952" s="1" t="s">
        <v>58</v>
      </c>
      <c r="AJ952" s="1" t="s">
        <v>58</v>
      </c>
      <c r="AK952" s="1">
        <v>0</v>
      </c>
      <c r="AL952" s="1">
        <v>1</v>
      </c>
      <c r="AM952" s="1">
        <v>1</v>
      </c>
      <c r="AN952" s="1">
        <v>0</v>
      </c>
      <c r="AO952" s="1">
        <v>1</v>
      </c>
      <c r="AP952" s="1">
        <v>0</v>
      </c>
      <c r="AQ952" s="1">
        <v>1</v>
      </c>
      <c r="AR952" s="1">
        <v>0</v>
      </c>
      <c r="AS952" s="1">
        <v>0</v>
      </c>
      <c r="AV952" s="1">
        <v>11.5</v>
      </c>
      <c r="AW952" s="1" t="s">
        <v>59</v>
      </c>
      <c r="AX952" s="1">
        <v>6</v>
      </c>
    </row>
    <row r="953" spans="1:50">
      <c r="A953" s="1" t="s">
        <v>1829</v>
      </c>
      <c r="B953" s="1" t="s">
        <v>800</v>
      </c>
      <c r="C953" s="1" t="s">
        <v>79</v>
      </c>
      <c r="D953" s="1">
        <v>7040</v>
      </c>
      <c r="E953" s="1" t="s">
        <v>53</v>
      </c>
      <c r="F953" s="1">
        <v>40</v>
      </c>
      <c r="G953" s="1" t="s">
        <v>104</v>
      </c>
      <c r="H953" s="1">
        <v>243.75</v>
      </c>
      <c r="I953" s="1" t="s">
        <v>105</v>
      </c>
      <c r="J953" s="1" t="s">
        <v>56</v>
      </c>
      <c r="K953" s="1" t="s">
        <v>85</v>
      </c>
      <c r="L953" s="1" t="s">
        <v>66</v>
      </c>
      <c r="M953" s="1">
        <v>1</v>
      </c>
      <c r="N953" s="1">
        <v>2</v>
      </c>
      <c r="O953" s="1">
        <v>1</v>
      </c>
      <c r="P953" s="1">
        <v>0</v>
      </c>
      <c r="Q953" s="1" t="s">
        <v>59</v>
      </c>
      <c r="R953" s="1" t="s">
        <v>59</v>
      </c>
      <c r="S953" s="1" t="s">
        <v>59</v>
      </c>
      <c r="T953" s="1" t="s">
        <v>59</v>
      </c>
      <c r="U953" s="1" t="s">
        <v>66</v>
      </c>
      <c r="V953" s="1">
        <v>0</v>
      </c>
      <c r="W953" s="1">
        <v>0</v>
      </c>
      <c r="X953" s="1">
        <v>0</v>
      </c>
      <c r="Y953" s="1" t="s">
        <v>58</v>
      </c>
      <c r="Z953" s="1" t="s">
        <v>58</v>
      </c>
      <c r="AA953" s="1" t="s">
        <v>58</v>
      </c>
      <c r="AB953" s="1" t="s">
        <v>58</v>
      </c>
      <c r="AC953" s="1" t="s">
        <v>58</v>
      </c>
      <c r="AD953" s="1" t="s">
        <v>58</v>
      </c>
      <c r="AE953" s="1" t="s">
        <v>58</v>
      </c>
      <c r="AF953" s="1" t="s">
        <v>58</v>
      </c>
      <c r="AG953" s="1" t="s">
        <v>58</v>
      </c>
      <c r="AH953" s="1" t="s">
        <v>58</v>
      </c>
      <c r="AI953" s="1" t="s">
        <v>58</v>
      </c>
      <c r="AJ953" s="1" t="s">
        <v>58</v>
      </c>
      <c r="AK953" s="1">
        <v>0</v>
      </c>
      <c r="AL953" s="1">
        <v>1</v>
      </c>
      <c r="AM953" s="1">
        <v>1</v>
      </c>
      <c r="AN953" s="1">
        <v>0</v>
      </c>
      <c r="AO953" s="1">
        <v>0</v>
      </c>
      <c r="AP953" s="1">
        <v>0</v>
      </c>
      <c r="AQ953" s="1">
        <v>0</v>
      </c>
      <c r="AR953" s="1">
        <v>0</v>
      </c>
      <c r="AS953" s="1">
        <v>1</v>
      </c>
      <c r="AV953" s="1">
        <v>12.9</v>
      </c>
      <c r="AW953" s="1" t="s">
        <v>59</v>
      </c>
      <c r="AX953" s="1">
        <v>8</v>
      </c>
    </row>
    <row r="954" spans="1:50">
      <c r="A954" s="1" t="s">
        <v>1830</v>
      </c>
      <c r="B954" s="1" t="s">
        <v>1831</v>
      </c>
      <c r="C954" s="1" t="s">
        <v>182</v>
      </c>
      <c r="D954" s="1">
        <v>9160</v>
      </c>
      <c r="E954" s="1" t="s">
        <v>63</v>
      </c>
      <c r="F954" s="1">
        <v>56</v>
      </c>
      <c r="G954" s="1" t="s">
        <v>226</v>
      </c>
      <c r="H954" s="1">
        <v>384.87</v>
      </c>
      <c r="I954" s="1" t="s">
        <v>100</v>
      </c>
      <c r="J954" s="1" t="s">
        <v>71</v>
      </c>
      <c r="K954" s="1" t="s">
        <v>128</v>
      </c>
      <c r="L954" s="1" t="s">
        <v>66</v>
      </c>
      <c r="M954" s="1">
        <v>1</v>
      </c>
      <c r="N954" s="1">
        <v>2</v>
      </c>
      <c r="O954" s="1">
        <v>2</v>
      </c>
      <c r="P954" s="1">
        <v>0</v>
      </c>
      <c r="Q954" s="1" t="s">
        <v>59</v>
      </c>
      <c r="R954" s="1" t="s">
        <v>59</v>
      </c>
      <c r="S954" s="1" t="s">
        <v>59</v>
      </c>
      <c r="T954" s="1" t="s">
        <v>59</v>
      </c>
      <c r="U954" s="1" t="s">
        <v>59</v>
      </c>
      <c r="V954" s="1">
        <v>2</v>
      </c>
      <c r="W954" s="1">
        <v>1</v>
      </c>
      <c r="X954" s="1">
        <v>1</v>
      </c>
      <c r="Y954" s="1" t="s">
        <v>66</v>
      </c>
      <c r="Z954" s="1" t="s">
        <v>58</v>
      </c>
      <c r="AA954" s="1" t="s">
        <v>58</v>
      </c>
      <c r="AB954" s="1" t="s">
        <v>66</v>
      </c>
      <c r="AC954" s="1" t="s">
        <v>58</v>
      </c>
      <c r="AD954" s="1" t="s">
        <v>58</v>
      </c>
      <c r="AE954" s="1" t="s">
        <v>58</v>
      </c>
      <c r="AF954" s="1" t="s">
        <v>58</v>
      </c>
      <c r="AG954" s="1" t="s">
        <v>58</v>
      </c>
      <c r="AH954" s="1" t="s">
        <v>58</v>
      </c>
      <c r="AI954" s="1" t="s">
        <v>58</v>
      </c>
      <c r="AJ954" s="1" t="s">
        <v>66</v>
      </c>
      <c r="AK954" s="1">
        <v>1</v>
      </c>
      <c r="AL954" s="1">
        <v>1</v>
      </c>
      <c r="AM954" s="1">
        <v>1</v>
      </c>
      <c r="AN954" s="1">
        <v>0</v>
      </c>
      <c r="AO954" s="1">
        <v>0</v>
      </c>
      <c r="AP954" s="1">
        <v>0</v>
      </c>
      <c r="AQ954" s="1">
        <v>0</v>
      </c>
      <c r="AR954" s="1">
        <v>0</v>
      </c>
      <c r="AS954" s="1">
        <v>0</v>
      </c>
      <c r="AV954" s="1">
        <v>13.3</v>
      </c>
      <c r="AW954" s="1" t="s">
        <v>59</v>
      </c>
      <c r="AX954" s="1">
        <v>7</v>
      </c>
    </row>
    <row r="955" spans="1:50">
      <c r="A955" s="1" t="s">
        <v>1832</v>
      </c>
      <c r="B955" s="1" t="s">
        <v>1833</v>
      </c>
      <c r="C955" s="1" t="s">
        <v>103</v>
      </c>
      <c r="E955" s="1" t="s">
        <v>53</v>
      </c>
      <c r="F955" s="1">
        <v>76</v>
      </c>
      <c r="G955" s="1" t="s">
        <v>70</v>
      </c>
      <c r="H955" s="1">
        <v>394.74</v>
      </c>
      <c r="I955" s="1" t="s">
        <v>55</v>
      </c>
      <c r="J955" s="1" t="s">
        <v>55</v>
      </c>
      <c r="K955" s="1" t="s">
        <v>80</v>
      </c>
      <c r="L955" s="1" t="s">
        <v>58</v>
      </c>
      <c r="M955" s="1">
        <v>0</v>
      </c>
      <c r="N955" s="1">
        <v>2</v>
      </c>
      <c r="O955" s="1">
        <v>2</v>
      </c>
      <c r="P955" s="1">
        <v>1</v>
      </c>
      <c r="Q955" s="1" t="s">
        <v>59</v>
      </c>
      <c r="R955" s="1" t="s">
        <v>59</v>
      </c>
      <c r="S955" s="1" t="s">
        <v>59</v>
      </c>
      <c r="T955" s="1" t="s">
        <v>59</v>
      </c>
      <c r="U955" s="1" t="s">
        <v>59</v>
      </c>
      <c r="Y955" s="1" t="s">
        <v>66</v>
      </c>
      <c r="Z955" s="1" t="s">
        <v>58</v>
      </c>
      <c r="AA955" s="1" t="s">
        <v>58</v>
      </c>
      <c r="AB955" s="1" t="s">
        <v>58</v>
      </c>
      <c r="AC955" s="1" t="s">
        <v>58</v>
      </c>
      <c r="AD955" s="1" t="s">
        <v>58</v>
      </c>
      <c r="AE955" s="1" t="s">
        <v>58</v>
      </c>
      <c r="AF955" s="1" t="s">
        <v>58</v>
      </c>
      <c r="AG955" s="1" t="s">
        <v>58</v>
      </c>
      <c r="AH955" s="1" t="s">
        <v>58</v>
      </c>
      <c r="AI955" s="1" t="s">
        <v>58</v>
      </c>
      <c r="AJ955" s="1" t="s">
        <v>58</v>
      </c>
      <c r="AK955" s="1">
        <v>1</v>
      </c>
      <c r="AL955" s="1">
        <v>0</v>
      </c>
      <c r="AM955" s="1">
        <v>1</v>
      </c>
      <c r="AN955" s="1">
        <v>0</v>
      </c>
      <c r="AO955" s="1">
        <v>0</v>
      </c>
      <c r="AP955" s="1">
        <v>0</v>
      </c>
      <c r="AQ955" s="1">
        <v>0</v>
      </c>
      <c r="AR955" s="1">
        <v>0</v>
      </c>
      <c r="AS955" s="1">
        <v>0</v>
      </c>
      <c r="AW955" s="1" t="s">
        <v>66</v>
      </c>
      <c r="AX955" s="1">
        <v>6</v>
      </c>
    </row>
    <row r="956" spans="1:50">
      <c r="A956" s="1" t="s">
        <v>1834</v>
      </c>
      <c r="B956" s="1" t="s">
        <v>176</v>
      </c>
      <c r="C956" s="1" t="s">
        <v>177</v>
      </c>
      <c r="E956" s="1" t="s">
        <v>53</v>
      </c>
      <c r="F956" s="1">
        <v>26</v>
      </c>
      <c r="G956" s="1" t="s">
        <v>54</v>
      </c>
      <c r="H956" s="1">
        <v>100</v>
      </c>
      <c r="I956" s="1" t="s">
        <v>55</v>
      </c>
      <c r="J956" s="1" t="s">
        <v>56</v>
      </c>
      <c r="K956" s="1" t="s">
        <v>215</v>
      </c>
      <c r="L956" s="1" t="s">
        <v>58</v>
      </c>
      <c r="M956" s="1">
        <v>0</v>
      </c>
      <c r="N956" s="1">
        <v>1</v>
      </c>
      <c r="O956" s="1">
        <v>1</v>
      </c>
      <c r="P956" s="1">
        <v>0</v>
      </c>
      <c r="Q956" s="1" t="s">
        <v>59</v>
      </c>
      <c r="R956" s="1" t="s">
        <v>59</v>
      </c>
      <c r="S956" s="1" t="s">
        <v>59</v>
      </c>
      <c r="T956" s="1" t="s">
        <v>59</v>
      </c>
      <c r="U956" s="1" t="s">
        <v>59</v>
      </c>
      <c r="W956" s="1">
        <v>0</v>
      </c>
      <c r="X956" s="1">
        <v>0</v>
      </c>
      <c r="Y956" s="1" t="s">
        <v>59</v>
      </c>
      <c r="Z956" s="1" t="s">
        <v>59</v>
      </c>
      <c r="AA956" s="1" t="s">
        <v>59</v>
      </c>
      <c r="AB956" s="1" t="s">
        <v>59</v>
      </c>
      <c r="AC956" s="1" t="s">
        <v>59</v>
      </c>
      <c r="AD956" s="1" t="s">
        <v>59</v>
      </c>
      <c r="AE956" s="1" t="s">
        <v>59</v>
      </c>
      <c r="AF956" s="1" t="s">
        <v>59</v>
      </c>
      <c r="AG956" s="1" t="s">
        <v>59</v>
      </c>
      <c r="AH956" s="1" t="s">
        <v>59</v>
      </c>
      <c r="AI956" s="1" t="s">
        <v>59</v>
      </c>
      <c r="AJ956" s="1" t="s">
        <v>59</v>
      </c>
      <c r="AV956" s="1">
        <v>11.7</v>
      </c>
      <c r="AW956" s="1" t="s">
        <v>59</v>
      </c>
      <c r="AX956" s="1">
        <v>8</v>
      </c>
    </row>
    <row r="957" spans="1:50">
      <c r="A957" s="1" t="s">
        <v>1835</v>
      </c>
      <c r="B957" s="1" t="s">
        <v>1836</v>
      </c>
      <c r="C957" s="1" t="s">
        <v>83</v>
      </c>
      <c r="D957" s="1">
        <v>5360</v>
      </c>
      <c r="E957" s="1" t="s">
        <v>63</v>
      </c>
      <c r="F957" s="1">
        <v>56</v>
      </c>
      <c r="G957" s="1" t="s">
        <v>246</v>
      </c>
      <c r="H957" s="1">
        <v>310.2</v>
      </c>
      <c r="I957" s="1" t="s">
        <v>105</v>
      </c>
      <c r="J957" s="1" t="s">
        <v>71</v>
      </c>
      <c r="K957" s="1" t="s">
        <v>123</v>
      </c>
      <c r="L957" s="1" t="s">
        <v>58</v>
      </c>
      <c r="M957" s="1">
        <v>0</v>
      </c>
      <c r="N957" s="1">
        <v>0</v>
      </c>
      <c r="O957" s="1">
        <v>0</v>
      </c>
      <c r="P957" s="1">
        <v>0</v>
      </c>
      <c r="Q957" s="1" t="s">
        <v>59</v>
      </c>
      <c r="R957" s="1" t="s">
        <v>59</v>
      </c>
      <c r="S957" s="1" t="s">
        <v>59</v>
      </c>
      <c r="T957" s="1" t="s">
        <v>66</v>
      </c>
      <c r="U957" s="1" t="s">
        <v>66</v>
      </c>
      <c r="W957" s="1">
        <v>0</v>
      </c>
      <c r="X957" s="1">
        <v>0</v>
      </c>
      <c r="Y957" s="1" t="s">
        <v>66</v>
      </c>
      <c r="Z957" s="1" t="s">
        <v>66</v>
      </c>
      <c r="AA957" s="1" t="s">
        <v>58</v>
      </c>
      <c r="AB957" s="1" t="s">
        <v>66</v>
      </c>
      <c r="AC957" s="1" t="s">
        <v>58</v>
      </c>
      <c r="AD957" s="1" t="s">
        <v>58</v>
      </c>
      <c r="AE957" s="1" t="s">
        <v>58</v>
      </c>
      <c r="AF957" s="1" t="s">
        <v>58</v>
      </c>
      <c r="AG957" s="1" t="s">
        <v>58</v>
      </c>
      <c r="AH957" s="1" t="s">
        <v>58</v>
      </c>
      <c r="AI957" s="1" t="s">
        <v>58</v>
      </c>
      <c r="AJ957" s="1" t="s">
        <v>58</v>
      </c>
      <c r="AK957" s="1">
        <v>0</v>
      </c>
      <c r="AL957" s="1">
        <v>0</v>
      </c>
      <c r="AM957" s="1">
        <v>1</v>
      </c>
      <c r="AN957" s="1">
        <v>0</v>
      </c>
      <c r="AO957" s="1">
        <v>1</v>
      </c>
      <c r="AP957" s="1">
        <v>0</v>
      </c>
      <c r="AQ957" s="1">
        <v>0</v>
      </c>
      <c r="AR957" s="1">
        <v>0</v>
      </c>
      <c r="AS957" s="1">
        <v>1</v>
      </c>
      <c r="AV957" s="1">
        <v>12.1</v>
      </c>
      <c r="AW957" s="1" t="s">
        <v>66</v>
      </c>
      <c r="AX957" s="1">
        <v>2</v>
      </c>
    </row>
    <row r="958" spans="1:50">
      <c r="A958" s="1" t="s">
        <v>1837</v>
      </c>
      <c r="B958" s="1" t="s">
        <v>1838</v>
      </c>
      <c r="C958" s="1" t="s">
        <v>171</v>
      </c>
      <c r="E958" s="1" t="s">
        <v>53</v>
      </c>
      <c r="F958" s="1">
        <v>50</v>
      </c>
      <c r="G958" s="1" t="s">
        <v>127</v>
      </c>
      <c r="H958" s="1">
        <v>356.91</v>
      </c>
      <c r="I958" s="1" t="s">
        <v>100</v>
      </c>
      <c r="J958" s="1" t="s">
        <v>71</v>
      </c>
      <c r="K958" s="1" t="s">
        <v>256</v>
      </c>
      <c r="L958" s="1" t="s">
        <v>58</v>
      </c>
      <c r="M958" s="1">
        <v>0</v>
      </c>
      <c r="N958" s="1">
        <v>1</v>
      </c>
      <c r="O958" s="1">
        <v>1</v>
      </c>
      <c r="P958" s="1">
        <v>0</v>
      </c>
      <c r="Q958" s="1" t="s">
        <v>59</v>
      </c>
      <c r="R958" s="1" t="s">
        <v>59</v>
      </c>
      <c r="S958" s="1" t="s">
        <v>59</v>
      </c>
      <c r="T958" s="1" t="s">
        <v>59</v>
      </c>
      <c r="U958" s="1" t="s">
        <v>59</v>
      </c>
      <c r="V958" s="1">
        <v>2</v>
      </c>
      <c r="W958" s="1">
        <v>0</v>
      </c>
      <c r="X958" s="1">
        <v>1</v>
      </c>
      <c r="Y958" s="1" t="s">
        <v>66</v>
      </c>
      <c r="Z958" s="1" t="s">
        <v>58</v>
      </c>
      <c r="AA958" s="1" t="s">
        <v>58</v>
      </c>
      <c r="AB958" s="1" t="s">
        <v>58</v>
      </c>
      <c r="AC958" s="1" t="s">
        <v>58</v>
      </c>
      <c r="AD958" s="1" t="s">
        <v>58</v>
      </c>
      <c r="AE958" s="1" t="s">
        <v>58</v>
      </c>
      <c r="AF958" s="1" t="s">
        <v>58</v>
      </c>
      <c r="AG958" s="1" t="s">
        <v>58</v>
      </c>
      <c r="AH958" s="1" t="s">
        <v>58</v>
      </c>
      <c r="AI958" s="1" t="s">
        <v>58</v>
      </c>
      <c r="AJ958" s="1" t="s">
        <v>58</v>
      </c>
      <c r="AK958" s="1">
        <v>1</v>
      </c>
      <c r="AL958" s="1">
        <v>1</v>
      </c>
      <c r="AM958" s="1">
        <v>1</v>
      </c>
      <c r="AN958" s="1">
        <v>0</v>
      </c>
      <c r="AO958" s="1">
        <v>0</v>
      </c>
      <c r="AP958" s="1">
        <v>0</v>
      </c>
      <c r="AQ958" s="1">
        <v>0</v>
      </c>
      <c r="AR958" s="1">
        <v>0</v>
      </c>
      <c r="AS958" s="1">
        <v>1</v>
      </c>
      <c r="AV958" s="1">
        <v>13.7</v>
      </c>
      <c r="AW958" s="1" t="s">
        <v>59</v>
      </c>
      <c r="AX958" s="1">
        <v>3</v>
      </c>
    </row>
    <row r="959" spans="1:50">
      <c r="A959" s="1" t="s">
        <v>1839</v>
      </c>
      <c r="B959" s="1" t="s">
        <v>1840</v>
      </c>
      <c r="C959" s="1" t="s">
        <v>108</v>
      </c>
      <c r="D959" s="1">
        <v>3360</v>
      </c>
      <c r="E959" s="1" t="s">
        <v>63</v>
      </c>
      <c r="F959" s="1">
        <v>64</v>
      </c>
      <c r="G959" s="1" t="s">
        <v>70</v>
      </c>
      <c r="H959" s="1">
        <v>346.05</v>
      </c>
      <c r="I959" s="1" t="s">
        <v>55</v>
      </c>
      <c r="J959" s="1" t="s">
        <v>71</v>
      </c>
      <c r="K959" s="1" t="s">
        <v>131</v>
      </c>
      <c r="L959" s="1" t="s">
        <v>58</v>
      </c>
      <c r="M959" s="1">
        <v>0</v>
      </c>
      <c r="N959" s="1">
        <v>2</v>
      </c>
      <c r="O959" s="1">
        <v>2</v>
      </c>
      <c r="P959" s="1">
        <v>1</v>
      </c>
      <c r="Q959" s="1" t="s">
        <v>59</v>
      </c>
      <c r="R959" s="1" t="s">
        <v>59</v>
      </c>
      <c r="S959" s="1" t="s">
        <v>59</v>
      </c>
      <c r="T959" s="1" t="s">
        <v>59</v>
      </c>
      <c r="U959" s="1" t="s">
        <v>59</v>
      </c>
      <c r="V959" s="1">
        <v>3</v>
      </c>
      <c r="W959" s="1">
        <v>1</v>
      </c>
      <c r="X959" s="1">
        <v>1</v>
      </c>
      <c r="Y959" s="1" t="s">
        <v>66</v>
      </c>
      <c r="Z959" s="1" t="s">
        <v>66</v>
      </c>
      <c r="AA959" s="1" t="s">
        <v>66</v>
      </c>
      <c r="AB959" s="1" t="s">
        <v>66</v>
      </c>
      <c r="AC959" s="1" t="s">
        <v>58</v>
      </c>
      <c r="AD959" s="1" t="s">
        <v>58</v>
      </c>
      <c r="AE959" s="1" t="s">
        <v>66</v>
      </c>
      <c r="AF959" s="1" t="s">
        <v>58</v>
      </c>
      <c r="AG959" s="1" t="s">
        <v>58</v>
      </c>
      <c r="AH959" s="1" t="s">
        <v>58</v>
      </c>
      <c r="AI959" s="1" t="s">
        <v>58</v>
      </c>
      <c r="AJ959" s="1" t="s">
        <v>58</v>
      </c>
      <c r="AK959" s="1">
        <v>0</v>
      </c>
      <c r="AL959" s="1">
        <v>0</v>
      </c>
      <c r="AM959" s="1">
        <v>1</v>
      </c>
      <c r="AN959" s="1">
        <v>0</v>
      </c>
      <c r="AO959" s="1">
        <v>1</v>
      </c>
      <c r="AP959" s="1">
        <v>0</v>
      </c>
      <c r="AQ959" s="1">
        <v>0</v>
      </c>
      <c r="AR959" s="1">
        <v>0</v>
      </c>
      <c r="AS959" s="1">
        <v>1</v>
      </c>
      <c r="AV959" s="1">
        <v>14.5</v>
      </c>
      <c r="AW959" s="1" t="s">
        <v>59</v>
      </c>
      <c r="AX959" s="1">
        <v>9</v>
      </c>
    </row>
    <row r="960" spans="1:50">
      <c r="A960" s="1" t="s">
        <v>1841</v>
      </c>
      <c r="B960" s="1" t="s">
        <v>1842</v>
      </c>
      <c r="C960" s="1" t="s">
        <v>266</v>
      </c>
      <c r="D960" s="1">
        <v>5560</v>
      </c>
      <c r="E960" s="1" t="s">
        <v>63</v>
      </c>
      <c r="F960" s="1">
        <v>48</v>
      </c>
      <c r="G960" s="1" t="s">
        <v>246</v>
      </c>
      <c r="H960" s="1">
        <v>408.88</v>
      </c>
      <c r="I960" s="1" t="s">
        <v>55</v>
      </c>
      <c r="J960" s="1" t="s">
        <v>55</v>
      </c>
      <c r="K960" s="1" t="s">
        <v>116</v>
      </c>
      <c r="L960" s="1" t="s">
        <v>66</v>
      </c>
      <c r="M960" s="1">
        <v>1</v>
      </c>
      <c r="N960" s="1">
        <v>2</v>
      </c>
      <c r="O960" s="1">
        <v>2</v>
      </c>
      <c r="P960" s="1">
        <v>0</v>
      </c>
      <c r="Q960" s="1" t="s">
        <v>59</v>
      </c>
      <c r="R960" s="1" t="s">
        <v>59</v>
      </c>
      <c r="S960" s="1" t="s">
        <v>59</v>
      </c>
      <c r="T960" s="1" t="s">
        <v>59</v>
      </c>
      <c r="U960" s="1" t="s">
        <v>59</v>
      </c>
      <c r="V960" s="1">
        <v>2</v>
      </c>
      <c r="W960" s="1">
        <v>1</v>
      </c>
      <c r="X960" s="1">
        <v>1</v>
      </c>
      <c r="Y960" s="1" t="s">
        <v>66</v>
      </c>
      <c r="Z960" s="1" t="s">
        <v>66</v>
      </c>
      <c r="AA960" s="1" t="s">
        <v>58</v>
      </c>
      <c r="AB960" s="1" t="s">
        <v>66</v>
      </c>
      <c r="AC960" s="1" t="s">
        <v>58</v>
      </c>
      <c r="AD960" s="1" t="s">
        <v>58</v>
      </c>
      <c r="AE960" s="1" t="s">
        <v>58</v>
      </c>
      <c r="AF960" s="1" t="s">
        <v>58</v>
      </c>
      <c r="AG960" s="1" t="s">
        <v>58</v>
      </c>
      <c r="AH960" s="1" t="s">
        <v>58</v>
      </c>
      <c r="AI960" s="1" t="s">
        <v>58</v>
      </c>
      <c r="AJ960" s="1" t="s">
        <v>66</v>
      </c>
      <c r="AK960" s="1">
        <v>0</v>
      </c>
      <c r="AL960" s="1">
        <v>1</v>
      </c>
      <c r="AM960" s="1">
        <v>0</v>
      </c>
      <c r="AN960" s="1">
        <v>0</v>
      </c>
      <c r="AO960" s="1">
        <v>1</v>
      </c>
      <c r="AP960" s="1">
        <v>0</v>
      </c>
      <c r="AQ960" s="1">
        <v>0</v>
      </c>
      <c r="AR960" s="1">
        <v>0</v>
      </c>
      <c r="AS960" s="1">
        <v>0</v>
      </c>
      <c r="AV960" s="1">
        <v>14.9</v>
      </c>
      <c r="AW960" s="1" t="s">
        <v>59</v>
      </c>
      <c r="AX960" s="1">
        <v>9</v>
      </c>
    </row>
    <row r="961" spans="1:50">
      <c r="A961" s="1" t="s">
        <v>1843</v>
      </c>
      <c r="B961" s="1" t="s">
        <v>1671</v>
      </c>
      <c r="C961" s="1" t="s">
        <v>187</v>
      </c>
      <c r="D961" s="1">
        <v>5720</v>
      </c>
      <c r="E961" s="1" t="s">
        <v>63</v>
      </c>
      <c r="F961" s="1">
        <v>84</v>
      </c>
      <c r="G961" s="1" t="s">
        <v>84</v>
      </c>
      <c r="H961" s="1">
        <v>279.27999999999997</v>
      </c>
      <c r="I961" s="1" t="s">
        <v>94</v>
      </c>
      <c r="J961" s="1" t="s">
        <v>71</v>
      </c>
      <c r="K961" s="1" t="s">
        <v>72</v>
      </c>
      <c r="L961" s="1" t="s">
        <v>58</v>
      </c>
      <c r="M961" s="1">
        <v>0</v>
      </c>
      <c r="N961" s="1">
        <v>2</v>
      </c>
      <c r="O961" s="1">
        <v>2</v>
      </c>
      <c r="P961" s="1">
        <v>2</v>
      </c>
      <c r="Q961" s="1" t="s">
        <v>59</v>
      </c>
      <c r="R961" s="1" t="s">
        <v>59</v>
      </c>
      <c r="S961" s="1" t="s">
        <v>59</v>
      </c>
      <c r="T961" s="1" t="s">
        <v>59</v>
      </c>
      <c r="U961" s="1" t="s">
        <v>59</v>
      </c>
      <c r="W961" s="1">
        <v>0</v>
      </c>
      <c r="X961" s="1">
        <v>0</v>
      </c>
      <c r="Y961" s="1" t="s">
        <v>58</v>
      </c>
      <c r="Z961" s="1" t="s">
        <v>66</v>
      </c>
      <c r="AA961" s="1" t="s">
        <v>58</v>
      </c>
      <c r="AB961" s="1" t="s">
        <v>66</v>
      </c>
      <c r="AC961" s="1" t="s">
        <v>58</v>
      </c>
      <c r="AD961" s="1" t="s">
        <v>58</v>
      </c>
      <c r="AE961" s="1" t="s">
        <v>66</v>
      </c>
      <c r="AF961" s="1" t="s">
        <v>58</v>
      </c>
      <c r="AG961" s="1" t="s">
        <v>58</v>
      </c>
      <c r="AH961" s="1" t="s">
        <v>58</v>
      </c>
      <c r="AI961" s="1" t="s">
        <v>58</v>
      </c>
      <c r="AJ961" s="1" t="s">
        <v>58</v>
      </c>
      <c r="AK961" s="1">
        <v>0</v>
      </c>
      <c r="AL961" s="1">
        <v>0</v>
      </c>
      <c r="AM961" s="1">
        <v>1</v>
      </c>
      <c r="AN961" s="1">
        <v>1</v>
      </c>
      <c r="AO961" s="1">
        <v>0</v>
      </c>
      <c r="AP961" s="1">
        <v>0</v>
      </c>
      <c r="AQ961" s="1">
        <v>1</v>
      </c>
      <c r="AR961" s="1">
        <v>0</v>
      </c>
      <c r="AS961" s="1">
        <v>0</v>
      </c>
      <c r="AV961" s="1">
        <v>12.2</v>
      </c>
      <c r="AW961" s="1" t="s">
        <v>59</v>
      </c>
      <c r="AX961" s="1">
        <v>7</v>
      </c>
    </row>
    <row r="962" spans="1:50">
      <c r="A962" s="1" t="s">
        <v>1844</v>
      </c>
      <c r="B962" s="1" t="s">
        <v>1845</v>
      </c>
      <c r="C962" s="1" t="s">
        <v>148</v>
      </c>
      <c r="D962" s="1">
        <v>5190</v>
      </c>
      <c r="E962" s="1" t="s">
        <v>53</v>
      </c>
      <c r="F962" s="1">
        <v>44</v>
      </c>
      <c r="G962" s="1" t="s">
        <v>64</v>
      </c>
      <c r="H962" s="1">
        <v>426.64</v>
      </c>
      <c r="I962" s="1" t="s">
        <v>55</v>
      </c>
      <c r="J962" s="1" t="s">
        <v>55</v>
      </c>
      <c r="K962" s="1" t="s">
        <v>85</v>
      </c>
      <c r="L962" s="1" t="s">
        <v>66</v>
      </c>
      <c r="M962" s="1">
        <v>2</v>
      </c>
      <c r="N962" s="1">
        <v>2</v>
      </c>
      <c r="O962" s="1">
        <v>2</v>
      </c>
      <c r="P962" s="1">
        <v>0</v>
      </c>
      <c r="Q962" s="1" t="s">
        <v>59</v>
      </c>
      <c r="R962" s="1" t="s">
        <v>59</v>
      </c>
      <c r="S962" s="1" t="s">
        <v>59</v>
      </c>
      <c r="T962" s="1" t="s">
        <v>66</v>
      </c>
      <c r="U962" s="1" t="s">
        <v>66</v>
      </c>
      <c r="W962" s="1">
        <v>0</v>
      </c>
      <c r="X962" s="1">
        <v>0</v>
      </c>
      <c r="Y962" s="1" t="s">
        <v>66</v>
      </c>
      <c r="Z962" s="1" t="s">
        <v>58</v>
      </c>
      <c r="AA962" s="1" t="s">
        <v>66</v>
      </c>
      <c r="AB962" s="1" t="s">
        <v>66</v>
      </c>
      <c r="AC962" s="1" t="s">
        <v>58</v>
      </c>
      <c r="AD962" s="1" t="s">
        <v>58</v>
      </c>
      <c r="AE962" s="1" t="s">
        <v>58</v>
      </c>
      <c r="AF962" s="1" t="s">
        <v>58</v>
      </c>
      <c r="AG962" s="1" t="s">
        <v>66</v>
      </c>
      <c r="AH962" s="1" t="s">
        <v>66</v>
      </c>
      <c r="AI962" s="1" t="s">
        <v>66</v>
      </c>
      <c r="AJ962" s="1" t="s">
        <v>58</v>
      </c>
      <c r="AK962" s="1">
        <v>0</v>
      </c>
      <c r="AL962" s="1">
        <v>1</v>
      </c>
      <c r="AM962" s="1">
        <v>1</v>
      </c>
      <c r="AN962" s="1">
        <v>1</v>
      </c>
      <c r="AO962" s="1">
        <v>1</v>
      </c>
      <c r="AP962" s="1">
        <v>0</v>
      </c>
      <c r="AQ962" s="1">
        <v>0</v>
      </c>
      <c r="AR962" s="1">
        <v>0</v>
      </c>
      <c r="AS962" s="1">
        <v>1</v>
      </c>
      <c r="AV962" s="1">
        <v>14.1</v>
      </c>
      <c r="AW962" s="1" t="s">
        <v>59</v>
      </c>
      <c r="AX962" s="1">
        <v>3</v>
      </c>
    </row>
    <row r="963" spans="1:50">
      <c r="A963" s="1" t="s">
        <v>1846</v>
      </c>
      <c r="B963" s="1" t="s">
        <v>1847</v>
      </c>
      <c r="C963" s="1" t="s">
        <v>93</v>
      </c>
      <c r="D963" s="1">
        <v>1200</v>
      </c>
      <c r="E963" s="1" t="s">
        <v>63</v>
      </c>
      <c r="F963" s="1">
        <v>0</v>
      </c>
      <c r="G963" s="1" t="s">
        <v>226</v>
      </c>
      <c r="H963" s="1">
        <v>279.93</v>
      </c>
      <c r="I963" s="1" t="s">
        <v>55</v>
      </c>
      <c r="J963" s="1" t="s">
        <v>55</v>
      </c>
      <c r="K963" s="1" t="s">
        <v>80</v>
      </c>
      <c r="L963" s="1" t="s">
        <v>58</v>
      </c>
      <c r="M963" s="1">
        <v>0</v>
      </c>
      <c r="N963" s="1">
        <v>1</v>
      </c>
      <c r="O963" s="1">
        <v>1</v>
      </c>
      <c r="P963" s="1">
        <v>0</v>
      </c>
      <c r="Q963" s="1" t="s">
        <v>59</v>
      </c>
      <c r="R963" s="1" t="s">
        <v>59</v>
      </c>
      <c r="S963" s="1" t="s">
        <v>59</v>
      </c>
      <c r="T963" s="1" t="s">
        <v>59</v>
      </c>
      <c r="U963" s="1" t="s">
        <v>59</v>
      </c>
      <c r="W963" s="1">
        <v>0</v>
      </c>
      <c r="X963" s="1">
        <v>0</v>
      </c>
      <c r="Y963" s="1" t="s">
        <v>59</v>
      </c>
      <c r="Z963" s="1" t="s">
        <v>59</v>
      </c>
      <c r="AA963" s="1" t="s">
        <v>59</v>
      </c>
      <c r="AB963" s="1" t="s">
        <v>59</v>
      </c>
      <c r="AC963" s="1" t="s">
        <v>59</v>
      </c>
      <c r="AD963" s="1" t="s">
        <v>59</v>
      </c>
      <c r="AE963" s="1" t="s">
        <v>59</v>
      </c>
      <c r="AF963" s="1" t="s">
        <v>59</v>
      </c>
      <c r="AG963" s="1" t="s">
        <v>59</v>
      </c>
      <c r="AH963" s="1" t="s">
        <v>59</v>
      </c>
      <c r="AI963" s="1" t="s">
        <v>59</v>
      </c>
      <c r="AJ963" s="1" t="s">
        <v>59</v>
      </c>
      <c r="AV963" s="1">
        <v>12</v>
      </c>
      <c r="AW963" s="1" t="s">
        <v>59</v>
      </c>
      <c r="AX963" s="1">
        <v>5</v>
      </c>
    </row>
    <row r="964" spans="1:50">
      <c r="A964" s="1" t="s">
        <v>1848</v>
      </c>
      <c r="B964" s="1" t="s">
        <v>1849</v>
      </c>
      <c r="C964" s="1" t="s">
        <v>75</v>
      </c>
      <c r="D964" s="1">
        <v>2160</v>
      </c>
      <c r="E964" s="1" t="s">
        <v>53</v>
      </c>
      <c r="F964" s="1">
        <v>30</v>
      </c>
      <c r="G964" s="1" t="s">
        <v>64</v>
      </c>
      <c r="H964" s="1">
        <v>228.95</v>
      </c>
      <c r="I964" s="1" t="s">
        <v>55</v>
      </c>
      <c r="J964" s="1" t="s">
        <v>55</v>
      </c>
      <c r="K964" s="1" t="s">
        <v>128</v>
      </c>
      <c r="L964" s="1" t="s">
        <v>58</v>
      </c>
      <c r="M964" s="1">
        <v>0</v>
      </c>
      <c r="N964" s="1">
        <v>1</v>
      </c>
      <c r="O964" s="1">
        <v>1</v>
      </c>
      <c r="P964" s="1">
        <v>0</v>
      </c>
      <c r="Q964" s="1" t="s">
        <v>59</v>
      </c>
      <c r="R964" s="1" t="s">
        <v>59</v>
      </c>
      <c r="S964" s="1" t="s">
        <v>59</v>
      </c>
      <c r="T964" s="1" t="s">
        <v>59</v>
      </c>
      <c r="U964" s="1" t="s">
        <v>59</v>
      </c>
      <c r="V964" s="1">
        <v>0</v>
      </c>
      <c r="W964" s="1">
        <v>0</v>
      </c>
      <c r="X964" s="1">
        <v>0</v>
      </c>
      <c r="Y964" s="1" t="s">
        <v>59</v>
      </c>
      <c r="Z964" s="1" t="s">
        <v>59</v>
      </c>
      <c r="AA964" s="1" t="s">
        <v>59</v>
      </c>
      <c r="AB964" s="1" t="s">
        <v>59</v>
      </c>
      <c r="AC964" s="1" t="s">
        <v>59</v>
      </c>
      <c r="AD964" s="1" t="s">
        <v>59</v>
      </c>
      <c r="AE964" s="1" t="s">
        <v>59</v>
      </c>
      <c r="AF964" s="1" t="s">
        <v>59</v>
      </c>
      <c r="AG964" s="1" t="s">
        <v>59</v>
      </c>
      <c r="AH964" s="1" t="s">
        <v>59</v>
      </c>
      <c r="AI964" s="1" t="s">
        <v>59</v>
      </c>
      <c r="AJ964" s="1" t="s">
        <v>59</v>
      </c>
      <c r="AV964" s="1">
        <v>12.4</v>
      </c>
      <c r="AW964" s="1" t="s">
        <v>59</v>
      </c>
      <c r="AX964" s="1">
        <v>1</v>
      </c>
    </row>
    <row r="965" spans="1:50">
      <c r="A965" s="1" t="s">
        <v>1850</v>
      </c>
      <c r="B965" s="1" t="s">
        <v>1851</v>
      </c>
      <c r="C965" s="1" t="s">
        <v>185</v>
      </c>
      <c r="D965" s="1">
        <v>1600</v>
      </c>
      <c r="E965" s="1" t="s">
        <v>53</v>
      </c>
      <c r="F965" s="1">
        <v>28</v>
      </c>
      <c r="G965" s="1" t="s">
        <v>70</v>
      </c>
      <c r="H965" s="1">
        <v>268.42</v>
      </c>
      <c r="I965" s="1" t="s">
        <v>55</v>
      </c>
      <c r="J965" s="1" t="s">
        <v>71</v>
      </c>
      <c r="K965" s="1" t="s">
        <v>128</v>
      </c>
      <c r="L965" s="1" t="s">
        <v>58</v>
      </c>
      <c r="M965" s="1">
        <v>0</v>
      </c>
      <c r="N965" s="1">
        <v>0</v>
      </c>
      <c r="O965" s="1">
        <v>0</v>
      </c>
      <c r="P965" s="1">
        <v>0</v>
      </c>
      <c r="Q965" s="1" t="s">
        <v>59</v>
      </c>
      <c r="R965" s="1" t="s">
        <v>59</v>
      </c>
      <c r="S965" s="1" t="s">
        <v>59</v>
      </c>
      <c r="T965" s="1" t="s">
        <v>59</v>
      </c>
      <c r="U965" s="1" t="s">
        <v>59</v>
      </c>
      <c r="W965" s="1">
        <v>0</v>
      </c>
      <c r="X965" s="1">
        <v>0</v>
      </c>
      <c r="Y965" s="1" t="s">
        <v>59</v>
      </c>
      <c r="Z965" s="1" t="s">
        <v>59</v>
      </c>
      <c r="AA965" s="1" t="s">
        <v>59</v>
      </c>
      <c r="AB965" s="1" t="s">
        <v>59</v>
      </c>
      <c r="AC965" s="1" t="s">
        <v>59</v>
      </c>
      <c r="AD965" s="1" t="s">
        <v>59</v>
      </c>
      <c r="AE965" s="1" t="s">
        <v>59</v>
      </c>
      <c r="AF965" s="1" t="s">
        <v>59</v>
      </c>
      <c r="AG965" s="1" t="s">
        <v>59</v>
      </c>
      <c r="AH965" s="1" t="s">
        <v>59</v>
      </c>
      <c r="AI965" s="1" t="s">
        <v>59</v>
      </c>
      <c r="AJ965" s="1" t="s">
        <v>59</v>
      </c>
      <c r="AV965" s="1">
        <v>12.8</v>
      </c>
      <c r="AW965" s="1" t="s">
        <v>59</v>
      </c>
      <c r="AX965" s="1">
        <v>1</v>
      </c>
    </row>
    <row r="966" spans="1:50">
      <c r="A966" s="1" t="s">
        <v>1852</v>
      </c>
      <c r="B966" s="1" t="s">
        <v>446</v>
      </c>
      <c r="C966" s="1" t="s">
        <v>185</v>
      </c>
      <c r="D966" s="1">
        <v>1600</v>
      </c>
      <c r="E966" s="1" t="s">
        <v>53</v>
      </c>
      <c r="F966" s="1">
        <v>0</v>
      </c>
      <c r="G966" s="1" t="s">
        <v>115</v>
      </c>
      <c r="H966" s="1">
        <v>313.82</v>
      </c>
      <c r="I966" s="1" t="s">
        <v>55</v>
      </c>
      <c r="J966" s="1" t="s">
        <v>55</v>
      </c>
      <c r="K966" s="1" t="s">
        <v>131</v>
      </c>
      <c r="L966" s="1" t="s">
        <v>58</v>
      </c>
      <c r="M966" s="1">
        <v>0</v>
      </c>
      <c r="N966" s="1">
        <v>1</v>
      </c>
      <c r="O966" s="1">
        <v>1</v>
      </c>
      <c r="P966" s="1">
        <v>0</v>
      </c>
      <c r="Q966" s="1" t="s">
        <v>59</v>
      </c>
      <c r="R966" s="1" t="s">
        <v>59</v>
      </c>
      <c r="S966" s="1" t="s">
        <v>59</v>
      </c>
      <c r="T966" s="1" t="s">
        <v>59</v>
      </c>
      <c r="U966" s="1" t="s">
        <v>59</v>
      </c>
      <c r="W966" s="1">
        <v>0</v>
      </c>
      <c r="X966" s="1">
        <v>0</v>
      </c>
      <c r="Y966" s="1" t="s">
        <v>59</v>
      </c>
      <c r="Z966" s="1" t="s">
        <v>59</v>
      </c>
      <c r="AA966" s="1" t="s">
        <v>59</v>
      </c>
      <c r="AB966" s="1" t="s">
        <v>59</v>
      </c>
      <c r="AC966" s="1" t="s">
        <v>59</v>
      </c>
      <c r="AD966" s="1" t="s">
        <v>59</v>
      </c>
      <c r="AE966" s="1" t="s">
        <v>59</v>
      </c>
      <c r="AF966" s="1" t="s">
        <v>59</v>
      </c>
      <c r="AG966" s="1" t="s">
        <v>59</v>
      </c>
      <c r="AH966" s="1" t="s">
        <v>59</v>
      </c>
      <c r="AI966" s="1" t="s">
        <v>59</v>
      </c>
      <c r="AJ966" s="1" t="s">
        <v>59</v>
      </c>
      <c r="AV966" s="1">
        <v>13.6</v>
      </c>
      <c r="AW966" s="1" t="s">
        <v>59</v>
      </c>
      <c r="AX966" s="1">
        <v>1</v>
      </c>
    </row>
    <row r="967" spans="1:50">
      <c r="A967" s="1" t="s">
        <v>1853</v>
      </c>
      <c r="B967" s="1" t="s">
        <v>1854</v>
      </c>
      <c r="C967" s="1" t="s">
        <v>177</v>
      </c>
      <c r="D967" s="1">
        <v>8440</v>
      </c>
      <c r="E967" s="1" t="s">
        <v>53</v>
      </c>
      <c r="F967" s="1">
        <v>24</v>
      </c>
      <c r="G967" s="1" t="s">
        <v>54</v>
      </c>
      <c r="H967" s="1">
        <v>100</v>
      </c>
      <c r="I967" s="1" t="s">
        <v>55</v>
      </c>
      <c r="J967" s="1" t="s">
        <v>55</v>
      </c>
      <c r="K967" s="1" t="s">
        <v>128</v>
      </c>
      <c r="L967" s="1" t="s">
        <v>58</v>
      </c>
      <c r="M967" s="1">
        <v>0</v>
      </c>
      <c r="N967" s="1">
        <v>0</v>
      </c>
      <c r="O967" s="1">
        <v>0</v>
      </c>
      <c r="P967" s="1">
        <v>0</v>
      </c>
      <c r="Q967" s="1" t="s">
        <v>59</v>
      </c>
      <c r="R967" s="1" t="s">
        <v>59</v>
      </c>
      <c r="S967" s="1" t="s">
        <v>59</v>
      </c>
      <c r="T967" s="1" t="s">
        <v>59</v>
      </c>
      <c r="U967" s="1" t="s">
        <v>59</v>
      </c>
      <c r="W967" s="1">
        <v>0</v>
      </c>
      <c r="X967" s="1">
        <v>0</v>
      </c>
      <c r="Y967" s="1" t="s">
        <v>59</v>
      </c>
      <c r="Z967" s="1" t="s">
        <v>59</v>
      </c>
      <c r="AA967" s="1" t="s">
        <v>59</v>
      </c>
      <c r="AB967" s="1" t="s">
        <v>59</v>
      </c>
      <c r="AC967" s="1" t="s">
        <v>59</v>
      </c>
      <c r="AD967" s="1" t="s">
        <v>59</v>
      </c>
      <c r="AE967" s="1" t="s">
        <v>59</v>
      </c>
      <c r="AF967" s="1" t="s">
        <v>59</v>
      </c>
      <c r="AG967" s="1" t="s">
        <v>59</v>
      </c>
      <c r="AH967" s="1" t="s">
        <v>59</v>
      </c>
      <c r="AI967" s="1" t="s">
        <v>59</v>
      </c>
      <c r="AJ967" s="1" t="s">
        <v>59</v>
      </c>
      <c r="AV967" s="1">
        <v>11.7</v>
      </c>
      <c r="AW967" s="1" t="s">
        <v>59</v>
      </c>
      <c r="AX967" s="1">
        <v>8</v>
      </c>
    </row>
    <row r="968" spans="1:50">
      <c r="A968" s="1" t="s">
        <v>1855</v>
      </c>
      <c r="B968" s="1" t="s">
        <v>1856</v>
      </c>
      <c r="C968" s="1" t="s">
        <v>108</v>
      </c>
      <c r="D968" s="1">
        <v>1260</v>
      </c>
      <c r="E968" s="1" t="s">
        <v>53</v>
      </c>
      <c r="F968" s="1">
        <v>50</v>
      </c>
      <c r="G968" s="1" t="s">
        <v>89</v>
      </c>
      <c r="H968" s="1">
        <v>407.24</v>
      </c>
      <c r="I968" s="1" t="s">
        <v>55</v>
      </c>
      <c r="J968" s="1" t="s">
        <v>55</v>
      </c>
      <c r="K968" s="1" t="s">
        <v>85</v>
      </c>
      <c r="L968" s="1" t="s">
        <v>66</v>
      </c>
      <c r="M968" s="1">
        <v>2</v>
      </c>
      <c r="N968" s="1">
        <v>2</v>
      </c>
      <c r="O968" s="1">
        <v>2</v>
      </c>
      <c r="P968" s="1">
        <v>0</v>
      </c>
      <c r="Q968" s="1" t="s">
        <v>59</v>
      </c>
      <c r="R968" s="1" t="s">
        <v>59</v>
      </c>
      <c r="S968" s="1" t="s">
        <v>59</v>
      </c>
      <c r="T968" s="1" t="s">
        <v>59</v>
      </c>
      <c r="U968" s="1" t="s">
        <v>59</v>
      </c>
      <c r="V968" s="1">
        <v>1</v>
      </c>
      <c r="W968" s="1">
        <v>0</v>
      </c>
      <c r="X968" s="1">
        <v>0</v>
      </c>
      <c r="Y968" s="1" t="s">
        <v>66</v>
      </c>
      <c r="Z968" s="1" t="s">
        <v>58</v>
      </c>
      <c r="AA968" s="1" t="s">
        <v>66</v>
      </c>
      <c r="AB968" s="1" t="s">
        <v>66</v>
      </c>
      <c r="AC968" s="1" t="s">
        <v>58</v>
      </c>
      <c r="AD968" s="1" t="s">
        <v>58</v>
      </c>
      <c r="AE968" s="1" t="s">
        <v>58</v>
      </c>
      <c r="AF968" s="1" t="s">
        <v>58</v>
      </c>
      <c r="AG968" s="1" t="s">
        <v>58</v>
      </c>
      <c r="AH968" s="1" t="s">
        <v>58</v>
      </c>
      <c r="AI968" s="1" t="s">
        <v>58</v>
      </c>
      <c r="AJ968" s="1" t="s">
        <v>58</v>
      </c>
      <c r="AK968" s="1">
        <v>0</v>
      </c>
      <c r="AL968" s="1">
        <v>1</v>
      </c>
      <c r="AM968" s="1">
        <v>1</v>
      </c>
      <c r="AN968" s="1">
        <v>0</v>
      </c>
      <c r="AO968" s="1">
        <v>1</v>
      </c>
      <c r="AP968" s="1">
        <v>0</v>
      </c>
      <c r="AQ968" s="1">
        <v>0</v>
      </c>
      <c r="AR968" s="1">
        <v>0</v>
      </c>
      <c r="AS968" s="1">
        <v>1</v>
      </c>
      <c r="AV968" s="1">
        <v>17.2</v>
      </c>
      <c r="AW968" s="1" t="s">
        <v>59</v>
      </c>
      <c r="AX968" s="1">
        <v>9</v>
      </c>
    </row>
    <row r="969" spans="1:50">
      <c r="A969" s="1" t="s">
        <v>1857</v>
      </c>
      <c r="B969" s="1" t="s">
        <v>1858</v>
      </c>
      <c r="C969" s="1" t="s">
        <v>199</v>
      </c>
      <c r="E969" s="1" t="s">
        <v>63</v>
      </c>
      <c r="F969" s="1">
        <v>72</v>
      </c>
      <c r="G969" s="1" t="s">
        <v>64</v>
      </c>
      <c r="H969" s="1">
        <v>256.58</v>
      </c>
      <c r="I969" s="1" t="s">
        <v>105</v>
      </c>
      <c r="J969" s="1" t="s">
        <v>71</v>
      </c>
      <c r="K969" s="1" t="s">
        <v>90</v>
      </c>
      <c r="L969" s="1" t="s">
        <v>58</v>
      </c>
      <c r="M969" s="1">
        <v>0</v>
      </c>
      <c r="N969" s="1">
        <v>2</v>
      </c>
      <c r="O969" s="1">
        <v>2</v>
      </c>
      <c r="P969" s="1">
        <v>0</v>
      </c>
      <c r="Q969" s="1" t="s">
        <v>59</v>
      </c>
      <c r="R969" s="1" t="s">
        <v>59</v>
      </c>
      <c r="S969" s="1" t="s">
        <v>59</v>
      </c>
      <c r="T969" s="1" t="s">
        <v>59</v>
      </c>
      <c r="U969" s="1" t="s">
        <v>59</v>
      </c>
      <c r="W969" s="1">
        <v>0</v>
      </c>
      <c r="X969" s="1">
        <v>0</v>
      </c>
      <c r="Y969" s="1" t="s">
        <v>58</v>
      </c>
      <c r="Z969" s="1" t="s">
        <v>66</v>
      </c>
      <c r="AA969" s="1" t="s">
        <v>58</v>
      </c>
      <c r="AB969" s="1" t="s">
        <v>66</v>
      </c>
      <c r="AC969" s="1" t="s">
        <v>58</v>
      </c>
      <c r="AD969" s="1" t="s">
        <v>58</v>
      </c>
      <c r="AE969" s="1" t="s">
        <v>58</v>
      </c>
      <c r="AF969" s="1" t="s">
        <v>58</v>
      </c>
      <c r="AG969" s="1" t="s">
        <v>58</v>
      </c>
      <c r="AH969" s="1" t="s">
        <v>58</v>
      </c>
      <c r="AI969" s="1" t="s">
        <v>58</v>
      </c>
      <c r="AJ969" s="1" t="s">
        <v>58</v>
      </c>
      <c r="AK969" s="1">
        <v>0</v>
      </c>
      <c r="AL969" s="1">
        <v>1</v>
      </c>
      <c r="AM969" s="1">
        <v>1</v>
      </c>
      <c r="AN969" s="1">
        <v>0</v>
      </c>
      <c r="AO969" s="1">
        <v>1</v>
      </c>
      <c r="AP969" s="1">
        <v>1</v>
      </c>
      <c r="AQ969" s="1">
        <v>1</v>
      </c>
      <c r="AR969" s="1">
        <v>1</v>
      </c>
      <c r="AS969" s="1">
        <v>1</v>
      </c>
      <c r="AV969" s="1">
        <v>13.6</v>
      </c>
      <c r="AW969" s="1" t="s">
        <v>59</v>
      </c>
      <c r="AX969" s="1">
        <v>3</v>
      </c>
    </row>
    <row r="970" spans="1:50">
      <c r="A970" s="1" t="s">
        <v>1859</v>
      </c>
      <c r="B970" s="1" t="s">
        <v>1036</v>
      </c>
      <c r="C970" s="1" t="s">
        <v>75</v>
      </c>
      <c r="E970" s="1" t="s">
        <v>53</v>
      </c>
      <c r="F970" s="1">
        <v>26</v>
      </c>
      <c r="G970" s="1" t="s">
        <v>84</v>
      </c>
      <c r="H970" s="1">
        <v>196.71</v>
      </c>
      <c r="I970" s="1" t="s">
        <v>55</v>
      </c>
      <c r="J970" s="1" t="s">
        <v>71</v>
      </c>
      <c r="K970" s="1" t="s">
        <v>55</v>
      </c>
      <c r="L970" s="1" t="s">
        <v>58</v>
      </c>
      <c r="M970" s="1">
        <v>0</v>
      </c>
      <c r="N970" s="1">
        <v>2</v>
      </c>
      <c r="O970" s="1">
        <v>2</v>
      </c>
      <c r="P970" s="1">
        <v>1</v>
      </c>
      <c r="Q970" s="1" t="s">
        <v>59</v>
      </c>
      <c r="R970" s="1" t="s">
        <v>59</v>
      </c>
      <c r="S970" s="1" t="s">
        <v>59</v>
      </c>
      <c r="T970" s="1" t="s">
        <v>59</v>
      </c>
      <c r="U970" s="1" t="s">
        <v>59</v>
      </c>
      <c r="V970" s="1">
        <v>1</v>
      </c>
      <c r="W970" s="1">
        <v>0</v>
      </c>
      <c r="X970" s="1">
        <v>0</v>
      </c>
      <c r="Y970" s="1" t="s">
        <v>58</v>
      </c>
      <c r="Z970" s="1" t="s">
        <v>58</v>
      </c>
      <c r="AA970" s="1" t="s">
        <v>58</v>
      </c>
      <c r="AB970" s="1" t="s">
        <v>58</v>
      </c>
      <c r="AC970" s="1" t="s">
        <v>58</v>
      </c>
      <c r="AD970" s="1" t="s">
        <v>58</v>
      </c>
      <c r="AE970" s="1" t="s">
        <v>58</v>
      </c>
      <c r="AF970" s="1" t="s">
        <v>58</v>
      </c>
      <c r="AG970" s="1" t="s">
        <v>58</v>
      </c>
      <c r="AH970" s="1" t="s">
        <v>58</v>
      </c>
      <c r="AI970" s="1" t="s">
        <v>58</v>
      </c>
      <c r="AJ970" s="1" t="s">
        <v>58</v>
      </c>
      <c r="AK970" s="1">
        <v>0</v>
      </c>
      <c r="AL970" s="1">
        <v>0</v>
      </c>
      <c r="AM970" s="1">
        <v>1</v>
      </c>
      <c r="AN970" s="1">
        <v>0</v>
      </c>
      <c r="AO970" s="1">
        <v>1</v>
      </c>
      <c r="AP970" s="1">
        <v>0</v>
      </c>
      <c r="AQ970" s="1">
        <v>0</v>
      </c>
      <c r="AR970" s="1">
        <v>0</v>
      </c>
      <c r="AS970" s="1">
        <v>1</v>
      </c>
      <c r="AV970" s="1">
        <v>11.9</v>
      </c>
      <c r="AW970" s="1" t="s">
        <v>59</v>
      </c>
      <c r="AX970" s="1">
        <v>1</v>
      </c>
    </row>
    <row r="971" spans="1:50">
      <c r="A971" s="1" t="s">
        <v>1860</v>
      </c>
      <c r="B971" s="1" t="s">
        <v>1861</v>
      </c>
      <c r="C971" s="1" t="s">
        <v>612</v>
      </c>
      <c r="E971" s="1" t="s">
        <v>63</v>
      </c>
      <c r="F971" s="1">
        <v>42</v>
      </c>
      <c r="G971" s="1" t="s">
        <v>54</v>
      </c>
      <c r="H971" s="1">
        <v>150.66</v>
      </c>
      <c r="I971" s="1" t="s">
        <v>55</v>
      </c>
      <c r="J971" s="1" t="s">
        <v>55</v>
      </c>
      <c r="K971" s="1" t="s">
        <v>131</v>
      </c>
      <c r="L971" s="1" t="s">
        <v>58</v>
      </c>
      <c r="M971" s="1">
        <v>0</v>
      </c>
      <c r="N971" s="1">
        <v>2</v>
      </c>
      <c r="O971" s="1">
        <v>2</v>
      </c>
      <c r="P971" s="1">
        <v>0</v>
      </c>
      <c r="Q971" s="1" t="s">
        <v>59</v>
      </c>
      <c r="R971" s="1" t="s">
        <v>59</v>
      </c>
      <c r="S971" s="1" t="s">
        <v>59</v>
      </c>
      <c r="T971" s="1" t="s">
        <v>59</v>
      </c>
      <c r="U971" s="1" t="s">
        <v>59</v>
      </c>
      <c r="V971" s="1">
        <v>1</v>
      </c>
      <c r="W971" s="1">
        <v>1</v>
      </c>
      <c r="X971" s="1">
        <v>0</v>
      </c>
      <c r="Y971" s="1" t="s">
        <v>58</v>
      </c>
      <c r="Z971" s="1" t="s">
        <v>58</v>
      </c>
      <c r="AA971" s="1" t="s">
        <v>58</v>
      </c>
      <c r="AB971" s="1" t="s">
        <v>58</v>
      </c>
      <c r="AC971" s="1" t="s">
        <v>58</v>
      </c>
      <c r="AD971" s="1" t="s">
        <v>58</v>
      </c>
      <c r="AE971" s="1" t="s">
        <v>58</v>
      </c>
      <c r="AF971" s="1" t="s">
        <v>58</v>
      </c>
      <c r="AG971" s="1" t="s">
        <v>58</v>
      </c>
      <c r="AH971" s="1" t="s">
        <v>58</v>
      </c>
      <c r="AI971" s="1" t="s">
        <v>58</v>
      </c>
      <c r="AJ971" s="1" t="s">
        <v>58</v>
      </c>
      <c r="AK971" s="1">
        <v>0</v>
      </c>
      <c r="AL971" s="1">
        <v>1</v>
      </c>
      <c r="AM971" s="1">
        <v>0</v>
      </c>
      <c r="AN971" s="1">
        <v>0</v>
      </c>
      <c r="AO971" s="1">
        <v>0</v>
      </c>
      <c r="AP971" s="1">
        <v>0</v>
      </c>
      <c r="AQ971" s="1">
        <v>0</v>
      </c>
      <c r="AR971" s="1">
        <v>0</v>
      </c>
      <c r="AS971" s="1">
        <v>1</v>
      </c>
      <c r="AV971" s="1">
        <v>11</v>
      </c>
      <c r="AW971" s="1" t="s">
        <v>59</v>
      </c>
      <c r="AX971" s="1">
        <v>2</v>
      </c>
    </row>
    <row r="972" spans="1:50">
      <c r="A972" s="1" t="s">
        <v>1862</v>
      </c>
      <c r="B972" s="1" t="s">
        <v>1863</v>
      </c>
      <c r="C972" s="1" t="s">
        <v>271</v>
      </c>
      <c r="D972" s="1">
        <v>5080</v>
      </c>
      <c r="E972" s="1" t="s">
        <v>53</v>
      </c>
      <c r="F972" s="1">
        <v>0</v>
      </c>
      <c r="G972" s="1" t="s">
        <v>226</v>
      </c>
      <c r="H972" s="1">
        <v>377.96</v>
      </c>
      <c r="I972" s="1" t="s">
        <v>55</v>
      </c>
      <c r="J972" s="1" t="s">
        <v>55</v>
      </c>
      <c r="K972" s="1" t="s">
        <v>72</v>
      </c>
      <c r="L972" s="1" t="s">
        <v>66</v>
      </c>
      <c r="M972" s="1">
        <v>1</v>
      </c>
      <c r="N972" s="1">
        <v>0</v>
      </c>
      <c r="O972" s="1">
        <v>0</v>
      </c>
      <c r="P972" s="1">
        <v>0</v>
      </c>
      <c r="Q972" s="1" t="s">
        <v>59</v>
      </c>
      <c r="R972" s="1" t="s">
        <v>59</v>
      </c>
      <c r="S972" s="1" t="s">
        <v>66</v>
      </c>
      <c r="T972" s="1" t="s">
        <v>66</v>
      </c>
      <c r="U972" s="1" t="s">
        <v>66</v>
      </c>
      <c r="V972" s="1">
        <v>1</v>
      </c>
      <c r="W972" s="1">
        <v>1</v>
      </c>
      <c r="X972" s="1">
        <v>1</v>
      </c>
      <c r="Y972" s="1" t="s">
        <v>58</v>
      </c>
      <c r="Z972" s="1" t="s">
        <v>58</v>
      </c>
      <c r="AA972" s="1" t="s">
        <v>58</v>
      </c>
      <c r="AB972" s="1" t="s">
        <v>58</v>
      </c>
      <c r="AC972" s="1" t="s">
        <v>58</v>
      </c>
      <c r="AD972" s="1" t="s">
        <v>58</v>
      </c>
      <c r="AE972" s="1" t="s">
        <v>58</v>
      </c>
      <c r="AF972" s="1" t="s">
        <v>58</v>
      </c>
      <c r="AG972" s="1" t="s">
        <v>58</v>
      </c>
      <c r="AH972" s="1" t="s">
        <v>58</v>
      </c>
      <c r="AI972" s="1" t="s">
        <v>58</v>
      </c>
      <c r="AJ972" s="1" t="s">
        <v>58</v>
      </c>
      <c r="AK972" s="1">
        <v>0</v>
      </c>
      <c r="AL972" s="1">
        <v>0</v>
      </c>
      <c r="AM972" s="1">
        <v>0</v>
      </c>
      <c r="AN972" s="1">
        <v>0</v>
      </c>
      <c r="AO972" s="1">
        <v>0</v>
      </c>
      <c r="AP972" s="1">
        <v>0</v>
      </c>
      <c r="AQ972" s="1">
        <v>0</v>
      </c>
      <c r="AR972" s="1">
        <v>0</v>
      </c>
      <c r="AS972" s="1">
        <v>0</v>
      </c>
      <c r="AV972" s="1">
        <v>14.4</v>
      </c>
      <c r="AW972" s="1" t="s">
        <v>59</v>
      </c>
      <c r="AX972" s="1">
        <v>1</v>
      </c>
    </row>
    <row r="973" spans="1:50">
      <c r="A973" s="1" t="s">
        <v>1864</v>
      </c>
      <c r="B973" s="1" t="s">
        <v>1184</v>
      </c>
      <c r="C973" s="1" t="s">
        <v>205</v>
      </c>
      <c r="D973" s="1">
        <v>1020</v>
      </c>
      <c r="E973" s="1" t="s">
        <v>53</v>
      </c>
      <c r="F973" s="1">
        <v>50</v>
      </c>
      <c r="G973" s="1" t="s">
        <v>70</v>
      </c>
      <c r="H973" s="1">
        <v>290.13</v>
      </c>
      <c r="I973" s="1" t="s">
        <v>55</v>
      </c>
      <c r="J973" s="1" t="s">
        <v>55</v>
      </c>
      <c r="K973" s="1" t="s">
        <v>215</v>
      </c>
      <c r="L973" s="1" t="s">
        <v>58</v>
      </c>
      <c r="M973" s="1">
        <v>0</v>
      </c>
      <c r="N973" s="1">
        <v>2</v>
      </c>
      <c r="O973" s="1">
        <v>2</v>
      </c>
      <c r="P973" s="1">
        <v>0</v>
      </c>
      <c r="Q973" s="1" t="s">
        <v>59</v>
      </c>
      <c r="R973" s="1" t="s">
        <v>59</v>
      </c>
      <c r="S973" s="1" t="s">
        <v>59</v>
      </c>
      <c r="T973" s="1" t="s">
        <v>66</v>
      </c>
      <c r="U973" s="1" t="s">
        <v>66</v>
      </c>
      <c r="W973" s="1">
        <v>0</v>
      </c>
      <c r="X973" s="1">
        <v>0</v>
      </c>
      <c r="Y973" s="1" t="s">
        <v>58</v>
      </c>
      <c r="Z973" s="1" t="s">
        <v>66</v>
      </c>
      <c r="AA973" s="1" t="s">
        <v>58</v>
      </c>
      <c r="AB973" s="1" t="s">
        <v>66</v>
      </c>
      <c r="AC973" s="1" t="s">
        <v>58</v>
      </c>
      <c r="AD973" s="1" t="s">
        <v>58</v>
      </c>
      <c r="AE973" s="1" t="s">
        <v>58</v>
      </c>
      <c r="AF973" s="1" t="s">
        <v>58</v>
      </c>
      <c r="AG973" s="1" t="s">
        <v>58</v>
      </c>
      <c r="AH973" s="1" t="s">
        <v>58</v>
      </c>
      <c r="AI973" s="1" t="s">
        <v>58</v>
      </c>
      <c r="AJ973" s="1" t="s">
        <v>58</v>
      </c>
      <c r="AK973" s="1">
        <v>0</v>
      </c>
      <c r="AL973" s="1">
        <v>0</v>
      </c>
      <c r="AM973" s="1">
        <v>0</v>
      </c>
      <c r="AN973" s="1">
        <v>0</v>
      </c>
      <c r="AO973" s="1">
        <v>1</v>
      </c>
      <c r="AP973" s="1">
        <v>0</v>
      </c>
      <c r="AQ973" s="1">
        <v>0</v>
      </c>
      <c r="AR973" s="1">
        <v>0</v>
      </c>
      <c r="AS973" s="1">
        <v>1</v>
      </c>
      <c r="AV973" s="1">
        <v>13.5</v>
      </c>
      <c r="AW973" s="1" t="s">
        <v>59</v>
      </c>
      <c r="AX973" s="1">
        <v>1</v>
      </c>
    </row>
    <row r="974" spans="1:50">
      <c r="A974" s="1" t="s">
        <v>1865</v>
      </c>
      <c r="B974" s="1" t="s">
        <v>1866</v>
      </c>
      <c r="C974" s="1" t="s">
        <v>134</v>
      </c>
      <c r="D974" s="1">
        <v>4320</v>
      </c>
      <c r="E974" s="1" t="s">
        <v>53</v>
      </c>
      <c r="F974" s="1">
        <v>30</v>
      </c>
      <c r="G974" s="1" t="s">
        <v>104</v>
      </c>
      <c r="H974" s="1">
        <v>231.25</v>
      </c>
      <c r="I974" s="1" t="s">
        <v>196</v>
      </c>
      <c r="J974" s="1" t="s">
        <v>55</v>
      </c>
      <c r="K974" s="1" t="s">
        <v>123</v>
      </c>
      <c r="L974" s="1" t="s">
        <v>66</v>
      </c>
      <c r="M974" s="1">
        <v>1</v>
      </c>
      <c r="N974" s="1">
        <v>0</v>
      </c>
      <c r="O974" s="1">
        <v>0</v>
      </c>
      <c r="P974" s="1">
        <v>1</v>
      </c>
      <c r="Q974" s="1" t="s">
        <v>59</v>
      </c>
      <c r="R974" s="1" t="s">
        <v>59</v>
      </c>
      <c r="S974" s="1" t="s">
        <v>59</v>
      </c>
      <c r="T974" s="1" t="s">
        <v>59</v>
      </c>
      <c r="U974" s="1" t="s">
        <v>59</v>
      </c>
      <c r="Y974" s="1" t="s">
        <v>58</v>
      </c>
      <c r="Z974" s="1" t="s">
        <v>58</v>
      </c>
      <c r="AA974" s="1" t="s">
        <v>58</v>
      </c>
      <c r="AB974" s="1" t="s">
        <v>58</v>
      </c>
      <c r="AC974" s="1" t="s">
        <v>58</v>
      </c>
      <c r="AD974" s="1" t="s">
        <v>58</v>
      </c>
      <c r="AE974" s="1" t="s">
        <v>58</v>
      </c>
      <c r="AF974" s="1" t="s">
        <v>58</v>
      </c>
      <c r="AG974" s="1" t="s">
        <v>58</v>
      </c>
      <c r="AH974" s="1" t="s">
        <v>58</v>
      </c>
      <c r="AI974" s="1" t="s">
        <v>58</v>
      </c>
      <c r="AJ974" s="1" t="s">
        <v>58</v>
      </c>
      <c r="AK974" s="1">
        <v>1</v>
      </c>
      <c r="AL974" s="1">
        <v>0</v>
      </c>
      <c r="AM974" s="1">
        <v>0</v>
      </c>
      <c r="AN974" s="1">
        <v>0</v>
      </c>
      <c r="AO974" s="1">
        <v>0</v>
      </c>
      <c r="AP974" s="1">
        <v>0</v>
      </c>
      <c r="AQ974" s="1">
        <v>0</v>
      </c>
      <c r="AR974" s="1">
        <v>0</v>
      </c>
      <c r="AS974" s="1">
        <v>1</v>
      </c>
      <c r="AW974" s="1" t="s">
        <v>66</v>
      </c>
      <c r="AX974" s="1">
        <v>1</v>
      </c>
    </row>
    <row r="975" spans="1:50">
      <c r="A975" s="1" t="s">
        <v>1867</v>
      </c>
      <c r="B975" s="1" t="s">
        <v>1868</v>
      </c>
      <c r="C975" s="1" t="s">
        <v>349</v>
      </c>
      <c r="D975" s="1">
        <v>9160</v>
      </c>
      <c r="E975" s="1" t="s">
        <v>53</v>
      </c>
      <c r="F975" s="1">
        <v>36</v>
      </c>
      <c r="G975" s="1" t="s">
        <v>89</v>
      </c>
      <c r="H975" s="1">
        <v>361.51</v>
      </c>
      <c r="I975" s="1" t="s">
        <v>55</v>
      </c>
      <c r="J975" s="1" t="s">
        <v>55</v>
      </c>
      <c r="K975" s="1" t="s">
        <v>57</v>
      </c>
      <c r="L975" s="1" t="s">
        <v>66</v>
      </c>
      <c r="M975" s="1">
        <v>3</v>
      </c>
      <c r="N975" s="1">
        <v>0</v>
      </c>
      <c r="O975" s="1">
        <v>0</v>
      </c>
      <c r="P975" s="1">
        <v>0</v>
      </c>
      <c r="Q975" s="1" t="s">
        <v>59</v>
      </c>
      <c r="R975" s="1" t="s">
        <v>59</v>
      </c>
      <c r="S975" s="1" t="s">
        <v>59</v>
      </c>
      <c r="T975" s="1" t="s">
        <v>59</v>
      </c>
      <c r="U975" s="1" t="s">
        <v>59</v>
      </c>
      <c r="V975" s="1">
        <v>0</v>
      </c>
      <c r="W975" s="1">
        <v>0</v>
      </c>
      <c r="X975" s="1">
        <v>0</v>
      </c>
      <c r="Y975" s="1" t="s">
        <v>58</v>
      </c>
      <c r="Z975" s="1" t="s">
        <v>66</v>
      </c>
      <c r="AA975" s="1" t="s">
        <v>58</v>
      </c>
      <c r="AB975" s="1" t="s">
        <v>66</v>
      </c>
      <c r="AC975" s="1" t="s">
        <v>58</v>
      </c>
      <c r="AD975" s="1" t="s">
        <v>58</v>
      </c>
      <c r="AE975" s="1" t="s">
        <v>66</v>
      </c>
      <c r="AF975" s="1" t="s">
        <v>58</v>
      </c>
      <c r="AG975" s="1" t="s">
        <v>58</v>
      </c>
      <c r="AH975" s="1" t="s">
        <v>58</v>
      </c>
      <c r="AI975" s="1" t="s">
        <v>58</v>
      </c>
      <c r="AJ975" s="1" t="s">
        <v>58</v>
      </c>
      <c r="AK975" s="1">
        <v>0</v>
      </c>
      <c r="AL975" s="1">
        <v>0</v>
      </c>
      <c r="AM975" s="1">
        <v>1</v>
      </c>
      <c r="AN975" s="1">
        <v>0</v>
      </c>
      <c r="AO975" s="1">
        <v>1</v>
      </c>
      <c r="AP975" s="1">
        <v>0</v>
      </c>
      <c r="AQ975" s="1">
        <v>0</v>
      </c>
      <c r="AR975" s="1">
        <v>0</v>
      </c>
      <c r="AS975" s="1">
        <v>0</v>
      </c>
      <c r="AV975" s="1">
        <v>13.8</v>
      </c>
      <c r="AW975" s="1" t="s">
        <v>59</v>
      </c>
      <c r="AX975" s="1">
        <v>7</v>
      </c>
    </row>
    <row r="976" spans="1:50">
      <c r="A976" s="1" t="s">
        <v>1869</v>
      </c>
      <c r="B976" s="1" t="s">
        <v>284</v>
      </c>
      <c r="C976" s="1" t="s">
        <v>122</v>
      </c>
      <c r="D976" s="1">
        <v>3600</v>
      </c>
      <c r="E976" s="1" t="s">
        <v>63</v>
      </c>
      <c r="F976" s="1">
        <v>54</v>
      </c>
      <c r="G976" s="1" t="s">
        <v>104</v>
      </c>
      <c r="H976" s="1">
        <v>286.18</v>
      </c>
      <c r="I976" s="1" t="s">
        <v>55</v>
      </c>
      <c r="J976" s="1" t="s">
        <v>55</v>
      </c>
      <c r="K976" s="1" t="s">
        <v>168</v>
      </c>
      <c r="L976" s="1" t="s">
        <v>66</v>
      </c>
      <c r="M976" s="1">
        <v>1</v>
      </c>
      <c r="N976" s="1">
        <v>2</v>
      </c>
      <c r="O976" s="1">
        <v>0</v>
      </c>
      <c r="P976" s="1">
        <v>0</v>
      </c>
      <c r="Q976" s="1" t="s">
        <v>59</v>
      </c>
      <c r="R976" s="1" t="s">
        <v>59</v>
      </c>
      <c r="S976" s="1" t="s">
        <v>59</v>
      </c>
      <c r="T976" s="1" t="s">
        <v>59</v>
      </c>
      <c r="U976" s="1" t="s">
        <v>59</v>
      </c>
      <c r="V976" s="1">
        <v>5</v>
      </c>
      <c r="W976" s="1">
        <v>1</v>
      </c>
      <c r="X976" s="1">
        <v>1</v>
      </c>
      <c r="Y976" s="1" t="s">
        <v>59</v>
      </c>
      <c r="Z976" s="1" t="s">
        <v>59</v>
      </c>
      <c r="AA976" s="1" t="s">
        <v>59</v>
      </c>
      <c r="AB976" s="1" t="s">
        <v>59</v>
      </c>
      <c r="AC976" s="1" t="s">
        <v>59</v>
      </c>
      <c r="AD976" s="1" t="s">
        <v>59</v>
      </c>
      <c r="AE976" s="1" t="s">
        <v>59</v>
      </c>
      <c r="AF976" s="1" t="s">
        <v>59</v>
      </c>
      <c r="AG976" s="1" t="s">
        <v>59</v>
      </c>
      <c r="AH976" s="1" t="s">
        <v>59</v>
      </c>
      <c r="AI976" s="1" t="s">
        <v>59</v>
      </c>
      <c r="AJ976" s="1" t="s">
        <v>59</v>
      </c>
      <c r="AV976" s="1">
        <v>14.3</v>
      </c>
      <c r="AW976" s="1" t="s">
        <v>59</v>
      </c>
      <c r="AX976" s="1">
        <v>7</v>
      </c>
    </row>
    <row r="977" spans="1:50">
      <c r="A977" s="1" t="s">
        <v>1870</v>
      </c>
      <c r="B977" s="1" t="s">
        <v>1871</v>
      </c>
      <c r="C977" s="1" t="s">
        <v>69</v>
      </c>
      <c r="D977" s="1">
        <v>6740</v>
      </c>
      <c r="E977" s="1" t="s">
        <v>53</v>
      </c>
      <c r="F977" s="1">
        <v>30</v>
      </c>
      <c r="G977" s="1" t="s">
        <v>226</v>
      </c>
      <c r="H977" s="1">
        <v>276.32</v>
      </c>
      <c r="I977" s="1" t="s">
        <v>55</v>
      </c>
      <c r="J977" s="1" t="s">
        <v>55</v>
      </c>
      <c r="K977" s="1" t="s">
        <v>256</v>
      </c>
      <c r="L977" s="1" t="s">
        <v>66</v>
      </c>
      <c r="M977" s="1">
        <v>2</v>
      </c>
      <c r="N977" s="1">
        <v>0</v>
      </c>
      <c r="O977" s="1">
        <v>0</v>
      </c>
      <c r="P977" s="1">
        <v>0</v>
      </c>
      <c r="Q977" s="1" t="s">
        <v>59</v>
      </c>
      <c r="R977" s="1" t="s">
        <v>59</v>
      </c>
      <c r="S977" s="1" t="s">
        <v>59</v>
      </c>
      <c r="T977" s="1" t="s">
        <v>59</v>
      </c>
      <c r="U977" s="1" t="s">
        <v>59</v>
      </c>
      <c r="W977" s="1">
        <v>0</v>
      </c>
      <c r="X977" s="1">
        <v>0</v>
      </c>
      <c r="Y977" s="1" t="s">
        <v>58</v>
      </c>
      <c r="Z977" s="1" t="s">
        <v>58</v>
      </c>
      <c r="AA977" s="1" t="s">
        <v>58</v>
      </c>
      <c r="AB977" s="1" t="s">
        <v>58</v>
      </c>
      <c r="AC977" s="1" t="s">
        <v>58</v>
      </c>
      <c r="AD977" s="1" t="s">
        <v>58</v>
      </c>
      <c r="AE977" s="1" t="s">
        <v>58</v>
      </c>
      <c r="AF977" s="1" t="s">
        <v>58</v>
      </c>
      <c r="AG977" s="1" t="s">
        <v>58</v>
      </c>
      <c r="AH977" s="1" t="s">
        <v>58</v>
      </c>
      <c r="AI977" s="1" t="s">
        <v>58</v>
      </c>
      <c r="AJ977" s="1" t="s">
        <v>58</v>
      </c>
      <c r="AK977" s="1">
        <v>0</v>
      </c>
      <c r="AL977" s="1">
        <v>0</v>
      </c>
      <c r="AM977" s="1">
        <v>1</v>
      </c>
      <c r="AN977" s="1">
        <v>0</v>
      </c>
      <c r="AO977" s="1">
        <v>1</v>
      </c>
      <c r="AP977" s="1">
        <v>0</v>
      </c>
      <c r="AQ977" s="1">
        <v>0</v>
      </c>
      <c r="AR977" s="1">
        <v>0</v>
      </c>
      <c r="AS977" s="1">
        <v>0</v>
      </c>
      <c r="AV977" s="1">
        <v>12.6</v>
      </c>
      <c r="AW977" s="1" t="s">
        <v>59</v>
      </c>
      <c r="AX977" s="1">
        <v>6</v>
      </c>
    </row>
    <row r="978" spans="1:50">
      <c r="A978" s="1" t="s">
        <v>1872</v>
      </c>
      <c r="B978" s="1" t="s">
        <v>601</v>
      </c>
      <c r="C978" s="1" t="s">
        <v>93</v>
      </c>
      <c r="D978" s="1">
        <v>1120</v>
      </c>
      <c r="E978" s="1" t="s">
        <v>63</v>
      </c>
      <c r="F978" s="1">
        <v>60</v>
      </c>
      <c r="G978" s="1" t="s">
        <v>246</v>
      </c>
      <c r="H978" s="1">
        <v>468.42</v>
      </c>
      <c r="I978" s="1" t="s">
        <v>94</v>
      </c>
      <c r="J978" s="1" t="s">
        <v>71</v>
      </c>
      <c r="K978" s="1" t="s">
        <v>85</v>
      </c>
      <c r="L978" s="1" t="s">
        <v>58</v>
      </c>
      <c r="M978" s="1">
        <v>0</v>
      </c>
      <c r="N978" s="1">
        <v>2</v>
      </c>
      <c r="O978" s="1">
        <v>2</v>
      </c>
      <c r="P978" s="1">
        <v>0</v>
      </c>
      <c r="Q978" s="1" t="s">
        <v>59</v>
      </c>
      <c r="R978" s="1" t="s">
        <v>59</v>
      </c>
      <c r="S978" s="1" t="s">
        <v>66</v>
      </c>
      <c r="T978" s="1" t="s">
        <v>59</v>
      </c>
      <c r="U978" s="1" t="s">
        <v>66</v>
      </c>
      <c r="W978" s="1">
        <v>0</v>
      </c>
      <c r="X978" s="1">
        <v>0</v>
      </c>
      <c r="Y978" s="1" t="s">
        <v>66</v>
      </c>
      <c r="Z978" s="1" t="s">
        <v>66</v>
      </c>
      <c r="AA978" s="1" t="s">
        <v>58</v>
      </c>
      <c r="AB978" s="1" t="s">
        <v>66</v>
      </c>
      <c r="AC978" s="1" t="s">
        <v>58</v>
      </c>
      <c r="AD978" s="1" t="s">
        <v>58</v>
      </c>
      <c r="AE978" s="1" t="s">
        <v>58</v>
      </c>
      <c r="AF978" s="1" t="s">
        <v>66</v>
      </c>
      <c r="AG978" s="1" t="s">
        <v>58</v>
      </c>
      <c r="AH978" s="1" t="s">
        <v>66</v>
      </c>
      <c r="AI978" s="1" t="s">
        <v>58</v>
      </c>
      <c r="AJ978" s="1" t="s">
        <v>58</v>
      </c>
      <c r="AK978" s="1">
        <v>0</v>
      </c>
      <c r="AL978" s="1">
        <v>0</v>
      </c>
      <c r="AM978" s="1">
        <v>0</v>
      </c>
      <c r="AN978" s="1">
        <v>0</v>
      </c>
      <c r="AO978" s="1">
        <v>0</v>
      </c>
      <c r="AP978" s="1">
        <v>0</v>
      </c>
      <c r="AQ978" s="1">
        <v>0</v>
      </c>
      <c r="AR978" s="1">
        <v>0</v>
      </c>
      <c r="AS978" s="1">
        <v>0</v>
      </c>
      <c r="AV978" s="1">
        <v>15.9</v>
      </c>
      <c r="AW978" s="1" t="s">
        <v>59</v>
      </c>
      <c r="AX978" s="1">
        <v>5</v>
      </c>
    </row>
    <row r="979" spans="1:50">
      <c r="A979" s="1" t="s">
        <v>1873</v>
      </c>
      <c r="B979" s="1" t="s">
        <v>1874</v>
      </c>
      <c r="C979" s="1" t="s">
        <v>52</v>
      </c>
      <c r="D979" s="1">
        <v>5480</v>
      </c>
      <c r="E979" s="1" t="s">
        <v>53</v>
      </c>
      <c r="F979" s="1">
        <v>80</v>
      </c>
      <c r="G979" s="1" t="s">
        <v>84</v>
      </c>
      <c r="H979" s="1">
        <v>204.61</v>
      </c>
      <c r="I979" s="1" t="s">
        <v>55</v>
      </c>
      <c r="J979" s="1" t="s">
        <v>55</v>
      </c>
      <c r="K979" s="1" t="s">
        <v>131</v>
      </c>
      <c r="L979" s="1" t="s">
        <v>58</v>
      </c>
      <c r="M979" s="1">
        <v>0</v>
      </c>
      <c r="N979" s="1">
        <v>1</v>
      </c>
      <c r="O979" s="1">
        <v>1</v>
      </c>
      <c r="P979" s="1">
        <v>0</v>
      </c>
      <c r="Q979" s="1" t="s">
        <v>59</v>
      </c>
      <c r="R979" s="1" t="s">
        <v>59</v>
      </c>
      <c r="S979" s="1" t="s">
        <v>59</v>
      </c>
      <c r="T979" s="1" t="s">
        <v>59</v>
      </c>
      <c r="U979" s="1" t="s">
        <v>59</v>
      </c>
      <c r="W979" s="1">
        <v>0</v>
      </c>
      <c r="X979" s="1">
        <v>0</v>
      </c>
      <c r="Y979" s="1" t="s">
        <v>59</v>
      </c>
      <c r="Z979" s="1" t="s">
        <v>59</v>
      </c>
      <c r="AA979" s="1" t="s">
        <v>59</v>
      </c>
      <c r="AB979" s="1" t="s">
        <v>59</v>
      </c>
      <c r="AC979" s="1" t="s">
        <v>59</v>
      </c>
      <c r="AD979" s="1" t="s">
        <v>59</v>
      </c>
      <c r="AE979" s="1" t="s">
        <v>59</v>
      </c>
      <c r="AF979" s="1" t="s">
        <v>59</v>
      </c>
      <c r="AG979" s="1" t="s">
        <v>59</v>
      </c>
      <c r="AH979" s="1" t="s">
        <v>59</v>
      </c>
      <c r="AI979" s="1" t="s">
        <v>59</v>
      </c>
      <c r="AJ979" s="1" t="s">
        <v>59</v>
      </c>
      <c r="AV979" s="1">
        <v>12.1</v>
      </c>
      <c r="AW979" s="1" t="s">
        <v>59</v>
      </c>
      <c r="AX979" s="1">
        <v>5</v>
      </c>
    </row>
    <row r="980" spans="1:50">
      <c r="A980" s="1" t="s">
        <v>1875</v>
      </c>
      <c r="B980" s="1" t="s">
        <v>919</v>
      </c>
      <c r="C980" s="1" t="s">
        <v>108</v>
      </c>
      <c r="D980" s="1">
        <v>5800</v>
      </c>
      <c r="E980" s="1" t="s">
        <v>63</v>
      </c>
      <c r="F980" s="1">
        <v>0</v>
      </c>
      <c r="G980" s="1" t="s">
        <v>104</v>
      </c>
      <c r="H980" s="1">
        <v>208.88</v>
      </c>
      <c r="I980" s="1" t="s">
        <v>55</v>
      </c>
      <c r="J980" s="1" t="s">
        <v>55</v>
      </c>
      <c r="K980" s="1" t="s">
        <v>72</v>
      </c>
      <c r="L980" s="1" t="s">
        <v>58</v>
      </c>
      <c r="M980" s="1">
        <v>0</v>
      </c>
      <c r="N980" s="1">
        <v>0</v>
      </c>
      <c r="O980" s="1">
        <v>0</v>
      </c>
      <c r="P980" s="1">
        <v>0</v>
      </c>
      <c r="Q980" s="1" t="s">
        <v>59</v>
      </c>
      <c r="R980" s="1" t="s">
        <v>59</v>
      </c>
      <c r="S980" s="1" t="s">
        <v>59</v>
      </c>
      <c r="T980" s="1" t="s">
        <v>59</v>
      </c>
      <c r="U980" s="1" t="s">
        <v>59</v>
      </c>
      <c r="W980" s="1">
        <v>0</v>
      </c>
      <c r="X980" s="1">
        <v>0</v>
      </c>
      <c r="Y980" s="1" t="s">
        <v>66</v>
      </c>
      <c r="Z980" s="1" t="s">
        <v>58</v>
      </c>
      <c r="AA980" s="1" t="s">
        <v>58</v>
      </c>
      <c r="AB980" s="1" t="s">
        <v>58</v>
      </c>
      <c r="AC980" s="1" t="s">
        <v>58</v>
      </c>
      <c r="AD980" s="1" t="s">
        <v>58</v>
      </c>
      <c r="AE980" s="1" t="s">
        <v>58</v>
      </c>
      <c r="AF980" s="1" t="s">
        <v>58</v>
      </c>
      <c r="AG980" s="1" t="s">
        <v>58</v>
      </c>
      <c r="AH980" s="1" t="s">
        <v>58</v>
      </c>
      <c r="AI980" s="1" t="s">
        <v>58</v>
      </c>
      <c r="AJ980" s="1" t="s">
        <v>58</v>
      </c>
      <c r="AK980" s="1">
        <v>0</v>
      </c>
      <c r="AL980" s="1">
        <v>0</v>
      </c>
      <c r="AM980" s="1">
        <v>0</v>
      </c>
      <c r="AN980" s="1">
        <v>0</v>
      </c>
      <c r="AO980" s="1">
        <v>0</v>
      </c>
      <c r="AP980" s="1">
        <v>0</v>
      </c>
      <c r="AQ980" s="1">
        <v>0</v>
      </c>
      <c r="AR980" s="1">
        <v>0</v>
      </c>
      <c r="AS980" s="1">
        <v>0</v>
      </c>
      <c r="AV980" s="1">
        <v>11</v>
      </c>
      <c r="AW980" s="1" t="s">
        <v>59</v>
      </c>
      <c r="AX980" s="1">
        <v>9</v>
      </c>
    </row>
    <row r="981" spans="1:50">
      <c r="A981" s="1" t="s">
        <v>1876</v>
      </c>
      <c r="B981" s="1" t="s">
        <v>1062</v>
      </c>
      <c r="C981" s="1" t="s">
        <v>236</v>
      </c>
      <c r="D981" s="1">
        <v>8520</v>
      </c>
      <c r="E981" s="1" t="s">
        <v>63</v>
      </c>
      <c r="F981" s="1">
        <v>84</v>
      </c>
      <c r="G981" s="1" t="s">
        <v>104</v>
      </c>
      <c r="H981" s="1">
        <v>193.09</v>
      </c>
      <c r="I981" s="1" t="s">
        <v>105</v>
      </c>
      <c r="J981" s="1" t="s">
        <v>71</v>
      </c>
      <c r="K981" s="1" t="s">
        <v>131</v>
      </c>
      <c r="L981" s="1" t="s">
        <v>58</v>
      </c>
      <c r="M981" s="1">
        <v>0</v>
      </c>
      <c r="N981" s="1">
        <v>2</v>
      </c>
      <c r="O981" s="1">
        <v>2</v>
      </c>
      <c r="P981" s="1">
        <v>0</v>
      </c>
      <c r="Q981" s="1" t="s">
        <v>66</v>
      </c>
      <c r="R981" s="1" t="s">
        <v>59</v>
      </c>
      <c r="S981" s="1" t="s">
        <v>59</v>
      </c>
      <c r="T981" s="1" t="s">
        <v>59</v>
      </c>
      <c r="U981" s="1" t="s">
        <v>59</v>
      </c>
      <c r="V981" s="1">
        <v>0</v>
      </c>
      <c r="W981" s="1">
        <v>0</v>
      </c>
      <c r="X981" s="1">
        <v>0</v>
      </c>
      <c r="Y981" s="1" t="s">
        <v>59</v>
      </c>
      <c r="Z981" s="1" t="s">
        <v>59</v>
      </c>
      <c r="AA981" s="1" t="s">
        <v>59</v>
      </c>
      <c r="AB981" s="1" t="s">
        <v>59</v>
      </c>
      <c r="AC981" s="1" t="s">
        <v>59</v>
      </c>
      <c r="AD981" s="1" t="s">
        <v>59</v>
      </c>
      <c r="AE981" s="1" t="s">
        <v>59</v>
      </c>
      <c r="AF981" s="1" t="s">
        <v>59</v>
      </c>
      <c r="AG981" s="1" t="s">
        <v>59</v>
      </c>
      <c r="AH981" s="1" t="s">
        <v>59</v>
      </c>
      <c r="AI981" s="1" t="s">
        <v>59</v>
      </c>
      <c r="AJ981" s="1" t="s">
        <v>59</v>
      </c>
      <c r="AV981" s="1">
        <v>13.6</v>
      </c>
      <c r="AW981" s="1" t="s">
        <v>59</v>
      </c>
      <c r="AX981" s="1">
        <v>4</v>
      </c>
    </row>
    <row r="982" spans="1:50">
      <c r="A982" s="1" t="s">
        <v>1877</v>
      </c>
      <c r="B982" s="1" t="s">
        <v>1878</v>
      </c>
      <c r="C982" s="1" t="s">
        <v>75</v>
      </c>
      <c r="D982" s="1">
        <v>3000</v>
      </c>
      <c r="E982" s="1" t="s">
        <v>63</v>
      </c>
      <c r="F982" s="1">
        <v>50</v>
      </c>
      <c r="G982" s="1" t="s">
        <v>226</v>
      </c>
      <c r="H982" s="1">
        <v>291.45</v>
      </c>
      <c r="I982" s="1" t="s">
        <v>105</v>
      </c>
      <c r="J982" s="1" t="s">
        <v>71</v>
      </c>
      <c r="K982" s="1" t="s">
        <v>85</v>
      </c>
      <c r="L982" s="1" t="s">
        <v>66</v>
      </c>
      <c r="M982" s="1">
        <v>2</v>
      </c>
      <c r="N982" s="1">
        <v>0</v>
      </c>
      <c r="O982" s="1">
        <v>0</v>
      </c>
      <c r="P982" s="1">
        <v>0</v>
      </c>
      <c r="Q982" s="1" t="s">
        <v>66</v>
      </c>
      <c r="R982" s="1" t="s">
        <v>66</v>
      </c>
      <c r="S982" s="1" t="s">
        <v>66</v>
      </c>
      <c r="T982" s="1" t="s">
        <v>66</v>
      </c>
      <c r="U982" s="1" t="s">
        <v>59</v>
      </c>
      <c r="V982" s="1">
        <v>1</v>
      </c>
      <c r="W982" s="1">
        <v>1</v>
      </c>
      <c r="X982" s="1">
        <v>0</v>
      </c>
      <c r="Y982" s="1" t="s">
        <v>58</v>
      </c>
      <c r="Z982" s="1" t="s">
        <v>58</v>
      </c>
      <c r="AA982" s="1" t="s">
        <v>58</v>
      </c>
      <c r="AB982" s="1" t="s">
        <v>58</v>
      </c>
      <c r="AC982" s="1" t="s">
        <v>58</v>
      </c>
      <c r="AD982" s="1" t="s">
        <v>58</v>
      </c>
      <c r="AE982" s="1" t="s">
        <v>58</v>
      </c>
      <c r="AF982" s="1" t="s">
        <v>58</v>
      </c>
      <c r="AG982" s="1" t="s">
        <v>58</v>
      </c>
      <c r="AH982" s="1" t="s">
        <v>58</v>
      </c>
      <c r="AI982" s="1" t="s">
        <v>58</v>
      </c>
      <c r="AJ982" s="1" t="s">
        <v>58</v>
      </c>
      <c r="AK982" s="1">
        <v>0</v>
      </c>
      <c r="AL982" s="1">
        <v>1</v>
      </c>
      <c r="AM982" s="1">
        <v>1</v>
      </c>
      <c r="AN982" s="1">
        <v>0</v>
      </c>
      <c r="AO982" s="1">
        <v>0</v>
      </c>
      <c r="AP982" s="1">
        <v>0</v>
      </c>
      <c r="AQ982" s="1">
        <v>1</v>
      </c>
      <c r="AR982" s="1">
        <v>0</v>
      </c>
      <c r="AS982" s="1">
        <v>0</v>
      </c>
      <c r="AV982" s="1">
        <v>11.8</v>
      </c>
      <c r="AW982" s="1" t="s">
        <v>59</v>
      </c>
      <c r="AX982" s="1">
        <v>1</v>
      </c>
    </row>
    <row r="983" spans="1:50">
      <c r="A983" s="1" t="s">
        <v>1879</v>
      </c>
      <c r="B983" s="1" t="s">
        <v>1880</v>
      </c>
      <c r="C983" s="1" t="s">
        <v>1269</v>
      </c>
      <c r="D983" s="1">
        <v>1080</v>
      </c>
      <c r="E983" s="1" t="s">
        <v>53</v>
      </c>
      <c r="F983" s="1">
        <v>44</v>
      </c>
      <c r="G983" s="1" t="s">
        <v>54</v>
      </c>
      <c r="H983" s="1">
        <v>186.51</v>
      </c>
      <c r="I983" s="1" t="s">
        <v>55</v>
      </c>
      <c r="J983" s="1" t="s">
        <v>55</v>
      </c>
      <c r="K983" s="1" t="s">
        <v>131</v>
      </c>
      <c r="L983" s="1" t="s">
        <v>58</v>
      </c>
      <c r="M983" s="1">
        <v>0</v>
      </c>
      <c r="N983" s="1">
        <v>0</v>
      </c>
      <c r="O983" s="1">
        <v>0</v>
      </c>
      <c r="P983" s="1">
        <v>0</v>
      </c>
      <c r="Q983" s="1" t="s">
        <v>59</v>
      </c>
      <c r="R983" s="1" t="s">
        <v>59</v>
      </c>
      <c r="S983" s="1" t="s">
        <v>59</v>
      </c>
      <c r="T983" s="1" t="s">
        <v>59</v>
      </c>
      <c r="U983" s="1" t="s">
        <v>59</v>
      </c>
      <c r="W983" s="1">
        <v>0</v>
      </c>
      <c r="X983" s="1">
        <v>0</v>
      </c>
      <c r="Y983" s="1" t="s">
        <v>58</v>
      </c>
      <c r="Z983" s="1" t="s">
        <v>58</v>
      </c>
      <c r="AA983" s="1" t="s">
        <v>58</v>
      </c>
      <c r="AB983" s="1" t="s">
        <v>58</v>
      </c>
      <c r="AC983" s="1" t="s">
        <v>58</v>
      </c>
      <c r="AD983" s="1" t="s">
        <v>58</v>
      </c>
      <c r="AE983" s="1" t="s">
        <v>58</v>
      </c>
      <c r="AF983" s="1" t="s">
        <v>58</v>
      </c>
      <c r="AG983" s="1" t="s">
        <v>58</v>
      </c>
      <c r="AH983" s="1" t="s">
        <v>58</v>
      </c>
      <c r="AI983" s="1" t="s">
        <v>58</v>
      </c>
      <c r="AJ983" s="1" t="s">
        <v>58</v>
      </c>
      <c r="AK983" s="1">
        <v>0</v>
      </c>
      <c r="AL983" s="1">
        <v>1</v>
      </c>
      <c r="AM983" s="1">
        <v>1</v>
      </c>
      <c r="AN983" s="1">
        <v>0</v>
      </c>
      <c r="AO983" s="1">
        <v>0</v>
      </c>
      <c r="AP983" s="1">
        <v>1</v>
      </c>
      <c r="AQ983" s="1">
        <v>0</v>
      </c>
      <c r="AR983" s="1">
        <v>0</v>
      </c>
      <c r="AS983" s="1">
        <v>1</v>
      </c>
      <c r="AV983" s="1">
        <v>11.7</v>
      </c>
      <c r="AW983" s="1" t="s">
        <v>59</v>
      </c>
      <c r="AX983" s="1">
        <v>4</v>
      </c>
    </row>
    <row r="984" spans="1:50">
      <c r="A984" s="1" t="s">
        <v>1881</v>
      </c>
      <c r="B984" s="1" t="s">
        <v>1882</v>
      </c>
      <c r="C984" s="1" t="s">
        <v>103</v>
      </c>
      <c r="D984" s="1">
        <v>7320</v>
      </c>
      <c r="E984" s="1" t="s">
        <v>53</v>
      </c>
      <c r="F984" s="1">
        <v>0</v>
      </c>
      <c r="G984" s="1" t="s">
        <v>246</v>
      </c>
      <c r="H984" s="1">
        <v>402.3</v>
      </c>
      <c r="I984" s="1" t="s">
        <v>100</v>
      </c>
      <c r="J984" s="1" t="s">
        <v>71</v>
      </c>
      <c r="K984" s="1" t="s">
        <v>128</v>
      </c>
      <c r="L984" s="1" t="s">
        <v>58</v>
      </c>
      <c r="M984" s="1">
        <v>0</v>
      </c>
      <c r="N984" s="1">
        <v>1</v>
      </c>
      <c r="O984" s="1">
        <v>1</v>
      </c>
      <c r="P984" s="1">
        <v>0</v>
      </c>
      <c r="Q984" s="1" t="s">
        <v>59</v>
      </c>
      <c r="R984" s="1" t="s">
        <v>59</v>
      </c>
      <c r="S984" s="1" t="s">
        <v>66</v>
      </c>
      <c r="T984" s="1" t="s">
        <v>59</v>
      </c>
      <c r="U984" s="1" t="s">
        <v>59</v>
      </c>
      <c r="W984" s="1">
        <v>0</v>
      </c>
      <c r="X984" s="1">
        <v>0</v>
      </c>
      <c r="Y984" s="1" t="s">
        <v>59</v>
      </c>
      <c r="Z984" s="1" t="s">
        <v>59</v>
      </c>
      <c r="AA984" s="1" t="s">
        <v>59</v>
      </c>
      <c r="AB984" s="1" t="s">
        <v>59</v>
      </c>
      <c r="AC984" s="1" t="s">
        <v>59</v>
      </c>
      <c r="AD984" s="1" t="s">
        <v>59</v>
      </c>
      <c r="AE984" s="1" t="s">
        <v>59</v>
      </c>
      <c r="AF984" s="1" t="s">
        <v>59</v>
      </c>
      <c r="AG984" s="1" t="s">
        <v>59</v>
      </c>
      <c r="AH984" s="1" t="s">
        <v>59</v>
      </c>
      <c r="AI984" s="1" t="s">
        <v>59</v>
      </c>
      <c r="AJ984" s="1" t="s">
        <v>59</v>
      </c>
      <c r="AV984" s="1">
        <v>13.7</v>
      </c>
      <c r="AW984" s="1" t="s">
        <v>59</v>
      </c>
      <c r="AX984" s="1">
        <v>6</v>
      </c>
    </row>
    <row r="985" spans="1:50">
      <c r="A985" s="1" t="s">
        <v>1883</v>
      </c>
      <c r="B985" s="1" t="s">
        <v>1884</v>
      </c>
      <c r="C985" s="1" t="s">
        <v>266</v>
      </c>
      <c r="E985" s="1" t="s">
        <v>53</v>
      </c>
      <c r="F985" s="1">
        <v>28</v>
      </c>
      <c r="G985" s="1" t="s">
        <v>115</v>
      </c>
      <c r="H985" s="1">
        <v>184.87</v>
      </c>
      <c r="I985" s="1" t="s">
        <v>55</v>
      </c>
      <c r="J985" s="1" t="s">
        <v>55</v>
      </c>
      <c r="K985" s="1" t="s">
        <v>90</v>
      </c>
      <c r="L985" s="1" t="s">
        <v>66</v>
      </c>
      <c r="M985" s="1">
        <v>2</v>
      </c>
      <c r="N985" s="1">
        <v>0</v>
      </c>
      <c r="O985" s="1">
        <v>0</v>
      </c>
      <c r="P985" s="1">
        <v>0</v>
      </c>
      <c r="Q985" s="1" t="s">
        <v>59</v>
      </c>
      <c r="R985" s="1" t="s">
        <v>59</v>
      </c>
      <c r="S985" s="1" t="s">
        <v>59</v>
      </c>
      <c r="T985" s="1" t="s">
        <v>66</v>
      </c>
      <c r="U985" s="1" t="s">
        <v>59</v>
      </c>
      <c r="V985" s="1">
        <v>1</v>
      </c>
      <c r="W985" s="1">
        <v>1</v>
      </c>
      <c r="X985" s="1">
        <v>1</v>
      </c>
      <c r="Y985" s="1" t="s">
        <v>66</v>
      </c>
      <c r="Z985" s="1" t="s">
        <v>66</v>
      </c>
      <c r="AA985" s="1" t="s">
        <v>66</v>
      </c>
      <c r="AB985" s="1" t="s">
        <v>66</v>
      </c>
      <c r="AC985" s="1" t="s">
        <v>58</v>
      </c>
      <c r="AD985" s="1" t="s">
        <v>58</v>
      </c>
      <c r="AE985" s="1" t="s">
        <v>66</v>
      </c>
      <c r="AF985" s="1" t="s">
        <v>58</v>
      </c>
      <c r="AG985" s="1" t="s">
        <v>58</v>
      </c>
      <c r="AH985" s="1" t="s">
        <v>58</v>
      </c>
      <c r="AI985" s="1" t="s">
        <v>58</v>
      </c>
      <c r="AJ985" s="1" t="s">
        <v>58</v>
      </c>
      <c r="AK985" s="1">
        <v>0</v>
      </c>
      <c r="AL985" s="1">
        <v>1</v>
      </c>
      <c r="AM985" s="1">
        <v>1</v>
      </c>
      <c r="AN985" s="1">
        <v>0</v>
      </c>
      <c r="AO985" s="1">
        <v>0</v>
      </c>
      <c r="AP985" s="1">
        <v>0</v>
      </c>
      <c r="AQ985" s="1">
        <v>0</v>
      </c>
      <c r="AR985" s="1">
        <v>1</v>
      </c>
      <c r="AS985" s="1">
        <v>0</v>
      </c>
      <c r="AV985" s="1">
        <v>11.6</v>
      </c>
      <c r="AW985" s="1" t="s">
        <v>66</v>
      </c>
      <c r="AX985" s="1">
        <v>9</v>
      </c>
    </row>
    <row r="986" spans="1:50">
      <c r="A986" s="1" t="s">
        <v>1885</v>
      </c>
      <c r="B986" s="1" t="s">
        <v>1246</v>
      </c>
      <c r="C986" s="1" t="s">
        <v>122</v>
      </c>
      <c r="D986" s="1">
        <v>5960</v>
      </c>
      <c r="E986" s="1" t="s">
        <v>53</v>
      </c>
      <c r="F986" s="1">
        <v>50</v>
      </c>
      <c r="G986" s="1" t="s">
        <v>54</v>
      </c>
      <c r="H986" s="1">
        <v>151.32</v>
      </c>
      <c r="I986" s="1" t="s">
        <v>55</v>
      </c>
      <c r="J986" s="1" t="s">
        <v>55</v>
      </c>
      <c r="K986" s="1" t="s">
        <v>80</v>
      </c>
      <c r="L986" s="1" t="s">
        <v>58</v>
      </c>
      <c r="M986" s="1">
        <v>0</v>
      </c>
      <c r="N986" s="1">
        <v>1</v>
      </c>
      <c r="O986" s="1">
        <v>1</v>
      </c>
      <c r="P986" s="1">
        <v>0</v>
      </c>
      <c r="Q986" s="1" t="s">
        <v>59</v>
      </c>
      <c r="R986" s="1" t="s">
        <v>59</v>
      </c>
      <c r="S986" s="1" t="s">
        <v>59</v>
      </c>
      <c r="T986" s="1" t="s">
        <v>59</v>
      </c>
      <c r="U986" s="1" t="s">
        <v>59</v>
      </c>
      <c r="V986" s="1">
        <v>1</v>
      </c>
      <c r="W986" s="1">
        <v>0</v>
      </c>
      <c r="X986" s="1">
        <v>1</v>
      </c>
      <c r="Y986" s="1" t="s">
        <v>59</v>
      </c>
      <c r="Z986" s="1" t="s">
        <v>59</v>
      </c>
      <c r="AA986" s="1" t="s">
        <v>59</v>
      </c>
      <c r="AB986" s="1" t="s">
        <v>59</v>
      </c>
      <c r="AC986" s="1" t="s">
        <v>59</v>
      </c>
      <c r="AD986" s="1" t="s">
        <v>59</v>
      </c>
      <c r="AE986" s="1" t="s">
        <v>59</v>
      </c>
      <c r="AF986" s="1" t="s">
        <v>59</v>
      </c>
      <c r="AG986" s="1" t="s">
        <v>59</v>
      </c>
      <c r="AH986" s="1" t="s">
        <v>59</v>
      </c>
      <c r="AI986" s="1" t="s">
        <v>59</v>
      </c>
      <c r="AJ986" s="1" t="s">
        <v>59</v>
      </c>
      <c r="AV986" s="1">
        <v>13</v>
      </c>
      <c r="AW986" s="1" t="s">
        <v>59</v>
      </c>
      <c r="AX986" s="1">
        <v>7</v>
      </c>
    </row>
    <row r="987" spans="1:50">
      <c r="A987" s="1" t="s">
        <v>1886</v>
      </c>
      <c r="B987" s="1" t="s">
        <v>458</v>
      </c>
      <c r="C987" s="1" t="s">
        <v>171</v>
      </c>
      <c r="D987" s="1">
        <v>6840</v>
      </c>
      <c r="E987" s="1" t="s">
        <v>53</v>
      </c>
      <c r="F987" s="1">
        <v>56</v>
      </c>
      <c r="G987" s="1" t="s">
        <v>64</v>
      </c>
      <c r="H987" s="1">
        <v>238.82</v>
      </c>
      <c r="I987" s="1" t="s">
        <v>55</v>
      </c>
      <c r="J987" s="1" t="s">
        <v>55</v>
      </c>
      <c r="K987" s="1" t="s">
        <v>72</v>
      </c>
      <c r="L987" s="1" t="s">
        <v>58</v>
      </c>
      <c r="M987" s="1">
        <v>0</v>
      </c>
      <c r="N987" s="1">
        <v>2</v>
      </c>
      <c r="O987" s="1">
        <v>2</v>
      </c>
      <c r="P987" s="1">
        <v>1</v>
      </c>
      <c r="Q987" s="1" t="s">
        <v>59</v>
      </c>
      <c r="R987" s="1" t="s">
        <v>59</v>
      </c>
      <c r="S987" s="1" t="s">
        <v>59</v>
      </c>
      <c r="T987" s="1" t="s">
        <v>59</v>
      </c>
      <c r="U987" s="1" t="s">
        <v>59</v>
      </c>
      <c r="V987" s="1">
        <v>3</v>
      </c>
      <c r="W987" s="1">
        <v>1</v>
      </c>
      <c r="X987" s="1">
        <v>1</v>
      </c>
      <c r="Y987" s="1" t="s">
        <v>58</v>
      </c>
      <c r="Z987" s="1" t="s">
        <v>66</v>
      </c>
      <c r="AA987" s="1" t="s">
        <v>58</v>
      </c>
      <c r="AB987" s="1" t="s">
        <v>66</v>
      </c>
      <c r="AC987" s="1" t="s">
        <v>58</v>
      </c>
      <c r="AD987" s="1" t="s">
        <v>58</v>
      </c>
      <c r="AE987" s="1" t="s">
        <v>66</v>
      </c>
      <c r="AF987" s="1" t="s">
        <v>58</v>
      </c>
      <c r="AG987" s="1" t="s">
        <v>58</v>
      </c>
      <c r="AH987" s="1" t="s">
        <v>58</v>
      </c>
      <c r="AI987" s="1" t="s">
        <v>58</v>
      </c>
      <c r="AJ987" s="1" t="s">
        <v>58</v>
      </c>
      <c r="AK987" s="1">
        <v>1</v>
      </c>
      <c r="AL987" s="1">
        <v>1</v>
      </c>
      <c r="AM987" s="1">
        <v>1</v>
      </c>
      <c r="AN987" s="1">
        <v>0</v>
      </c>
      <c r="AO987" s="1">
        <v>1</v>
      </c>
      <c r="AP987" s="1">
        <v>0</v>
      </c>
      <c r="AQ987" s="1">
        <v>0</v>
      </c>
      <c r="AR987" s="1">
        <v>1</v>
      </c>
      <c r="AS987" s="1">
        <v>1</v>
      </c>
      <c r="AV987" s="1">
        <v>12.5</v>
      </c>
      <c r="AW987" s="1" t="s">
        <v>59</v>
      </c>
      <c r="AX987" s="1">
        <v>3</v>
      </c>
    </row>
    <row r="988" spans="1:50">
      <c r="A988" s="1" t="s">
        <v>1887</v>
      </c>
      <c r="B988" s="1" t="s">
        <v>474</v>
      </c>
      <c r="C988" s="1" t="s">
        <v>205</v>
      </c>
      <c r="D988" s="1">
        <v>3480</v>
      </c>
      <c r="E988" s="1" t="s">
        <v>53</v>
      </c>
      <c r="F988" s="1">
        <v>58</v>
      </c>
      <c r="G988" s="1" t="s">
        <v>104</v>
      </c>
      <c r="H988" s="1">
        <v>338.16</v>
      </c>
      <c r="I988" s="1" t="s">
        <v>105</v>
      </c>
      <c r="J988" s="1" t="s">
        <v>71</v>
      </c>
      <c r="K988" s="1" t="s">
        <v>156</v>
      </c>
      <c r="L988" s="1" t="s">
        <v>66</v>
      </c>
      <c r="M988" s="1">
        <v>1</v>
      </c>
      <c r="N988" s="1">
        <v>2</v>
      </c>
      <c r="O988" s="1">
        <v>1</v>
      </c>
      <c r="P988" s="1">
        <v>0</v>
      </c>
      <c r="Q988" s="1" t="s">
        <v>66</v>
      </c>
      <c r="R988" s="1" t="s">
        <v>66</v>
      </c>
      <c r="S988" s="1" t="s">
        <v>66</v>
      </c>
      <c r="T988" s="1" t="s">
        <v>66</v>
      </c>
      <c r="U988" s="1" t="s">
        <v>66</v>
      </c>
      <c r="W988" s="1">
        <v>0</v>
      </c>
      <c r="X988" s="1">
        <v>0</v>
      </c>
      <c r="Y988" s="1" t="s">
        <v>66</v>
      </c>
      <c r="Z988" s="1" t="s">
        <v>66</v>
      </c>
      <c r="AA988" s="1" t="s">
        <v>58</v>
      </c>
      <c r="AB988" s="1" t="s">
        <v>66</v>
      </c>
      <c r="AC988" s="1" t="s">
        <v>58</v>
      </c>
      <c r="AD988" s="1" t="s">
        <v>58</v>
      </c>
      <c r="AE988" s="1" t="s">
        <v>58</v>
      </c>
      <c r="AF988" s="1" t="s">
        <v>58</v>
      </c>
      <c r="AG988" s="1" t="s">
        <v>58</v>
      </c>
      <c r="AH988" s="1" t="s">
        <v>58</v>
      </c>
      <c r="AI988" s="1" t="s">
        <v>58</v>
      </c>
      <c r="AJ988" s="1" t="s">
        <v>58</v>
      </c>
      <c r="AK988" s="1">
        <v>1</v>
      </c>
      <c r="AL988" s="1">
        <v>1</v>
      </c>
      <c r="AM988" s="1">
        <v>0</v>
      </c>
      <c r="AN988" s="1">
        <v>0</v>
      </c>
      <c r="AO988" s="1">
        <v>1</v>
      </c>
      <c r="AP988" s="1">
        <v>0</v>
      </c>
      <c r="AQ988" s="1">
        <v>0</v>
      </c>
      <c r="AR988" s="1">
        <v>0</v>
      </c>
      <c r="AS988" s="1">
        <v>0</v>
      </c>
      <c r="AV988" s="1">
        <v>13.9</v>
      </c>
      <c r="AW988" s="1" t="s">
        <v>59</v>
      </c>
      <c r="AX988" s="1">
        <v>1</v>
      </c>
    </row>
    <row r="989" spans="1:50">
      <c r="A989" s="1" t="s">
        <v>1888</v>
      </c>
      <c r="B989" s="1" t="s">
        <v>709</v>
      </c>
      <c r="C989" s="1" t="s">
        <v>52</v>
      </c>
      <c r="D989" s="1">
        <v>3280</v>
      </c>
      <c r="E989" s="1" t="s">
        <v>53</v>
      </c>
      <c r="F989" s="1">
        <v>68</v>
      </c>
      <c r="G989" s="1" t="s">
        <v>84</v>
      </c>
      <c r="H989" s="1">
        <v>223.68</v>
      </c>
      <c r="I989" s="1" t="s">
        <v>105</v>
      </c>
      <c r="J989" s="1" t="s">
        <v>71</v>
      </c>
      <c r="K989" s="1" t="s">
        <v>153</v>
      </c>
      <c r="L989" s="1" t="s">
        <v>58</v>
      </c>
      <c r="M989" s="1">
        <v>0</v>
      </c>
      <c r="N989" s="1">
        <v>2</v>
      </c>
      <c r="O989" s="1">
        <v>2</v>
      </c>
      <c r="P989" s="1">
        <v>1</v>
      </c>
      <c r="Q989" s="1" t="s">
        <v>59</v>
      </c>
      <c r="R989" s="1" t="s">
        <v>66</v>
      </c>
      <c r="S989" s="1" t="s">
        <v>59</v>
      </c>
      <c r="T989" s="1" t="s">
        <v>66</v>
      </c>
      <c r="U989" s="1" t="s">
        <v>66</v>
      </c>
      <c r="W989" s="1">
        <v>0</v>
      </c>
      <c r="X989" s="1">
        <v>0</v>
      </c>
      <c r="Y989" s="1" t="s">
        <v>66</v>
      </c>
      <c r="Z989" s="1" t="s">
        <v>58</v>
      </c>
      <c r="AA989" s="1" t="s">
        <v>58</v>
      </c>
      <c r="AB989" s="1" t="s">
        <v>66</v>
      </c>
      <c r="AC989" s="1" t="s">
        <v>58</v>
      </c>
      <c r="AD989" s="1" t="s">
        <v>58</v>
      </c>
      <c r="AE989" s="1" t="s">
        <v>58</v>
      </c>
      <c r="AF989" s="1" t="s">
        <v>58</v>
      </c>
      <c r="AG989" s="1" t="s">
        <v>58</v>
      </c>
      <c r="AH989" s="1" t="s">
        <v>58</v>
      </c>
      <c r="AI989" s="1" t="s">
        <v>58</v>
      </c>
      <c r="AJ989" s="1" t="s">
        <v>58</v>
      </c>
      <c r="AK989" s="1">
        <v>0</v>
      </c>
      <c r="AL989" s="1">
        <v>0</v>
      </c>
      <c r="AM989" s="1">
        <v>1</v>
      </c>
      <c r="AN989" s="1">
        <v>1</v>
      </c>
      <c r="AO989" s="1">
        <v>1</v>
      </c>
      <c r="AP989" s="1">
        <v>0</v>
      </c>
      <c r="AQ989" s="1">
        <v>0</v>
      </c>
      <c r="AR989" s="1">
        <v>1</v>
      </c>
      <c r="AS989" s="1">
        <v>0</v>
      </c>
      <c r="AV989" s="1">
        <v>11.3</v>
      </c>
      <c r="AW989" s="1" t="s">
        <v>59</v>
      </c>
      <c r="AX989" s="1">
        <v>5</v>
      </c>
    </row>
    <row r="990" spans="1:50">
      <c r="A990" s="1" t="s">
        <v>1889</v>
      </c>
      <c r="B990" s="1" t="s">
        <v>306</v>
      </c>
      <c r="C990" s="1" t="s">
        <v>79</v>
      </c>
      <c r="D990" s="1">
        <v>3760</v>
      </c>
      <c r="E990" s="1" t="s">
        <v>63</v>
      </c>
      <c r="F990" s="1">
        <v>72</v>
      </c>
      <c r="G990" s="1" t="s">
        <v>64</v>
      </c>
      <c r="H990" s="1">
        <v>393.42</v>
      </c>
      <c r="I990" s="1" t="s">
        <v>76</v>
      </c>
      <c r="J990" s="1" t="s">
        <v>71</v>
      </c>
      <c r="K990" s="1" t="s">
        <v>72</v>
      </c>
      <c r="L990" s="1" t="s">
        <v>58</v>
      </c>
      <c r="M990" s="1">
        <v>0</v>
      </c>
      <c r="N990" s="1">
        <v>2</v>
      </c>
      <c r="O990" s="1">
        <v>2</v>
      </c>
      <c r="P990" s="1">
        <v>0</v>
      </c>
      <c r="Q990" s="1" t="s">
        <v>59</v>
      </c>
      <c r="R990" s="1" t="s">
        <v>59</v>
      </c>
      <c r="S990" s="1" t="s">
        <v>59</v>
      </c>
      <c r="T990" s="1" t="s">
        <v>59</v>
      </c>
      <c r="U990" s="1" t="s">
        <v>59</v>
      </c>
      <c r="V990" s="1">
        <v>1</v>
      </c>
      <c r="W990" s="1">
        <v>1</v>
      </c>
      <c r="X990" s="1">
        <v>0</v>
      </c>
      <c r="Y990" s="1" t="s">
        <v>58</v>
      </c>
      <c r="Z990" s="1" t="s">
        <v>58</v>
      </c>
      <c r="AA990" s="1" t="s">
        <v>58</v>
      </c>
      <c r="AB990" s="1" t="s">
        <v>58</v>
      </c>
      <c r="AC990" s="1" t="s">
        <v>58</v>
      </c>
      <c r="AD990" s="1" t="s">
        <v>58</v>
      </c>
      <c r="AE990" s="1" t="s">
        <v>58</v>
      </c>
      <c r="AF990" s="1" t="s">
        <v>58</v>
      </c>
      <c r="AG990" s="1" t="s">
        <v>58</v>
      </c>
      <c r="AH990" s="1" t="s">
        <v>58</v>
      </c>
      <c r="AI990" s="1" t="s">
        <v>58</v>
      </c>
      <c r="AJ990" s="1" t="s">
        <v>58</v>
      </c>
      <c r="AK990" s="1">
        <v>0</v>
      </c>
      <c r="AL990" s="1">
        <v>0</v>
      </c>
      <c r="AM990" s="1">
        <v>0</v>
      </c>
      <c r="AN990" s="1">
        <v>0</v>
      </c>
      <c r="AO990" s="1">
        <v>0</v>
      </c>
      <c r="AP990" s="1">
        <v>0</v>
      </c>
      <c r="AQ990" s="1">
        <v>0</v>
      </c>
      <c r="AR990" s="1">
        <v>0</v>
      </c>
      <c r="AS990" s="1">
        <v>0</v>
      </c>
      <c r="AV990" s="1">
        <v>13.2</v>
      </c>
      <c r="AW990" s="1" t="s">
        <v>59</v>
      </c>
      <c r="AX990" s="1">
        <v>8</v>
      </c>
    </row>
    <row r="991" spans="1:50">
      <c r="A991" s="1" t="s">
        <v>1890</v>
      </c>
      <c r="B991" s="1" t="s">
        <v>1156</v>
      </c>
      <c r="C991" s="1" t="s">
        <v>212</v>
      </c>
      <c r="D991" s="1">
        <v>1520</v>
      </c>
      <c r="E991" s="1" t="s">
        <v>53</v>
      </c>
      <c r="F991" s="1">
        <v>0</v>
      </c>
      <c r="G991" s="1" t="s">
        <v>104</v>
      </c>
      <c r="H991" s="1">
        <v>156.58000000000001</v>
      </c>
      <c r="I991" s="1" t="s">
        <v>55</v>
      </c>
      <c r="J991" s="1" t="s">
        <v>55</v>
      </c>
      <c r="K991" s="1" t="s">
        <v>256</v>
      </c>
      <c r="L991" s="1" t="s">
        <v>58</v>
      </c>
      <c r="M991" s="1">
        <v>0</v>
      </c>
      <c r="N991" s="1">
        <v>0</v>
      </c>
      <c r="O991" s="1">
        <v>0</v>
      </c>
      <c r="P991" s="1">
        <v>0</v>
      </c>
      <c r="Q991" s="1" t="s">
        <v>59</v>
      </c>
      <c r="R991" s="1" t="s">
        <v>59</v>
      </c>
      <c r="S991" s="1" t="s">
        <v>59</v>
      </c>
      <c r="T991" s="1" t="s">
        <v>59</v>
      </c>
      <c r="U991" s="1" t="s">
        <v>59</v>
      </c>
      <c r="W991" s="1">
        <v>0</v>
      </c>
      <c r="X991" s="1">
        <v>0</v>
      </c>
      <c r="Y991" s="1" t="s">
        <v>59</v>
      </c>
      <c r="Z991" s="1" t="s">
        <v>59</v>
      </c>
      <c r="AA991" s="1" t="s">
        <v>59</v>
      </c>
      <c r="AB991" s="1" t="s">
        <v>59</v>
      </c>
      <c r="AC991" s="1" t="s">
        <v>59</v>
      </c>
      <c r="AD991" s="1" t="s">
        <v>59</v>
      </c>
      <c r="AE991" s="1" t="s">
        <v>59</v>
      </c>
      <c r="AF991" s="1" t="s">
        <v>59</v>
      </c>
      <c r="AG991" s="1" t="s">
        <v>59</v>
      </c>
      <c r="AH991" s="1" t="s">
        <v>59</v>
      </c>
      <c r="AI991" s="1" t="s">
        <v>59</v>
      </c>
      <c r="AJ991" s="1" t="s">
        <v>59</v>
      </c>
      <c r="AV991" s="1">
        <v>11.8</v>
      </c>
      <c r="AW991" s="1" t="s">
        <v>59</v>
      </c>
      <c r="AX991" s="1">
        <v>7</v>
      </c>
    </row>
    <row r="992" spans="1:50">
      <c r="A992" s="1" t="s">
        <v>1891</v>
      </c>
      <c r="B992" s="1" t="s">
        <v>1892</v>
      </c>
      <c r="C992" s="1" t="s">
        <v>142</v>
      </c>
      <c r="E992" s="1" t="s">
        <v>63</v>
      </c>
      <c r="F992" s="1">
        <v>46</v>
      </c>
      <c r="G992" s="1" t="s">
        <v>84</v>
      </c>
      <c r="H992" s="1">
        <v>262.83</v>
      </c>
      <c r="I992" s="1" t="s">
        <v>76</v>
      </c>
      <c r="J992" s="1" t="s">
        <v>71</v>
      </c>
      <c r="K992" s="1" t="s">
        <v>145</v>
      </c>
      <c r="L992" s="1" t="s">
        <v>58</v>
      </c>
      <c r="M992" s="1">
        <v>0</v>
      </c>
      <c r="N992" s="1">
        <v>1</v>
      </c>
      <c r="O992" s="1">
        <v>1</v>
      </c>
      <c r="P992" s="1">
        <v>0</v>
      </c>
      <c r="Q992" s="1" t="s">
        <v>59</v>
      </c>
      <c r="R992" s="1" t="s">
        <v>59</v>
      </c>
      <c r="S992" s="1" t="s">
        <v>59</v>
      </c>
      <c r="T992" s="1" t="s">
        <v>59</v>
      </c>
      <c r="U992" s="1" t="s">
        <v>59</v>
      </c>
      <c r="V992" s="1">
        <v>1</v>
      </c>
      <c r="W992" s="1">
        <v>1</v>
      </c>
      <c r="X992" s="1">
        <v>1</v>
      </c>
      <c r="Y992" s="1" t="s">
        <v>58</v>
      </c>
      <c r="Z992" s="1" t="s">
        <v>58</v>
      </c>
      <c r="AA992" s="1" t="s">
        <v>58</v>
      </c>
      <c r="AB992" s="1" t="s">
        <v>66</v>
      </c>
      <c r="AC992" s="1" t="s">
        <v>58</v>
      </c>
      <c r="AD992" s="1" t="s">
        <v>58</v>
      </c>
      <c r="AE992" s="1" t="s">
        <v>66</v>
      </c>
      <c r="AF992" s="1" t="s">
        <v>58</v>
      </c>
      <c r="AG992" s="1" t="s">
        <v>58</v>
      </c>
      <c r="AH992" s="1" t="s">
        <v>58</v>
      </c>
      <c r="AI992" s="1" t="s">
        <v>58</v>
      </c>
      <c r="AJ992" s="1" t="s">
        <v>58</v>
      </c>
      <c r="AK992" s="1">
        <v>1</v>
      </c>
      <c r="AL992" s="1">
        <v>0</v>
      </c>
      <c r="AM992" s="1">
        <v>1</v>
      </c>
      <c r="AN992" s="1">
        <v>0</v>
      </c>
      <c r="AO992" s="1">
        <v>0</v>
      </c>
      <c r="AP992" s="1">
        <v>0</v>
      </c>
      <c r="AQ992" s="1">
        <v>0</v>
      </c>
      <c r="AR992" s="1">
        <v>0</v>
      </c>
      <c r="AS992" s="1">
        <v>0</v>
      </c>
      <c r="AV992" s="1">
        <v>12</v>
      </c>
      <c r="AW992" s="1" t="s">
        <v>59</v>
      </c>
      <c r="AX992" s="1">
        <v>6</v>
      </c>
    </row>
    <row r="993" spans="1:50">
      <c r="A993" s="1" t="s">
        <v>1893</v>
      </c>
      <c r="B993" s="1" t="s">
        <v>1894</v>
      </c>
      <c r="C993" s="1" t="s">
        <v>199</v>
      </c>
      <c r="D993" s="1">
        <v>6160</v>
      </c>
      <c r="E993" s="1" t="s">
        <v>63</v>
      </c>
      <c r="F993" s="1">
        <v>38</v>
      </c>
      <c r="G993" s="1" t="s">
        <v>89</v>
      </c>
      <c r="H993" s="1">
        <v>419.41</v>
      </c>
      <c r="I993" s="1" t="s">
        <v>105</v>
      </c>
      <c r="J993" s="1" t="s">
        <v>71</v>
      </c>
      <c r="K993" s="1" t="s">
        <v>256</v>
      </c>
      <c r="L993" s="1" t="s">
        <v>58</v>
      </c>
      <c r="M993" s="1">
        <v>0</v>
      </c>
      <c r="N993" s="1">
        <v>1</v>
      </c>
      <c r="O993" s="1">
        <v>1</v>
      </c>
      <c r="P993" s="1">
        <v>0</v>
      </c>
      <c r="Q993" s="1" t="s">
        <v>59</v>
      </c>
      <c r="R993" s="1" t="s">
        <v>59</v>
      </c>
      <c r="S993" s="1" t="s">
        <v>59</v>
      </c>
      <c r="T993" s="1" t="s">
        <v>59</v>
      </c>
      <c r="U993" s="1" t="s">
        <v>66</v>
      </c>
      <c r="W993" s="1">
        <v>0</v>
      </c>
      <c r="X993" s="1">
        <v>0</v>
      </c>
      <c r="Y993" s="1" t="s">
        <v>58</v>
      </c>
      <c r="Z993" s="1" t="s">
        <v>66</v>
      </c>
      <c r="AA993" s="1" t="s">
        <v>58</v>
      </c>
      <c r="AB993" s="1" t="s">
        <v>66</v>
      </c>
      <c r="AC993" s="1" t="s">
        <v>58</v>
      </c>
      <c r="AD993" s="1" t="s">
        <v>58</v>
      </c>
      <c r="AE993" s="1" t="s">
        <v>58</v>
      </c>
      <c r="AF993" s="1" t="s">
        <v>58</v>
      </c>
      <c r="AG993" s="1" t="s">
        <v>58</v>
      </c>
      <c r="AH993" s="1" t="s">
        <v>58</v>
      </c>
      <c r="AI993" s="1" t="s">
        <v>58</v>
      </c>
      <c r="AJ993" s="1" t="s">
        <v>58</v>
      </c>
      <c r="AK993" s="1">
        <v>0</v>
      </c>
      <c r="AL993" s="1">
        <v>0</v>
      </c>
      <c r="AM993" s="1">
        <v>1</v>
      </c>
      <c r="AN993" s="1">
        <v>0</v>
      </c>
      <c r="AO993" s="1">
        <v>1</v>
      </c>
      <c r="AP993" s="1">
        <v>0</v>
      </c>
      <c r="AQ993" s="1">
        <v>0</v>
      </c>
      <c r="AR993" s="1">
        <v>0</v>
      </c>
      <c r="AS993" s="1">
        <v>1</v>
      </c>
      <c r="AV993" s="1">
        <v>15.9</v>
      </c>
      <c r="AW993" s="1" t="s">
        <v>59</v>
      </c>
      <c r="AX993" s="1">
        <v>3</v>
      </c>
    </row>
    <row r="994" spans="1:50">
      <c r="A994" s="1" t="s">
        <v>1895</v>
      </c>
      <c r="B994" s="1" t="s">
        <v>1896</v>
      </c>
      <c r="C994" s="1" t="s">
        <v>199</v>
      </c>
      <c r="D994" s="1">
        <v>6280</v>
      </c>
      <c r="E994" s="1" t="s">
        <v>63</v>
      </c>
      <c r="F994" s="1">
        <v>44</v>
      </c>
      <c r="G994" s="1" t="s">
        <v>70</v>
      </c>
      <c r="H994" s="1">
        <v>352.96</v>
      </c>
      <c r="I994" s="1" t="s">
        <v>105</v>
      </c>
      <c r="J994" s="1" t="s">
        <v>55</v>
      </c>
      <c r="K994" s="1" t="s">
        <v>72</v>
      </c>
      <c r="L994" s="1" t="s">
        <v>58</v>
      </c>
      <c r="M994" s="1">
        <v>0</v>
      </c>
      <c r="N994" s="1">
        <v>2</v>
      </c>
      <c r="O994" s="1">
        <v>2</v>
      </c>
      <c r="P994" s="1">
        <v>0</v>
      </c>
      <c r="Q994" s="1" t="s">
        <v>59</v>
      </c>
      <c r="R994" s="1" t="s">
        <v>59</v>
      </c>
      <c r="S994" s="1" t="s">
        <v>59</v>
      </c>
      <c r="T994" s="1" t="s">
        <v>59</v>
      </c>
      <c r="U994" s="1" t="s">
        <v>66</v>
      </c>
      <c r="W994" s="1">
        <v>0</v>
      </c>
      <c r="X994" s="1">
        <v>0</v>
      </c>
      <c r="Y994" s="1" t="s">
        <v>66</v>
      </c>
      <c r="Z994" s="1" t="s">
        <v>66</v>
      </c>
      <c r="AA994" s="1" t="s">
        <v>58</v>
      </c>
      <c r="AB994" s="1" t="s">
        <v>66</v>
      </c>
      <c r="AC994" s="1" t="s">
        <v>58</v>
      </c>
      <c r="AD994" s="1" t="s">
        <v>58</v>
      </c>
      <c r="AE994" s="1" t="s">
        <v>58</v>
      </c>
      <c r="AF994" s="1" t="s">
        <v>58</v>
      </c>
      <c r="AG994" s="1" t="s">
        <v>58</v>
      </c>
      <c r="AH994" s="1" t="s">
        <v>58</v>
      </c>
      <c r="AI994" s="1" t="s">
        <v>58</v>
      </c>
      <c r="AJ994" s="1" t="s">
        <v>58</v>
      </c>
      <c r="AK994" s="1">
        <v>1</v>
      </c>
      <c r="AL994" s="1">
        <v>1</v>
      </c>
      <c r="AM994" s="1">
        <v>1</v>
      </c>
      <c r="AN994" s="1">
        <v>0</v>
      </c>
      <c r="AO994" s="1">
        <v>0</v>
      </c>
      <c r="AP994" s="1">
        <v>0</v>
      </c>
      <c r="AQ994" s="1">
        <v>0</v>
      </c>
      <c r="AR994" s="1">
        <v>0</v>
      </c>
      <c r="AS994" s="1">
        <v>1</v>
      </c>
      <c r="AV994" s="1">
        <v>14.7</v>
      </c>
      <c r="AW994" s="1" t="s">
        <v>59</v>
      </c>
      <c r="AX994" s="1">
        <v>3</v>
      </c>
    </row>
    <row r="995" spans="1:50">
      <c r="A995" s="1" t="s">
        <v>1897</v>
      </c>
      <c r="B995" s="1" t="s">
        <v>1898</v>
      </c>
      <c r="C995" s="1" t="s">
        <v>62</v>
      </c>
      <c r="D995" s="1">
        <v>2200</v>
      </c>
      <c r="E995" s="1" t="s">
        <v>53</v>
      </c>
      <c r="F995" s="1">
        <v>62</v>
      </c>
      <c r="G995" s="1" t="s">
        <v>64</v>
      </c>
      <c r="H995" s="1">
        <v>245.39</v>
      </c>
      <c r="I995" s="1" t="s">
        <v>55</v>
      </c>
      <c r="J995" s="1" t="s">
        <v>55</v>
      </c>
      <c r="K995" s="1" t="s">
        <v>72</v>
      </c>
      <c r="L995" s="1" t="s">
        <v>58</v>
      </c>
      <c r="M995" s="1">
        <v>0</v>
      </c>
      <c r="N995" s="1">
        <v>2</v>
      </c>
      <c r="O995" s="1">
        <v>2</v>
      </c>
      <c r="P995" s="1">
        <v>2</v>
      </c>
      <c r="Q995" s="1" t="s">
        <v>66</v>
      </c>
      <c r="R995" s="1" t="s">
        <v>59</v>
      </c>
      <c r="S995" s="1" t="s">
        <v>59</v>
      </c>
      <c r="T995" s="1" t="s">
        <v>66</v>
      </c>
      <c r="U995" s="1" t="s">
        <v>59</v>
      </c>
      <c r="V995" s="1">
        <v>1</v>
      </c>
      <c r="W995" s="1">
        <v>1</v>
      </c>
      <c r="X995" s="1">
        <v>1</v>
      </c>
      <c r="Y995" s="1" t="s">
        <v>58</v>
      </c>
      <c r="Z995" s="1" t="s">
        <v>58</v>
      </c>
      <c r="AA995" s="1" t="s">
        <v>58</v>
      </c>
      <c r="AB995" s="1" t="s">
        <v>58</v>
      </c>
      <c r="AC995" s="1" t="s">
        <v>58</v>
      </c>
      <c r="AD995" s="1" t="s">
        <v>58</v>
      </c>
      <c r="AE995" s="1" t="s">
        <v>58</v>
      </c>
      <c r="AF995" s="1" t="s">
        <v>58</v>
      </c>
      <c r="AG995" s="1" t="s">
        <v>58</v>
      </c>
      <c r="AH995" s="1" t="s">
        <v>58</v>
      </c>
      <c r="AI995" s="1" t="s">
        <v>58</v>
      </c>
      <c r="AJ995" s="1" t="s">
        <v>58</v>
      </c>
      <c r="AK995" s="1">
        <v>0</v>
      </c>
      <c r="AL995" s="1">
        <v>1</v>
      </c>
      <c r="AM995" s="1">
        <v>1</v>
      </c>
      <c r="AN995" s="1">
        <v>1</v>
      </c>
      <c r="AO995" s="1">
        <v>0</v>
      </c>
      <c r="AP995" s="1">
        <v>0</v>
      </c>
      <c r="AQ995" s="1">
        <v>0</v>
      </c>
      <c r="AR995" s="1">
        <v>0</v>
      </c>
      <c r="AS995" s="1">
        <v>1</v>
      </c>
      <c r="AV995" s="1">
        <v>12.3</v>
      </c>
      <c r="AW995" s="1" t="s">
        <v>59</v>
      </c>
      <c r="AX995" s="1">
        <v>8</v>
      </c>
    </row>
    <row r="996" spans="1:50">
      <c r="A996" s="1" t="s">
        <v>1899</v>
      </c>
      <c r="B996" s="1" t="s">
        <v>1900</v>
      </c>
      <c r="C996" s="1" t="s">
        <v>62</v>
      </c>
      <c r="D996" s="1">
        <v>7720</v>
      </c>
      <c r="E996" s="1" t="s">
        <v>63</v>
      </c>
      <c r="F996" s="1">
        <v>56</v>
      </c>
      <c r="G996" s="1" t="s">
        <v>54</v>
      </c>
      <c r="H996" s="1">
        <v>136.84</v>
      </c>
      <c r="I996" s="1" t="s">
        <v>55</v>
      </c>
      <c r="J996" s="1" t="s">
        <v>55</v>
      </c>
      <c r="K996" s="1" t="s">
        <v>85</v>
      </c>
      <c r="L996" s="1" t="s">
        <v>58</v>
      </c>
      <c r="M996" s="1">
        <v>0</v>
      </c>
      <c r="N996" s="1">
        <v>1</v>
      </c>
      <c r="O996" s="1">
        <v>1</v>
      </c>
      <c r="P996" s="1">
        <v>0</v>
      </c>
      <c r="Q996" s="1" t="s">
        <v>59</v>
      </c>
      <c r="R996" s="1" t="s">
        <v>59</v>
      </c>
      <c r="S996" s="1" t="s">
        <v>59</v>
      </c>
      <c r="T996" s="1" t="s">
        <v>59</v>
      </c>
      <c r="U996" s="1" t="s">
        <v>59</v>
      </c>
      <c r="V996" s="1">
        <v>1</v>
      </c>
      <c r="W996" s="1">
        <v>1</v>
      </c>
      <c r="X996" s="1">
        <v>0</v>
      </c>
      <c r="Y996" s="1" t="s">
        <v>58</v>
      </c>
      <c r="Z996" s="1" t="s">
        <v>58</v>
      </c>
      <c r="AA996" s="1" t="s">
        <v>58</v>
      </c>
      <c r="AB996" s="1" t="s">
        <v>58</v>
      </c>
      <c r="AC996" s="1" t="s">
        <v>58</v>
      </c>
      <c r="AD996" s="1" t="s">
        <v>58</v>
      </c>
      <c r="AE996" s="1" t="s">
        <v>58</v>
      </c>
      <c r="AF996" s="1" t="s">
        <v>58</v>
      </c>
      <c r="AG996" s="1" t="s">
        <v>58</v>
      </c>
      <c r="AH996" s="1" t="s">
        <v>58</v>
      </c>
      <c r="AI996" s="1" t="s">
        <v>58</v>
      </c>
      <c r="AJ996" s="1" t="s">
        <v>58</v>
      </c>
      <c r="AK996" s="1">
        <v>0</v>
      </c>
      <c r="AL996" s="1">
        <v>1</v>
      </c>
      <c r="AM996" s="1">
        <v>1</v>
      </c>
      <c r="AN996" s="1">
        <v>0</v>
      </c>
      <c r="AO996" s="1">
        <v>0</v>
      </c>
      <c r="AP996" s="1">
        <v>1</v>
      </c>
      <c r="AQ996" s="1">
        <v>0</v>
      </c>
      <c r="AR996" s="1">
        <v>0</v>
      </c>
      <c r="AS996" s="1">
        <v>0</v>
      </c>
      <c r="AV996" s="1">
        <v>10.8</v>
      </c>
      <c r="AW996" s="1" t="s">
        <v>59</v>
      </c>
      <c r="AX996" s="1">
        <v>8</v>
      </c>
    </row>
    <row r="997" spans="1:50">
      <c r="A997" s="1" t="s">
        <v>1901</v>
      </c>
      <c r="B997" s="1" t="s">
        <v>1902</v>
      </c>
      <c r="C997" s="1" t="s">
        <v>420</v>
      </c>
      <c r="E997" s="1" t="s">
        <v>53</v>
      </c>
      <c r="F997" s="1">
        <v>38</v>
      </c>
      <c r="G997" s="1" t="s">
        <v>104</v>
      </c>
      <c r="H997" s="1">
        <v>188.82</v>
      </c>
      <c r="I997" s="1" t="s">
        <v>55</v>
      </c>
      <c r="J997" s="1" t="s">
        <v>55</v>
      </c>
      <c r="K997" s="1" t="s">
        <v>256</v>
      </c>
      <c r="L997" s="1" t="s">
        <v>58</v>
      </c>
      <c r="M997" s="1">
        <v>0</v>
      </c>
      <c r="N997" s="1">
        <v>0</v>
      </c>
      <c r="O997" s="1">
        <v>0</v>
      </c>
      <c r="P997" s="1">
        <v>0</v>
      </c>
      <c r="Q997" s="1" t="s">
        <v>59</v>
      </c>
      <c r="R997" s="1" t="s">
        <v>59</v>
      </c>
      <c r="S997" s="1" t="s">
        <v>59</v>
      </c>
      <c r="T997" s="1" t="s">
        <v>59</v>
      </c>
      <c r="U997" s="1" t="s">
        <v>59</v>
      </c>
      <c r="V997" s="1">
        <v>1</v>
      </c>
      <c r="W997" s="1">
        <v>1</v>
      </c>
      <c r="X997" s="1">
        <v>0</v>
      </c>
      <c r="Y997" s="1" t="s">
        <v>58</v>
      </c>
      <c r="Z997" s="1" t="s">
        <v>58</v>
      </c>
      <c r="AA997" s="1" t="s">
        <v>58</v>
      </c>
      <c r="AB997" s="1" t="s">
        <v>58</v>
      </c>
      <c r="AC997" s="1" t="s">
        <v>58</v>
      </c>
      <c r="AD997" s="1" t="s">
        <v>58</v>
      </c>
      <c r="AE997" s="1" t="s">
        <v>58</v>
      </c>
      <c r="AF997" s="1" t="s">
        <v>58</v>
      </c>
      <c r="AG997" s="1" t="s">
        <v>58</v>
      </c>
      <c r="AH997" s="1" t="s">
        <v>58</v>
      </c>
      <c r="AI997" s="1" t="s">
        <v>58</v>
      </c>
      <c r="AJ997" s="1" t="s">
        <v>58</v>
      </c>
      <c r="AK997" s="1">
        <v>0</v>
      </c>
      <c r="AL997" s="1">
        <v>0</v>
      </c>
      <c r="AM997" s="1">
        <v>1</v>
      </c>
      <c r="AN997" s="1">
        <v>0</v>
      </c>
      <c r="AO997" s="1">
        <v>0</v>
      </c>
      <c r="AP997" s="1">
        <v>0</v>
      </c>
      <c r="AQ997" s="1">
        <v>0</v>
      </c>
      <c r="AR997" s="1">
        <v>0</v>
      </c>
      <c r="AS997" s="1">
        <v>0</v>
      </c>
      <c r="AV997" s="1">
        <v>11.3</v>
      </c>
      <c r="AW997" s="1" t="s">
        <v>59</v>
      </c>
      <c r="AX997" s="1">
        <v>2</v>
      </c>
    </row>
    <row r="998" spans="1:50">
      <c r="A998" s="1" t="s">
        <v>1903</v>
      </c>
      <c r="B998" s="1" t="s">
        <v>1904</v>
      </c>
      <c r="C998" s="1" t="s">
        <v>529</v>
      </c>
      <c r="E998" s="1" t="s">
        <v>63</v>
      </c>
      <c r="F998" s="1">
        <v>28</v>
      </c>
      <c r="G998" s="1" t="s">
        <v>54</v>
      </c>
      <c r="H998" s="1">
        <v>210.86</v>
      </c>
      <c r="I998" s="1" t="s">
        <v>55</v>
      </c>
      <c r="J998" s="1" t="s">
        <v>55</v>
      </c>
      <c r="K998" s="1" t="s">
        <v>215</v>
      </c>
      <c r="L998" s="1" t="s">
        <v>58</v>
      </c>
      <c r="M998" s="1">
        <v>0</v>
      </c>
      <c r="N998" s="1">
        <v>0</v>
      </c>
      <c r="O998" s="1">
        <v>0</v>
      </c>
      <c r="P998" s="1">
        <v>0</v>
      </c>
      <c r="Q998" s="1" t="s">
        <v>59</v>
      </c>
      <c r="R998" s="1" t="s">
        <v>59</v>
      </c>
      <c r="S998" s="1" t="s">
        <v>59</v>
      </c>
      <c r="T998" s="1" t="s">
        <v>59</v>
      </c>
      <c r="U998" s="1" t="s">
        <v>59</v>
      </c>
      <c r="V998" s="1">
        <v>2</v>
      </c>
      <c r="W998" s="1">
        <v>1</v>
      </c>
      <c r="X998" s="1">
        <v>1</v>
      </c>
      <c r="Y998" s="1" t="s">
        <v>58</v>
      </c>
      <c r="Z998" s="1" t="s">
        <v>58</v>
      </c>
      <c r="AA998" s="1" t="s">
        <v>58</v>
      </c>
      <c r="AB998" s="1" t="s">
        <v>58</v>
      </c>
      <c r="AC998" s="1" t="s">
        <v>58</v>
      </c>
      <c r="AD998" s="1" t="s">
        <v>58</v>
      </c>
      <c r="AE998" s="1" t="s">
        <v>58</v>
      </c>
      <c r="AF998" s="1" t="s">
        <v>58</v>
      </c>
      <c r="AG998" s="1" t="s">
        <v>58</v>
      </c>
      <c r="AH998" s="1" t="s">
        <v>58</v>
      </c>
      <c r="AI998" s="1" t="s">
        <v>58</v>
      </c>
      <c r="AJ998" s="1" t="s">
        <v>58</v>
      </c>
      <c r="AK998" s="1">
        <v>1</v>
      </c>
      <c r="AL998" s="1">
        <v>1</v>
      </c>
      <c r="AM998" s="1">
        <v>1</v>
      </c>
      <c r="AN998" s="1">
        <v>0</v>
      </c>
      <c r="AO998" s="1">
        <v>1</v>
      </c>
      <c r="AP998" s="1">
        <v>0</v>
      </c>
      <c r="AQ998" s="1">
        <v>0</v>
      </c>
      <c r="AR998" s="1">
        <v>0</v>
      </c>
      <c r="AS998" s="1">
        <v>0</v>
      </c>
      <c r="AV998" s="1">
        <v>12.1</v>
      </c>
      <c r="AW998" s="1" t="s">
        <v>59</v>
      </c>
      <c r="AX998" s="1">
        <v>8</v>
      </c>
    </row>
    <row r="999" spans="1:50">
      <c r="A999" s="1" t="s">
        <v>1905</v>
      </c>
      <c r="B999" s="1" t="s">
        <v>1906</v>
      </c>
      <c r="C999" s="1" t="s">
        <v>88</v>
      </c>
      <c r="E999" s="1" t="s">
        <v>63</v>
      </c>
      <c r="F999" s="1">
        <v>32</v>
      </c>
      <c r="G999" s="1" t="s">
        <v>104</v>
      </c>
      <c r="H999" s="1">
        <v>193.75</v>
      </c>
      <c r="I999" s="1" t="s">
        <v>261</v>
      </c>
      <c r="J999" s="1" t="s">
        <v>56</v>
      </c>
      <c r="K999" s="1" t="s">
        <v>256</v>
      </c>
      <c r="L999" s="1" t="s">
        <v>66</v>
      </c>
      <c r="M999" s="1">
        <v>3</v>
      </c>
      <c r="N999" s="1">
        <v>0</v>
      </c>
      <c r="O999" s="1">
        <v>0</v>
      </c>
      <c r="P999" s="1">
        <v>0</v>
      </c>
      <c r="Q999" s="1" t="s">
        <v>66</v>
      </c>
      <c r="R999" s="1" t="s">
        <v>59</v>
      </c>
      <c r="S999" s="1" t="s">
        <v>59</v>
      </c>
      <c r="T999" s="1" t="s">
        <v>66</v>
      </c>
      <c r="U999" s="1" t="s">
        <v>59</v>
      </c>
      <c r="V999" s="1">
        <v>0</v>
      </c>
      <c r="W999" s="1">
        <v>1</v>
      </c>
      <c r="X999" s="1">
        <v>0</v>
      </c>
      <c r="Y999" s="1" t="s">
        <v>59</v>
      </c>
      <c r="Z999" s="1" t="s">
        <v>59</v>
      </c>
      <c r="AA999" s="1" t="s">
        <v>59</v>
      </c>
      <c r="AB999" s="1" t="s">
        <v>59</v>
      </c>
      <c r="AC999" s="1" t="s">
        <v>59</v>
      </c>
      <c r="AD999" s="1" t="s">
        <v>59</v>
      </c>
      <c r="AE999" s="1" t="s">
        <v>59</v>
      </c>
      <c r="AF999" s="1" t="s">
        <v>59</v>
      </c>
      <c r="AG999" s="1" t="s">
        <v>59</v>
      </c>
      <c r="AH999" s="1" t="s">
        <v>59</v>
      </c>
      <c r="AI999" s="1" t="s">
        <v>59</v>
      </c>
      <c r="AJ999" s="1" t="s">
        <v>59</v>
      </c>
      <c r="AV999" s="1">
        <v>12.3</v>
      </c>
      <c r="AW999" s="1" t="s">
        <v>66</v>
      </c>
      <c r="AX999" s="1">
        <v>8</v>
      </c>
    </row>
    <row r="1000" spans="1:50">
      <c r="A1000" s="1" t="s">
        <v>1907</v>
      </c>
      <c r="B1000" s="1" t="s">
        <v>1908</v>
      </c>
      <c r="C1000" s="1" t="s">
        <v>185</v>
      </c>
      <c r="D1000" s="1">
        <v>1600</v>
      </c>
      <c r="E1000" s="1" t="s">
        <v>63</v>
      </c>
      <c r="F1000" s="1">
        <v>64</v>
      </c>
      <c r="G1000" s="1" t="s">
        <v>70</v>
      </c>
      <c r="H1000" s="1">
        <v>431.91</v>
      </c>
      <c r="I1000" s="1" t="s">
        <v>105</v>
      </c>
      <c r="J1000" s="1" t="s">
        <v>55</v>
      </c>
      <c r="K1000" s="1" t="s">
        <v>72</v>
      </c>
      <c r="L1000" s="1" t="s">
        <v>58</v>
      </c>
      <c r="M1000" s="1">
        <v>0</v>
      </c>
      <c r="N1000" s="1">
        <v>2</v>
      </c>
      <c r="O1000" s="1">
        <v>2</v>
      </c>
      <c r="P1000" s="1">
        <v>0</v>
      </c>
      <c r="Q1000" s="1" t="s">
        <v>59</v>
      </c>
      <c r="R1000" s="1" t="s">
        <v>59</v>
      </c>
      <c r="S1000" s="1" t="s">
        <v>59</v>
      </c>
      <c r="T1000" s="1" t="s">
        <v>59</v>
      </c>
      <c r="U1000" s="1" t="s">
        <v>66</v>
      </c>
      <c r="W1000" s="1">
        <v>0</v>
      </c>
      <c r="X1000" s="1">
        <v>0</v>
      </c>
      <c r="Y1000" s="1" t="s">
        <v>66</v>
      </c>
      <c r="Z1000" s="1" t="s">
        <v>66</v>
      </c>
      <c r="AA1000" s="1" t="s">
        <v>66</v>
      </c>
      <c r="AB1000" s="1" t="s">
        <v>66</v>
      </c>
      <c r="AC1000" s="1" t="s">
        <v>58</v>
      </c>
      <c r="AD1000" s="1" t="s">
        <v>66</v>
      </c>
      <c r="AE1000" s="1" t="s">
        <v>66</v>
      </c>
      <c r="AF1000" s="1" t="s">
        <v>58</v>
      </c>
      <c r="AG1000" s="1" t="s">
        <v>58</v>
      </c>
      <c r="AH1000" s="1" t="s">
        <v>58</v>
      </c>
      <c r="AI1000" s="1" t="s">
        <v>58</v>
      </c>
      <c r="AJ1000" s="1" t="s">
        <v>58</v>
      </c>
      <c r="AK1000" s="1">
        <v>0</v>
      </c>
      <c r="AL1000" s="1">
        <v>0</v>
      </c>
      <c r="AM1000" s="1">
        <v>1</v>
      </c>
      <c r="AN1000" s="1">
        <v>0</v>
      </c>
      <c r="AO1000" s="1">
        <v>1</v>
      </c>
      <c r="AP1000" s="1">
        <v>0</v>
      </c>
      <c r="AQ1000" s="1">
        <v>0</v>
      </c>
      <c r="AR1000" s="1">
        <v>0</v>
      </c>
      <c r="AS1000" s="1">
        <v>1</v>
      </c>
      <c r="AV1000" s="1">
        <v>16.2</v>
      </c>
      <c r="AW1000" s="1" t="s">
        <v>66</v>
      </c>
      <c r="AX1000" s="1">
        <v>1</v>
      </c>
    </row>
    <row r="1001" spans="1:50">
      <c r="A1001" s="1" t="s">
        <v>1909</v>
      </c>
      <c r="B1001" s="1" t="s">
        <v>770</v>
      </c>
      <c r="C1001" s="1" t="s">
        <v>366</v>
      </c>
      <c r="E1001" s="1" t="s">
        <v>53</v>
      </c>
      <c r="F1001" s="1">
        <v>30</v>
      </c>
      <c r="G1001" s="1" t="s">
        <v>115</v>
      </c>
      <c r="H1001" s="1">
        <v>262.5</v>
      </c>
      <c r="I1001" s="1" t="s">
        <v>55</v>
      </c>
      <c r="J1001" s="1" t="s">
        <v>55</v>
      </c>
      <c r="K1001" s="1" t="s">
        <v>153</v>
      </c>
      <c r="L1001" s="1" t="s">
        <v>66</v>
      </c>
      <c r="M1001" s="1">
        <v>3</v>
      </c>
      <c r="N1001" s="1">
        <v>2</v>
      </c>
      <c r="O1001" s="1">
        <v>2</v>
      </c>
      <c r="P1001" s="1">
        <v>0</v>
      </c>
      <c r="Q1001" s="1" t="s">
        <v>59</v>
      </c>
      <c r="R1001" s="1" t="s">
        <v>59</v>
      </c>
      <c r="S1001" s="1" t="s">
        <v>59</v>
      </c>
      <c r="T1001" s="1" t="s">
        <v>66</v>
      </c>
      <c r="U1001" s="1" t="s">
        <v>66</v>
      </c>
      <c r="V1001" s="1">
        <v>0</v>
      </c>
      <c r="W1001" s="1">
        <v>1</v>
      </c>
      <c r="X1001" s="1">
        <v>0</v>
      </c>
      <c r="Y1001" s="1" t="s">
        <v>58</v>
      </c>
      <c r="Z1001" s="1" t="s">
        <v>58</v>
      </c>
      <c r="AA1001" s="1" t="s">
        <v>58</v>
      </c>
      <c r="AB1001" s="1" t="s">
        <v>58</v>
      </c>
      <c r="AC1001" s="1" t="s">
        <v>58</v>
      </c>
      <c r="AD1001" s="1" t="s">
        <v>58</v>
      </c>
      <c r="AE1001" s="1" t="s">
        <v>58</v>
      </c>
      <c r="AF1001" s="1" t="s">
        <v>58</v>
      </c>
      <c r="AG1001" s="1" t="s">
        <v>58</v>
      </c>
      <c r="AH1001" s="1" t="s">
        <v>58</v>
      </c>
      <c r="AI1001" s="1" t="s">
        <v>58</v>
      </c>
      <c r="AJ1001" s="1" t="s">
        <v>58</v>
      </c>
      <c r="AK1001" s="1">
        <v>0</v>
      </c>
      <c r="AL1001" s="1">
        <v>0</v>
      </c>
      <c r="AM1001" s="1">
        <v>1</v>
      </c>
      <c r="AN1001" s="1">
        <v>0</v>
      </c>
      <c r="AO1001" s="1">
        <v>0</v>
      </c>
      <c r="AP1001" s="1">
        <v>0</v>
      </c>
      <c r="AQ1001" s="1">
        <v>0</v>
      </c>
      <c r="AR1001" s="1">
        <v>0</v>
      </c>
      <c r="AS1001" s="1">
        <v>0</v>
      </c>
      <c r="AV1001" s="1">
        <v>13</v>
      </c>
      <c r="AW1001" s="1" t="s">
        <v>59</v>
      </c>
      <c r="AX1001" s="1">
        <v>4</v>
      </c>
    </row>
    <row r="1002" spans="1:50">
      <c r="A1002" s="1" t="s">
        <v>1910</v>
      </c>
      <c r="B1002" s="1" t="s">
        <v>1911</v>
      </c>
      <c r="C1002" s="1" t="s">
        <v>529</v>
      </c>
      <c r="E1002" s="1" t="s">
        <v>53</v>
      </c>
      <c r="F1002" s="1">
        <v>86</v>
      </c>
      <c r="G1002" s="1" t="s">
        <v>54</v>
      </c>
      <c r="H1002" s="1">
        <v>232.24</v>
      </c>
      <c r="I1002" s="1" t="s">
        <v>94</v>
      </c>
      <c r="J1002" s="1" t="s">
        <v>55</v>
      </c>
      <c r="K1002" s="1" t="s">
        <v>72</v>
      </c>
      <c r="L1002" s="1" t="s">
        <v>58</v>
      </c>
      <c r="M1002" s="1">
        <v>0</v>
      </c>
      <c r="N1002" s="1">
        <v>1</v>
      </c>
      <c r="O1002" s="1">
        <v>1</v>
      </c>
      <c r="P1002" s="1">
        <v>0</v>
      </c>
      <c r="Q1002" s="1" t="s">
        <v>59</v>
      </c>
      <c r="R1002" s="1" t="s">
        <v>59</v>
      </c>
      <c r="S1002" s="1" t="s">
        <v>59</v>
      </c>
      <c r="T1002" s="1" t="s">
        <v>59</v>
      </c>
      <c r="U1002" s="1" t="s">
        <v>59</v>
      </c>
      <c r="V1002" s="1">
        <v>1</v>
      </c>
      <c r="W1002" s="1">
        <v>0</v>
      </c>
      <c r="X1002" s="1">
        <v>0</v>
      </c>
      <c r="Y1002" s="1" t="s">
        <v>58</v>
      </c>
      <c r="Z1002" s="1" t="s">
        <v>66</v>
      </c>
      <c r="AA1002" s="1" t="s">
        <v>58</v>
      </c>
      <c r="AB1002" s="1" t="s">
        <v>58</v>
      </c>
      <c r="AC1002" s="1" t="s">
        <v>58</v>
      </c>
      <c r="AD1002" s="1" t="s">
        <v>58</v>
      </c>
      <c r="AE1002" s="1" t="s">
        <v>58</v>
      </c>
      <c r="AF1002" s="1" t="s">
        <v>58</v>
      </c>
      <c r="AG1002" s="1" t="s">
        <v>58</v>
      </c>
      <c r="AH1002" s="1" t="s">
        <v>58</v>
      </c>
      <c r="AI1002" s="1" t="s">
        <v>58</v>
      </c>
      <c r="AJ1002" s="1" t="s">
        <v>58</v>
      </c>
      <c r="AK1002" s="1">
        <v>0</v>
      </c>
      <c r="AL1002" s="1">
        <v>0</v>
      </c>
      <c r="AM1002" s="1">
        <v>1</v>
      </c>
      <c r="AN1002" s="1">
        <v>0</v>
      </c>
      <c r="AO1002" s="1">
        <v>1</v>
      </c>
      <c r="AP1002" s="1">
        <v>0</v>
      </c>
      <c r="AQ1002" s="1">
        <v>0</v>
      </c>
      <c r="AR1002" s="1">
        <v>0</v>
      </c>
      <c r="AS1002" s="1">
        <v>0</v>
      </c>
      <c r="AV1002" s="1">
        <v>11.5</v>
      </c>
      <c r="AW1002" s="1" t="s">
        <v>59</v>
      </c>
      <c r="AX1002" s="1">
        <v>8</v>
      </c>
    </row>
    <row r="1003" spans="1:50">
      <c r="A1003" s="1" t="s">
        <v>1912</v>
      </c>
      <c r="B1003" s="1" t="s">
        <v>1913</v>
      </c>
      <c r="C1003" s="1" t="s">
        <v>103</v>
      </c>
      <c r="D1003" s="1">
        <v>4480</v>
      </c>
      <c r="E1003" s="1" t="s">
        <v>63</v>
      </c>
      <c r="F1003" s="1">
        <v>52</v>
      </c>
      <c r="G1003" s="1" t="s">
        <v>64</v>
      </c>
      <c r="H1003" s="1">
        <v>332.89</v>
      </c>
      <c r="I1003" s="1" t="s">
        <v>105</v>
      </c>
      <c r="J1003" s="1" t="s">
        <v>71</v>
      </c>
      <c r="K1003" s="1" t="s">
        <v>72</v>
      </c>
      <c r="L1003" s="1" t="s">
        <v>58</v>
      </c>
      <c r="M1003" s="1">
        <v>0</v>
      </c>
      <c r="N1003" s="1">
        <v>2</v>
      </c>
      <c r="O1003" s="1">
        <v>2</v>
      </c>
      <c r="P1003" s="1">
        <v>0</v>
      </c>
      <c r="Q1003" s="1" t="s">
        <v>59</v>
      </c>
      <c r="R1003" s="1" t="s">
        <v>59</v>
      </c>
      <c r="S1003" s="1" t="s">
        <v>59</v>
      </c>
      <c r="T1003" s="1" t="s">
        <v>66</v>
      </c>
      <c r="U1003" s="1" t="s">
        <v>66</v>
      </c>
      <c r="W1003" s="1">
        <v>0</v>
      </c>
      <c r="X1003" s="1">
        <v>0</v>
      </c>
      <c r="Y1003" s="1" t="s">
        <v>66</v>
      </c>
      <c r="Z1003" s="1" t="s">
        <v>66</v>
      </c>
      <c r="AA1003" s="1" t="s">
        <v>58</v>
      </c>
      <c r="AB1003" s="1" t="s">
        <v>66</v>
      </c>
      <c r="AC1003" s="1" t="s">
        <v>58</v>
      </c>
      <c r="AD1003" s="1" t="s">
        <v>58</v>
      </c>
      <c r="AE1003" s="1" t="s">
        <v>58</v>
      </c>
      <c r="AF1003" s="1" t="s">
        <v>58</v>
      </c>
      <c r="AG1003" s="1" t="s">
        <v>58</v>
      </c>
      <c r="AH1003" s="1" t="s">
        <v>58</v>
      </c>
      <c r="AI1003" s="1" t="s">
        <v>58</v>
      </c>
      <c r="AJ1003" s="1" t="s">
        <v>58</v>
      </c>
      <c r="AK1003" s="1">
        <v>0</v>
      </c>
      <c r="AL1003" s="1">
        <v>1</v>
      </c>
      <c r="AM1003" s="1">
        <v>1</v>
      </c>
      <c r="AN1003" s="1">
        <v>0</v>
      </c>
      <c r="AO1003" s="1">
        <v>1</v>
      </c>
      <c r="AP1003" s="1">
        <v>0</v>
      </c>
      <c r="AQ1003" s="1">
        <v>0</v>
      </c>
      <c r="AR1003" s="1">
        <v>0</v>
      </c>
      <c r="AS1003" s="1">
        <v>0</v>
      </c>
      <c r="AV1003" s="1">
        <v>10.199999999999999</v>
      </c>
      <c r="AW1003" s="1" t="s">
        <v>59</v>
      </c>
      <c r="AX1003" s="1">
        <v>6</v>
      </c>
    </row>
    <row r="1004" spans="1:50">
      <c r="A1004" s="1" t="s">
        <v>1914</v>
      </c>
      <c r="B1004" s="1" t="s">
        <v>1915</v>
      </c>
      <c r="C1004" s="1" t="s">
        <v>108</v>
      </c>
      <c r="D1004" s="1">
        <v>7200</v>
      </c>
      <c r="E1004" s="1" t="s">
        <v>53</v>
      </c>
      <c r="F1004" s="1">
        <v>50</v>
      </c>
      <c r="G1004" s="1" t="s">
        <v>104</v>
      </c>
      <c r="H1004" s="1">
        <v>150.33000000000001</v>
      </c>
      <c r="I1004" s="1" t="s">
        <v>241</v>
      </c>
      <c r="J1004" s="1" t="s">
        <v>56</v>
      </c>
      <c r="K1004" s="1" t="s">
        <v>123</v>
      </c>
      <c r="L1004" s="1" t="s">
        <v>58</v>
      </c>
      <c r="M1004" s="1">
        <v>0</v>
      </c>
      <c r="N1004" s="1">
        <v>0</v>
      </c>
      <c r="O1004" s="1">
        <v>0</v>
      </c>
      <c r="P1004" s="1">
        <v>0</v>
      </c>
      <c r="Q1004" s="1" t="s">
        <v>66</v>
      </c>
      <c r="R1004" s="1" t="s">
        <v>66</v>
      </c>
      <c r="S1004" s="1" t="s">
        <v>66</v>
      </c>
      <c r="T1004" s="1" t="s">
        <v>66</v>
      </c>
      <c r="U1004" s="1" t="s">
        <v>66</v>
      </c>
      <c r="W1004" s="1">
        <v>0</v>
      </c>
      <c r="X1004" s="1">
        <v>0</v>
      </c>
      <c r="Y1004" s="1" t="s">
        <v>59</v>
      </c>
      <c r="Z1004" s="1" t="s">
        <v>59</v>
      </c>
      <c r="AA1004" s="1" t="s">
        <v>59</v>
      </c>
      <c r="AB1004" s="1" t="s">
        <v>59</v>
      </c>
      <c r="AC1004" s="1" t="s">
        <v>59</v>
      </c>
      <c r="AD1004" s="1" t="s">
        <v>59</v>
      </c>
      <c r="AE1004" s="1" t="s">
        <v>59</v>
      </c>
      <c r="AF1004" s="1" t="s">
        <v>59</v>
      </c>
      <c r="AG1004" s="1" t="s">
        <v>59</v>
      </c>
      <c r="AH1004" s="1" t="s">
        <v>59</v>
      </c>
      <c r="AI1004" s="1" t="s">
        <v>59</v>
      </c>
      <c r="AJ1004" s="1" t="s">
        <v>59</v>
      </c>
      <c r="AV1004" s="1">
        <v>13.4</v>
      </c>
      <c r="AW1004" s="1" t="s">
        <v>66</v>
      </c>
      <c r="AX1004" s="1">
        <v>9</v>
      </c>
    </row>
    <row r="1005" spans="1:50">
      <c r="A1005" s="1" t="s">
        <v>1916</v>
      </c>
      <c r="B1005" s="1" t="s">
        <v>1917</v>
      </c>
      <c r="C1005" s="1" t="s">
        <v>182</v>
      </c>
      <c r="D1005" s="1">
        <v>8840</v>
      </c>
      <c r="E1005" s="1" t="s">
        <v>53</v>
      </c>
      <c r="F1005" s="1">
        <v>58</v>
      </c>
      <c r="G1005" s="1" t="s">
        <v>104</v>
      </c>
      <c r="H1005" s="1">
        <v>217.76</v>
      </c>
      <c r="I1005" s="1" t="s">
        <v>105</v>
      </c>
      <c r="J1005" s="1" t="s">
        <v>56</v>
      </c>
      <c r="K1005" s="1" t="s">
        <v>153</v>
      </c>
      <c r="L1005" s="1" t="s">
        <v>58</v>
      </c>
      <c r="M1005" s="1">
        <v>0</v>
      </c>
      <c r="N1005" s="1">
        <v>1</v>
      </c>
      <c r="O1005" s="1">
        <v>1</v>
      </c>
      <c r="P1005" s="1">
        <v>0</v>
      </c>
      <c r="Q1005" s="1" t="s">
        <v>59</v>
      </c>
      <c r="R1005" s="1" t="s">
        <v>59</v>
      </c>
      <c r="S1005" s="1" t="s">
        <v>59</v>
      </c>
      <c r="T1005" s="1" t="s">
        <v>59</v>
      </c>
      <c r="U1005" s="1" t="s">
        <v>59</v>
      </c>
      <c r="V1005" s="1">
        <v>1</v>
      </c>
      <c r="W1005" s="1">
        <v>0</v>
      </c>
      <c r="X1005" s="1">
        <v>0</v>
      </c>
      <c r="Y1005" s="1" t="s">
        <v>59</v>
      </c>
      <c r="Z1005" s="1" t="s">
        <v>59</v>
      </c>
      <c r="AA1005" s="1" t="s">
        <v>59</v>
      </c>
      <c r="AB1005" s="1" t="s">
        <v>59</v>
      </c>
      <c r="AC1005" s="1" t="s">
        <v>59</v>
      </c>
      <c r="AD1005" s="1" t="s">
        <v>59</v>
      </c>
      <c r="AE1005" s="1" t="s">
        <v>59</v>
      </c>
      <c r="AF1005" s="1" t="s">
        <v>59</v>
      </c>
      <c r="AG1005" s="1" t="s">
        <v>59</v>
      </c>
      <c r="AH1005" s="1" t="s">
        <v>59</v>
      </c>
      <c r="AI1005" s="1" t="s">
        <v>59</v>
      </c>
      <c r="AJ1005" s="1" t="s">
        <v>59</v>
      </c>
      <c r="AV1005" s="1">
        <v>13.5</v>
      </c>
      <c r="AW1005" s="1" t="s">
        <v>59</v>
      </c>
      <c r="AX1005" s="1">
        <v>7</v>
      </c>
    </row>
    <row r="1006" spans="1:50">
      <c r="A1006" s="1" t="s">
        <v>1918</v>
      </c>
      <c r="B1006" s="1" t="s">
        <v>1919</v>
      </c>
      <c r="C1006" s="1" t="s">
        <v>187</v>
      </c>
      <c r="D1006" s="1">
        <v>8840</v>
      </c>
      <c r="E1006" s="1" t="s">
        <v>63</v>
      </c>
      <c r="F1006" s="1">
        <v>62</v>
      </c>
      <c r="G1006" s="1" t="s">
        <v>363</v>
      </c>
      <c r="H1006" s="1">
        <v>490.46</v>
      </c>
      <c r="I1006" s="1" t="s">
        <v>105</v>
      </c>
      <c r="J1006" s="1" t="s">
        <v>55</v>
      </c>
      <c r="K1006" s="1" t="s">
        <v>72</v>
      </c>
      <c r="L1006" s="1" t="s">
        <v>58</v>
      </c>
      <c r="M1006" s="1">
        <v>0</v>
      </c>
      <c r="N1006" s="1">
        <v>2</v>
      </c>
      <c r="O1006" s="1">
        <v>2</v>
      </c>
      <c r="P1006" s="1">
        <v>0</v>
      </c>
      <c r="Q1006" s="1" t="s">
        <v>59</v>
      </c>
      <c r="R1006" s="1" t="s">
        <v>59</v>
      </c>
      <c r="S1006" s="1" t="s">
        <v>59</v>
      </c>
      <c r="T1006" s="1" t="s">
        <v>59</v>
      </c>
      <c r="U1006" s="1" t="s">
        <v>59</v>
      </c>
      <c r="W1006" s="1">
        <v>0</v>
      </c>
      <c r="X1006" s="1">
        <v>0</v>
      </c>
      <c r="Y1006" s="1" t="s">
        <v>66</v>
      </c>
      <c r="Z1006" s="1" t="s">
        <v>66</v>
      </c>
      <c r="AA1006" s="1" t="s">
        <v>58</v>
      </c>
      <c r="AB1006" s="1" t="s">
        <v>66</v>
      </c>
      <c r="AC1006" s="1" t="s">
        <v>58</v>
      </c>
      <c r="AD1006" s="1" t="s">
        <v>58</v>
      </c>
      <c r="AE1006" s="1" t="s">
        <v>58</v>
      </c>
      <c r="AF1006" s="1" t="s">
        <v>58</v>
      </c>
      <c r="AG1006" s="1" t="s">
        <v>58</v>
      </c>
      <c r="AH1006" s="1" t="s">
        <v>66</v>
      </c>
      <c r="AI1006" s="1" t="s">
        <v>58</v>
      </c>
      <c r="AJ1006" s="1" t="s">
        <v>58</v>
      </c>
      <c r="AK1006" s="1">
        <v>0</v>
      </c>
      <c r="AL1006" s="1">
        <v>1</v>
      </c>
      <c r="AM1006" s="1">
        <v>1</v>
      </c>
      <c r="AN1006" s="1">
        <v>1</v>
      </c>
      <c r="AO1006" s="1">
        <v>0</v>
      </c>
      <c r="AP1006" s="1">
        <v>0</v>
      </c>
      <c r="AQ1006" s="1">
        <v>0</v>
      </c>
      <c r="AR1006" s="1">
        <v>0</v>
      </c>
      <c r="AS1006" s="1">
        <v>1</v>
      </c>
      <c r="AV1006" s="1">
        <v>16.399999999999999</v>
      </c>
      <c r="AW1006" s="1" t="s">
        <v>59</v>
      </c>
      <c r="AX1006" s="1">
        <v>7</v>
      </c>
    </row>
    <row r="1007" spans="1:50">
      <c r="A1007" s="1" t="s">
        <v>1920</v>
      </c>
      <c r="B1007" s="1" t="s">
        <v>1921</v>
      </c>
      <c r="C1007" s="1" t="s">
        <v>75</v>
      </c>
      <c r="D1007" s="1">
        <v>2160</v>
      </c>
      <c r="E1007" s="1" t="s">
        <v>63</v>
      </c>
      <c r="F1007" s="1">
        <v>70</v>
      </c>
      <c r="G1007" s="1" t="s">
        <v>163</v>
      </c>
      <c r="H1007" s="1">
        <v>374.01</v>
      </c>
      <c r="I1007" s="1" t="s">
        <v>105</v>
      </c>
      <c r="J1007" s="1" t="s">
        <v>71</v>
      </c>
      <c r="K1007" s="1" t="s">
        <v>111</v>
      </c>
      <c r="L1007" s="1" t="s">
        <v>58</v>
      </c>
      <c r="M1007" s="1">
        <v>0</v>
      </c>
      <c r="N1007" s="1">
        <v>2</v>
      </c>
      <c r="O1007" s="1">
        <v>2</v>
      </c>
      <c r="P1007" s="1">
        <v>0</v>
      </c>
      <c r="Q1007" s="1" t="s">
        <v>59</v>
      </c>
      <c r="R1007" s="1" t="s">
        <v>59</v>
      </c>
      <c r="S1007" s="1" t="s">
        <v>59</v>
      </c>
      <c r="T1007" s="1" t="s">
        <v>66</v>
      </c>
      <c r="U1007" s="1" t="s">
        <v>59</v>
      </c>
      <c r="V1007" s="1">
        <v>1</v>
      </c>
      <c r="W1007" s="1">
        <v>1</v>
      </c>
      <c r="X1007" s="1">
        <v>1</v>
      </c>
      <c r="Y1007" s="1" t="s">
        <v>66</v>
      </c>
      <c r="Z1007" s="1" t="s">
        <v>66</v>
      </c>
      <c r="AA1007" s="1" t="s">
        <v>66</v>
      </c>
      <c r="AB1007" s="1" t="s">
        <v>66</v>
      </c>
      <c r="AC1007" s="1" t="s">
        <v>58</v>
      </c>
      <c r="AD1007" s="1" t="s">
        <v>58</v>
      </c>
      <c r="AE1007" s="1" t="s">
        <v>58</v>
      </c>
      <c r="AF1007" s="1" t="s">
        <v>58</v>
      </c>
      <c r="AG1007" s="1" t="s">
        <v>58</v>
      </c>
      <c r="AH1007" s="1" t="s">
        <v>58</v>
      </c>
      <c r="AI1007" s="1" t="s">
        <v>66</v>
      </c>
      <c r="AJ1007" s="1" t="s">
        <v>58</v>
      </c>
      <c r="AK1007" s="1">
        <v>0</v>
      </c>
      <c r="AL1007" s="1">
        <v>1</v>
      </c>
      <c r="AM1007" s="1">
        <v>1</v>
      </c>
      <c r="AN1007" s="1">
        <v>0</v>
      </c>
      <c r="AO1007" s="1">
        <v>1</v>
      </c>
      <c r="AP1007" s="1">
        <v>0</v>
      </c>
      <c r="AQ1007" s="1">
        <v>0</v>
      </c>
      <c r="AR1007" s="1">
        <v>0</v>
      </c>
      <c r="AS1007" s="1">
        <v>0</v>
      </c>
      <c r="AV1007" s="1">
        <v>14.9</v>
      </c>
      <c r="AW1007" s="1" t="s">
        <v>59</v>
      </c>
      <c r="AX1007" s="1">
        <v>1</v>
      </c>
    </row>
    <row r="1008" spans="1:50">
      <c r="A1008" s="1" t="s">
        <v>1922</v>
      </c>
      <c r="B1008" s="1" t="s">
        <v>1923</v>
      </c>
      <c r="C1008" s="1" t="s">
        <v>205</v>
      </c>
      <c r="E1008" s="1" t="s">
        <v>53</v>
      </c>
      <c r="F1008" s="1">
        <v>40</v>
      </c>
      <c r="G1008" s="1" t="s">
        <v>84</v>
      </c>
      <c r="H1008" s="1">
        <v>201.64</v>
      </c>
      <c r="I1008" s="1" t="s">
        <v>100</v>
      </c>
      <c r="J1008" s="1" t="s">
        <v>71</v>
      </c>
      <c r="K1008" s="1" t="s">
        <v>131</v>
      </c>
      <c r="L1008" s="1" t="s">
        <v>66</v>
      </c>
      <c r="M1008" s="1">
        <v>3</v>
      </c>
      <c r="N1008" s="1">
        <v>2</v>
      </c>
      <c r="O1008" s="1">
        <v>2</v>
      </c>
      <c r="P1008" s="1">
        <v>0</v>
      </c>
      <c r="Q1008" s="1" t="s">
        <v>59</v>
      </c>
      <c r="R1008" s="1" t="s">
        <v>59</v>
      </c>
      <c r="S1008" s="1" t="s">
        <v>59</v>
      </c>
      <c r="T1008" s="1" t="s">
        <v>59</v>
      </c>
      <c r="U1008" s="1" t="s">
        <v>59</v>
      </c>
      <c r="W1008" s="1">
        <v>0</v>
      </c>
      <c r="X1008" s="1">
        <v>0</v>
      </c>
      <c r="Y1008" s="1" t="s">
        <v>66</v>
      </c>
      <c r="Z1008" s="1" t="s">
        <v>66</v>
      </c>
      <c r="AA1008" s="1" t="s">
        <v>58</v>
      </c>
      <c r="AB1008" s="1" t="s">
        <v>66</v>
      </c>
      <c r="AC1008" s="1" t="s">
        <v>58</v>
      </c>
      <c r="AD1008" s="1" t="s">
        <v>58</v>
      </c>
      <c r="AE1008" s="1" t="s">
        <v>66</v>
      </c>
      <c r="AF1008" s="1" t="s">
        <v>58</v>
      </c>
      <c r="AG1008" s="1" t="s">
        <v>58</v>
      </c>
      <c r="AH1008" s="1" t="s">
        <v>58</v>
      </c>
      <c r="AI1008" s="1" t="s">
        <v>58</v>
      </c>
      <c r="AJ1008" s="1" t="s">
        <v>58</v>
      </c>
      <c r="AK1008" s="1">
        <v>0</v>
      </c>
      <c r="AL1008" s="1">
        <v>1</v>
      </c>
      <c r="AM1008" s="1">
        <v>1</v>
      </c>
      <c r="AN1008" s="1">
        <v>0</v>
      </c>
      <c r="AO1008" s="1">
        <v>1</v>
      </c>
      <c r="AP1008" s="1">
        <v>0</v>
      </c>
      <c r="AQ1008" s="1">
        <v>0</v>
      </c>
      <c r="AR1008" s="1">
        <v>0</v>
      </c>
      <c r="AS1008" s="1">
        <v>0</v>
      </c>
      <c r="AV1008" s="1">
        <v>11.3</v>
      </c>
      <c r="AW1008" s="1" t="s">
        <v>59</v>
      </c>
      <c r="AX1008" s="1">
        <v>1</v>
      </c>
    </row>
    <row r="1009" spans="1:50">
      <c r="A1009" s="1" t="s">
        <v>1924</v>
      </c>
      <c r="B1009" s="1" t="s">
        <v>1925</v>
      </c>
      <c r="C1009" s="1" t="s">
        <v>148</v>
      </c>
      <c r="D1009" s="1">
        <v>6160</v>
      </c>
      <c r="E1009" s="1" t="s">
        <v>53</v>
      </c>
      <c r="F1009" s="1">
        <v>0</v>
      </c>
      <c r="G1009" s="1" t="s">
        <v>84</v>
      </c>
      <c r="H1009" s="1">
        <v>228.95</v>
      </c>
      <c r="I1009" s="1" t="s">
        <v>55</v>
      </c>
      <c r="J1009" s="1" t="s">
        <v>55</v>
      </c>
      <c r="K1009" s="1" t="s">
        <v>128</v>
      </c>
      <c r="L1009" s="1" t="s">
        <v>58</v>
      </c>
      <c r="M1009" s="1">
        <v>0</v>
      </c>
      <c r="N1009" s="1">
        <v>0</v>
      </c>
      <c r="O1009" s="1">
        <v>0</v>
      </c>
      <c r="P1009" s="1">
        <v>0</v>
      </c>
      <c r="Q1009" s="1" t="s">
        <v>59</v>
      </c>
      <c r="R1009" s="1" t="s">
        <v>59</v>
      </c>
      <c r="S1009" s="1" t="s">
        <v>59</v>
      </c>
      <c r="T1009" s="1" t="s">
        <v>59</v>
      </c>
      <c r="U1009" s="1" t="s">
        <v>59</v>
      </c>
      <c r="W1009" s="1">
        <v>0</v>
      </c>
      <c r="X1009" s="1">
        <v>0</v>
      </c>
      <c r="Y1009" s="1" t="s">
        <v>59</v>
      </c>
      <c r="Z1009" s="1" t="s">
        <v>59</v>
      </c>
      <c r="AA1009" s="1" t="s">
        <v>59</v>
      </c>
      <c r="AB1009" s="1" t="s">
        <v>59</v>
      </c>
      <c r="AC1009" s="1" t="s">
        <v>59</v>
      </c>
      <c r="AD1009" s="1" t="s">
        <v>59</v>
      </c>
      <c r="AE1009" s="1" t="s">
        <v>59</v>
      </c>
      <c r="AF1009" s="1" t="s">
        <v>59</v>
      </c>
      <c r="AG1009" s="1" t="s">
        <v>59</v>
      </c>
      <c r="AH1009" s="1" t="s">
        <v>59</v>
      </c>
      <c r="AI1009" s="1" t="s">
        <v>59</v>
      </c>
      <c r="AJ1009" s="1" t="s">
        <v>59</v>
      </c>
      <c r="AV1009" s="1">
        <v>12.8</v>
      </c>
      <c r="AW1009" s="1" t="s">
        <v>59</v>
      </c>
      <c r="AX1009" s="1">
        <v>3</v>
      </c>
    </row>
    <row r="1010" spans="1:50">
      <c r="A1010" s="1" t="s">
        <v>1926</v>
      </c>
      <c r="B1010" s="1" t="s">
        <v>1927</v>
      </c>
      <c r="C1010" s="1" t="s">
        <v>108</v>
      </c>
      <c r="D1010" s="1">
        <v>1920</v>
      </c>
      <c r="E1010" s="1" t="s">
        <v>63</v>
      </c>
      <c r="F1010" s="1">
        <v>48</v>
      </c>
      <c r="G1010" s="1" t="s">
        <v>84</v>
      </c>
      <c r="H1010" s="1">
        <v>289.8</v>
      </c>
      <c r="I1010" s="1" t="s">
        <v>105</v>
      </c>
      <c r="J1010" s="1" t="s">
        <v>56</v>
      </c>
      <c r="K1010" s="1" t="s">
        <v>168</v>
      </c>
      <c r="L1010" s="1" t="s">
        <v>58</v>
      </c>
      <c r="M1010" s="1">
        <v>0</v>
      </c>
      <c r="N1010" s="1">
        <v>1</v>
      </c>
      <c r="O1010" s="1">
        <v>1</v>
      </c>
      <c r="P1010" s="1">
        <v>0</v>
      </c>
      <c r="Q1010" s="1" t="s">
        <v>59</v>
      </c>
      <c r="R1010" s="1" t="s">
        <v>66</v>
      </c>
      <c r="S1010" s="1" t="s">
        <v>59</v>
      </c>
      <c r="T1010" s="1" t="s">
        <v>66</v>
      </c>
      <c r="U1010" s="1" t="s">
        <v>66</v>
      </c>
      <c r="V1010" s="1">
        <v>1</v>
      </c>
      <c r="W1010" s="1">
        <v>0</v>
      </c>
      <c r="X1010" s="1">
        <v>0</v>
      </c>
      <c r="Y1010" s="1" t="s">
        <v>66</v>
      </c>
      <c r="Z1010" s="1" t="s">
        <v>58</v>
      </c>
      <c r="AA1010" s="1" t="s">
        <v>58</v>
      </c>
      <c r="AB1010" s="1" t="s">
        <v>58</v>
      </c>
      <c r="AC1010" s="1" t="s">
        <v>58</v>
      </c>
      <c r="AD1010" s="1" t="s">
        <v>58</v>
      </c>
      <c r="AE1010" s="1" t="s">
        <v>58</v>
      </c>
      <c r="AF1010" s="1" t="s">
        <v>58</v>
      </c>
      <c r="AG1010" s="1" t="s">
        <v>58</v>
      </c>
      <c r="AH1010" s="1" t="s">
        <v>58</v>
      </c>
      <c r="AI1010" s="1" t="s">
        <v>58</v>
      </c>
      <c r="AJ1010" s="1" t="s">
        <v>58</v>
      </c>
      <c r="AK1010" s="1">
        <v>1</v>
      </c>
      <c r="AL1010" s="1">
        <v>1</v>
      </c>
      <c r="AM1010" s="1">
        <v>1</v>
      </c>
      <c r="AN1010" s="1">
        <v>0</v>
      </c>
      <c r="AO1010" s="1">
        <v>1</v>
      </c>
      <c r="AP1010" s="1">
        <v>0</v>
      </c>
      <c r="AQ1010" s="1">
        <v>0</v>
      </c>
      <c r="AR1010" s="1">
        <v>1</v>
      </c>
      <c r="AS1010" s="1">
        <v>1</v>
      </c>
      <c r="AV1010" s="1">
        <v>13.7</v>
      </c>
      <c r="AW1010" s="1" t="s">
        <v>59</v>
      </c>
      <c r="AX1010" s="1">
        <v>9</v>
      </c>
    </row>
    <row r="1011" spans="1:50">
      <c r="A1011" s="1" t="s">
        <v>1928</v>
      </c>
      <c r="B1011" s="1" t="s">
        <v>1929</v>
      </c>
      <c r="C1011" s="1" t="s">
        <v>119</v>
      </c>
      <c r="E1011" s="1" t="s">
        <v>53</v>
      </c>
      <c r="F1011" s="1">
        <v>0</v>
      </c>
      <c r="G1011" s="1" t="s">
        <v>115</v>
      </c>
      <c r="H1011" s="1">
        <v>146.38</v>
      </c>
      <c r="I1011" s="1" t="s">
        <v>55</v>
      </c>
      <c r="J1011" s="1" t="s">
        <v>55</v>
      </c>
      <c r="K1011" s="1" t="s">
        <v>128</v>
      </c>
      <c r="L1011" s="1" t="s">
        <v>66</v>
      </c>
      <c r="M1011" s="1">
        <v>1</v>
      </c>
      <c r="N1011" s="1">
        <v>0</v>
      </c>
      <c r="O1011" s="1">
        <v>0</v>
      </c>
      <c r="P1011" s="1">
        <v>0</v>
      </c>
      <c r="Q1011" s="1" t="s">
        <v>59</v>
      </c>
      <c r="R1011" s="1" t="s">
        <v>59</v>
      </c>
      <c r="S1011" s="1" t="s">
        <v>59</v>
      </c>
      <c r="T1011" s="1" t="s">
        <v>59</v>
      </c>
      <c r="U1011" s="1" t="s">
        <v>59</v>
      </c>
      <c r="W1011" s="1">
        <v>0</v>
      </c>
      <c r="X1011" s="1">
        <v>0</v>
      </c>
      <c r="Y1011" s="1" t="s">
        <v>66</v>
      </c>
      <c r="Z1011" s="1" t="s">
        <v>58</v>
      </c>
      <c r="AA1011" s="1" t="s">
        <v>58</v>
      </c>
      <c r="AB1011" s="1" t="s">
        <v>58</v>
      </c>
      <c r="AC1011" s="1" t="s">
        <v>58</v>
      </c>
      <c r="AD1011" s="1" t="s">
        <v>58</v>
      </c>
      <c r="AE1011" s="1" t="s">
        <v>58</v>
      </c>
      <c r="AF1011" s="1" t="s">
        <v>58</v>
      </c>
      <c r="AG1011" s="1" t="s">
        <v>58</v>
      </c>
      <c r="AH1011" s="1" t="s">
        <v>58</v>
      </c>
      <c r="AI1011" s="1" t="s">
        <v>58</v>
      </c>
      <c r="AJ1011" s="1" t="s">
        <v>58</v>
      </c>
      <c r="AK1011" s="1">
        <v>0</v>
      </c>
      <c r="AL1011" s="1">
        <v>1</v>
      </c>
      <c r="AM1011" s="1">
        <v>1</v>
      </c>
      <c r="AN1011" s="1">
        <v>0</v>
      </c>
      <c r="AO1011" s="1">
        <v>0</v>
      </c>
      <c r="AP1011" s="1">
        <v>0</v>
      </c>
      <c r="AQ1011" s="1">
        <v>0</v>
      </c>
      <c r="AR1011" s="1">
        <v>0</v>
      </c>
      <c r="AS1011" s="1">
        <v>0</v>
      </c>
      <c r="AV1011" s="1">
        <v>11.4</v>
      </c>
      <c r="AW1011" s="1" t="s">
        <v>59</v>
      </c>
      <c r="AX1011" s="1">
        <v>7</v>
      </c>
    </row>
    <row r="1012" spans="1:50">
      <c r="A1012" s="1" t="s">
        <v>1930</v>
      </c>
      <c r="B1012" s="1" t="s">
        <v>1931</v>
      </c>
      <c r="C1012" s="1" t="s">
        <v>174</v>
      </c>
      <c r="E1012" s="1" t="s">
        <v>63</v>
      </c>
      <c r="F1012" s="1">
        <v>50</v>
      </c>
      <c r="G1012" s="1" t="s">
        <v>70</v>
      </c>
      <c r="H1012" s="1">
        <v>264.8</v>
      </c>
      <c r="I1012" s="1" t="s">
        <v>105</v>
      </c>
      <c r="J1012" s="1" t="s">
        <v>56</v>
      </c>
      <c r="K1012" s="1" t="s">
        <v>256</v>
      </c>
      <c r="L1012" s="1" t="s">
        <v>58</v>
      </c>
      <c r="M1012" s="1">
        <v>0</v>
      </c>
      <c r="N1012" s="1">
        <v>1</v>
      </c>
      <c r="O1012" s="1">
        <v>1</v>
      </c>
      <c r="P1012" s="1">
        <v>0</v>
      </c>
      <c r="Q1012" s="1" t="s">
        <v>59</v>
      </c>
      <c r="R1012" s="1" t="s">
        <v>59</v>
      </c>
      <c r="S1012" s="1" t="s">
        <v>59</v>
      </c>
      <c r="T1012" s="1" t="s">
        <v>59</v>
      </c>
      <c r="U1012" s="1" t="s">
        <v>59</v>
      </c>
      <c r="V1012" s="1">
        <v>1</v>
      </c>
      <c r="W1012" s="1">
        <v>0</v>
      </c>
      <c r="X1012" s="1">
        <v>0</v>
      </c>
      <c r="Y1012" s="1" t="s">
        <v>59</v>
      </c>
      <c r="Z1012" s="1" t="s">
        <v>59</v>
      </c>
      <c r="AA1012" s="1" t="s">
        <v>59</v>
      </c>
      <c r="AB1012" s="1" t="s">
        <v>59</v>
      </c>
      <c r="AC1012" s="1" t="s">
        <v>59</v>
      </c>
      <c r="AD1012" s="1" t="s">
        <v>59</v>
      </c>
      <c r="AE1012" s="1" t="s">
        <v>59</v>
      </c>
      <c r="AF1012" s="1" t="s">
        <v>59</v>
      </c>
      <c r="AG1012" s="1" t="s">
        <v>59</v>
      </c>
      <c r="AH1012" s="1" t="s">
        <v>59</v>
      </c>
      <c r="AI1012" s="1" t="s">
        <v>59</v>
      </c>
      <c r="AJ1012" s="1" t="s">
        <v>59</v>
      </c>
      <c r="AV1012" s="1">
        <v>15.3</v>
      </c>
      <c r="AW1012" s="1" t="s">
        <v>59</v>
      </c>
      <c r="AX1012" s="1">
        <v>4</v>
      </c>
    </row>
    <row r="1013" spans="1:50">
      <c r="A1013" s="1" t="s">
        <v>1932</v>
      </c>
      <c r="B1013" s="1" t="s">
        <v>1652</v>
      </c>
      <c r="C1013" s="1" t="s">
        <v>148</v>
      </c>
      <c r="D1013" s="1">
        <v>5640</v>
      </c>
      <c r="E1013" s="1" t="s">
        <v>53</v>
      </c>
      <c r="F1013" s="1">
        <v>38</v>
      </c>
      <c r="G1013" s="1" t="s">
        <v>84</v>
      </c>
      <c r="H1013" s="1">
        <v>232.89</v>
      </c>
      <c r="I1013" s="1" t="s">
        <v>55</v>
      </c>
      <c r="J1013" s="1" t="s">
        <v>55</v>
      </c>
      <c r="K1013" s="1" t="s">
        <v>256</v>
      </c>
      <c r="L1013" s="1" t="s">
        <v>58</v>
      </c>
      <c r="M1013" s="1">
        <v>0</v>
      </c>
      <c r="N1013" s="1">
        <v>1</v>
      </c>
      <c r="O1013" s="1">
        <v>1</v>
      </c>
      <c r="P1013" s="1">
        <v>0</v>
      </c>
      <c r="Q1013" s="1" t="s">
        <v>59</v>
      </c>
      <c r="R1013" s="1" t="s">
        <v>59</v>
      </c>
      <c r="S1013" s="1" t="s">
        <v>59</v>
      </c>
      <c r="T1013" s="1" t="s">
        <v>59</v>
      </c>
      <c r="U1013" s="1" t="s">
        <v>59</v>
      </c>
      <c r="W1013" s="1">
        <v>0</v>
      </c>
      <c r="X1013" s="1">
        <v>0</v>
      </c>
      <c r="Y1013" s="1" t="s">
        <v>59</v>
      </c>
      <c r="Z1013" s="1" t="s">
        <v>59</v>
      </c>
      <c r="AA1013" s="1" t="s">
        <v>59</v>
      </c>
      <c r="AB1013" s="1" t="s">
        <v>59</v>
      </c>
      <c r="AC1013" s="1" t="s">
        <v>59</v>
      </c>
      <c r="AD1013" s="1" t="s">
        <v>59</v>
      </c>
      <c r="AE1013" s="1" t="s">
        <v>59</v>
      </c>
      <c r="AF1013" s="1" t="s">
        <v>59</v>
      </c>
      <c r="AG1013" s="1" t="s">
        <v>59</v>
      </c>
      <c r="AH1013" s="1" t="s">
        <v>59</v>
      </c>
      <c r="AI1013" s="1" t="s">
        <v>59</v>
      </c>
      <c r="AJ1013" s="1" t="s">
        <v>59</v>
      </c>
      <c r="AV1013" s="1">
        <v>12.4</v>
      </c>
      <c r="AW1013" s="1" t="s">
        <v>59</v>
      </c>
      <c r="AX1013" s="1">
        <v>3</v>
      </c>
    </row>
    <row r="1014" spans="1:50">
      <c r="A1014" s="1" t="s">
        <v>1933</v>
      </c>
      <c r="B1014" s="1" t="s">
        <v>1934</v>
      </c>
      <c r="C1014" s="1" t="s">
        <v>79</v>
      </c>
      <c r="D1014" s="1">
        <v>7040</v>
      </c>
      <c r="E1014" s="1" t="s">
        <v>63</v>
      </c>
      <c r="F1014" s="1">
        <v>24</v>
      </c>
      <c r="G1014" s="1" t="s">
        <v>54</v>
      </c>
      <c r="H1014" s="1">
        <v>237.17</v>
      </c>
      <c r="I1014" s="1" t="s">
        <v>55</v>
      </c>
      <c r="J1014" s="1" t="s">
        <v>55</v>
      </c>
      <c r="K1014" s="1" t="s">
        <v>57</v>
      </c>
      <c r="L1014" s="1" t="s">
        <v>58</v>
      </c>
      <c r="M1014" s="1">
        <v>0</v>
      </c>
      <c r="N1014" s="1">
        <v>0</v>
      </c>
      <c r="O1014" s="1">
        <v>0</v>
      </c>
      <c r="P1014" s="1">
        <v>0</v>
      </c>
      <c r="Q1014" s="1" t="s">
        <v>59</v>
      </c>
      <c r="R1014" s="1" t="s">
        <v>59</v>
      </c>
      <c r="S1014" s="1" t="s">
        <v>59</v>
      </c>
      <c r="T1014" s="1" t="s">
        <v>59</v>
      </c>
      <c r="U1014" s="1" t="s">
        <v>59</v>
      </c>
      <c r="V1014" s="1">
        <v>0</v>
      </c>
      <c r="W1014" s="1">
        <v>0</v>
      </c>
      <c r="X1014" s="1">
        <v>0</v>
      </c>
      <c r="Y1014" s="1" t="s">
        <v>58</v>
      </c>
      <c r="Z1014" s="1" t="s">
        <v>58</v>
      </c>
      <c r="AA1014" s="1" t="s">
        <v>58</v>
      </c>
      <c r="AB1014" s="1" t="s">
        <v>58</v>
      </c>
      <c r="AC1014" s="1" t="s">
        <v>58</v>
      </c>
      <c r="AD1014" s="1" t="s">
        <v>58</v>
      </c>
      <c r="AE1014" s="1" t="s">
        <v>58</v>
      </c>
      <c r="AF1014" s="1" t="s">
        <v>58</v>
      </c>
      <c r="AG1014" s="1" t="s">
        <v>58</v>
      </c>
      <c r="AH1014" s="1" t="s">
        <v>58</v>
      </c>
      <c r="AI1014" s="1" t="s">
        <v>58</v>
      </c>
      <c r="AJ1014" s="1" t="s">
        <v>58</v>
      </c>
      <c r="AK1014" s="1">
        <v>0</v>
      </c>
      <c r="AL1014" s="1">
        <v>1</v>
      </c>
      <c r="AM1014" s="1">
        <v>1</v>
      </c>
      <c r="AN1014" s="1">
        <v>0</v>
      </c>
      <c r="AO1014" s="1">
        <v>0</v>
      </c>
      <c r="AP1014" s="1">
        <v>0</v>
      </c>
      <c r="AQ1014" s="1">
        <v>0</v>
      </c>
      <c r="AR1014" s="1">
        <v>0</v>
      </c>
      <c r="AS1014" s="1">
        <v>0</v>
      </c>
      <c r="AV1014" s="1">
        <v>11.6</v>
      </c>
      <c r="AW1014" s="1" t="s">
        <v>59</v>
      </c>
      <c r="AX1014" s="1">
        <v>8</v>
      </c>
    </row>
    <row r="1015" spans="1:50">
      <c r="A1015" s="1" t="s">
        <v>1935</v>
      </c>
      <c r="B1015" s="1" t="s">
        <v>1936</v>
      </c>
      <c r="C1015" s="1" t="s">
        <v>83</v>
      </c>
      <c r="E1015" s="1" t="s">
        <v>53</v>
      </c>
      <c r="F1015" s="1">
        <v>52</v>
      </c>
      <c r="G1015" s="1" t="s">
        <v>54</v>
      </c>
      <c r="H1015" s="1">
        <v>104.93</v>
      </c>
      <c r="I1015" s="1" t="s">
        <v>55</v>
      </c>
      <c r="J1015" s="1" t="s">
        <v>55</v>
      </c>
      <c r="K1015" s="1" t="s">
        <v>128</v>
      </c>
      <c r="L1015" s="1" t="s">
        <v>58</v>
      </c>
      <c r="M1015" s="1">
        <v>0</v>
      </c>
      <c r="N1015" s="1">
        <v>1</v>
      </c>
      <c r="O1015" s="1">
        <v>1</v>
      </c>
      <c r="P1015" s="1">
        <v>0</v>
      </c>
      <c r="Q1015" s="1" t="s">
        <v>59</v>
      </c>
      <c r="R1015" s="1" t="s">
        <v>59</v>
      </c>
      <c r="S1015" s="1" t="s">
        <v>59</v>
      </c>
      <c r="T1015" s="1" t="s">
        <v>59</v>
      </c>
      <c r="U1015" s="1" t="s">
        <v>59</v>
      </c>
      <c r="V1015" s="1">
        <v>0</v>
      </c>
      <c r="W1015" s="1">
        <v>0</v>
      </c>
      <c r="X1015" s="1">
        <v>0</v>
      </c>
      <c r="Y1015" s="1" t="s">
        <v>59</v>
      </c>
      <c r="Z1015" s="1" t="s">
        <v>59</v>
      </c>
      <c r="AA1015" s="1" t="s">
        <v>59</v>
      </c>
      <c r="AB1015" s="1" t="s">
        <v>59</v>
      </c>
      <c r="AC1015" s="1" t="s">
        <v>59</v>
      </c>
      <c r="AD1015" s="1" t="s">
        <v>59</v>
      </c>
      <c r="AE1015" s="1" t="s">
        <v>59</v>
      </c>
      <c r="AF1015" s="1" t="s">
        <v>59</v>
      </c>
      <c r="AG1015" s="1" t="s">
        <v>59</v>
      </c>
      <c r="AH1015" s="1" t="s">
        <v>59</v>
      </c>
      <c r="AI1015" s="1" t="s">
        <v>59</v>
      </c>
      <c r="AJ1015" s="1" t="s">
        <v>59</v>
      </c>
      <c r="AV1015" s="1">
        <v>11.4</v>
      </c>
      <c r="AW1015" s="1" t="s">
        <v>59</v>
      </c>
      <c r="AX1015" s="1">
        <v>2</v>
      </c>
    </row>
    <row r="1016" spans="1:50">
      <c r="A1016" s="1" t="s">
        <v>1937</v>
      </c>
      <c r="B1016" s="1" t="s">
        <v>1938</v>
      </c>
      <c r="C1016" s="1" t="s">
        <v>354</v>
      </c>
      <c r="D1016" s="1">
        <v>1010</v>
      </c>
      <c r="E1016" s="1" t="s">
        <v>53</v>
      </c>
      <c r="F1016" s="1">
        <v>30</v>
      </c>
      <c r="G1016" s="1" t="s">
        <v>104</v>
      </c>
      <c r="H1016" s="1">
        <v>233.88</v>
      </c>
      <c r="I1016" s="1" t="s">
        <v>55</v>
      </c>
      <c r="J1016" s="1" t="s">
        <v>56</v>
      </c>
      <c r="K1016" s="1" t="s">
        <v>57</v>
      </c>
      <c r="L1016" s="1" t="s">
        <v>66</v>
      </c>
      <c r="M1016" s="1">
        <v>3</v>
      </c>
      <c r="N1016" s="1">
        <v>2</v>
      </c>
      <c r="O1016" s="1">
        <v>2</v>
      </c>
      <c r="P1016" s="1">
        <v>0</v>
      </c>
      <c r="Q1016" s="1" t="s">
        <v>59</v>
      </c>
      <c r="R1016" s="1" t="s">
        <v>59</v>
      </c>
      <c r="S1016" s="1" t="s">
        <v>59</v>
      </c>
      <c r="T1016" s="1" t="s">
        <v>59</v>
      </c>
      <c r="U1016" s="1" t="s">
        <v>59</v>
      </c>
      <c r="V1016" s="1">
        <v>1</v>
      </c>
      <c r="W1016" s="1">
        <v>0</v>
      </c>
      <c r="X1016" s="1">
        <v>0</v>
      </c>
      <c r="Y1016" s="1" t="s">
        <v>58</v>
      </c>
      <c r="Z1016" s="1" t="s">
        <v>58</v>
      </c>
      <c r="AA1016" s="1" t="s">
        <v>58</v>
      </c>
      <c r="AB1016" s="1" t="s">
        <v>58</v>
      </c>
      <c r="AC1016" s="1" t="s">
        <v>58</v>
      </c>
      <c r="AD1016" s="1" t="s">
        <v>58</v>
      </c>
      <c r="AE1016" s="1" t="s">
        <v>58</v>
      </c>
      <c r="AF1016" s="1" t="s">
        <v>58</v>
      </c>
      <c r="AG1016" s="1" t="s">
        <v>58</v>
      </c>
      <c r="AH1016" s="1" t="s">
        <v>58</v>
      </c>
      <c r="AI1016" s="1" t="s">
        <v>58</v>
      </c>
      <c r="AJ1016" s="1" t="s">
        <v>58</v>
      </c>
      <c r="AK1016" s="1">
        <v>1</v>
      </c>
      <c r="AL1016" s="1">
        <v>1</v>
      </c>
      <c r="AM1016" s="1">
        <v>1</v>
      </c>
      <c r="AN1016" s="1">
        <v>0</v>
      </c>
      <c r="AO1016" s="1">
        <v>0</v>
      </c>
      <c r="AP1016" s="1">
        <v>0</v>
      </c>
      <c r="AQ1016" s="1">
        <v>0</v>
      </c>
      <c r="AR1016" s="1">
        <v>0</v>
      </c>
      <c r="AS1016" s="1">
        <v>0</v>
      </c>
      <c r="AV1016" s="1">
        <v>12.8</v>
      </c>
      <c r="AW1016" s="1" t="s">
        <v>59</v>
      </c>
      <c r="AX1016" s="1">
        <v>8</v>
      </c>
    </row>
    <row r="1017" spans="1:50">
      <c r="A1017" s="1" t="s">
        <v>1939</v>
      </c>
      <c r="B1017" s="1" t="s">
        <v>1940</v>
      </c>
      <c r="C1017" s="1" t="s">
        <v>119</v>
      </c>
      <c r="E1017" s="1" t="s">
        <v>63</v>
      </c>
      <c r="F1017" s="1">
        <v>0</v>
      </c>
      <c r="G1017" s="1" t="s">
        <v>84</v>
      </c>
      <c r="H1017" s="1">
        <v>152.96</v>
      </c>
      <c r="I1017" s="1" t="s">
        <v>55</v>
      </c>
      <c r="J1017" s="1" t="s">
        <v>55</v>
      </c>
      <c r="K1017" s="1" t="s">
        <v>57</v>
      </c>
      <c r="L1017" s="1" t="s">
        <v>58</v>
      </c>
      <c r="M1017" s="1">
        <v>0</v>
      </c>
      <c r="N1017" s="1">
        <v>0</v>
      </c>
      <c r="O1017" s="1">
        <v>0</v>
      </c>
      <c r="P1017" s="1">
        <v>0</v>
      </c>
      <c r="Q1017" s="1" t="s">
        <v>59</v>
      </c>
      <c r="R1017" s="1" t="s">
        <v>59</v>
      </c>
      <c r="S1017" s="1" t="s">
        <v>59</v>
      </c>
      <c r="T1017" s="1" t="s">
        <v>59</v>
      </c>
      <c r="U1017" s="1" t="s">
        <v>59</v>
      </c>
      <c r="W1017" s="1">
        <v>0</v>
      </c>
      <c r="X1017" s="1">
        <v>0</v>
      </c>
      <c r="Y1017" s="1" t="s">
        <v>59</v>
      </c>
      <c r="Z1017" s="1" t="s">
        <v>59</v>
      </c>
      <c r="AA1017" s="1" t="s">
        <v>59</v>
      </c>
      <c r="AB1017" s="1" t="s">
        <v>59</v>
      </c>
      <c r="AC1017" s="1" t="s">
        <v>59</v>
      </c>
      <c r="AD1017" s="1" t="s">
        <v>59</v>
      </c>
      <c r="AE1017" s="1" t="s">
        <v>59</v>
      </c>
      <c r="AF1017" s="1" t="s">
        <v>59</v>
      </c>
      <c r="AG1017" s="1" t="s">
        <v>59</v>
      </c>
      <c r="AH1017" s="1" t="s">
        <v>59</v>
      </c>
      <c r="AI1017" s="1" t="s">
        <v>59</v>
      </c>
      <c r="AJ1017" s="1" t="s">
        <v>59</v>
      </c>
      <c r="AV1017" s="1">
        <v>11.4</v>
      </c>
      <c r="AW1017" s="1" t="s">
        <v>59</v>
      </c>
      <c r="AX1017" s="1">
        <v>7</v>
      </c>
    </row>
    <row r="1018" spans="1:50">
      <c r="A1018" s="1" t="s">
        <v>1941</v>
      </c>
      <c r="B1018" s="1" t="s">
        <v>382</v>
      </c>
      <c r="C1018" s="1" t="s">
        <v>103</v>
      </c>
      <c r="D1018" s="1">
        <v>6920</v>
      </c>
      <c r="E1018" s="1" t="s">
        <v>53</v>
      </c>
      <c r="F1018" s="1">
        <v>76</v>
      </c>
      <c r="G1018" s="1" t="s">
        <v>64</v>
      </c>
      <c r="H1018" s="1">
        <v>304.93</v>
      </c>
      <c r="I1018" s="1" t="s">
        <v>261</v>
      </c>
      <c r="J1018" s="1" t="s">
        <v>71</v>
      </c>
      <c r="K1018" s="1" t="s">
        <v>256</v>
      </c>
      <c r="L1018" s="1" t="s">
        <v>58</v>
      </c>
      <c r="M1018" s="1">
        <v>0</v>
      </c>
      <c r="N1018" s="1">
        <v>1</v>
      </c>
      <c r="O1018" s="1">
        <v>1</v>
      </c>
      <c r="P1018" s="1">
        <v>0</v>
      </c>
      <c r="Q1018" s="1" t="s">
        <v>59</v>
      </c>
      <c r="R1018" s="1" t="s">
        <v>59</v>
      </c>
      <c r="S1018" s="1" t="s">
        <v>59</v>
      </c>
      <c r="T1018" s="1" t="s">
        <v>59</v>
      </c>
      <c r="U1018" s="1" t="s">
        <v>59</v>
      </c>
      <c r="W1018" s="1">
        <v>0</v>
      </c>
      <c r="X1018" s="1">
        <v>0</v>
      </c>
      <c r="Y1018" s="1" t="s">
        <v>58</v>
      </c>
      <c r="Z1018" s="1" t="s">
        <v>58</v>
      </c>
      <c r="AA1018" s="1" t="s">
        <v>58</v>
      </c>
      <c r="AB1018" s="1" t="s">
        <v>58</v>
      </c>
      <c r="AC1018" s="1" t="s">
        <v>58</v>
      </c>
      <c r="AD1018" s="1" t="s">
        <v>58</v>
      </c>
      <c r="AE1018" s="1" t="s">
        <v>58</v>
      </c>
      <c r="AF1018" s="1" t="s">
        <v>58</v>
      </c>
      <c r="AG1018" s="1" t="s">
        <v>58</v>
      </c>
      <c r="AH1018" s="1" t="s">
        <v>58</v>
      </c>
      <c r="AI1018" s="1" t="s">
        <v>58</v>
      </c>
      <c r="AJ1018" s="1" t="s">
        <v>58</v>
      </c>
      <c r="AK1018" s="1">
        <v>0</v>
      </c>
      <c r="AL1018" s="1">
        <v>0</v>
      </c>
      <c r="AM1018" s="1">
        <v>1</v>
      </c>
      <c r="AN1018" s="1">
        <v>0</v>
      </c>
      <c r="AO1018" s="1">
        <v>0</v>
      </c>
      <c r="AP1018" s="1">
        <v>0</v>
      </c>
      <c r="AQ1018" s="1">
        <v>1</v>
      </c>
      <c r="AR1018" s="1">
        <v>0</v>
      </c>
      <c r="AS1018" s="1">
        <v>0</v>
      </c>
      <c r="AV1018" s="1">
        <v>12.2</v>
      </c>
      <c r="AW1018" s="1" t="s">
        <v>59</v>
      </c>
      <c r="AX1018" s="1">
        <v>6</v>
      </c>
    </row>
    <row r="1019" spans="1:50">
      <c r="A1019" s="1" t="s">
        <v>1942</v>
      </c>
      <c r="B1019" s="1" t="s">
        <v>875</v>
      </c>
      <c r="C1019" s="1" t="s">
        <v>185</v>
      </c>
      <c r="E1019" s="1" t="s">
        <v>63</v>
      </c>
      <c r="F1019" s="1">
        <v>44</v>
      </c>
      <c r="G1019" s="1" t="s">
        <v>363</v>
      </c>
      <c r="H1019" s="1">
        <v>474.01</v>
      </c>
      <c r="I1019" s="1" t="s">
        <v>105</v>
      </c>
      <c r="J1019" s="1" t="s">
        <v>71</v>
      </c>
      <c r="K1019" s="1" t="s">
        <v>156</v>
      </c>
      <c r="L1019" s="1" t="s">
        <v>66</v>
      </c>
      <c r="M1019" s="1">
        <v>2</v>
      </c>
      <c r="N1019" s="1">
        <v>2</v>
      </c>
      <c r="O1019" s="1">
        <v>2</v>
      </c>
      <c r="P1019" s="1">
        <v>0</v>
      </c>
      <c r="Q1019" s="1" t="s">
        <v>59</v>
      </c>
      <c r="R1019" s="1" t="s">
        <v>66</v>
      </c>
      <c r="S1019" s="1" t="s">
        <v>66</v>
      </c>
      <c r="T1019" s="1" t="s">
        <v>59</v>
      </c>
      <c r="U1019" s="1" t="s">
        <v>59</v>
      </c>
      <c r="W1019" s="1">
        <v>0</v>
      </c>
      <c r="X1019" s="1">
        <v>0</v>
      </c>
      <c r="Y1019" s="1" t="s">
        <v>66</v>
      </c>
      <c r="Z1019" s="1" t="s">
        <v>66</v>
      </c>
      <c r="AA1019" s="1" t="s">
        <v>58</v>
      </c>
      <c r="AB1019" s="1" t="s">
        <v>58</v>
      </c>
      <c r="AC1019" s="1" t="s">
        <v>58</v>
      </c>
      <c r="AD1019" s="1" t="s">
        <v>58</v>
      </c>
      <c r="AE1019" s="1" t="s">
        <v>66</v>
      </c>
      <c r="AF1019" s="1" t="s">
        <v>58</v>
      </c>
      <c r="AG1019" s="1" t="s">
        <v>58</v>
      </c>
      <c r="AH1019" s="1" t="s">
        <v>58</v>
      </c>
      <c r="AI1019" s="1" t="s">
        <v>58</v>
      </c>
      <c r="AJ1019" s="1" t="s">
        <v>58</v>
      </c>
      <c r="AK1019" s="1">
        <v>0</v>
      </c>
      <c r="AL1019" s="1">
        <v>1</v>
      </c>
      <c r="AM1019" s="1">
        <v>1</v>
      </c>
      <c r="AN1019" s="1">
        <v>0</v>
      </c>
      <c r="AO1019" s="1">
        <v>0</v>
      </c>
      <c r="AP1019" s="1">
        <v>0</v>
      </c>
      <c r="AQ1019" s="1">
        <v>0</v>
      </c>
      <c r="AR1019" s="1">
        <v>0</v>
      </c>
      <c r="AS1019" s="1">
        <v>1</v>
      </c>
      <c r="AV1019" s="1">
        <v>13.9</v>
      </c>
      <c r="AW1019" s="1" t="s">
        <v>59</v>
      </c>
      <c r="AX1019" s="1">
        <v>1</v>
      </c>
    </row>
    <row r="1020" spans="1:50">
      <c r="A1020" s="1" t="s">
        <v>1943</v>
      </c>
      <c r="B1020" s="1" t="s">
        <v>1944</v>
      </c>
      <c r="C1020" s="1" t="s">
        <v>420</v>
      </c>
      <c r="E1020" s="1" t="s">
        <v>53</v>
      </c>
      <c r="F1020" s="1">
        <v>34</v>
      </c>
      <c r="G1020" s="1" t="s">
        <v>84</v>
      </c>
      <c r="H1020" s="1">
        <v>268.08999999999997</v>
      </c>
      <c r="I1020" s="1" t="s">
        <v>55</v>
      </c>
      <c r="J1020" s="1" t="s">
        <v>55</v>
      </c>
      <c r="K1020" s="1" t="s">
        <v>57</v>
      </c>
      <c r="L1020" s="1" t="s">
        <v>66</v>
      </c>
      <c r="M1020" s="1">
        <v>1</v>
      </c>
      <c r="N1020" s="1">
        <v>1</v>
      </c>
      <c r="O1020" s="1">
        <v>1</v>
      </c>
      <c r="P1020" s="1">
        <v>0</v>
      </c>
      <c r="Q1020" s="1" t="s">
        <v>59</v>
      </c>
      <c r="R1020" s="1" t="s">
        <v>59</v>
      </c>
      <c r="S1020" s="1" t="s">
        <v>59</v>
      </c>
      <c r="T1020" s="1" t="s">
        <v>59</v>
      </c>
      <c r="U1020" s="1" t="s">
        <v>59</v>
      </c>
      <c r="V1020" s="1">
        <v>1</v>
      </c>
      <c r="W1020" s="1">
        <v>0</v>
      </c>
      <c r="X1020" s="1">
        <v>0</v>
      </c>
      <c r="Y1020" s="1" t="s">
        <v>58</v>
      </c>
      <c r="Z1020" s="1" t="s">
        <v>58</v>
      </c>
      <c r="AA1020" s="1" t="s">
        <v>58</v>
      </c>
      <c r="AB1020" s="1" t="s">
        <v>58</v>
      </c>
      <c r="AC1020" s="1" t="s">
        <v>58</v>
      </c>
      <c r="AD1020" s="1" t="s">
        <v>58</v>
      </c>
      <c r="AE1020" s="1" t="s">
        <v>58</v>
      </c>
      <c r="AF1020" s="1" t="s">
        <v>58</v>
      </c>
      <c r="AG1020" s="1" t="s">
        <v>58</v>
      </c>
      <c r="AH1020" s="1" t="s">
        <v>58</v>
      </c>
      <c r="AI1020" s="1" t="s">
        <v>58</v>
      </c>
      <c r="AJ1020" s="1" t="s">
        <v>58</v>
      </c>
      <c r="AK1020" s="1">
        <v>0</v>
      </c>
      <c r="AL1020" s="1">
        <v>0</v>
      </c>
      <c r="AM1020" s="1">
        <v>1</v>
      </c>
      <c r="AN1020" s="1">
        <v>0</v>
      </c>
      <c r="AO1020" s="1">
        <v>1</v>
      </c>
      <c r="AP1020" s="1">
        <v>0</v>
      </c>
      <c r="AQ1020" s="1">
        <v>1</v>
      </c>
      <c r="AR1020" s="1">
        <v>0</v>
      </c>
      <c r="AS1020" s="1">
        <v>1</v>
      </c>
      <c r="AV1020" s="1">
        <v>14.1</v>
      </c>
      <c r="AW1020" s="1" t="s">
        <v>59</v>
      </c>
      <c r="AX1020" s="1">
        <v>2</v>
      </c>
    </row>
    <row r="1021" spans="1:50">
      <c r="A1021" s="1" t="s">
        <v>1945</v>
      </c>
      <c r="B1021" s="1" t="s">
        <v>1752</v>
      </c>
      <c r="C1021" s="1" t="s">
        <v>171</v>
      </c>
      <c r="E1021" s="1" t="s">
        <v>53</v>
      </c>
      <c r="F1021" s="1">
        <v>30</v>
      </c>
      <c r="G1021" s="1" t="s">
        <v>84</v>
      </c>
      <c r="H1021" s="1">
        <v>179.61</v>
      </c>
      <c r="I1021" s="1" t="s">
        <v>105</v>
      </c>
      <c r="J1021" s="1" t="s">
        <v>71</v>
      </c>
      <c r="K1021" s="1" t="s">
        <v>123</v>
      </c>
      <c r="L1021" s="1" t="s">
        <v>66</v>
      </c>
      <c r="M1021" s="1">
        <v>3</v>
      </c>
      <c r="N1021" s="1">
        <v>0</v>
      </c>
      <c r="O1021" s="1">
        <v>0</v>
      </c>
      <c r="P1021" s="1">
        <v>0</v>
      </c>
      <c r="Q1021" s="1" t="s">
        <v>66</v>
      </c>
      <c r="R1021" s="1" t="s">
        <v>59</v>
      </c>
      <c r="S1021" s="1" t="s">
        <v>59</v>
      </c>
      <c r="T1021" s="1" t="s">
        <v>59</v>
      </c>
      <c r="U1021" s="1" t="s">
        <v>59</v>
      </c>
      <c r="V1021" s="1">
        <v>0</v>
      </c>
      <c r="W1021" s="1">
        <v>1</v>
      </c>
      <c r="X1021" s="1">
        <v>0</v>
      </c>
      <c r="Y1021" s="1" t="s">
        <v>59</v>
      </c>
      <c r="Z1021" s="1" t="s">
        <v>59</v>
      </c>
      <c r="AA1021" s="1" t="s">
        <v>59</v>
      </c>
      <c r="AB1021" s="1" t="s">
        <v>59</v>
      </c>
      <c r="AC1021" s="1" t="s">
        <v>59</v>
      </c>
      <c r="AD1021" s="1" t="s">
        <v>59</v>
      </c>
      <c r="AE1021" s="1" t="s">
        <v>59</v>
      </c>
      <c r="AF1021" s="1" t="s">
        <v>59</v>
      </c>
      <c r="AG1021" s="1" t="s">
        <v>59</v>
      </c>
      <c r="AH1021" s="1" t="s">
        <v>59</v>
      </c>
      <c r="AI1021" s="1" t="s">
        <v>59</v>
      </c>
      <c r="AJ1021" s="1" t="s">
        <v>59</v>
      </c>
      <c r="AV1021" s="1">
        <v>11.3</v>
      </c>
      <c r="AW1021" s="1" t="s">
        <v>59</v>
      </c>
      <c r="AX1021" s="1">
        <v>3</v>
      </c>
    </row>
    <row r="1022" spans="1:50">
      <c r="A1022" s="1" t="s">
        <v>1946</v>
      </c>
      <c r="B1022" s="1" t="s">
        <v>1947</v>
      </c>
      <c r="C1022" s="1" t="s">
        <v>114</v>
      </c>
      <c r="E1022" s="1" t="s">
        <v>53</v>
      </c>
      <c r="F1022" s="1">
        <v>28</v>
      </c>
      <c r="G1022" s="1" t="s">
        <v>115</v>
      </c>
      <c r="H1022" s="1">
        <v>192.43</v>
      </c>
      <c r="I1022" s="1" t="s">
        <v>55</v>
      </c>
      <c r="J1022" s="1" t="s">
        <v>55</v>
      </c>
      <c r="K1022" s="1" t="s">
        <v>131</v>
      </c>
      <c r="L1022" s="1" t="s">
        <v>66</v>
      </c>
      <c r="M1022" s="1">
        <v>1</v>
      </c>
      <c r="N1022" s="1">
        <v>0</v>
      </c>
      <c r="O1022" s="1">
        <v>0</v>
      </c>
      <c r="P1022" s="1">
        <v>0</v>
      </c>
      <c r="Q1022" s="1" t="s">
        <v>59</v>
      </c>
      <c r="R1022" s="1" t="s">
        <v>59</v>
      </c>
      <c r="S1022" s="1" t="s">
        <v>59</v>
      </c>
      <c r="T1022" s="1" t="s">
        <v>59</v>
      </c>
      <c r="U1022" s="1" t="s">
        <v>59</v>
      </c>
      <c r="W1022" s="1">
        <v>0</v>
      </c>
      <c r="X1022" s="1">
        <v>0</v>
      </c>
      <c r="Y1022" s="1" t="s">
        <v>59</v>
      </c>
      <c r="Z1022" s="1" t="s">
        <v>59</v>
      </c>
      <c r="AA1022" s="1" t="s">
        <v>59</v>
      </c>
      <c r="AB1022" s="1" t="s">
        <v>59</v>
      </c>
      <c r="AC1022" s="1" t="s">
        <v>59</v>
      </c>
      <c r="AD1022" s="1" t="s">
        <v>59</v>
      </c>
      <c r="AE1022" s="1" t="s">
        <v>59</v>
      </c>
      <c r="AF1022" s="1" t="s">
        <v>59</v>
      </c>
      <c r="AG1022" s="1" t="s">
        <v>59</v>
      </c>
      <c r="AH1022" s="1" t="s">
        <v>59</v>
      </c>
      <c r="AI1022" s="1" t="s">
        <v>59</v>
      </c>
      <c r="AJ1022" s="1" t="s">
        <v>59</v>
      </c>
      <c r="AV1022" s="1">
        <v>13.4</v>
      </c>
      <c r="AW1022" s="1" t="s">
        <v>59</v>
      </c>
      <c r="AX1022" s="1">
        <v>4</v>
      </c>
    </row>
    <row r="1023" spans="1:50">
      <c r="A1023" s="1" t="s">
        <v>1948</v>
      </c>
      <c r="B1023" s="1" t="s">
        <v>1949</v>
      </c>
      <c r="C1023" s="1" t="s">
        <v>122</v>
      </c>
      <c r="D1023" s="1">
        <v>2680</v>
      </c>
      <c r="E1023" s="1" t="s">
        <v>63</v>
      </c>
      <c r="F1023" s="1">
        <v>42</v>
      </c>
      <c r="G1023" s="1" t="s">
        <v>127</v>
      </c>
      <c r="H1023" s="1">
        <v>483.22</v>
      </c>
      <c r="I1023" s="1" t="s">
        <v>55</v>
      </c>
      <c r="J1023" s="1" t="s">
        <v>71</v>
      </c>
      <c r="K1023" s="1" t="s">
        <v>90</v>
      </c>
      <c r="L1023" s="1" t="s">
        <v>66</v>
      </c>
      <c r="M1023" s="1">
        <v>2</v>
      </c>
      <c r="N1023" s="1">
        <v>1</v>
      </c>
      <c r="O1023" s="1">
        <v>1</v>
      </c>
      <c r="P1023" s="1">
        <v>0</v>
      </c>
      <c r="Q1023" s="1" t="s">
        <v>59</v>
      </c>
      <c r="R1023" s="1" t="s">
        <v>66</v>
      </c>
      <c r="S1023" s="1" t="s">
        <v>66</v>
      </c>
      <c r="T1023" s="1" t="s">
        <v>59</v>
      </c>
      <c r="U1023" s="1" t="s">
        <v>59</v>
      </c>
      <c r="V1023" s="1">
        <v>1</v>
      </c>
      <c r="W1023" s="1">
        <v>1</v>
      </c>
      <c r="X1023" s="1">
        <v>1</v>
      </c>
      <c r="Y1023" s="1" t="s">
        <v>66</v>
      </c>
      <c r="Z1023" s="1" t="s">
        <v>66</v>
      </c>
      <c r="AA1023" s="1" t="s">
        <v>58</v>
      </c>
      <c r="AB1023" s="1" t="s">
        <v>58</v>
      </c>
      <c r="AC1023" s="1" t="s">
        <v>58</v>
      </c>
      <c r="AD1023" s="1" t="s">
        <v>58</v>
      </c>
      <c r="AE1023" s="1" t="s">
        <v>58</v>
      </c>
      <c r="AF1023" s="1" t="s">
        <v>58</v>
      </c>
      <c r="AG1023" s="1" t="s">
        <v>58</v>
      </c>
      <c r="AH1023" s="1" t="s">
        <v>58</v>
      </c>
      <c r="AI1023" s="1" t="s">
        <v>58</v>
      </c>
      <c r="AJ1023" s="1" t="s">
        <v>58</v>
      </c>
      <c r="AK1023" s="1">
        <v>0</v>
      </c>
      <c r="AL1023" s="1">
        <v>0</v>
      </c>
      <c r="AM1023" s="1">
        <v>1</v>
      </c>
      <c r="AN1023" s="1">
        <v>0</v>
      </c>
      <c r="AO1023" s="1">
        <v>1</v>
      </c>
      <c r="AP1023" s="1">
        <v>0</v>
      </c>
      <c r="AQ1023" s="1">
        <v>0</v>
      </c>
      <c r="AR1023" s="1">
        <v>0</v>
      </c>
      <c r="AS1023" s="1">
        <v>1</v>
      </c>
      <c r="AV1023" s="1">
        <v>15.5</v>
      </c>
      <c r="AW1023" s="1" t="s">
        <v>66</v>
      </c>
      <c r="AX1023" s="1">
        <v>7</v>
      </c>
    </row>
    <row r="1024" spans="1:50">
      <c r="A1024" s="1" t="s">
        <v>1950</v>
      </c>
      <c r="B1024" s="1" t="s">
        <v>1951</v>
      </c>
      <c r="C1024" s="1" t="s">
        <v>93</v>
      </c>
      <c r="D1024" s="1">
        <v>1120</v>
      </c>
      <c r="E1024" s="1" t="s">
        <v>63</v>
      </c>
      <c r="F1024" s="1">
        <v>56</v>
      </c>
      <c r="G1024" s="1" t="s">
        <v>363</v>
      </c>
      <c r="H1024" s="1">
        <v>490.46</v>
      </c>
      <c r="I1024" s="1" t="s">
        <v>105</v>
      </c>
      <c r="J1024" s="1" t="s">
        <v>56</v>
      </c>
      <c r="K1024" s="1" t="s">
        <v>72</v>
      </c>
      <c r="L1024" s="1" t="s">
        <v>58</v>
      </c>
      <c r="M1024" s="1">
        <v>0</v>
      </c>
      <c r="N1024" s="1">
        <v>2</v>
      </c>
      <c r="O1024" s="1">
        <v>2</v>
      </c>
      <c r="P1024" s="1">
        <v>2</v>
      </c>
      <c r="Q1024" s="1" t="s">
        <v>59</v>
      </c>
      <c r="R1024" s="1" t="s">
        <v>66</v>
      </c>
      <c r="S1024" s="1" t="s">
        <v>66</v>
      </c>
      <c r="T1024" s="1" t="s">
        <v>66</v>
      </c>
      <c r="U1024" s="1" t="s">
        <v>59</v>
      </c>
      <c r="W1024" s="1">
        <v>0</v>
      </c>
      <c r="X1024" s="1">
        <v>0</v>
      </c>
      <c r="Y1024" s="1" t="s">
        <v>66</v>
      </c>
      <c r="Z1024" s="1" t="s">
        <v>66</v>
      </c>
      <c r="AA1024" s="1" t="s">
        <v>58</v>
      </c>
      <c r="AB1024" s="1" t="s">
        <v>66</v>
      </c>
      <c r="AC1024" s="1" t="s">
        <v>58</v>
      </c>
      <c r="AD1024" s="1" t="s">
        <v>58</v>
      </c>
      <c r="AE1024" s="1" t="s">
        <v>58</v>
      </c>
      <c r="AF1024" s="1" t="s">
        <v>58</v>
      </c>
      <c r="AG1024" s="1" t="s">
        <v>58</v>
      </c>
      <c r="AH1024" s="1" t="s">
        <v>58</v>
      </c>
      <c r="AI1024" s="1" t="s">
        <v>58</v>
      </c>
      <c r="AJ1024" s="1" t="s">
        <v>66</v>
      </c>
      <c r="AK1024" s="1">
        <v>0</v>
      </c>
      <c r="AL1024" s="1">
        <v>1</v>
      </c>
      <c r="AM1024" s="1">
        <v>0</v>
      </c>
      <c r="AN1024" s="1">
        <v>0</v>
      </c>
      <c r="AO1024" s="1">
        <v>1</v>
      </c>
      <c r="AP1024" s="1">
        <v>0</v>
      </c>
      <c r="AQ1024" s="1">
        <v>0</v>
      </c>
      <c r="AR1024" s="1">
        <v>0</v>
      </c>
      <c r="AS1024" s="1">
        <v>1</v>
      </c>
      <c r="AV1024" s="1">
        <v>16.2</v>
      </c>
      <c r="AW1024" s="1" t="s">
        <v>59</v>
      </c>
      <c r="AX1024" s="1">
        <v>5</v>
      </c>
    </row>
    <row r="1025" spans="1:50">
      <c r="A1025" s="1" t="s">
        <v>1952</v>
      </c>
      <c r="B1025" s="1" t="s">
        <v>1953</v>
      </c>
      <c r="C1025" s="1" t="s">
        <v>266</v>
      </c>
      <c r="D1025" s="1">
        <v>5560</v>
      </c>
      <c r="E1025" s="1" t="s">
        <v>63</v>
      </c>
      <c r="F1025" s="1">
        <v>40</v>
      </c>
      <c r="G1025" s="1" t="s">
        <v>104</v>
      </c>
      <c r="H1025" s="1">
        <v>168.09</v>
      </c>
      <c r="I1025" s="1" t="s">
        <v>55</v>
      </c>
      <c r="J1025" s="1" t="s">
        <v>71</v>
      </c>
      <c r="K1025" s="1" t="s">
        <v>215</v>
      </c>
      <c r="L1025" s="1" t="s">
        <v>58</v>
      </c>
      <c r="M1025" s="1">
        <v>0</v>
      </c>
      <c r="N1025" s="1">
        <v>0</v>
      </c>
      <c r="O1025" s="1">
        <v>0</v>
      </c>
      <c r="P1025" s="1">
        <v>0</v>
      </c>
      <c r="Q1025" s="1" t="s">
        <v>59</v>
      </c>
      <c r="R1025" s="1" t="s">
        <v>59</v>
      </c>
      <c r="S1025" s="1" t="s">
        <v>59</v>
      </c>
      <c r="T1025" s="1" t="s">
        <v>59</v>
      </c>
      <c r="U1025" s="1" t="s">
        <v>59</v>
      </c>
      <c r="V1025" s="1">
        <v>0</v>
      </c>
      <c r="W1025" s="1">
        <v>1</v>
      </c>
      <c r="X1025" s="1">
        <v>1</v>
      </c>
      <c r="Y1025" s="1" t="s">
        <v>58</v>
      </c>
      <c r="Z1025" s="1" t="s">
        <v>66</v>
      </c>
      <c r="AA1025" s="1" t="s">
        <v>58</v>
      </c>
      <c r="AB1025" s="1" t="s">
        <v>58</v>
      </c>
      <c r="AC1025" s="1" t="s">
        <v>58</v>
      </c>
      <c r="AD1025" s="1" t="s">
        <v>58</v>
      </c>
      <c r="AE1025" s="1" t="s">
        <v>58</v>
      </c>
      <c r="AF1025" s="1" t="s">
        <v>58</v>
      </c>
      <c r="AG1025" s="1" t="s">
        <v>58</v>
      </c>
      <c r="AH1025" s="1" t="s">
        <v>58</v>
      </c>
      <c r="AI1025" s="1" t="s">
        <v>58</v>
      </c>
      <c r="AJ1025" s="1" t="s">
        <v>58</v>
      </c>
      <c r="AK1025" s="1">
        <v>0</v>
      </c>
      <c r="AL1025" s="1">
        <v>0</v>
      </c>
      <c r="AM1025" s="1">
        <v>1</v>
      </c>
      <c r="AN1025" s="1">
        <v>1</v>
      </c>
      <c r="AO1025" s="1">
        <v>0</v>
      </c>
      <c r="AP1025" s="1">
        <v>0</v>
      </c>
      <c r="AQ1025" s="1">
        <v>0</v>
      </c>
      <c r="AR1025" s="1">
        <v>0</v>
      </c>
      <c r="AS1025" s="1">
        <v>0</v>
      </c>
      <c r="AV1025" s="1">
        <v>11.6</v>
      </c>
      <c r="AW1025" s="1" t="s">
        <v>59</v>
      </c>
      <c r="AX1025" s="1">
        <v>9</v>
      </c>
    </row>
    <row r="1026" spans="1:50">
      <c r="A1026" s="1" t="s">
        <v>1954</v>
      </c>
      <c r="B1026" s="1" t="s">
        <v>1955</v>
      </c>
      <c r="C1026" s="1" t="s">
        <v>199</v>
      </c>
      <c r="E1026" s="1" t="s">
        <v>63</v>
      </c>
      <c r="F1026" s="1">
        <v>34</v>
      </c>
      <c r="G1026" s="1" t="s">
        <v>64</v>
      </c>
      <c r="H1026" s="1">
        <v>233.55</v>
      </c>
      <c r="I1026" s="1" t="s">
        <v>65</v>
      </c>
      <c r="J1026" s="1" t="s">
        <v>71</v>
      </c>
      <c r="K1026" s="1" t="s">
        <v>131</v>
      </c>
      <c r="L1026" s="1" t="s">
        <v>66</v>
      </c>
      <c r="M1026" s="1">
        <v>5</v>
      </c>
      <c r="N1026" s="1">
        <v>1</v>
      </c>
      <c r="O1026" s="1">
        <v>1</v>
      </c>
      <c r="P1026" s="1">
        <v>0</v>
      </c>
      <c r="Q1026" s="1" t="s">
        <v>66</v>
      </c>
      <c r="R1026" s="1" t="s">
        <v>66</v>
      </c>
      <c r="S1026" s="1" t="s">
        <v>59</v>
      </c>
      <c r="T1026" s="1" t="s">
        <v>66</v>
      </c>
      <c r="U1026" s="1" t="s">
        <v>66</v>
      </c>
      <c r="W1026" s="1">
        <v>0</v>
      </c>
      <c r="X1026" s="1">
        <v>0</v>
      </c>
      <c r="Y1026" s="1" t="s">
        <v>58</v>
      </c>
      <c r="Z1026" s="1" t="s">
        <v>66</v>
      </c>
      <c r="AA1026" s="1" t="s">
        <v>58</v>
      </c>
      <c r="AB1026" s="1" t="s">
        <v>58</v>
      </c>
      <c r="AC1026" s="1" t="s">
        <v>58</v>
      </c>
      <c r="AD1026" s="1" t="s">
        <v>58</v>
      </c>
      <c r="AE1026" s="1" t="s">
        <v>58</v>
      </c>
      <c r="AF1026" s="1" t="s">
        <v>58</v>
      </c>
      <c r="AG1026" s="1" t="s">
        <v>58</v>
      </c>
      <c r="AH1026" s="1" t="s">
        <v>58</v>
      </c>
      <c r="AI1026" s="1" t="s">
        <v>58</v>
      </c>
      <c r="AJ1026" s="1" t="s">
        <v>58</v>
      </c>
      <c r="AK1026" s="1">
        <v>1</v>
      </c>
      <c r="AL1026" s="1">
        <v>1</v>
      </c>
      <c r="AM1026" s="1">
        <v>1</v>
      </c>
      <c r="AN1026" s="1">
        <v>0</v>
      </c>
      <c r="AO1026" s="1">
        <v>1</v>
      </c>
      <c r="AP1026" s="1">
        <v>1</v>
      </c>
      <c r="AQ1026" s="1">
        <v>1</v>
      </c>
      <c r="AR1026" s="1">
        <v>0</v>
      </c>
      <c r="AS1026" s="1">
        <v>1</v>
      </c>
      <c r="AV1026" s="1">
        <v>12</v>
      </c>
      <c r="AW1026" s="1" t="s">
        <v>59</v>
      </c>
      <c r="AX1026" s="1">
        <v>3</v>
      </c>
    </row>
    <row r="1027" spans="1:50">
      <c r="A1027" s="1" t="s">
        <v>1956</v>
      </c>
      <c r="B1027" s="1" t="s">
        <v>570</v>
      </c>
      <c r="C1027" s="1" t="s">
        <v>108</v>
      </c>
      <c r="E1027" s="1" t="s">
        <v>63</v>
      </c>
      <c r="F1027" s="1">
        <v>34</v>
      </c>
      <c r="G1027" s="1" t="s">
        <v>115</v>
      </c>
      <c r="H1027" s="1">
        <v>204.61</v>
      </c>
      <c r="I1027" s="1" t="s">
        <v>55</v>
      </c>
      <c r="J1027" s="1" t="s">
        <v>55</v>
      </c>
      <c r="K1027" s="1" t="s">
        <v>80</v>
      </c>
      <c r="L1027" s="1" t="s">
        <v>66</v>
      </c>
      <c r="M1027" s="1">
        <v>1</v>
      </c>
      <c r="N1027" s="1">
        <v>2</v>
      </c>
      <c r="O1027" s="1">
        <v>2</v>
      </c>
      <c r="P1027" s="1">
        <v>1</v>
      </c>
      <c r="Q1027" s="1" t="s">
        <v>59</v>
      </c>
      <c r="R1027" s="1" t="s">
        <v>59</v>
      </c>
      <c r="S1027" s="1" t="s">
        <v>59</v>
      </c>
      <c r="T1027" s="1" t="s">
        <v>59</v>
      </c>
      <c r="U1027" s="1" t="s">
        <v>59</v>
      </c>
      <c r="V1027" s="1">
        <v>0</v>
      </c>
      <c r="W1027" s="1">
        <v>0</v>
      </c>
      <c r="X1027" s="1">
        <v>0</v>
      </c>
      <c r="Y1027" s="1" t="s">
        <v>58</v>
      </c>
      <c r="Z1027" s="1" t="s">
        <v>58</v>
      </c>
      <c r="AA1027" s="1" t="s">
        <v>58</v>
      </c>
      <c r="AB1027" s="1" t="s">
        <v>58</v>
      </c>
      <c r="AC1027" s="1" t="s">
        <v>58</v>
      </c>
      <c r="AD1027" s="1" t="s">
        <v>58</v>
      </c>
      <c r="AE1027" s="1" t="s">
        <v>58</v>
      </c>
      <c r="AF1027" s="1" t="s">
        <v>58</v>
      </c>
      <c r="AG1027" s="1" t="s">
        <v>58</v>
      </c>
      <c r="AH1027" s="1" t="s">
        <v>58</v>
      </c>
      <c r="AI1027" s="1" t="s">
        <v>58</v>
      </c>
      <c r="AJ1027" s="1" t="s">
        <v>58</v>
      </c>
      <c r="AK1027" s="1">
        <v>1</v>
      </c>
      <c r="AL1027" s="1">
        <v>1</v>
      </c>
      <c r="AM1027" s="1">
        <v>1</v>
      </c>
      <c r="AN1027" s="1">
        <v>0</v>
      </c>
      <c r="AO1027" s="1">
        <v>1</v>
      </c>
      <c r="AP1027" s="1">
        <v>0</v>
      </c>
      <c r="AQ1027" s="1">
        <v>0</v>
      </c>
      <c r="AR1027" s="1">
        <v>0</v>
      </c>
      <c r="AS1027" s="1">
        <v>0</v>
      </c>
      <c r="AV1027" s="1">
        <v>12</v>
      </c>
      <c r="AW1027" s="1" t="s">
        <v>66</v>
      </c>
      <c r="AX1027" s="1">
        <v>9</v>
      </c>
    </row>
    <row r="1028" spans="1:50">
      <c r="A1028" s="1" t="s">
        <v>1957</v>
      </c>
      <c r="B1028" s="1" t="s">
        <v>1958</v>
      </c>
      <c r="C1028" s="1" t="s">
        <v>223</v>
      </c>
      <c r="D1028" s="1">
        <v>8840</v>
      </c>
      <c r="E1028" s="1" t="s">
        <v>63</v>
      </c>
      <c r="F1028" s="1">
        <v>64</v>
      </c>
      <c r="G1028" s="1" t="s">
        <v>115</v>
      </c>
      <c r="H1028" s="1">
        <v>299.67</v>
      </c>
      <c r="I1028" s="1" t="s">
        <v>105</v>
      </c>
      <c r="J1028" s="1" t="s">
        <v>71</v>
      </c>
      <c r="K1028" s="1" t="s">
        <v>85</v>
      </c>
      <c r="L1028" s="1" t="s">
        <v>58</v>
      </c>
      <c r="M1028" s="1">
        <v>0</v>
      </c>
      <c r="N1028" s="1">
        <v>2</v>
      </c>
      <c r="O1028" s="1">
        <v>2</v>
      </c>
      <c r="P1028" s="1">
        <v>0</v>
      </c>
      <c r="Q1028" s="1" t="s">
        <v>66</v>
      </c>
      <c r="R1028" s="1" t="s">
        <v>59</v>
      </c>
      <c r="S1028" s="1" t="s">
        <v>66</v>
      </c>
      <c r="T1028" s="1" t="s">
        <v>66</v>
      </c>
      <c r="U1028" s="1" t="s">
        <v>66</v>
      </c>
      <c r="V1028" s="1">
        <v>1</v>
      </c>
      <c r="W1028" s="1">
        <v>1</v>
      </c>
      <c r="X1028" s="1">
        <v>1</v>
      </c>
      <c r="Y1028" s="1" t="s">
        <v>66</v>
      </c>
      <c r="Z1028" s="1" t="s">
        <v>58</v>
      </c>
      <c r="AA1028" s="1" t="s">
        <v>58</v>
      </c>
      <c r="AB1028" s="1" t="s">
        <v>58</v>
      </c>
      <c r="AC1028" s="1" t="s">
        <v>58</v>
      </c>
      <c r="AD1028" s="1" t="s">
        <v>58</v>
      </c>
      <c r="AE1028" s="1" t="s">
        <v>58</v>
      </c>
      <c r="AF1028" s="1" t="s">
        <v>58</v>
      </c>
      <c r="AG1028" s="1" t="s">
        <v>58</v>
      </c>
      <c r="AH1028" s="1" t="s">
        <v>58</v>
      </c>
      <c r="AI1028" s="1" t="s">
        <v>58</v>
      </c>
      <c r="AJ1028" s="1" t="s">
        <v>66</v>
      </c>
      <c r="AK1028" s="1">
        <v>1</v>
      </c>
      <c r="AL1028" s="1">
        <v>0</v>
      </c>
      <c r="AM1028" s="1">
        <v>1</v>
      </c>
      <c r="AN1028" s="1">
        <v>0</v>
      </c>
      <c r="AO1028" s="1">
        <v>0</v>
      </c>
      <c r="AP1028" s="1">
        <v>0</v>
      </c>
      <c r="AQ1028" s="1">
        <v>1</v>
      </c>
      <c r="AR1028" s="1">
        <v>0</v>
      </c>
      <c r="AS1028" s="1">
        <v>1</v>
      </c>
      <c r="AV1028" s="1">
        <v>12.7</v>
      </c>
      <c r="AW1028" s="1" t="s">
        <v>59</v>
      </c>
      <c r="AX1028" s="1">
        <v>7</v>
      </c>
    </row>
    <row r="1029" spans="1:50">
      <c r="A1029" s="1" t="s">
        <v>1959</v>
      </c>
      <c r="B1029" s="1" t="s">
        <v>1960</v>
      </c>
      <c r="C1029" s="1" t="s">
        <v>103</v>
      </c>
      <c r="D1029" s="1">
        <v>5945</v>
      </c>
      <c r="E1029" s="1" t="s">
        <v>63</v>
      </c>
      <c r="F1029" s="1">
        <v>54</v>
      </c>
      <c r="G1029" s="1" t="s">
        <v>163</v>
      </c>
      <c r="H1029" s="1">
        <v>490.46</v>
      </c>
      <c r="I1029" s="1" t="s">
        <v>76</v>
      </c>
      <c r="J1029" s="1" t="s">
        <v>71</v>
      </c>
      <c r="K1029" s="1" t="s">
        <v>116</v>
      </c>
      <c r="L1029" s="1" t="s">
        <v>66</v>
      </c>
      <c r="M1029" s="1">
        <v>1</v>
      </c>
      <c r="N1029" s="1">
        <v>2</v>
      </c>
      <c r="O1029" s="1">
        <v>2</v>
      </c>
      <c r="P1029" s="1">
        <v>0</v>
      </c>
      <c r="Q1029" s="1" t="s">
        <v>59</v>
      </c>
      <c r="R1029" s="1" t="s">
        <v>59</v>
      </c>
      <c r="S1029" s="1" t="s">
        <v>59</v>
      </c>
      <c r="T1029" s="1" t="s">
        <v>59</v>
      </c>
      <c r="U1029" s="1" t="s">
        <v>59</v>
      </c>
      <c r="W1029" s="1">
        <v>0</v>
      </c>
      <c r="X1029" s="1">
        <v>0</v>
      </c>
      <c r="Y1029" s="1" t="s">
        <v>66</v>
      </c>
      <c r="Z1029" s="1" t="s">
        <v>66</v>
      </c>
      <c r="AA1029" s="1" t="s">
        <v>58</v>
      </c>
      <c r="AB1029" s="1" t="s">
        <v>66</v>
      </c>
      <c r="AC1029" s="1" t="s">
        <v>58</v>
      </c>
      <c r="AD1029" s="1" t="s">
        <v>58</v>
      </c>
      <c r="AE1029" s="1" t="s">
        <v>66</v>
      </c>
      <c r="AF1029" s="1" t="s">
        <v>58</v>
      </c>
      <c r="AG1029" s="1" t="s">
        <v>58</v>
      </c>
      <c r="AH1029" s="1" t="s">
        <v>58</v>
      </c>
      <c r="AI1029" s="1" t="s">
        <v>58</v>
      </c>
      <c r="AJ1029" s="1" t="s">
        <v>58</v>
      </c>
      <c r="AK1029" s="1">
        <v>0</v>
      </c>
      <c r="AL1029" s="1">
        <v>0</v>
      </c>
      <c r="AM1029" s="1">
        <v>1</v>
      </c>
      <c r="AN1029" s="1">
        <v>0</v>
      </c>
      <c r="AO1029" s="1">
        <v>1</v>
      </c>
      <c r="AP1029" s="1">
        <v>0</v>
      </c>
      <c r="AQ1029" s="1">
        <v>0</v>
      </c>
      <c r="AR1029" s="1">
        <v>1</v>
      </c>
      <c r="AS1029" s="1">
        <v>0</v>
      </c>
      <c r="AV1029" s="1">
        <v>15.6</v>
      </c>
      <c r="AW1029" s="1" t="s">
        <v>59</v>
      </c>
      <c r="AX1029" s="1">
        <v>6</v>
      </c>
    </row>
    <row r="1030" spans="1:50">
      <c r="A1030" s="1" t="s">
        <v>1961</v>
      </c>
      <c r="B1030" s="1" t="s">
        <v>1962</v>
      </c>
      <c r="C1030" s="1" t="s">
        <v>212</v>
      </c>
      <c r="D1030" s="1">
        <v>1520</v>
      </c>
      <c r="E1030" s="1" t="s">
        <v>63</v>
      </c>
      <c r="F1030" s="1">
        <v>64</v>
      </c>
      <c r="G1030" s="1" t="s">
        <v>104</v>
      </c>
      <c r="H1030" s="1">
        <v>203.62</v>
      </c>
      <c r="I1030" s="1" t="s">
        <v>76</v>
      </c>
      <c r="J1030" s="1" t="s">
        <v>71</v>
      </c>
      <c r="K1030" s="1" t="s">
        <v>72</v>
      </c>
      <c r="L1030" s="1" t="s">
        <v>58</v>
      </c>
      <c r="M1030" s="1">
        <v>0</v>
      </c>
      <c r="N1030" s="1">
        <v>0</v>
      </c>
      <c r="O1030" s="1">
        <v>0</v>
      </c>
      <c r="P1030" s="1">
        <v>0</v>
      </c>
      <c r="Q1030" s="1" t="s">
        <v>59</v>
      </c>
      <c r="R1030" s="1" t="s">
        <v>59</v>
      </c>
      <c r="S1030" s="1" t="s">
        <v>59</v>
      </c>
      <c r="T1030" s="1" t="s">
        <v>59</v>
      </c>
      <c r="U1030" s="1" t="s">
        <v>59</v>
      </c>
      <c r="W1030" s="1">
        <v>0</v>
      </c>
      <c r="X1030" s="1">
        <v>0</v>
      </c>
      <c r="Y1030" s="1" t="s">
        <v>66</v>
      </c>
      <c r="Z1030" s="1" t="s">
        <v>58</v>
      </c>
      <c r="AA1030" s="1" t="s">
        <v>66</v>
      </c>
      <c r="AB1030" s="1" t="s">
        <v>58</v>
      </c>
      <c r="AC1030" s="1" t="s">
        <v>58</v>
      </c>
      <c r="AD1030" s="1" t="s">
        <v>58</v>
      </c>
      <c r="AE1030" s="1" t="s">
        <v>58</v>
      </c>
      <c r="AF1030" s="1" t="s">
        <v>58</v>
      </c>
      <c r="AG1030" s="1" t="s">
        <v>58</v>
      </c>
      <c r="AH1030" s="1" t="s">
        <v>58</v>
      </c>
      <c r="AI1030" s="1" t="s">
        <v>58</v>
      </c>
      <c r="AJ1030" s="1" t="s">
        <v>58</v>
      </c>
      <c r="AK1030" s="1">
        <v>0</v>
      </c>
      <c r="AL1030" s="1">
        <v>0</v>
      </c>
      <c r="AM1030" s="1">
        <v>1</v>
      </c>
      <c r="AN1030" s="1">
        <v>0</v>
      </c>
      <c r="AO1030" s="1">
        <v>1</v>
      </c>
      <c r="AP1030" s="1">
        <v>0</v>
      </c>
      <c r="AQ1030" s="1">
        <v>0</v>
      </c>
      <c r="AR1030" s="1">
        <v>0</v>
      </c>
      <c r="AS1030" s="1">
        <v>0</v>
      </c>
      <c r="AV1030" s="1">
        <v>12.4</v>
      </c>
      <c r="AW1030" s="1" t="s">
        <v>59</v>
      </c>
      <c r="AX1030" s="1">
        <v>7</v>
      </c>
    </row>
    <row r="1031" spans="1:50">
      <c r="A1031" s="1" t="s">
        <v>1963</v>
      </c>
      <c r="B1031" s="1" t="s">
        <v>1964</v>
      </c>
      <c r="C1031" s="1" t="s">
        <v>171</v>
      </c>
      <c r="D1031" s="1">
        <v>8160</v>
      </c>
      <c r="E1031" s="1" t="s">
        <v>53</v>
      </c>
      <c r="F1031" s="1">
        <v>74</v>
      </c>
      <c r="G1031" s="1" t="s">
        <v>104</v>
      </c>
      <c r="H1031" s="1">
        <v>166.78</v>
      </c>
      <c r="I1031" s="1" t="s">
        <v>55</v>
      </c>
      <c r="J1031" s="1" t="s">
        <v>55</v>
      </c>
      <c r="K1031" s="1" t="s">
        <v>128</v>
      </c>
      <c r="L1031" s="1" t="s">
        <v>58</v>
      </c>
      <c r="M1031" s="1">
        <v>0</v>
      </c>
      <c r="N1031" s="1">
        <v>2</v>
      </c>
      <c r="O1031" s="1">
        <v>2</v>
      </c>
      <c r="P1031" s="1">
        <v>0</v>
      </c>
      <c r="Q1031" s="1" t="s">
        <v>59</v>
      </c>
      <c r="R1031" s="1" t="s">
        <v>59</v>
      </c>
      <c r="S1031" s="1" t="s">
        <v>59</v>
      </c>
      <c r="T1031" s="1" t="s">
        <v>59</v>
      </c>
      <c r="U1031" s="1" t="s">
        <v>59</v>
      </c>
      <c r="V1031" s="1">
        <v>1</v>
      </c>
      <c r="W1031" s="1">
        <v>0</v>
      </c>
      <c r="X1031" s="1">
        <v>1</v>
      </c>
      <c r="Y1031" s="1" t="s">
        <v>58</v>
      </c>
      <c r="Z1031" s="1" t="s">
        <v>66</v>
      </c>
      <c r="AA1031" s="1" t="s">
        <v>58</v>
      </c>
      <c r="AB1031" s="1" t="s">
        <v>58</v>
      </c>
      <c r="AC1031" s="1" t="s">
        <v>58</v>
      </c>
      <c r="AD1031" s="1" t="s">
        <v>58</v>
      </c>
      <c r="AE1031" s="1" t="s">
        <v>58</v>
      </c>
      <c r="AF1031" s="1" t="s">
        <v>58</v>
      </c>
      <c r="AG1031" s="1" t="s">
        <v>58</v>
      </c>
      <c r="AH1031" s="1" t="s">
        <v>58</v>
      </c>
      <c r="AI1031" s="1" t="s">
        <v>58</v>
      </c>
      <c r="AJ1031" s="1" t="s">
        <v>58</v>
      </c>
      <c r="AK1031" s="1">
        <v>1</v>
      </c>
      <c r="AL1031" s="1">
        <v>0</v>
      </c>
      <c r="AM1031" s="1">
        <v>1</v>
      </c>
      <c r="AN1031" s="1">
        <v>1</v>
      </c>
      <c r="AO1031" s="1">
        <v>0</v>
      </c>
      <c r="AP1031" s="1">
        <v>0</v>
      </c>
      <c r="AQ1031" s="1">
        <v>0</v>
      </c>
      <c r="AR1031" s="1">
        <v>0</v>
      </c>
      <c r="AS1031" s="1">
        <v>1</v>
      </c>
      <c r="AV1031" s="1">
        <v>12</v>
      </c>
      <c r="AW1031" s="1" t="s">
        <v>59</v>
      </c>
      <c r="AX1031" s="1">
        <v>3</v>
      </c>
    </row>
    <row r="1032" spans="1:50">
      <c r="A1032" s="1" t="s">
        <v>1965</v>
      </c>
      <c r="B1032" s="1" t="s">
        <v>910</v>
      </c>
      <c r="C1032" s="1" t="s">
        <v>122</v>
      </c>
      <c r="D1032" s="1">
        <v>2900</v>
      </c>
      <c r="E1032" s="1" t="s">
        <v>53</v>
      </c>
      <c r="F1032" s="1">
        <v>30</v>
      </c>
      <c r="G1032" s="1" t="s">
        <v>115</v>
      </c>
      <c r="H1032" s="1">
        <v>152.63</v>
      </c>
      <c r="I1032" s="1" t="s">
        <v>55</v>
      </c>
      <c r="J1032" s="1" t="s">
        <v>55</v>
      </c>
      <c r="K1032" s="1" t="s">
        <v>111</v>
      </c>
      <c r="L1032" s="1" t="s">
        <v>58</v>
      </c>
      <c r="M1032" s="1">
        <v>0</v>
      </c>
      <c r="N1032" s="1">
        <v>2</v>
      </c>
      <c r="O1032" s="1">
        <v>2</v>
      </c>
      <c r="P1032" s="1">
        <v>0</v>
      </c>
      <c r="Q1032" s="1" t="s">
        <v>59</v>
      </c>
      <c r="R1032" s="1" t="s">
        <v>59</v>
      </c>
      <c r="S1032" s="1" t="s">
        <v>59</v>
      </c>
      <c r="T1032" s="1" t="s">
        <v>59</v>
      </c>
      <c r="U1032" s="1" t="s">
        <v>59</v>
      </c>
      <c r="V1032" s="1">
        <v>0</v>
      </c>
      <c r="W1032" s="1">
        <v>1</v>
      </c>
      <c r="X1032" s="1">
        <v>0</v>
      </c>
      <c r="Y1032" s="1" t="s">
        <v>58</v>
      </c>
      <c r="Z1032" s="1" t="s">
        <v>58</v>
      </c>
      <c r="AA1032" s="1" t="s">
        <v>58</v>
      </c>
      <c r="AB1032" s="1" t="s">
        <v>66</v>
      </c>
      <c r="AC1032" s="1" t="s">
        <v>58</v>
      </c>
      <c r="AD1032" s="1" t="s">
        <v>58</v>
      </c>
      <c r="AE1032" s="1" t="s">
        <v>58</v>
      </c>
      <c r="AF1032" s="1" t="s">
        <v>58</v>
      </c>
      <c r="AG1032" s="1" t="s">
        <v>58</v>
      </c>
      <c r="AH1032" s="1" t="s">
        <v>58</v>
      </c>
      <c r="AI1032" s="1" t="s">
        <v>58</v>
      </c>
      <c r="AJ1032" s="1" t="s">
        <v>58</v>
      </c>
      <c r="AK1032" s="1">
        <v>0</v>
      </c>
      <c r="AL1032" s="1">
        <v>1</v>
      </c>
      <c r="AM1032" s="1">
        <v>1</v>
      </c>
      <c r="AN1032" s="1">
        <v>0</v>
      </c>
      <c r="AO1032" s="1">
        <v>0</v>
      </c>
      <c r="AP1032" s="1">
        <v>0</v>
      </c>
      <c r="AQ1032" s="1">
        <v>0</v>
      </c>
      <c r="AR1032" s="1">
        <v>0</v>
      </c>
      <c r="AS1032" s="1">
        <v>1</v>
      </c>
      <c r="AV1032" s="1">
        <v>13.6</v>
      </c>
      <c r="AW1032" s="1" t="s">
        <v>59</v>
      </c>
      <c r="AX1032" s="1">
        <v>7</v>
      </c>
    </row>
    <row r="1033" spans="1:50">
      <c r="A1033" s="1" t="s">
        <v>1966</v>
      </c>
      <c r="B1033" s="1" t="s">
        <v>1967</v>
      </c>
      <c r="C1033" s="1" t="s">
        <v>134</v>
      </c>
      <c r="D1033" s="1">
        <v>8400</v>
      </c>
      <c r="E1033" s="1" t="s">
        <v>63</v>
      </c>
      <c r="F1033" s="1">
        <v>54</v>
      </c>
      <c r="G1033" s="1" t="s">
        <v>163</v>
      </c>
      <c r="H1033" s="1">
        <v>341.12</v>
      </c>
      <c r="I1033" s="1" t="s">
        <v>55</v>
      </c>
      <c r="J1033" s="1" t="s">
        <v>71</v>
      </c>
      <c r="K1033" s="1" t="s">
        <v>215</v>
      </c>
      <c r="L1033" s="1" t="s">
        <v>66</v>
      </c>
      <c r="M1033" s="1">
        <v>2</v>
      </c>
      <c r="N1033" s="1">
        <v>1</v>
      </c>
      <c r="O1033" s="1">
        <v>1</v>
      </c>
      <c r="P1033" s="1">
        <v>0</v>
      </c>
      <c r="Q1033" s="1" t="s">
        <v>59</v>
      </c>
      <c r="R1033" s="1" t="s">
        <v>59</v>
      </c>
      <c r="S1033" s="1" t="s">
        <v>59</v>
      </c>
      <c r="T1033" s="1" t="s">
        <v>59</v>
      </c>
      <c r="U1033" s="1" t="s">
        <v>59</v>
      </c>
      <c r="V1033" s="1">
        <v>1</v>
      </c>
      <c r="W1033" s="1">
        <v>1</v>
      </c>
      <c r="X1033" s="1">
        <v>1</v>
      </c>
      <c r="Y1033" s="1" t="s">
        <v>59</v>
      </c>
      <c r="Z1033" s="1" t="s">
        <v>59</v>
      </c>
      <c r="AA1033" s="1" t="s">
        <v>59</v>
      </c>
      <c r="AB1033" s="1" t="s">
        <v>59</v>
      </c>
      <c r="AC1033" s="1" t="s">
        <v>59</v>
      </c>
      <c r="AD1033" s="1" t="s">
        <v>59</v>
      </c>
      <c r="AE1033" s="1" t="s">
        <v>59</v>
      </c>
      <c r="AF1033" s="1" t="s">
        <v>59</v>
      </c>
      <c r="AG1033" s="1" t="s">
        <v>59</v>
      </c>
      <c r="AH1033" s="1" t="s">
        <v>59</v>
      </c>
      <c r="AI1033" s="1" t="s">
        <v>59</v>
      </c>
      <c r="AJ1033" s="1" t="s">
        <v>59</v>
      </c>
      <c r="AV1033" s="1">
        <v>14</v>
      </c>
      <c r="AW1033" s="1" t="s">
        <v>59</v>
      </c>
      <c r="AX1033" s="1">
        <v>1</v>
      </c>
    </row>
    <row r="1034" spans="1:50">
      <c r="A1034" s="1" t="s">
        <v>1968</v>
      </c>
      <c r="B1034" s="1" t="s">
        <v>396</v>
      </c>
      <c r="C1034" s="1" t="s">
        <v>119</v>
      </c>
      <c r="D1034" s="1">
        <v>600</v>
      </c>
      <c r="E1034" s="1" t="s">
        <v>53</v>
      </c>
      <c r="F1034" s="1">
        <v>0</v>
      </c>
      <c r="G1034" s="1" t="s">
        <v>64</v>
      </c>
      <c r="H1034" s="1">
        <v>287.17</v>
      </c>
      <c r="I1034" s="1" t="s">
        <v>55</v>
      </c>
      <c r="J1034" s="1" t="s">
        <v>55</v>
      </c>
      <c r="K1034" s="1" t="s">
        <v>145</v>
      </c>
      <c r="L1034" s="1" t="s">
        <v>66</v>
      </c>
      <c r="M1034" s="1">
        <v>1</v>
      </c>
      <c r="N1034" s="1">
        <v>1</v>
      </c>
      <c r="O1034" s="1">
        <v>1</v>
      </c>
      <c r="P1034" s="1">
        <v>0</v>
      </c>
      <c r="Q1034" s="1" t="s">
        <v>59</v>
      </c>
      <c r="R1034" s="1" t="s">
        <v>59</v>
      </c>
      <c r="S1034" s="1" t="s">
        <v>59</v>
      </c>
      <c r="T1034" s="1" t="s">
        <v>59</v>
      </c>
      <c r="U1034" s="1" t="s">
        <v>59</v>
      </c>
      <c r="W1034" s="1">
        <v>0</v>
      </c>
      <c r="X1034" s="1">
        <v>0</v>
      </c>
      <c r="Y1034" s="1" t="s">
        <v>66</v>
      </c>
      <c r="Z1034" s="1" t="s">
        <v>58</v>
      </c>
      <c r="AA1034" s="1" t="s">
        <v>58</v>
      </c>
      <c r="AB1034" s="1" t="s">
        <v>58</v>
      </c>
      <c r="AC1034" s="1" t="s">
        <v>58</v>
      </c>
      <c r="AD1034" s="1" t="s">
        <v>58</v>
      </c>
      <c r="AE1034" s="1" t="s">
        <v>58</v>
      </c>
      <c r="AF1034" s="1" t="s">
        <v>58</v>
      </c>
      <c r="AG1034" s="1" t="s">
        <v>58</v>
      </c>
      <c r="AH1034" s="1" t="s">
        <v>58</v>
      </c>
      <c r="AI1034" s="1" t="s">
        <v>58</v>
      </c>
      <c r="AJ1034" s="1" t="s">
        <v>58</v>
      </c>
      <c r="AK1034" s="1">
        <v>0</v>
      </c>
      <c r="AL1034" s="1">
        <v>0</v>
      </c>
      <c r="AM1034" s="1">
        <v>1</v>
      </c>
      <c r="AN1034" s="1">
        <v>1</v>
      </c>
      <c r="AO1034" s="1">
        <v>1</v>
      </c>
      <c r="AP1034" s="1">
        <v>0</v>
      </c>
      <c r="AQ1034" s="1">
        <v>0</v>
      </c>
      <c r="AR1034" s="1">
        <v>0</v>
      </c>
      <c r="AS1034" s="1">
        <v>1</v>
      </c>
      <c r="AV1034" s="1">
        <v>12.2</v>
      </c>
      <c r="AW1034" s="1" t="s">
        <v>59</v>
      </c>
      <c r="AX1034" s="1">
        <v>7</v>
      </c>
    </row>
    <row r="1035" spans="1:50">
      <c r="A1035" s="1" t="s">
        <v>1969</v>
      </c>
      <c r="B1035" s="1" t="s">
        <v>1970</v>
      </c>
      <c r="C1035" s="1" t="s">
        <v>134</v>
      </c>
      <c r="D1035" s="1">
        <v>1320</v>
      </c>
      <c r="E1035" s="1" t="s">
        <v>53</v>
      </c>
      <c r="F1035" s="1">
        <v>64</v>
      </c>
      <c r="G1035" s="1" t="s">
        <v>64</v>
      </c>
      <c r="H1035" s="1">
        <v>281.58</v>
      </c>
      <c r="I1035" s="1" t="s">
        <v>100</v>
      </c>
      <c r="J1035" s="1" t="s">
        <v>56</v>
      </c>
      <c r="K1035" s="1" t="s">
        <v>85</v>
      </c>
      <c r="L1035" s="1" t="s">
        <v>58</v>
      </c>
      <c r="M1035" s="1">
        <v>0</v>
      </c>
      <c r="N1035" s="1">
        <v>1</v>
      </c>
      <c r="O1035" s="1">
        <v>1</v>
      </c>
      <c r="P1035" s="1">
        <v>0</v>
      </c>
      <c r="Q1035" s="1" t="s">
        <v>59</v>
      </c>
      <c r="R1035" s="1" t="s">
        <v>59</v>
      </c>
      <c r="S1035" s="1" t="s">
        <v>66</v>
      </c>
      <c r="T1035" s="1" t="s">
        <v>66</v>
      </c>
      <c r="U1035" s="1" t="s">
        <v>66</v>
      </c>
      <c r="V1035" s="1">
        <v>1</v>
      </c>
      <c r="W1035" s="1">
        <v>0</v>
      </c>
      <c r="X1035" s="1">
        <v>1</v>
      </c>
      <c r="Y1035" s="1" t="s">
        <v>58</v>
      </c>
      <c r="Z1035" s="1" t="s">
        <v>66</v>
      </c>
      <c r="AA1035" s="1" t="s">
        <v>58</v>
      </c>
      <c r="AB1035" s="1" t="s">
        <v>58</v>
      </c>
      <c r="AC1035" s="1" t="s">
        <v>58</v>
      </c>
      <c r="AD1035" s="1" t="s">
        <v>58</v>
      </c>
      <c r="AE1035" s="1" t="s">
        <v>58</v>
      </c>
      <c r="AF1035" s="1" t="s">
        <v>66</v>
      </c>
      <c r="AG1035" s="1" t="s">
        <v>58</v>
      </c>
      <c r="AH1035" s="1" t="s">
        <v>58</v>
      </c>
      <c r="AI1035" s="1" t="s">
        <v>58</v>
      </c>
      <c r="AJ1035" s="1" t="s">
        <v>66</v>
      </c>
      <c r="AK1035" s="1">
        <v>0</v>
      </c>
      <c r="AL1035" s="1">
        <v>1</v>
      </c>
      <c r="AM1035" s="1">
        <v>1</v>
      </c>
      <c r="AN1035" s="1">
        <v>0</v>
      </c>
      <c r="AO1035" s="1">
        <v>1</v>
      </c>
      <c r="AP1035" s="1">
        <v>0</v>
      </c>
      <c r="AQ1035" s="1">
        <v>0</v>
      </c>
      <c r="AR1035" s="1">
        <v>0</v>
      </c>
      <c r="AS1035" s="1">
        <v>1</v>
      </c>
      <c r="AV1035" s="1">
        <v>12.3</v>
      </c>
      <c r="AW1035" s="1" t="s">
        <v>59</v>
      </c>
      <c r="AX1035" s="1">
        <v>1</v>
      </c>
    </row>
    <row r="1036" spans="1:50">
      <c r="A1036" s="1" t="s">
        <v>1971</v>
      </c>
      <c r="B1036" s="1" t="s">
        <v>1972</v>
      </c>
      <c r="C1036" s="1" t="s">
        <v>122</v>
      </c>
      <c r="D1036" s="1">
        <v>2750</v>
      </c>
      <c r="E1036" s="1" t="s">
        <v>53</v>
      </c>
      <c r="F1036" s="1">
        <v>0</v>
      </c>
      <c r="G1036" s="1" t="s">
        <v>70</v>
      </c>
      <c r="H1036" s="1">
        <v>349.01</v>
      </c>
      <c r="I1036" s="1" t="s">
        <v>196</v>
      </c>
      <c r="J1036" s="1" t="s">
        <v>55</v>
      </c>
      <c r="K1036" s="1" t="s">
        <v>145</v>
      </c>
      <c r="L1036" s="1" t="s">
        <v>58</v>
      </c>
      <c r="M1036" s="1">
        <v>0</v>
      </c>
      <c r="N1036" s="1">
        <v>2</v>
      </c>
      <c r="O1036" s="1">
        <v>2</v>
      </c>
      <c r="P1036" s="1">
        <v>1</v>
      </c>
      <c r="Q1036" s="1" t="s">
        <v>59</v>
      </c>
      <c r="R1036" s="1" t="s">
        <v>59</v>
      </c>
      <c r="S1036" s="1" t="s">
        <v>59</v>
      </c>
      <c r="T1036" s="1" t="s">
        <v>59</v>
      </c>
      <c r="U1036" s="1" t="s">
        <v>59</v>
      </c>
      <c r="W1036" s="1">
        <v>0</v>
      </c>
      <c r="X1036" s="1">
        <v>0</v>
      </c>
      <c r="Y1036" s="1" t="s">
        <v>58</v>
      </c>
      <c r="Z1036" s="1" t="s">
        <v>58</v>
      </c>
      <c r="AA1036" s="1" t="s">
        <v>58</v>
      </c>
      <c r="AB1036" s="1" t="s">
        <v>58</v>
      </c>
      <c r="AC1036" s="1" t="s">
        <v>58</v>
      </c>
      <c r="AD1036" s="1" t="s">
        <v>58</v>
      </c>
      <c r="AE1036" s="1" t="s">
        <v>58</v>
      </c>
      <c r="AF1036" s="1" t="s">
        <v>58</v>
      </c>
      <c r="AG1036" s="1" t="s">
        <v>58</v>
      </c>
      <c r="AH1036" s="1" t="s">
        <v>58</v>
      </c>
      <c r="AI1036" s="1" t="s">
        <v>58</v>
      </c>
      <c r="AJ1036" s="1" t="s">
        <v>58</v>
      </c>
      <c r="AK1036" s="1">
        <v>0</v>
      </c>
      <c r="AL1036" s="1">
        <v>0</v>
      </c>
      <c r="AM1036" s="1">
        <v>1</v>
      </c>
      <c r="AN1036" s="1">
        <v>1</v>
      </c>
      <c r="AO1036" s="1">
        <v>1</v>
      </c>
      <c r="AP1036" s="1">
        <v>0</v>
      </c>
      <c r="AQ1036" s="1">
        <v>0</v>
      </c>
      <c r="AR1036" s="1">
        <v>0</v>
      </c>
      <c r="AS1036" s="1">
        <v>1</v>
      </c>
      <c r="AV1036" s="1">
        <v>14.1</v>
      </c>
      <c r="AW1036" s="1" t="s">
        <v>66</v>
      </c>
      <c r="AX1036" s="1">
        <v>7</v>
      </c>
    </row>
    <row r="1037" spans="1:50">
      <c r="A1037" s="1" t="s">
        <v>1973</v>
      </c>
      <c r="B1037" s="1" t="s">
        <v>144</v>
      </c>
      <c r="C1037" s="1" t="s">
        <v>142</v>
      </c>
      <c r="D1037" s="1">
        <v>7080</v>
      </c>
      <c r="E1037" s="1" t="s">
        <v>53</v>
      </c>
      <c r="F1037" s="1">
        <v>52</v>
      </c>
      <c r="G1037" s="1" t="s">
        <v>64</v>
      </c>
      <c r="H1037" s="1">
        <v>209.54</v>
      </c>
      <c r="I1037" s="1" t="s">
        <v>55</v>
      </c>
      <c r="J1037" s="1" t="s">
        <v>55</v>
      </c>
      <c r="K1037" s="1" t="s">
        <v>111</v>
      </c>
      <c r="L1037" s="1" t="s">
        <v>58</v>
      </c>
      <c r="M1037" s="1">
        <v>0</v>
      </c>
      <c r="N1037" s="1">
        <v>1</v>
      </c>
      <c r="O1037" s="1">
        <v>1</v>
      </c>
      <c r="P1037" s="1">
        <v>0</v>
      </c>
      <c r="Q1037" s="1" t="s">
        <v>59</v>
      </c>
      <c r="R1037" s="1" t="s">
        <v>59</v>
      </c>
      <c r="S1037" s="1" t="s">
        <v>59</v>
      </c>
      <c r="T1037" s="1" t="s">
        <v>59</v>
      </c>
      <c r="U1037" s="1" t="s">
        <v>59</v>
      </c>
      <c r="V1037" s="1">
        <v>4</v>
      </c>
      <c r="W1037" s="1">
        <v>1</v>
      </c>
      <c r="X1037" s="1">
        <v>1</v>
      </c>
      <c r="Y1037" s="1" t="s">
        <v>58</v>
      </c>
      <c r="Z1037" s="1" t="s">
        <v>66</v>
      </c>
      <c r="AA1037" s="1" t="s">
        <v>58</v>
      </c>
      <c r="AB1037" s="1" t="s">
        <v>66</v>
      </c>
      <c r="AC1037" s="1" t="s">
        <v>58</v>
      </c>
      <c r="AD1037" s="1" t="s">
        <v>58</v>
      </c>
      <c r="AE1037" s="1" t="s">
        <v>58</v>
      </c>
      <c r="AF1037" s="1" t="s">
        <v>58</v>
      </c>
      <c r="AG1037" s="1" t="s">
        <v>58</v>
      </c>
      <c r="AH1037" s="1" t="s">
        <v>58</v>
      </c>
      <c r="AI1037" s="1" t="s">
        <v>58</v>
      </c>
      <c r="AJ1037" s="1" t="s">
        <v>58</v>
      </c>
      <c r="AK1037" s="1">
        <v>1</v>
      </c>
      <c r="AL1037" s="1">
        <v>1</v>
      </c>
      <c r="AM1037" s="1">
        <v>1</v>
      </c>
      <c r="AN1037" s="1">
        <v>0</v>
      </c>
      <c r="AO1037" s="1">
        <v>1</v>
      </c>
      <c r="AP1037" s="1">
        <v>0</v>
      </c>
      <c r="AQ1037" s="1">
        <v>0</v>
      </c>
      <c r="AR1037" s="1">
        <v>0</v>
      </c>
      <c r="AS1037" s="1">
        <v>0</v>
      </c>
      <c r="AV1037" s="1">
        <v>11.9</v>
      </c>
      <c r="AW1037" s="1" t="s">
        <v>59</v>
      </c>
      <c r="AX1037" s="1">
        <v>6</v>
      </c>
    </row>
    <row r="1038" spans="1:50">
      <c r="A1038" s="1" t="s">
        <v>1974</v>
      </c>
      <c r="B1038" s="1" t="s">
        <v>1975</v>
      </c>
      <c r="C1038" s="1" t="s">
        <v>205</v>
      </c>
      <c r="E1038" s="1" t="s">
        <v>53</v>
      </c>
      <c r="F1038" s="1">
        <v>0</v>
      </c>
      <c r="G1038" s="1" t="s">
        <v>84</v>
      </c>
      <c r="H1038" s="1">
        <v>175.66</v>
      </c>
      <c r="I1038" s="1" t="s">
        <v>55</v>
      </c>
      <c r="J1038" s="1" t="s">
        <v>55</v>
      </c>
      <c r="K1038" s="1" t="s">
        <v>123</v>
      </c>
      <c r="L1038" s="1" t="s">
        <v>66</v>
      </c>
      <c r="M1038" s="1">
        <v>1</v>
      </c>
      <c r="N1038" s="1">
        <v>0</v>
      </c>
      <c r="O1038" s="1">
        <v>0</v>
      </c>
      <c r="P1038" s="1">
        <v>0</v>
      </c>
      <c r="Q1038" s="1" t="s">
        <v>59</v>
      </c>
      <c r="R1038" s="1" t="s">
        <v>59</v>
      </c>
      <c r="S1038" s="1" t="s">
        <v>59</v>
      </c>
      <c r="T1038" s="1" t="s">
        <v>59</v>
      </c>
      <c r="U1038" s="1" t="s">
        <v>59</v>
      </c>
      <c r="W1038" s="1">
        <v>0</v>
      </c>
      <c r="X1038" s="1">
        <v>0</v>
      </c>
      <c r="Y1038" s="1" t="s">
        <v>59</v>
      </c>
      <c r="Z1038" s="1" t="s">
        <v>59</v>
      </c>
      <c r="AA1038" s="1" t="s">
        <v>59</v>
      </c>
      <c r="AB1038" s="1" t="s">
        <v>59</v>
      </c>
      <c r="AC1038" s="1" t="s">
        <v>59</v>
      </c>
      <c r="AD1038" s="1" t="s">
        <v>59</v>
      </c>
      <c r="AE1038" s="1" t="s">
        <v>59</v>
      </c>
      <c r="AF1038" s="1" t="s">
        <v>59</v>
      </c>
      <c r="AG1038" s="1" t="s">
        <v>59</v>
      </c>
      <c r="AH1038" s="1" t="s">
        <v>59</v>
      </c>
      <c r="AI1038" s="1" t="s">
        <v>59</v>
      </c>
      <c r="AJ1038" s="1" t="s">
        <v>59</v>
      </c>
      <c r="AV1038" s="1">
        <v>11.3</v>
      </c>
      <c r="AW1038" s="1" t="s">
        <v>59</v>
      </c>
      <c r="AX1038" s="1">
        <v>1</v>
      </c>
    </row>
    <row r="1039" spans="1:50">
      <c r="A1039" s="1" t="s">
        <v>1976</v>
      </c>
      <c r="B1039" s="1" t="s">
        <v>1977</v>
      </c>
      <c r="C1039" s="1" t="s">
        <v>75</v>
      </c>
      <c r="D1039" s="1">
        <v>2160</v>
      </c>
      <c r="E1039" s="1" t="s">
        <v>53</v>
      </c>
      <c r="F1039" s="1">
        <v>42</v>
      </c>
      <c r="G1039" s="1" t="s">
        <v>163</v>
      </c>
      <c r="H1039" s="1">
        <v>352.63</v>
      </c>
      <c r="I1039" s="1" t="s">
        <v>55</v>
      </c>
      <c r="J1039" s="1" t="s">
        <v>71</v>
      </c>
      <c r="K1039" s="1" t="s">
        <v>90</v>
      </c>
      <c r="L1039" s="1" t="s">
        <v>58</v>
      </c>
      <c r="M1039" s="1">
        <v>0</v>
      </c>
      <c r="N1039" s="1">
        <v>0</v>
      </c>
      <c r="O1039" s="1">
        <v>0</v>
      </c>
      <c r="P1039" s="1">
        <v>0</v>
      </c>
      <c r="Q1039" s="1" t="s">
        <v>59</v>
      </c>
      <c r="R1039" s="1" t="s">
        <v>59</v>
      </c>
      <c r="S1039" s="1" t="s">
        <v>59</v>
      </c>
      <c r="T1039" s="1" t="s">
        <v>59</v>
      </c>
      <c r="U1039" s="1" t="s">
        <v>59</v>
      </c>
      <c r="V1039" s="1">
        <v>0</v>
      </c>
      <c r="W1039" s="1">
        <v>0</v>
      </c>
      <c r="X1039" s="1">
        <v>1</v>
      </c>
      <c r="Y1039" s="1" t="s">
        <v>66</v>
      </c>
      <c r="Z1039" s="1" t="s">
        <v>66</v>
      </c>
      <c r="AA1039" s="1" t="s">
        <v>58</v>
      </c>
      <c r="AB1039" s="1" t="s">
        <v>66</v>
      </c>
      <c r="AC1039" s="1" t="s">
        <v>58</v>
      </c>
      <c r="AD1039" s="1" t="s">
        <v>58</v>
      </c>
      <c r="AE1039" s="1" t="s">
        <v>58</v>
      </c>
      <c r="AF1039" s="1" t="s">
        <v>58</v>
      </c>
      <c r="AG1039" s="1" t="s">
        <v>58</v>
      </c>
      <c r="AH1039" s="1" t="s">
        <v>58</v>
      </c>
      <c r="AI1039" s="1" t="s">
        <v>58</v>
      </c>
      <c r="AJ1039" s="1" t="s">
        <v>58</v>
      </c>
      <c r="AK1039" s="1">
        <v>1</v>
      </c>
      <c r="AL1039" s="1">
        <v>0</v>
      </c>
      <c r="AM1039" s="1">
        <v>1</v>
      </c>
      <c r="AN1039" s="1">
        <v>0</v>
      </c>
      <c r="AO1039" s="1">
        <v>0</v>
      </c>
      <c r="AP1039" s="1">
        <v>1</v>
      </c>
      <c r="AQ1039" s="1">
        <v>0</v>
      </c>
      <c r="AR1039" s="1">
        <v>0</v>
      </c>
      <c r="AS1039" s="1">
        <v>0</v>
      </c>
      <c r="AV1039" s="1">
        <v>13.2</v>
      </c>
      <c r="AW1039" s="1" t="s">
        <v>59</v>
      </c>
      <c r="AX1039" s="1">
        <v>1</v>
      </c>
    </row>
    <row r="1040" spans="1:50">
      <c r="A1040" s="1" t="s">
        <v>1978</v>
      </c>
      <c r="B1040" s="1" t="s">
        <v>1979</v>
      </c>
      <c r="C1040" s="1" t="s">
        <v>417</v>
      </c>
      <c r="D1040" s="1">
        <v>2995</v>
      </c>
      <c r="E1040" s="1" t="s">
        <v>63</v>
      </c>
      <c r="F1040" s="1">
        <v>56</v>
      </c>
      <c r="G1040" s="1" t="s">
        <v>64</v>
      </c>
      <c r="H1040" s="1">
        <v>195.72</v>
      </c>
      <c r="I1040" s="1" t="s">
        <v>55</v>
      </c>
      <c r="J1040" s="1" t="s">
        <v>56</v>
      </c>
      <c r="K1040" s="1" t="s">
        <v>131</v>
      </c>
      <c r="L1040" s="1" t="s">
        <v>58</v>
      </c>
      <c r="M1040" s="1">
        <v>0</v>
      </c>
      <c r="N1040" s="1">
        <v>0</v>
      </c>
      <c r="O1040" s="1">
        <v>0</v>
      </c>
      <c r="P1040" s="1">
        <v>0</v>
      </c>
      <c r="Q1040" s="1" t="s">
        <v>59</v>
      </c>
      <c r="R1040" s="1" t="s">
        <v>59</v>
      </c>
      <c r="S1040" s="1" t="s">
        <v>59</v>
      </c>
      <c r="T1040" s="1" t="s">
        <v>59</v>
      </c>
      <c r="U1040" s="1" t="s">
        <v>59</v>
      </c>
      <c r="V1040" s="1">
        <v>0</v>
      </c>
      <c r="W1040" s="1">
        <v>1</v>
      </c>
      <c r="X1040" s="1">
        <v>0</v>
      </c>
      <c r="Y1040" s="1" t="s">
        <v>66</v>
      </c>
      <c r="Z1040" s="1" t="s">
        <v>58</v>
      </c>
      <c r="AA1040" s="1" t="s">
        <v>58</v>
      </c>
      <c r="AB1040" s="1" t="s">
        <v>66</v>
      </c>
      <c r="AC1040" s="1" t="s">
        <v>58</v>
      </c>
      <c r="AD1040" s="1" t="s">
        <v>58</v>
      </c>
      <c r="AE1040" s="1" t="s">
        <v>58</v>
      </c>
      <c r="AF1040" s="1" t="s">
        <v>66</v>
      </c>
      <c r="AG1040" s="1" t="s">
        <v>58</v>
      </c>
      <c r="AH1040" s="1" t="s">
        <v>58</v>
      </c>
      <c r="AI1040" s="1" t="s">
        <v>58</v>
      </c>
      <c r="AJ1040" s="1" t="s">
        <v>58</v>
      </c>
      <c r="AK1040" s="1">
        <v>0</v>
      </c>
      <c r="AL1040" s="1">
        <v>0</v>
      </c>
      <c r="AM1040" s="1">
        <v>1</v>
      </c>
      <c r="AN1040" s="1">
        <v>0</v>
      </c>
      <c r="AO1040" s="1">
        <v>1</v>
      </c>
      <c r="AP1040" s="1">
        <v>0</v>
      </c>
      <c r="AQ1040" s="1">
        <v>0</v>
      </c>
      <c r="AR1040" s="1">
        <v>0</v>
      </c>
      <c r="AS1040" s="1">
        <v>0</v>
      </c>
      <c r="AV1040" s="1">
        <v>12.5</v>
      </c>
      <c r="AW1040" s="1" t="s">
        <v>59</v>
      </c>
      <c r="AX1040" s="1">
        <v>4</v>
      </c>
    </row>
    <row r="1041" spans="1:50">
      <c r="A1041" s="1" t="s">
        <v>1980</v>
      </c>
      <c r="B1041" s="1" t="s">
        <v>755</v>
      </c>
      <c r="C1041" s="1" t="s">
        <v>69</v>
      </c>
      <c r="E1041" s="1" t="s">
        <v>63</v>
      </c>
      <c r="F1041" s="1">
        <v>36</v>
      </c>
      <c r="G1041" s="1" t="s">
        <v>64</v>
      </c>
      <c r="H1041" s="1">
        <v>354.93</v>
      </c>
      <c r="I1041" s="1" t="s">
        <v>65</v>
      </c>
      <c r="J1041" s="1" t="s">
        <v>71</v>
      </c>
      <c r="K1041" s="1" t="s">
        <v>128</v>
      </c>
      <c r="L1041" s="1" t="s">
        <v>66</v>
      </c>
      <c r="M1041" s="1">
        <v>3</v>
      </c>
      <c r="N1041" s="1">
        <v>1</v>
      </c>
      <c r="O1041" s="1">
        <v>1</v>
      </c>
      <c r="P1041" s="1">
        <v>0</v>
      </c>
      <c r="Q1041" s="1" t="s">
        <v>66</v>
      </c>
      <c r="R1041" s="1" t="s">
        <v>59</v>
      </c>
      <c r="S1041" s="1" t="s">
        <v>59</v>
      </c>
      <c r="T1041" s="1" t="s">
        <v>66</v>
      </c>
      <c r="U1041" s="1" t="s">
        <v>66</v>
      </c>
      <c r="W1041" s="1">
        <v>0</v>
      </c>
      <c r="X1041" s="1">
        <v>0</v>
      </c>
      <c r="Y1041" s="1" t="s">
        <v>66</v>
      </c>
      <c r="Z1041" s="1" t="s">
        <v>58</v>
      </c>
      <c r="AA1041" s="1" t="s">
        <v>58</v>
      </c>
      <c r="AB1041" s="1" t="s">
        <v>58</v>
      </c>
      <c r="AC1041" s="1" t="s">
        <v>58</v>
      </c>
      <c r="AD1041" s="1" t="s">
        <v>58</v>
      </c>
      <c r="AE1041" s="1" t="s">
        <v>58</v>
      </c>
      <c r="AF1041" s="1" t="s">
        <v>58</v>
      </c>
      <c r="AG1041" s="1" t="s">
        <v>58</v>
      </c>
      <c r="AH1041" s="1" t="s">
        <v>58</v>
      </c>
      <c r="AI1041" s="1" t="s">
        <v>58</v>
      </c>
      <c r="AJ1041" s="1" t="s">
        <v>58</v>
      </c>
      <c r="AK1041" s="1">
        <v>0</v>
      </c>
      <c r="AL1041" s="1">
        <v>0</v>
      </c>
      <c r="AM1041" s="1">
        <v>1</v>
      </c>
      <c r="AN1041" s="1">
        <v>0</v>
      </c>
      <c r="AO1041" s="1">
        <v>1</v>
      </c>
      <c r="AP1041" s="1">
        <v>0</v>
      </c>
      <c r="AQ1041" s="1">
        <v>0</v>
      </c>
      <c r="AR1041" s="1">
        <v>0</v>
      </c>
      <c r="AS1041" s="1">
        <v>1</v>
      </c>
      <c r="AV1041" s="1">
        <v>12.7</v>
      </c>
      <c r="AW1041" s="1" t="s">
        <v>59</v>
      </c>
      <c r="AX1041" s="1">
        <v>6</v>
      </c>
    </row>
    <row r="1042" spans="1:50">
      <c r="A1042" s="1" t="s">
        <v>1981</v>
      </c>
      <c r="B1042" s="1" t="s">
        <v>684</v>
      </c>
      <c r="C1042" s="1" t="s">
        <v>187</v>
      </c>
      <c r="D1042" s="1">
        <v>8840</v>
      </c>
      <c r="E1042" s="1" t="s">
        <v>63</v>
      </c>
      <c r="F1042" s="1">
        <v>36</v>
      </c>
      <c r="G1042" s="1" t="s">
        <v>226</v>
      </c>
      <c r="H1042" s="1">
        <v>394.41</v>
      </c>
      <c r="I1042" s="1" t="s">
        <v>105</v>
      </c>
      <c r="J1042" s="1" t="s">
        <v>71</v>
      </c>
      <c r="K1042" s="1" t="s">
        <v>145</v>
      </c>
      <c r="L1042" s="1" t="s">
        <v>58</v>
      </c>
      <c r="M1042" s="1">
        <v>0</v>
      </c>
      <c r="N1042" s="1">
        <v>1</v>
      </c>
      <c r="O1042" s="1">
        <v>1</v>
      </c>
      <c r="P1042" s="1">
        <v>0</v>
      </c>
      <c r="Q1042" s="1" t="s">
        <v>59</v>
      </c>
      <c r="R1042" s="1" t="s">
        <v>59</v>
      </c>
      <c r="S1042" s="1" t="s">
        <v>66</v>
      </c>
      <c r="T1042" s="1" t="s">
        <v>59</v>
      </c>
      <c r="U1042" s="1" t="s">
        <v>66</v>
      </c>
      <c r="W1042" s="1">
        <v>0</v>
      </c>
      <c r="X1042" s="1">
        <v>0</v>
      </c>
      <c r="Y1042" s="1" t="s">
        <v>58</v>
      </c>
      <c r="Z1042" s="1" t="s">
        <v>66</v>
      </c>
      <c r="AA1042" s="1" t="s">
        <v>58</v>
      </c>
      <c r="AB1042" s="1" t="s">
        <v>66</v>
      </c>
      <c r="AC1042" s="1" t="s">
        <v>58</v>
      </c>
      <c r="AD1042" s="1" t="s">
        <v>58</v>
      </c>
      <c r="AE1042" s="1" t="s">
        <v>58</v>
      </c>
      <c r="AF1042" s="1" t="s">
        <v>58</v>
      </c>
      <c r="AG1042" s="1" t="s">
        <v>58</v>
      </c>
      <c r="AH1042" s="1" t="s">
        <v>58</v>
      </c>
      <c r="AI1042" s="1" t="s">
        <v>58</v>
      </c>
      <c r="AJ1042" s="1" t="s">
        <v>58</v>
      </c>
      <c r="AK1042" s="1">
        <v>1</v>
      </c>
      <c r="AL1042" s="1">
        <v>0</v>
      </c>
      <c r="AM1042" s="1">
        <v>1</v>
      </c>
      <c r="AN1042" s="1">
        <v>1</v>
      </c>
      <c r="AO1042" s="1">
        <v>1</v>
      </c>
      <c r="AP1042" s="1">
        <v>1</v>
      </c>
      <c r="AQ1042" s="1">
        <v>0</v>
      </c>
      <c r="AR1042" s="1">
        <v>0</v>
      </c>
      <c r="AS1042" s="1">
        <v>1</v>
      </c>
      <c r="AV1042" s="1">
        <v>15.5</v>
      </c>
      <c r="AW1042" s="1" t="s">
        <v>59</v>
      </c>
      <c r="AX1042" s="1">
        <v>7</v>
      </c>
    </row>
    <row r="1043" spans="1:50">
      <c r="A1043" s="1" t="s">
        <v>1982</v>
      </c>
      <c r="B1043" s="1" t="s">
        <v>1983</v>
      </c>
      <c r="C1043" s="1" t="s">
        <v>75</v>
      </c>
      <c r="D1043" s="1">
        <v>2160</v>
      </c>
      <c r="E1043" s="1" t="s">
        <v>63</v>
      </c>
      <c r="F1043" s="1">
        <v>42</v>
      </c>
      <c r="G1043" s="1" t="s">
        <v>64</v>
      </c>
      <c r="H1043" s="1">
        <v>237.17</v>
      </c>
      <c r="I1043" s="1" t="s">
        <v>55</v>
      </c>
      <c r="J1043" s="1" t="s">
        <v>55</v>
      </c>
      <c r="K1043" s="1" t="s">
        <v>256</v>
      </c>
      <c r="L1043" s="1" t="s">
        <v>58</v>
      </c>
      <c r="M1043" s="1">
        <v>0</v>
      </c>
      <c r="N1043" s="1">
        <v>1</v>
      </c>
      <c r="O1043" s="1">
        <v>1</v>
      </c>
      <c r="P1043" s="1">
        <v>0</v>
      </c>
      <c r="Q1043" s="1" t="s">
        <v>59</v>
      </c>
      <c r="R1043" s="1" t="s">
        <v>59</v>
      </c>
      <c r="S1043" s="1" t="s">
        <v>59</v>
      </c>
      <c r="T1043" s="1" t="s">
        <v>59</v>
      </c>
      <c r="U1043" s="1" t="s">
        <v>59</v>
      </c>
      <c r="V1043" s="1">
        <v>1</v>
      </c>
      <c r="W1043" s="1">
        <v>0</v>
      </c>
      <c r="X1043" s="1">
        <v>0</v>
      </c>
      <c r="Y1043" s="1" t="s">
        <v>58</v>
      </c>
      <c r="Z1043" s="1" t="s">
        <v>58</v>
      </c>
      <c r="AA1043" s="1" t="s">
        <v>58</v>
      </c>
      <c r="AB1043" s="1" t="s">
        <v>58</v>
      </c>
      <c r="AC1043" s="1" t="s">
        <v>58</v>
      </c>
      <c r="AD1043" s="1" t="s">
        <v>58</v>
      </c>
      <c r="AE1043" s="1" t="s">
        <v>58</v>
      </c>
      <c r="AF1043" s="1" t="s">
        <v>58</v>
      </c>
      <c r="AG1043" s="1" t="s">
        <v>58</v>
      </c>
      <c r="AH1043" s="1" t="s">
        <v>58</v>
      </c>
      <c r="AI1043" s="1" t="s">
        <v>58</v>
      </c>
      <c r="AJ1043" s="1" t="s">
        <v>58</v>
      </c>
      <c r="AK1043" s="1">
        <v>0</v>
      </c>
      <c r="AL1043" s="1">
        <v>1</v>
      </c>
      <c r="AM1043" s="1">
        <v>1</v>
      </c>
      <c r="AN1043" s="1">
        <v>0</v>
      </c>
      <c r="AO1043" s="1">
        <v>1</v>
      </c>
      <c r="AP1043" s="1">
        <v>0</v>
      </c>
      <c r="AQ1043" s="1">
        <v>0</v>
      </c>
      <c r="AR1043" s="1">
        <v>0</v>
      </c>
      <c r="AS1043" s="1">
        <v>0</v>
      </c>
      <c r="AV1043" s="1">
        <v>12.1</v>
      </c>
      <c r="AW1043" s="1" t="s">
        <v>59</v>
      </c>
      <c r="AX1043" s="1">
        <v>1</v>
      </c>
    </row>
    <row r="1044" spans="1:50">
      <c r="A1044" s="1" t="s">
        <v>1984</v>
      </c>
      <c r="B1044" s="1" t="s">
        <v>1985</v>
      </c>
      <c r="C1044" s="1" t="s">
        <v>62</v>
      </c>
      <c r="E1044" s="1" t="s">
        <v>63</v>
      </c>
      <c r="F1044" s="1">
        <v>28</v>
      </c>
      <c r="G1044" s="1" t="s">
        <v>84</v>
      </c>
      <c r="H1044" s="1">
        <v>230.92</v>
      </c>
      <c r="I1044" s="1" t="s">
        <v>55</v>
      </c>
      <c r="J1044" s="1" t="s">
        <v>71</v>
      </c>
      <c r="K1044" s="1" t="s">
        <v>131</v>
      </c>
      <c r="L1044" s="1" t="s">
        <v>58</v>
      </c>
      <c r="M1044" s="1">
        <v>0</v>
      </c>
      <c r="N1044" s="1">
        <v>1</v>
      </c>
      <c r="O1044" s="1">
        <v>1</v>
      </c>
      <c r="P1044" s="1">
        <v>0</v>
      </c>
      <c r="Q1044" s="1" t="s">
        <v>59</v>
      </c>
      <c r="R1044" s="1" t="s">
        <v>59</v>
      </c>
      <c r="S1044" s="1" t="s">
        <v>66</v>
      </c>
      <c r="T1044" s="1" t="s">
        <v>59</v>
      </c>
      <c r="U1044" s="1" t="s">
        <v>59</v>
      </c>
      <c r="V1044" s="1">
        <v>1</v>
      </c>
      <c r="W1044" s="1">
        <v>1</v>
      </c>
      <c r="X1044" s="1">
        <v>0</v>
      </c>
      <c r="Y1044" s="1" t="s">
        <v>58</v>
      </c>
      <c r="Z1044" s="1" t="s">
        <v>58</v>
      </c>
      <c r="AA1044" s="1" t="s">
        <v>58</v>
      </c>
      <c r="AB1044" s="1" t="s">
        <v>58</v>
      </c>
      <c r="AC1044" s="1" t="s">
        <v>58</v>
      </c>
      <c r="AD1044" s="1" t="s">
        <v>58</v>
      </c>
      <c r="AE1044" s="1" t="s">
        <v>58</v>
      </c>
      <c r="AF1044" s="1" t="s">
        <v>58</v>
      </c>
      <c r="AG1044" s="1" t="s">
        <v>58</v>
      </c>
      <c r="AH1044" s="1" t="s">
        <v>58</v>
      </c>
      <c r="AI1044" s="1" t="s">
        <v>58</v>
      </c>
      <c r="AJ1044" s="1" t="s">
        <v>58</v>
      </c>
      <c r="AK1044" s="1">
        <v>0</v>
      </c>
      <c r="AL1044" s="1">
        <v>0</v>
      </c>
      <c r="AM1044" s="1">
        <v>1</v>
      </c>
      <c r="AN1044" s="1">
        <v>0</v>
      </c>
      <c r="AO1044" s="1">
        <v>1</v>
      </c>
      <c r="AP1044" s="1">
        <v>0</v>
      </c>
      <c r="AQ1044" s="1">
        <v>0</v>
      </c>
      <c r="AR1044" s="1">
        <v>0</v>
      </c>
      <c r="AS1044" s="1">
        <v>0</v>
      </c>
      <c r="AV1044" s="1">
        <v>12.9</v>
      </c>
      <c r="AW1044" s="1" t="s">
        <v>59</v>
      </c>
      <c r="AX1044" s="1">
        <v>8</v>
      </c>
    </row>
    <row r="1045" spans="1:50">
      <c r="A1045" s="1" t="s">
        <v>1986</v>
      </c>
      <c r="B1045" s="1" t="s">
        <v>1987</v>
      </c>
      <c r="C1045" s="1" t="s">
        <v>171</v>
      </c>
      <c r="D1045" s="1">
        <v>5600</v>
      </c>
      <c r="E1045" s="1" t="s">
        <v>63</v>
      </c>
      <c r="F1045" s="1">
        <v>48</v>
      </c>
      <c r="G1045" s="1" t="s">
        <v>70</v>
      </c>
      <c r="H1045" s="1">
        <v>404.93</v>
      </c>
      <c r="I1045" s="1" t="s">
        <v>55</v>
      </c>
      <c r="J1045" s="1" t="s">
        <v>71</v>
      </c>
      <c r="K1045" s="1" t="s">
        <v>72</v>
      </c>
      <c r="L1045" s="1" t="s">
        <v>58</v>
      </c>
      <c r="M1045" s="1">
        <v>0</v>
      </c>
      <c r="N1045" s="1">
        <v>0</v>
      </c>
      <c r="O1045" s="1">
        <v>0</v>
      </c>
      <c r="P1045" s="1">
        <v>0</v>
      </c>
      <c r="Q1045" s="1" t="s">
        <v>59</v>
      </c>
      <c r="R1045" s="1" t="s">
        <v>59</v>
      </c>
      <c r="S1045" s="1" t="s">
        <v>59</v>
      </c>
      <c r="T1045" s="1" t="s">
        <v>59</v>
      </c>
      <c r="U1045" s="1" t="s">
        <v>59</v>
      </c>
      <c r="V1045" s="1">
        <v>1</v>
      </c>
      <c r="W1045" s="1">
        <v>0</v>
      </c>
      <c r="X1045" s="1">
        <v>0</v>
      </c>
      <c r="Y1045" s="1" t="s">
        <v>66</v>
      </c>
      <c r="Z1045" s="1" t="s">
        <v>58</v>
      </c>
      <c r="AA1045" s="1" t="s">
        <v>58</v>
      </c>
      <c r="AB1045" s="1" t="s">
        <v>58</v>
      </c>
      <c r="AC1045" s="1" t="s">
        <v>58</v>
      </c>
      <c r="AD1045" s="1" t="s">
        <v>58</v>
      </c>
      <c r="AE1045" s="1" t="s">
        <v>58</v>
      </c>
      <c r="AF1045" s="1" t="s">
        <v>58</v>
      </c>
      <c r="AG1045" s="1" t="s">
        <v>58</v>
      </c>
      <c r="AH1045" s="1" t="s">
        <v>58</v>
      </c>
      <c r="AI1045" s="1" t="s">
        <v>58</v>
      </c>
      <c r="AJ1045" s="1" t="s">
        <v>58</v>
      </c>
      <c r="AK1045" s="1">
        <v>0</v>
      </c>
      <c r="AL1045" s="1">
        <v>0</v>
      </c>
      <c r="AM1045" s="1">
        <v>0</v>
      </c>
      <c r="AN1045" s="1">
        <v>0</v>
      </c>
      <c r="AO1045" s="1">
        <v>0</v>
      </c>
      <c r="AP1045" s="1">
        <v>0</v>
      </c>
      <c r="AQ1045" s="1">
        <v>0</v>
      </c>
      <c r="AR1045" s="1">
        <v>0</v>
      </c>
      <c r="AS1045" s="1">
        <v>1</v>
      </c>
      <c r="AV1045" s="1">
        <v>14.3</v>
      </c>
      <c r="AW1045" s="1" t="s">
        <v>59</v>
      </c>
      <c r="AX1045" s="1">
        <v>3</v>
      </c>
    </row>
    <row r="1046" spans="1:50">
      <c r="A1046" s="1" t="s">
        <v>1988</v>
      </c>
      <c r="B1046" s="1" t="s">
        <v>1989</v>
      </c>
      <c r="C1046" s="1" t="s">
        <v>236</v>
      </c>
      <c r="D1046" s="1">
        <v>6200</v>
      </c>
      <c r="E1046" s="1" t="s">
        <v>53</v>
      </c>
      <c r="F1046" s="1">
        <v>76</v>
      </c>
      <c r="G1046" s="1" t="s">
        <v>104</v>
      </c>
      <c r="H1046" s="1">
        <v>225</v>
      </c>
      <c r="I1046" s="1" t="s">
        <v>105</v>
      </c>
      <c r="J1046" s="1" t="s">
        <v>71</v>
      </c>
      <c r="K1046" s="1" t="s">
        <v>57</v>
      </c>
      <c r="L1046" s="1" t="s">
        <v>58</v>
      </c>
      <c r="M1046" s="1">
        <v>0</v>
      </c>
      <c r="N1046" s="1">
        <v>1</v>
      </c>
      <c r="O1046" s="1">
        <v>1</v>
      </c>
      <c r="P1046" s="1">
        <v>0</v>
      </c>
      <c r="Q1046" s="1" t="s">
        <v>59</v>
      </c>
      <c r="R1046" s="1" t="s">
        <v>59</v>
      </c>
      <c r="S1046" s="1" t="s">
        <v>59</v>
      </c>
      <c r="T1046" s="1" t="s">
        <v>59</v>
      </c>
      <c r="U1046" s="1" t="s">
        <v>59</v>
      </c>
      <c r="V1046" s="1">
        <v>0</v>
      </c>
      <c r="W1046" s="1">
        <v>1</v>
      </c>
      <c r="X1046" s="1">
        <v>1</v>
      </c>
      <c r="Y1046" s="1" t="s">
        <v>58</v>
      </c>
      <c r="Z1046" s="1" t="s">
        <v>66</v>
      </c>
      <c r="AA1046" s="1" t="s">
        <v>58</v>
      </c>
      <c r="AB1046" s="1" t="s">
        <v>66</v>
      </c>
      <c r="AC1046" s="1" t="s">
        <v>58</v>
      </c>
      <c r="AD1046" s="1" t="s">
        <v>58</v>
      </c>
      <c r="AE1046" s="1" t="s">
        <v>58</v>
      </c>
      <c r="AF1046" s="1" t="s">
        <v>58</v>
      </c>
      <c r="AG1046" s="1" t="s">
        <v>66</v>
      </c>
      <c r="AH1046" s="1" t="s">
        <v>58</v>
      </c>
      <c r="AI1046" s="1" t="s">
        <v>58</v>
      </c>
      <c r="AJ1046" s="1" t="s">
        <v>58</v>
      </c>
      <c r="AK1046" s="1">
        <v>0</v>
      </c>
      <c r="AL1046" s="1">
        <v>1</v>
      </c>
      <c r="AM1046" s="1">
        <v>1</v>
      </c>
      <c r="AN1046" s="1">
        <v>0</v>
      </c>
      <c r="AO1046" s="1">
        <v>0</v>
      </c>
      <c r="AP1046" s="1">
        <v>0</v>
      </c>
      <c r="AQ1046" s="1">
        <v>0</v>
      </c>
      <c r="AR1046" s="1">
        <v>0</v>
      </c>
      <c r="AS1046" s="1">
        <v>0</v>
      </c>
      <c r="AV1046" s="1">
        <v>13.1</v>
      </c>
      <c r="AW1046" s="1" t="s">
        <v>59</v>
      </c>
      <c r="AX1046" s="1">
        <v>4</v>
      </c>
    </row>
    <row r="1047" spans="1:50">
      <c r="A1047" s="1" t="s">
        <v>1990</v>
      </c>
      <c r="B1047" s="1" t="s">
        <v>474</v>
      </c>
      <c r="C1047" s="1" t="s">
        <v>205</v>
      </c>
      <c r="D1047" s="1">
        <v>3480</v>
      </c>
      <c r="E1047" s="1" t="s">
        <v>53</v>
      </c>
      <c r="F1047" s="1">
        <v>34</v>
      </c>
      <c r="G1047" s="1" t="s">
        <v>54</v>
      </c>
      <c r="H1047" s="1">
        <v>147.37</v>
      </c>
      <c r="I1047" s="1" t="s">
        <v>55</v>
      </c>
      <c r="J1047" s="1" t="s">
        <v>55</v>
      </c>
      <c r="K1047" s="1" t="s">
        <v>256</v>
      </c>
      <c r="L1047" s="1" t="s">
        <v>58</v>
      </c>
      <c r="M1047" s="1">
        <v>0</v>
      </c>
      <c r="N1047" s="1">
        <v>0</v>
      </c>
      <c r="O1047" s="1">
        <v>0</v>
      </c>
      <c r="P1047" s="1">
        <v>0</v>
      </c>
      <c r="Q1047" s="1" t="s">
        <v>59</v>
      </c>
      <c r="R1047" s="1" t="s">
        <v>59</v>
      </c>
      <c r="S1047" s="1" t="s">
        <v>59</v>
      </c>
      <c r="T1047" s="1" t="s">
        <v>59</v>
      </c>
      <c r="U1047" s="1" t="s">
        <v>59</v>
      </c>
      <c r="W1047" s="1">
        <v>0</v>
      </c>
      <c r="X1047" s="1">
        <v>0</v>
      </c>
      <c r="Y1047" s="1" t="s">
        <v>58</v>
      </c>
      <c r="Z1047" s="1" t="s">
        <v>66</v>
      </c>
      <c r="AA1047" s="1" t="s">
        <v>58</v>
      </c>
      <c r="AB1047" s="1" t="s">
        <v>58</v>
      </c>
      <c r="AC1047" s="1" t="s">
        <v>58</v>
      </c>
      <c r="AD1047" s="1" t="s">
        <v>58</v>
      </c>
      <c r="AE1047" s="1" t="s">
        <v>58</v>
      </c>
      <c r="AF1047" s="1" t="s">
        <v>58</v>
      </c>
      <c r="AG1047" s="1" t="s">
        <v>58</v>
      </c>
      <c r="AH1047" s="1" t="s">
        <v>58</v>
      </c>
      <c r="AI1047" s="1" t="s">
        <v>58</v>
      </c>
      <c r="AJ1047" s="1" t="s">
        <v>58</v>
      </c>
      <c r="AK1047" s="1">
        <v>0</v>
      </c>
      <c r="AL1047" s="1">
        <v>0</v>
      </c>
      <c r="AM1047" s="1">
        <v>0</v>
      </c>
      <c r="AN1047" s="1">
        <v>0</v>
      </c>
      <c r="AO1047" s="1">
        <v>0</v>
      </c>
      <c r="AP1047" s="1">
        <v>0</v>
      </c>
      <c r="AQ1047" s="1">
        <v>0</v>
      </c>
      <c r="AR1047" s="1">
        <v>0</v>
      </c>
      <c r="AS1047" s="1">
        <v>0</v>
      </c>
      <c r="AV1047" s="1">
        <v>10.7</v>
      </c>
      <c r="AW1047" s="1" t="s">
        <v>59</v>
      </c>
      <c r="AX1047" s="1">
        <v>1</v>
      </c>
    </row>
    <row r="1048" spans="1:50">
      <c r="A1048" s="1" t="s">
        <v>1991</v>
      </c>
      <c r="B1048" s="1" t="s">
        <v>1992</v>
      </c>
      <c r="C1048" s="1" t="s">
        <v>134</v>
      </c>
      <c r="D1048" s="1">
        <v>1680</v>
      </c>
      <c r="E1048" s="1" t="s">
        <v>63</v>
      </c>
      <c r="F1048" s="1">
        <v>60</v>
      </c>
      <c r="G1048" s="1" t="s">
        <v>70</v>
      </c>
      <c r="H1048" s="1">
        <v>325</v>
      </c>
      <c r="I1048" s="1" t="s">
        <v>105</v>
      </c>
      <c r="J1048" s="1" t="s">
        <v>71</v>
      </c>
      <c r="K1048" s="1" t="s">
        <v>72</v>
      </c>
      <c r="L1048" s="1" t="s">
        <v>58</v>
      </c>
      <c r="M1048" s="1">
        <v>0</v>
      </c>
      <c r="N1048" s="1">
        <v>2</v>
      </c>
      <c r="O1048" s="1">
        <v>1</v>
      </c>
      <c r="P1048" s="1">
        <v>1</v>
      </c>
      <c r="Q1048" s="1" t="s">
        <v>59</v>
      </c>
      <c r="R1048" s="1" t="s">
        <v>59</v>
      </c>
      <c r="S1048" s="1" t="s">
        <v>59</v>
      </c>
      <c r="T1048" s="1" t="s">
        <v>59</v>
      </c>
      <c r="U1048" s="1" t="s">
        <v>59</v>
      </c>
      <c r="V1048" s="1">
        <v>2</v>
      </c>
      <c r="W1048" s="1">
        <v>1</v>
      </c>
      <c r="X1048" s="1">
        <v>1</v>
      </c>
      <c r="Y1048" s="1" t="s">
        <v>66</v>
      </c>
      <c r="Z1048" s="1" t="s">
        <v>66</v>
      </c>
      <c r="AA1048" s="1" t="s">
        <v>58</v>
      </c>
      <c r="AB1048" s="1" t="s">
        <v>66</v>
      </c>
      <c r="AC1048" s="1" t="s">
        <v>58</v>
      </c>
      <c r="AD1048" s="1" t="s">
        <v>58</v>
      </c>
      <c r="AE1048" s="1" t="s">
        <v>66</v>
      </c>
      <c r="AF1048" s="1" t="s">
        <v>58</v>
      </c>
      <c r="AG1048" s="1" t="s">
        <v>58</v>
      </c>
      <c r="AH1048" s="1" t="s">
        <v>58</v>
      </c>
      <c r="AI1048" s="1" t="s">
        <v>58</v>
      </c>
      <c r="AJ1048" s="1" t="s">
        <v>58</v>
      </c>
      <c r="AK1048" s="1">
        <v>1</v>
      </c>
      <c r="AL1048" s="1">
        <v>1</v>
      </c>
      <c r="AM1048" s="1">
        <v>1</v>
      </c>
      <c r="AN1048" s="1">
        <v>0</v>
      </c>
      <c r="AO1048" s="1">
        <v>1</v>
      </c>
      <c r="AP1048" s="1">
        <v>0</v>
      </c>
      <c r="AQ1048" s="1">
        <v>0</v>
      </c>
      <c r="AR1048" s="1">
        <v>0</v>
      </c>
      <c r="AS1048" s="1">
        <v>0</v>
      </c>
      <c r="AV1048" s="1">
        <v>12.8</v>
      </c>
      <c r="AW1048" s="1" t="s">
        <v>59</v>
      </c>
      <c r="AX1048" s="1">
        <v>1</v>
      </c>
    </row>
    <row r="1049" spans="1:50">
      <c r="A1049" s="1" t="s">
        <v>1993</v>
      </c>
      <c r="B1049" s="1" t="s">
        <v>1994</v>
      </c>
      <c r="C1049" s="1" t="s">
        <v>83</v>
      </c>
      <c r="D1049" s="1">
        <v>3840</v>
      </c>
      <c r="E1049" s="1" t="s">
        <v>53</v>
      </c>
      <c r="F1049" s="1">
        <v>42</v>
      </c>
      <c r="G1049" s="1" t="s">
        <v>127</v>
      </c>
      <c r="H1049" s="1">
        <v>394.74</v>
      </c>
      <c r="I1049" s="1" t="s">
        <v>241</v>
      </c>
      <c r="J1049" s="1" t="s">
        <v>71</v>
      </c>
      <c r="K1049" s="1" t="s">
        <v>145</v>
      </c>
      <c r="L1049" s="1" t="s">
        <v>66</v>
      </c>
      <c r="M1049" s="1">
        <v>3</v>
      </c>
      <c r="N1049" s="1">
        <v>1</v>
      </c>
      <c r="O1049" s="1">
        <v>1</v>
      </c>
      <c r="P1049" s="1">
        <v>0</v>
      </c>
      <c r="Q1049" s="1" t="s">
        <v>59</v>
      </c>
      <c r="R1049" s="1" t="s">
        <v>59</v>
      </c>
      <c r="S1049" s="1" t="s">
        <v>59</v>
      </c>
      <c r="T1049" s="1" t="s">
        <v>59</v>
      </c>
      <c r="U1049" s="1" t="s">
        <v>59</v>
      </c>
      <c r="V1049" s="1">
        <v>1</v>
      </c>
      <c r="W1049" s="1">
        <v>1</v>
      </c>
      <c r="X1049" s="1">
        <v>0</v>
      </c>
      <c r="Y1049" s="1" t="s">
        <v>66</v>
      </c>
      <c r="Z1049" s="1" t="s">
        <v>58</v>
      </c>
      <c r="AA1049" s="1" t="s">
        <v>58</v>
      </c>
      <c r="AB1049" s="1" t="s">
        <v>58</v>
      </c>
      <c r="AC1049" s="1" t="s">
        <v>58</v>
      </c>
      <c r="AD1049" s="1" t="s">
        <v>58</v>
      </c>
      <c r="AE1049" s="1" t="s">
        <v>58</v>
      </c>
      <c r="AF1049" s="1" t="s">
        <v>58</v>
      </c>
      <c r="AG1049" s="1" t="s">
        <v>58</v>
      </c>
      <c r="AH1049" s="1" t="s">
        <v>58</v>
      </c>
      <c r="AI1049" s="1" t="s">
        <v>58</v>
      </c>
      <c r="AJ1049" s="1" t="s">
        <v>58</v>
      </c>
      <c r="AK1049" s="1">
        <v>0</v>
      </c>
      <c r="AL1049" s="1">
        <v>1</v>
      </c>
      <c r="AM1049" s="1">
        <v>1</v>
      </c>
      <c r="AN1049" s="1">
        <v>0</v>
      </c>
      <c r="AO1049" s="1">
        <v>1</v>
      </c>
      <c r="AP1049" s="1">
        <v>0</v>
      </c>
      <c r="AQ1049" s="1">
        <v>0</v>
      </c>
      <c r="AR1049" s="1">
        <v>1</v>
      </c>
      <c r="AS1049" s="1">
        <v>1</v>
      </c>
      <c r="AV1049" s="1">
        <v>12.2</v>
      </c>
      <c r="AW1049" s="1" t="s">
        <v>59</v>
      </c>
      <c r="AX1049" s="1">
        <v>2</v>
      </c>
    </row>
    <row r="1050" spans="1:50">
      <c r="A1050" s="1" t="s">
        <v>1995</v>
      </c>
      <c r="B1050" s="1" t="s">
        <v>1996</v>
      </c>
      <c r="C1050" s="1" t="s">
        <v>212</v>
      </c>
      <c r="D1050" s="1">
        <v>3605</v>
      </c>
      <c r="E1050" s="1" t="s">
        <v>53</v>
      </c>
      <c r="F1050" s="1">
        <v>0</v>
      </c>
      <c r="G1050" s="1" t="s">
        <v>84</v>
      </c>
      <c r="H1050" s="1">
        <v>284.20999999999998</v>
      </c>
      <c r="I1050" s="1" t="s">
        <v>55</v>
      </c>
      <c r="J1050" s="1" t="s">
        <v>55</v>
      </c>
      <c r="K1050" s="1" t="s">
        <v>256</v>
      </c>
      <c r="L1050" s="1" t="s">
        <v>58</v>
      </c>
      <c r="M1050" s="1">
        <v>0</v>
      </c>
      <c r="N1050" s="1">
        <v>0</v>
      </c>
      <c r="O1050" s="1">
        <v>0</v>
      </c>
      <c r="P1050" s="1">
        <v>0</v>
      </c>
      <c r="Q1050" s="1" t="s">
        <v>59</v>
      </c>
      <c r="R1050" s="1" t="s">
        <v>59</v>
      </c>
      <c r="S1050" s="1" t="s">
        <v>59</v>
      </c>
      <c r="T1050" s="1" t="s">
        <v>59</v>
      </c>
      <c r="U1050" s="1" t="s">
        <v>59</v>
      </c>
      <c r="W1050" s="1">
        <v>0</v>
      </c>
      <c r="X1050" s="1">
        <v>0</v>
      </c>
      <c r="Y1050" s="1" t="s">
        <v>58</v>
      </c>
      <c r="Z1050" s="1" t="s">
        <v>58</v>
      </c>
      <c r="AA1050" s="1" t="s">
        <v>58</v>
      </c>
      <c r="AB1050" s="1" t="s">
        <v>58</v>
      </c>
      <c r="AC1050" s="1" t="s">
        <v>58</v>
      </c>
      <c r="AD1050" s="1" t="s">
        <v>58</v>
      </c>
      <c r="AE1050" s="1" t="s">
        <v>58</v>
      </c>
      <c r="AF1050" s="1" t="s">
        <v>58</v>
      </c>
      <c r="AG1050" s="1" t="s">
        <v>58</v>
      </c>
      <c r="AH1050" s="1" t="s">
        <v>58</v>
      </c>
      <c r="AI1050" s="1" t="s">
        <v>58</v>
      </c>
      <c r="AJ1050" s="1" t="s">
        <v>58</v>
      </c>
      <c r="AK1050" s="1">
        <v>1</v>
      </c>
      <c r="AL1050" s="1">
        <v>1</v>
      </c>
      <c r="AM1050" s="1">
        <v>1</v>
      </c>
      <c r="AN1050" s="1">
        <v>0</v>
      </c>
      <c r="AO1050" s="1">
        <v>1</v>
      </c>
      <c r="AP1050" s="1">
        <v>0</v>
      </c>
      <c r="AQ1050" s="1">
        <v>0</v>
      </c>
      <c r="AR1050" s="1">
        <v>0</v>
      </c>
      <c r="AS1050" s="1">
        <v>0</v>
      </c>
      <c r="AV1050" s="1">
        <v>13.2</v>
      </c>
      <c r="AW1050" s="1" t="s">
        <v>59</v>
      </c>
      <c r="AX1050" s="1">
        <v>7</v>
      </c>
    </row>
    <row r="1051" spans="1:50">
      <c r="A1051" s="1" t="s">
        <v>1997</v>
      </c>
      <c r="B1051" s="1" t="s">
        <v>1998</v>
      </c>
      <c r="C1051" s="1" t="s">
        <v>171</v>
      </c>
      <c r="D1051" s="1">
        <v>5380</v>
      </c>
      <c r="E1051" s="1" t="s">
        <v>63</v>
      </c>
      <c r="F1051" s="1">
        <v>66</v>
      </c>
      <c r="G1051" s="1" t="s">
        <v>226</v>
      </c>
      <c r="H1051" s="1">
        <v>490.46</v>
      </c>
      <c r="I1051" s="1" t="s">
        <v>105</v>
      </c>
      <c r="J1051" s="1" t="s">
        <v>71</v>
      </c>
      <c r="K1051" s="1" t="s">
        <v>72</v>
      </c>
      <c r="L1051" s="1" t="s">
        <v>58</v>
      </c>
      <c r="M1051" s="1">
        <v>0</v>
      </c>
      <c r="N1051" s="1">
        <v>2</v>
      </c>
      <c r="O1051" s="1">
        <v>2</v>
      </c>
      <c r="P1051" s="1">
        <v>0</v>
      </c>
      <c r="Q1051" s="1" t="s">
        <v>59</v>
      </c>
      <c r="R1051" s="1" t="s">
        <v>59</v>
      </c>
      <c r="S1051" s="1" t="s">
        <v>59</v>
      </c>
      <c r="T1051" s="1" t="s">
        <v>59</v>
      </c>
      <c r="U1051" s="1" t="s">
        <v>59</v>
      </c>
      <c r="V1051" s="1">
        <v>1</v>
      </c>
      <c r="W1051" s="1">
        <v>1</v>
      </c>
      <c r="X1051" s="1">
        <v>1</v>
      </c>
      <c r="Y1051" s="1" t="s">
        <v>58</v>
      </c>
      <c r="Z1051" s="1" t="s">
        <v>66</v>
      </c>
      <c r="AA1051" s="1" t="s">
        <v>58</v>
      </c>
      <c r="AB1051" s="1" t="s">
        <v>66</v>
      </c>
      <c r="AC1051" s="1" t="s">
        <v>58</v>
      </c>
      <c r="AD1051" s="1" t="s">
        <v>58</v>
      </c>
      <c r="AE1051" s="1" t="s">
        <v>58</v>
      </c>
      <c r="AF1051" s="1" t="s">
        <v>58</v>
      </c>
      <c r="AG1051" s="1" t="s">
        <v>58</v>
      </c>
      <c r="AH1051" s="1" t="s">
        <v>58</v>
      </c>
      <c r="AI1051" s="1" t="s">
        <v>58</v>
      </c>
      <c r="AJ1051" s="1" t="s">
        <v>58</v>
      </c>
      <c r="AK1051" s="1">
        <v>0</v>
      </c>
      <c r="AL1051" s="1">
        <v>0</v>
      </c>
      <c r="AM1051" s="1">
        <v>1</v>
      </c>
      <c r="AN1051" s="1">
        <v>0</v>
      </c>
      <c r="AO1051" s="1">
        <v>1</v>
      </c>
      <c r="AP1051" s="1">
        <v>0</v>
      </c>
      <c r="AQ1051" s="1">
        <v>0</v>
      </c>
      <c r="AR1051" s="1">
        <v>0</v>
      </c>
      <c r="AS1051" s="1">
        <v>1</v>
      </c>
      <c r="AV1051" s="1">
        <v>15.9</v>
      </c>
      <c r="AW1051" s="1" t="s">
        <v>59</v>
      </c>
      <c r="AX1051" s="1">
        <v>3</v>
      </c>
    </row>
    <row r="1052" spans="1:50">
      <c r="A1052" s="1" t="s">
        <v>1999</v>
      </c>
      <c r="B1052" s="1" t="s">
        <v>2000</v>
      </c>
      <c r="C1052" s="1" t="s">
        <v>1269</v>
      </c>
      <c r="E1052" s="1" t="s">
        <v>53</v>
      </c>
      <c r="F1052" s="1">
        <v>46</v>
      </c>
      <c r="G1052" s="1" t="s">
        <v>89</v>
      </c>
      <c r="H1052" s="1">
        <v>340.46</v>
      </c>
      <c r="I1052" s="1" t="s">
        <v>55</v>
      </c>
      <c r="J1052" s="1" t="s">
        <v>55</v>
      </c>
      <c r="K1052" s="1" t="s">
        <v>131</v>
      </c>
      <c r="L1052" s="1" t="s">
        <v>66</v>
      </c>
      <c r="M1052" s="1">
        <v>1</v>
      </c>
      <c r="N1052" s="1">
        <v>1</v>
      </c>
      <c r="O1052" s="1">
        <v>1</v>
      </c>
      <c r="P1052" s="1">
        <v>0</v>
      </c>
      <c r="Q1052" s="1" t="s">
        <v>59</v>
      </c>
      <c r="R1052" s="1" t="s">
        <v>59</v>
      </c>
      <c r="S1052" s="1" t="s">
        <v>59</v>
      </c>
      <c r="T1052" s="1" t="s">
        <v>59</v>
      </c>
      <c r="U1052" s="1" t="s">
        <v>59</v>
      </c>
      <c r="V1052" s="1">
        <v>2</v>
      </c>
      <c r="W1052" s="1">
        <v>1</v>
      </c>
      <c r="X1052" s="1">
        <v>1</v>
      </c>
      <c r="Y1052" s="1" t="s">
        <v>58</v>
      </c>
      <c r="Z1052" s="1" t="s">
        <v>58</v>
      </c>
      <c r="AA1052" s="1" t="s">
        <v>58</v>
      </c>
      <c r="AB1052" s="1" t="s">
        <v>58</v>
      </c>
      <c r="AC1052" s="1" t="s">
        <v>58</v>
      </c>
      <c r="AD1052" s="1" t="s">
        <v>58</v>
      </c>
      <c r="AE1052" s="1" t="s">
        <v>58</v>
      </c>
      <c r="AF1052" s="1" t="s">
        <v>58</v>
      </c>
      <c r="AG1052" s="1" t="s">
        <v>58</v>
      </c>
      <c r="AH1052" s="1" t="s">
        <v>58</v>
      </c>
      <c r="AI1052" s="1" t="s">
        <v>58</v>
      </c>
      <c r="AJ1052" s="1" t="s">
        <v>58</v>
      </c>
      <c r="AK1052" s="1">
        <v>0</v>
      </c>
      <c r="AL1052" s="1">
        <v>0</v>
      </c>
      <c r="AM1052" s="1">
        <v>0</v>
      </c>
      <c r="AN1052" s="1">
        <v>0</v>
      </c>
      <c r="AO1052" s="1">
        <v>0</v>
      </c>
      <c r="AP1052" s="1">
        <v>0</v>
      </c>
      <c r="AQ1052" s="1">
        <v>0</v>
      </c>
      <c r="AR1052" s="1">
        <v>0</v>
      </c>
      <c r="AS1052" s="1">
        <v>0</v>
      </c>
      <c r="AV1052" s="1">
        <v>14.1</v>
      </c>
      <c r="AW1052" s="1" t="s">
        <v>59</v>
      </c>
      <c r="AX1052" s="1">
        <v>4</v>
      </c>
    </row>
    <row r="1053" spans="1:50">
      <c r="A1053" s="1" t="s">
        <v>2001</v>
      </c>
      <c r="B1053" s="1" t="s">
        <v>2002</v>
      </c>
      <c r="C1053" s="1" t="s">
        <v>108</v>
      </c>
      <c r="D1053" s="1">
        <v>3810</v>
      </c>
      <c r="E1053" s="1" t="s">
        <v>53</v>
      </c>
      <c r="F1053" s="1">
        <v>0</v>
      </c>
      <c r="G1053" s="1" t="s">
        <v>54</v>
      </c>
      <c r="H1053" s="1">
        <v>129.28</v>
      </c>
      <c r="I1053" s="1" t="s">
        <v>55</v>
      </c>
      <c r="J1053" s="1" t="s">
        <v>55</v>
      </c>
      <c r="K1053" s="1" t="s">
        <v>128</v>
      </c>
      <c r="L1053" s="1" t="s">
        <v>58</v>
      </c>
      <c r="M1053" s="1">
        <v>0</v>
      </c>
      <c r="N1053" s="1">
        <v>2</v>
      </c>
      <c r="O1053" s="1">
        <v>2</v>
      </c>
      <c r="P1053" s="1">
        <v>0</v>
      </c>
      <c r="Q1053" s="1" t="s">
        <v>59</v>
      </c>
      <c r="R1053" s="1" t="s">
        <v>59</v>
      </c>
      <c r="S1053" s="1" t="s">
        <v>59</v>
      </c>
      <c r="T1053" s="1" t="s">
        <v>59</v>
      </c>
      <c r="U1053" s="1" t="s">
        <v>59</v>
      </c>
      <c r="V1053" s="1">
        <v>1</v>
      </c>
      <c r="W1053" s="1">
        <v>0</v>
      </c>
      <c r="X1053" s="1">
        <v>1</v>
      </c>
      <c r="Y1053" s="1" t="s">
        <v>59</v>
      </c>
      <c r="Z1053" s="1" t="s">
        <v>59</v>
      </c>
      <c r="AA1053" s="1" t="s">
        <v>59</v>
      </c>
      <c r="AB1053" s="1" t="s">
        <v>59</v>
      </c>
      <c r="AC1053" s="1" t="s">
        <v>59</v>
      </c>
      <c r="AD1053" s="1" t="s">
        <v>59</v>
      </c>
      <c r="AE1053" s="1" t="s">
        <v>59</v>
      </c>
      <c r="AF1053" s="1" t="s">
        <v>59</v>
      </c>
      <c r="AG1053" s="1" t="s">
        <v>59</v>
      </c>
      <c r="AH1053" s="1" t="s">
        <v>59</v>
      </c>
      <c r="AI1053" s="1" t="s">
        <v>59</v>
      </c>
      <c r="AJ1053" s="1" t="s">
        <v>59</v>
      </c>
      <c r="AV1053" s="1">
        <v>13</v>
      </c>
      <c r="AW1053" s="1" t="s">
        <v>59</v>
      </c>
      <c r="AX1053" s="1">
        <v>9</v>
      </c>
    </row>
    <row r="1054" spans="1:50">
      <c r="A1054" s="1" t="s">
        <v>2003</v>
      </c>
      <c r="B1054" s="1" t="s">
        <v>2004</v>
      </c>
      <c r="C1054" s="1" t="s">
        <v>103</v>
      </c>
      <c r="D1054" s="1">
        <v>6780</v>
      </c>
      <c r="E1054" s="1" t="s">
        <v>63</v>
      </c>
      <c r="F1054" s="1">
        <v>30</v>
      </c>
      <c r="G1054" s="1" t="s">
        <v>84</v>
      </c>
      <c r="H1054" s="1">
        <v>270.07</v>
      </c>
      <c r="I1054" s="1" t="s">
        <v>105</v>
      </c>
      <c r="J1054" s="1" t="s">
        <v>71</v>
      </c>
      <c r="K1054" s="1" t="s">
        <v>128</v>
      </c>
      <c r="L1054" s="1" t="s">
        <v>66</v>
      </c>
      <c r="M1054" s="1">
        <v>2</v>
      </c>
      <c r="N1054" s="1">
        <v>0</v>
      </c>
      <c r="O1054" s="1">
        <v>0</v>
      </c>
      <c r="P1054" s="1">
        <v>0</v>
      </c>
      <c r="Q1054" s="1" t="s">
        <v>59</v>
      </c>
      <c r="R1054" s="1" t="s">
        <v>59</v>
      </c>
      <c r="S1054" s="1" t="s">
        <v>66</v>
      </c>
      <c r="T1054" s="1" t="s">
        <v>66</v>
      </c>
      <c r="U1054" s="1" t="s">
        <v>66</v>
      </c>
      <c r="W1054" s="1">
        <v>0</v>
      </c>
      <c r="X1054" s="1">
        <v>0</v>
      </c>
      <c r="Y1054" s="1" t="s">
        <v>59</v>
      </c>
      <c r="Z1054" s="1" t="s">
        <v>59</v>
      </c>
      <c r="AA1054" s="1" t="s">
        <v>59</v>
      </c>
      <c r="AB1054" s="1" t="s">
        <v>59</v>
      </c>
      <c r="AC1054" s="1" t="s">
        <v>59</v>
      </c>
      <c r="AD1054" s="1" t="s">
        <v>59</v>
      </c>
      <c r="AE1054" s="1" t="s">
        <v>59</v>
      </c>
      <c r="AF1054" s="1" t="s">
        <v>59</v>
      </c>
      <c r="AG1054" s="1" t="s">
        <v>59</v>
      </c>
      <c r="AH1054" s="1" t="s">
        <v>59</v>
      </c>
      <c r="AI1054" s="1" t="s">
        <v>59</v>
      </c>
      <c r="AJ1054" s="1" t="s">
        <v>59</v>
      </c>
      <c r="AV1054" s="1">
        <v>12.4</v>
      </c>
      <c r="AW1054" s="1" t="s">
        <v>66</v>
      </c>
      <c r="AX1054" s="1">
        <v>6</v>
      </c>
    </row>
    <row r="1055" spans="1:50">
      <c r="A1055" s="1" t="s">
        <v>2005</v>
      </c>
      <c r="B1055" s="1" t="s">
        <v>796</v>
      </c>
      <c r="C1055" s="1" t="s">
        <v>205</v>
      </c>
      <c r="D1055" s="1">
        <v>2440</v>
      </c>
      <c r="E1055" s="1" t="s">
        <v>53</v>
      </c>
      <c r="F1055" s="1">
        <v>0</v>
      </c>
      <c r="G1055" s="1" t="s">
        <v>70</v>
      </c>
      <c r="H1055" s="1">
        <v>296.05</v>
      </c>
      <c r="I1055" s="1" t="s">
        <v>55</v>
      </c>
      <c r="J1055" s="1" t="s">
        <v>55</v>
      </c>
      <c r="K1055" s="1" t="s">
        <v>85</v>
      </c>
      <c r="L1055" s="1" t="s">
        <v>58</v>
      </c>
      <c r="M1055" s="1">
        <v>0</v>
      </c>
      <c r="N1055" s="1">
        <v>2</v>
      </c>
      <c r="O1055" s="1">
        <v>2</v>
      </c>
      <c r="P1055" s="1">
        <v>0</v>
      </c>
      <c r="Q1055" s="1" t="s">
        <v>66</v>
      </c>
      <c r="R1055" s="1" t="s">
        <v>59</v>
      </c>
      <c r="S1055" s="1" t="s">
        <v>59</v>
      </c>
      <c r="T1055" s="1" t="s">
        <v>59</v>
      </c>
      <c r="U1055" s="1" t="s">
        <v>59</v>
      </c>
      <c r="W1055" s="1">
        <v>0</v>
      </c>
      <c r="X1055" s="1">
        <v>0</v>
      </c>
      <c r="Y1055" s="1" t="s">
        <v>66</v>
      </c>
      <c r="Z1055" s="1" t="s">
        <v>66</v>
      </c>
      <c r="AA1055" s="1" t="s">
        <v>58</v>
      </c>
      <c r="AB1055" s="1" t="s">
        <v>66</v>
      </c>
      <c r="AC1055" s="1" t="s">
        <v>58</v>
      </c>
      <c r="AD1055" s="1" t="s">
        <v>58</v>
      </c>
      <c r="AE1055" s="1" t="s">
        <v>58</v>
      </c>
      <c r="AF1055" s="1" t="s">
        <v>58</v>
      </c>
      <c r="AG1055" s="1" t="s">
        <v>58</v>
      </c>
      <c r="AH1055" s="1" t="s">
        <v>58</v>
      </c>
      <c r="AI1055" s="1" t="s">
        <v>58</v>
      </c>
      <c r="AJ1055" s="1" t="s">
        <v>58</v>
      </c>
      <c r="AK1055" s="1">
        <v>0</v>
      </c>
      <c r="AL1055" s="1">
        <v>1</v>
      </c>
      <c r="AM1055" s="1">
        <v>1</v>
      </c>
      <c r="AN1055" s="1">
        <v>0</v>
      </c>
      <c r="AO1055" s="1">
        <v>1</v>
      </c>
      <c r="AP1055" s="1">
        <v>0</v>
      </c>
      <c r="AQ1055" s="1">
        <v>1</v>
      </c>
      <c r="AR1055" s="1">
        <v>0</v>
      </c>
      <c r="AS1055" s="1">
        <v>1</v>
      </c>
      <c r="AV1055" s="1">
        <v>13.7</v>
      </c>
      <c r="AW1055" s="1" t="s">
        <v>59</v>
      </c>
      <c r="AX1055" s="1">
        <v>1</v>
      </c>
    </row>
    <row r="1056" spans="1:50">
      <c r="A1056" s="1" t="s">
        <v>2006</v>
      </c>
      <c r="B1056" s="1" t="s">
        <v>2007</v>
      </c>
      <c r="C1056" s="1" t="s">
        <v>122</v>
      </c>
      <c r="D1056" s="1">
        <v>4900</v>
      </c>
      <c r="E1056" s="1" t="s">
        <v>63</v>
      </c>
      <c r="F1056" s="1">
        <v>74</v>
      </c>
      <c r="G1056" s="1" t="s">
        <v>104</v>
      </c>
      <c r="H1056" s="1">
        <v>334.21</v>
      </c>
      <c r="I1056" s="1" t="s">
        <v>94</v>
      </c>
      <c r="J1056" s="1" t="s">
        <v>71</v>
      </c>
      <c r="K1056" s="1" t="s">
        <v>72</v>
      </c>
      <c r="L1056" s="1" t="s">
        <v>58</v>
      </c>
      <c r="M1056" s="1">
        <v>0</v>
      </c>
      <c r="N1056" s="1">
        <v>1</v>
      </c>
      <c r="O1056" s="1">
        <v>1</v>
      </c>
      <c r="P1056" s="1">
        <v>0</v>
      </c>
      <c r="Q1056" s="1" t="s">
        <v>59</v>
      </c>
      <c r="R1056" s="1" t="s">
        <v>59</v>
      </c>
      <c r="S1056" s="1" t="s">
        <v>66</v>
      </c>
      <c r="T1056" s="1" t="s">
        <v>59</v>
      </c>
      <c r="U1056" s="1" t="s">
        <v>66</v>
      </c>
      <c r="V1056" s="1">
        <v>2</v>
      </c>
      <c r="W1056" s="1">
        <v>0</v>
      </c>
      <c r="X1056" s="1">
        <v>0</v>
      </c>
      <c r="Y1056" s="1" t="s">
        <v>58</v>
      </c>
      <c r="Z1056" s="1" t="s">
        <v>66</v>
      </c>
      <c r="AA1056" s="1" t="s">
        <v>58</v>
      </c>
      <c r="AB1056" s="1" t="s">
        <v>58</v>
      </c>
      <c r="AC1056" s="1" t="s">
        <v>58</v>
      </c>
      <c r="AD1056" s="1" t="s">
        <v>58</v>
      </c>
      <c r="AE1056" s="1" t="s">
        <v>58</v>
      </c>
      <c r="AF1056" s="1" t="s">
        <v>58</v>
      </c>
      <c r="AG1056" s="1" t="s">
        <v>58</v>
      </c>
      <c r="AH1056" s="1" t="s">
        <v>58</v>
      </c>
      <c r="AI1056" s="1" t="s">
        <v>58</v>
      </c>
      <c r="AJ1056" s="1" t="s">
        <v>58</v>
      </c>
      <c r="AK1056" s="1">
        <v>0</v>
      </c>
      <c r="AL1056" s="1">
        <v>1</v>
      </c>
      <c r="AM1056" s="1">
        <v>1</v>
      </c>
      <c r="AN1056" s="1">
        <v>0</v>
      </c>
      <c r="AO1056" s="1">
        <v>0</v>
      </c>
      <c r="AP1056" s="1">
        <v>0</v>
      </c>
      <c r="AQ1056" s="1">
        <v>0</v>
      </c>
      <c r="AR1056" s="1">
        <v>0</v>
      </c>
      <c r="AS1056" s="1">
        <v>0</v>
      </c>
      <c r="AV1056" s="1">
        <v>15.2</v>
      </c>
      <c r="AW1056" s="1" t="s">
        <v>59</v>
      </c>
      <c r="AX1056" s="1">
        <v>7</v>
      </c>
    </row>
    <row r="1057" spans="1:50">
      <c r="A1057" s="1" t="s">
        <v>2008</v>
      </c>
      <c r="B1057" s="1" t="s">
        <v>82</v>
      </c>
      <c r="C1057" s="1" t="s">
        <v>83</v>
      </c>
      <c r="D1057" s="1">
        <v>3840</v>
      </c>
      <c r="E1057" s="1" t="s">
        <v>53</v>
      </c>
      <c r="F1057" s="1">
        <v>66</v>
      </c>
      <c r="G1057" s="1" t="s">
        <v>54</v>
      </c>
      <c r="H1057" s="1">
        <v>197.7</v>
      </c>
      <c r="I1057" s="1" t="s">
        <v>55</v>
      </c>
      <c r="J1057" s="1" t="s">
        <v>56</v>
      </c>
      <c r="K1057" s="1" t="s">
        <v>131</v>
      </c>
      <c r="L1057" s="1" t="s">
        <v>58</v>
      </c>
      <c r="M1057" s="1">
        <v>0</v>
      </c>
      <c r="N1057" s="1">
        <v>0</v>
      </c>
      <c r="O1057" s="1">
        <v>0</v>
      </c>
      <c r="P1057" s="1">
        <v>0</v>
      </c>
      <c r="Q1057" s="1" t="s">
        <v>59</v>
      </c>
      <c r="R1057" s="1" t="s">
        <v>59</v>
      </c>
      <c r="S1057" s="1" t="s">
        <v>59</v>
      </c>
      <c r="T1057" s="1" t="s">
        <v>59</v>
      </c>
      <c r="U1057" s="1" t="s">
        <v>59</v>
      </c>
      <c r="V1057" s="1">
        <v>1</v>
      </c>
      <c r="W1057" s="1">
        <v>0</v>
      </c>
      <c r="X1057" s="1">
        <v>0</v>
      </c>
      <c r="Y1057" s="1" t="s">
        <v>59</v>
      </c>
      <c r="Z1057" s="1" t="s">
        <v>59</v>
      </c>
      <c r="AA1057" s="1" t="s">
        <v>59</v>
      </c>
      <c r="AB1057" s="1" t="s">
        <v>59</v>
      </c>
      <c r="AC1057" s="1" t="s">
        <v>59</v>
      </c>
      <c r="AD1057" s="1" t="s">
        <v>59</v>
      </c>
      <c r="AE1057" s="1" t="s">
        <v>59</v>
      </c>
      <c r="AF1057" s="1" t="s">
        <v>59</v>
      </c>
      <c r="AG1057" s="1" t="s">
        <v>59</v>
      </c>
      <c r="AH1057" s="1" t="s">
        <v>59</v>
      </c>
      <c r="AI1057" s="1" t="s">
        <v>59</v>
      </c>
      <c r="AJ1057" s="1" t="s">
        <v>59</v>
      </c>
      <c r="AV1057" s="1">
        <v>15.2</v>
      </c>
      <c r="AW1057" s="1" t="s">
        <v>59</v>
      </c>
      <c r="AX1057" s="1">
        <v>2</v>
      </c>
    </row>
    <row r="1058" spans="1:50">
      <c r="A1058" s="1" t="s">
        <v>2009</v>
      </c>
      <c r="B1058" s="1" t="s">
        <v>338</v>
      </c>
      <c r="C1058" s="1" t="s">
        <v>83</v>
      </c>
      <c r="D1058" s="1">
        <v>5360</v>
      </c>
      <c r="E1058" s="1" t="s">
        <v>63</v>
      </c>
      <c r="F1058" s="1">
        <v>64</v>
      </c>
      <c r="G1058" s="1" t="s">
        <v>70</v>
      </c>
      <c r="H1058" s="1">
        <v>334.21</v>
      </c>
      <c r="I1058" s="1" t="s">
        <v>105</v>
      </c>
      <c r="J1058" s="1" t="s">
        <v>71</v>
      </c>
      <c r="K1058" s="1" t="s">
        <v>72</v>
      </c>
      <c r="L1058" s="1" t="s">
        <v>58</v>
      </c>
      <c r="M1058" s="1">
        <v>0</v>
      </c>
      <c r="N1058" s="1">
        <v>0</v>
      </c>
      <c r="O1058" s="1">
        <v>0</v>
      </c>
      <c r="P1058" s="1">
        <v>0</v>
      </c>
      <c r="Q1058" s="1" t="s">
        <v>59</v>
      </c>
      <c r="R1058" s="1" t="s">
        <v>59</v>
      </c>
      <c r="S1058" s="1" t="s">
        <v>59</v>
      </c>
      <c r="T1058" s="1" t="s">
        <v>59</v>
      </c>
      <c r="U1058" s="1" t="s">
        <v>59</v>
      </c>
      <c r="V1058" s="1">
        <v>1</v>
      </c>
      <c r="W1058" s="1">
        <v>0</v>
      </c>
      <c r="X1058" s="1">
        <v>1</v>
      </c>
      <c r="Y1058" s="1" t="s">
        <v>66</v>
      </c>
      <c r="Z1058" s="1" t="s">
        <v>58</v>
      </c>
      <c r="AA1058" s="1" t="s">
        <v>58</v>
      </c>
      <c r="AB1058" s="1" t="s">
        <v>58</v>
      </c>
      <c r="AC1058" s="1" t="s">
        <v>58</v>
      </c>
      <c r="AD1058" s="1" t="s">
        <v>58</v>
      </c>
      <c r="AE1058" s="1" t="s">
        <v>58</v>
      </c>
      <c r="AF1058" s="1" t="s">
        <v>58</v>
      </c>
      <c r="AG1058" s="1" t="s">
        <v>58</v>
      </c>
      <c r="AH1058" s="1" t="s">
        <v>58</v>
      </c>
      <c r="AI1058" s="1" t="s">
        <v>58</v>
      </c>
      <c r="AJ1058" s="1" t="s">
        <v>58</v>
      </c>
      <c r="AK1058" s="1">
        <v>0</v>
      </c>
      <c r="AL1058" s="1">
        <v>0</v>
      </c>
      <c r="AM1058" s="1">
        <v>1</v>
      </c>
      <c r="AN1058" s="1">
        <v>0</v>
      </c>
      <c r="AO1058" s="1">
        <v>1</v>
      </c>
      <c r="AP1058" s="1">
        <v>0</v>
      </c>
      <c r="AQ1058" s="1">
        <v>0</v>
      </c>
      <c r="AR1058" s="1">
        <v>0</v>
      </c>
      <c r="AS1058" s="1">
        <v>1</v>
      </c>
      <c r="AV1058" s="1">
        <v>14.5</v>
      </c>
      <c r="AW1058" s="1" t="s">
        <v>59</v>
      </c>
      <c r="AX1058" s="1">
        <v>2</v>
      </c>
    </row>
    <row r="1059" spans="1:50">
      <c r="A1059" s="1" t="s">
        <v>2010</v>
      </c>
      <c r="B1059" s="1" t="s">
        <v>2011</v>
      </c>
      <c r="C1059" s="1" t="s">
        <v>182</v>
      </c>
      <c r="D1059" s="1">
        <v>720</v>
      </c>
      <c r="E1059" s="1" t="s">
        <v>53</v>
      </c>
      <c r="F1059" s="1">
        <v>64</v>
      </c>
      <c r="G1059" s="1" t="s">
        <v>64</v>
      </c>
      <c r="H1059" s="1">
        <v>212.5</v>
      </c>
      <c r="I1059" s="1" t="s">
        <v>55</v>
      </c>
      <c r="J1059" s="1" t="s">
        <v>55</v>
      </c>
      <c r="K1059" s="1" t="s">
        <v>111</v>
      </c>
      <c r="L1059" s="1" t="s">
        <v>58</v>
      </c>
      <c r="M1059" s="1">
        <v>0</v>
      </c>
      <c r="N1059" s="1">
        <v>2</v>
      </c>
      <c r="O1059" s="1">
        <v>2</v>
      </c>
      <c r="P1059" s="1">
        <v>0</v>
      </c>
      <c r="Q1059" s="1" t="s">
        <v>59</v>
      </c>
      <c r="R1059" s="1" t="s">
        <v>59</v>
      </c>
      <c r="S1059" s="1" t="s">
        <v>59</v>
      </c>
      <c r="T1059" s="1" t="s">
        <v>59</v>
      </c>
      <c r="U1059" s="1" t="s">
        <v>59</v>
      </c>
      <c r="V1059" s="1">
        <v>0</v>
      </c>
      <c r="W1059" s="1">
        <v>1</v>
      </c>
      <c r="X1059" s="1">
        <v>1</v>
      </c>
      <c r="Y1059" s="1" t="s">
        <v>66</v>
      </c>
      <c r="Z1059" s="1" t="s">
        <v>58</v>
      </c>
      <c r="AA1059" s="1" t="s">
        <v>66</v>
      </c>
      <c r="AB1059" s="1" t="s">
        <v>66</v>
      </c>
      <c r="AC1059" s="1" t="s">
        <v>58</v>
      </c>
      <c r="AD1059" s="1" t="s">
        <v>58</v>
      </c>
      <c r="AE1059" s="1" t="s">
        <v>66</v>
      </c>
      <c r="AF1059" s="1" t="s">
        <v>58</v>
      </c>
      <c r="AG1059" s="1" t="s">
        <v>58</v>
      </c>
      <c r="AH1059" s="1" t="s">
        <v>58</v>
      </c>
      <c r="AI1059" s="1" t="s">
        <v>58</v>
      </c>
      <c r="AJ1059" s="1" t="s">
        <v>58</v>
      </c>
      <c r="AK1059" s="1">
        <v>0</v>
      </c>
      <c r="AL1059" s="1">
        <v>1</v>
      </c>
      <c r="AM1059" s="1">
        <v>1</v>
      </c>
      <c r="AN1059" s="1">
        <v>1</v>
      </c>
      <c r="AO1059" s="1">
        <v>0</v>
      </c>
      <c r="AP1059" s="1">
        <v>0</v>
      </c>
      <c r="AQ1059" s="1">
        <v>0</v>
      </c>
      <c r="AR1059" s="1">
        <v>1</v>
      </c>
      <c r="AS1059" s="1">
        <v>1</v>
      </c>
      <c r="AV1059" s="1">
        <v>11</v>
      </c>
      <c r="AW1059" s="1" t="s">
        <v>59</v>
      </c>
      <c r="AX1059" s="1">
        <v>7</v>
      </c>
    </row>
    <row r="1060" spans="1:50">
      <c r="A1060" s="1" t="s">
        <v>2012</v>
      </c>
      <c r="B1060" s="1" t="s">
        <v>842</v>
      </c>
      <c r="C1060" s="1" t="s">
        <v>88</v>
      </c>
      <c r="D1060" s="1">
        <v>5120</v>
      </c>
      <c r="E1060" s="1" t="s">
        <v>63</v>
      </c>
      <c r="F1060" s="1">
        <v>70</v>
      </c>
      <c r="G1060" s="1" t="s">
        <v>70</v>
      </c>
      <c r="H1060" s="1">
        <v>387.5</v>
      </c>
      <c r="I1060" s="1" t="s">
        <v>105</v>
      </c>
      <c r="J1060" s="1" t="s">
        <v>71</v>
      </c>
      <c r="K1060" s="1" t="s">
        <v>85</v>
      </c>
      <c r="L1060" s="1" t="s">
        <v>58</v>
      </c>
      <c r="M1060" s="1">
        <v>0</v>
      </c>
      <c r="N1060" s="1">
        <v>2</v>
      </c>
      <c r="O1060" s="1">
        <v>2</v>
      </c>
      <c r="P1060" s="1">
        <v>0</v>
      </c>
      <c r="Q1060" s="1" t="s">
        <v>59</v>
      </c>
      <c r="R1060" s="1" t="s">
        <v>59</v>
      </c>
      <c r="S1060" s="1" t="s">
        <v>59</v>
      </c>
      <c r="T1060" s="1" t="s">
        <v>59</v>
      </c>
      <c r="U1060" s="1" t="s">
        <v>59</v>
      </c>
      <c r="V1060" s="1">
        <v>2</v>
      </c>
      <c r="W1060" s="1">
        <v>0</v>
      </c>
      <c r="X1060" s="1">
        <v>1</v>
      </c>
      <c r="Y1060" s="1" t="s">
        <v>66</v>
      </c>
      <c r="Z1060" s="1" t="s">
        <v>58</v>
      </c>
      <c r="AA1060" s="1" t="s">
        <v>66</v>
      </c>
      <c r="AB1060" s="1" t="s">
        <v>58</v>
      </c>
      <c r="AC1060" s="1" t="s">
        <v>58</v>
      </c>
      <c r="AD1060" s="1" t="s">
        <v>58</v>
      </c>
      <c r="AE1060" s="1" t="s">
        <v>58</v>
      </c>
      <c r="AF1060" s="1" t="s">
        <v>58</v>
      </c>
      <c r="AG1060" s="1" t="s">
        <v>58</v>
      </c>
      <c r="AH1060" s="1" t="s">
        <v>58</v>
      </c>
      <c r="AI1060" s="1" t="s">
        <v>58</v>
      </c>
      <c r="AJ1060" s="1" t="s">
        <v>66</v>
      </c>
      <c r="AK1060" s="1">
        <v>0</v>
      </c>
      <c r="AL1060" s="1">
        <v>0</v>
      </c>
      <c r="AM1060" s="1">
        <v>1</v>
      </c>
      <c r="AN1060" s="1">
        <v>0</v>
      </c>
      <c r="AO1060" s="1">
        <v>0</v>
      </c>
      <c r="AP1060" s="1">
        <v>0</v>
      </c>
      <c r="AQ1060" s="1">
        <v>0</v>
      </c>
      <c r="AR1060" s="1">
        <v>0</v>
      </c>
      <c r="AS1060" s="1">
        <v>1</v>
      </c>
      <c r="AV1060" s="1">
        <v>14.2</v>
      </c>
      <c r="AW1060" s="1" t="s">
        <v>59</v>
      </c>
      <c r="AX1060" s="1">
        <v>8</v>
      </c>
    </row>
    <row r="1061" spans="1:50">
      <c r="A1061" s="1" t="s">
        <v>2013</v>
      </c>
      <c r="B1061" s="1" t="s">
        <v>2014</v>
      </c>
      <c r="C1061" s="1" t="s">
        <v>236</v>
      </c>
      <c r="D1061" s="1">
        <v>8520</v>
      </c>
      <c r="E1061" s="1" t="s">
        <v>53</v>
      </c>
      <c r="F1061" s="1">
        <v>88</v>
      </c>
      <c r="G1061" s="1" t="s">
        <v>54</v>
      </c>
      <c r="H1061" s="1">
        <v>206.91</v>
      </c>
      <c r="I1061" s="1" t="s">
        <v>76</v>
      </c>
      <c r="J1061" s="1" t="s">
        <v>56</v>
      </c>
      <c r="K1061" s="1" t="s">
        <v>116</v>
      </c>
      <c r="L1061" s="1" t="s">
        <v>58</v>
      </c>
      <c r="M1061" s="1">
        <v>0</v>
      </c>
      <c r="N1061" s="1">
        <v>2</v>
      </c>
      <c r="O1061" s="1">
        <v>2</v>
      </c>
      <c r="P1061" s="1">
        <v>0</v>
      </c>
      <c r="Q1061" s="1" t="s">
        <v>59</v>
      </c>
      <c r="R1061" s="1" t="s">
        <v>59</v>
      </c>
      <c r="S1061" s="1" t="s">
        <v>66</v>
      </c>
      <c r="T1061" s="1" t="s">
        <v>59</v>
      </c>
      <c r="U1061" s="1" t="s">
        <v>59</v>
      </c>
      <c r="V1061" s="1">
        <v>1</v>
      </c>
      <c r="W1061" s="1">
        <v>0</v>
      </c>
      <c r="X1061" s="1">
        <v>1</v>
      </c>
      <c r="Y1061" s="1" t="s">
        <v>66</v>
      </c>
      <c r="Z1061" s="1" t="s">
        <v>66</v>
      </c>
      <c r="AA1061" s="1" t="s">
        <v>58</v>
      </c>
      <c r="AB1061" s="1" t="s">
        <v>58</v>
      </c>
      <c r="AC1061" s="1" t="s">
        <v>58</v>
      </c>
      <c r="AD1061" s="1" t="s">
        <v>58</v>
      </c>
      <c r="AE1061" s="1" t="s">
        <v>58</v>
      </c>
      <c r="AF1061" s="1" t="s">
        <v>58</v>
      </c>
      <c r="AG1061" s="1" t="s">
        <v>58</v>
      </c>
      <c r="AH1061" s="1" t="s">
        <v>58</v>
      </c>
      <c r="AI1061" s="1" t="s">
        <v>58</v>
      </c>
      <c r="AJ1061" s="1" t="s">
        <v>58</v>
      </c>
      <c r="AK1061" s="1">
        <v>0</v>
      </c>
      <c r="AL1061" s="1">
        <v>0</v>
      </c>
      <c r="AM1061" s="1">
        <v>1</v>
      </c>
      <c r="AN1061" s="1">
        <v>1</v>
      </c>
      <c r="AO1061" s="1">
        <v>0</v>
      </c>
      <c r="AP1061" s="1">
        <v>0</v>
      </c>
      <c r="AQ1061" s="1">
        <v>0</v>
      </c>
      <c r="AR1061" s="1">
        <v>0</v>
      </c>
      <c r="AS1061" s="1">
        <v>0</v>
      </c>
      <c r="AV1061" s="1">
        <v>14.1</v>
      </c>
      <c r="AW1061" s="1" t="s">
        <v>59</v>
      </c>
      <c r="AX1061" s="1">
        <v>4</v>
      </c>
    </row>
    <row r="1062" spans="1:50">
      <c r="A1062" s="1" t="s">
        <v>2015</v>
      </c>
      <c r="B1062" s="1" t="s">
        <v>942</v>
      </c>
      <c r="C1062" s="1" t="s">
        <v>122</v>
      </c>
      <c r="D1062" s="1">
        <v>8280</v>
      </c>
      <c r="E1062" s="1" t="s">
        <v>53</v>
      </c>
      <c r="F1062" s="1">
        <v>88</v>
      </c>
      <c r="G1062" s="1" t="s">
        <v>104</v>
      </c>
      <c r="H1062" s="1">
        <v>273.36</v>
      </c>
      <c r="I1062" s="1" t="s">
        <v>94</v>
      </c>
      <c r="J1062" s="1" t="s">
        <v>55</v>
      </c>
      <c r="K1062" s="1" t="s">
        <v>72</v>
      </c>
      <c r="L1062" s="1" t="s">
        <v>58</v>
      </c>
      <c r="M1062" s="1">
        <v>0</v>
      </c>
      <c r="N1062" s="1">
        <v>2</v>
      </c>
      <c r="O1062" s="1">
        <v>2</v>
      </c>
      <c r="P1062" s="1">
        <v>0</v>
      </c>
      <c r="Q1062" s="1" t="s">
        <v>59</v>
      </c>
      <c r="R1062" s="1" t="s">
        <v>59</v>
      </c>
      <c r="S1062" s="1" t="s">
        <v>59</v>
      </c>
      <c r="T1062" s="1" t="s">
        <v>59</v>
      </c>
      <c r="U1062" s="1" t="s">
        <v>59</v>
      </c>
      <c r="V1062" s="1">
        <v>2</v>
      </c>
      <c r="W1062" s="1">
        <v>0</v>
      </c>
      <c r="X1062" s="1">
        <v>1</v>
      </c>
      <c r="Y1062" s="1" t="s">
        <v>59</v>
      </c>
      <c r="Z1062" s="1" t="s">
        <v>59</v>
      </c>
      <c r="AA1062" s="1" t="s">
        <v>59</v>
      </c>
      <c r="AB1062" s="1" t="s">
        <v>59</v>
      </c>
      <c r="AC1062" s="1" t="s">
        <v>59</v>
      </c>
      <c r="AD1062" s="1" t="s">
        <v>59</v>
      </c>
      <c r="AE1062" s="1" t="s">
        <v>59</v>
      </c>
      <c r="AF1062" s="1" t="s">
        <v>59</v>
      </c>
      <c r="AG1062" s="1" t="s">
        <v>59</v>
      </c>
      <c r="AH1062" s="1" t="s">
        <v>59</v>
      </c>
      <c r="AI1062" s="1" t="s">
        <v>59</v>
      </c>
      <c r="AJ1062" s="1" t="s">
        <v>59</v>
      </c>
      <c r="AV1062" s="1">
        <v>12.9</v>
      </c>
      <c r="AW1062" s="1" t="s">
        <v>59</v>
      </c>
      <c r="AX1062" s="1">
        <v>7</v>
      </c>
    </row>
    <row r="1063" spans="1:50">
      <c r="A1063" s="1" t="s">
        <v>2016</v>
      </c>
      <c r="B1063" s="1" t="s">
        <v>2017</v>
      </c>
      <c r="C1063" s="1" t="s">
        <v>199</v>
      </c>
      <c r="D1063" s="1">
        <v>6160</v>
      </c>
      <c r="E1063" s="1" t="s">
        <v>53</v>
      </c>
      <c r="F1063" s="1">
        <v>68</v>
      </c>
      <c r="G1063" s="1" t="s">
        <v>84</v>
      </c>
      <c r="H1063" s="1">
        <v>235.86</v>
      </c>
      <c r="I1063" s="1" t="s">
        <v>55</v>
      </c>
      <c r="J1063" s="1" t="s">
        <v>55</v>
      </c>
      <c r="K1063" s="1" t="s">
        <v>111</v>
      </c>
      <c r="L1063" s="1" t="s">
        <v>58</v>
      </c>
      <c r="M1063" s="1">
        <v>0</v>
      </c>
      <c r="N1063" s="1">
        <v>0</v>
      </c>
      <c r="O1063" s="1">
        <v>0</v>
      </c>
      <c r="P1063" s="1">
        <v>0</v>
      </c>
      <c r="Q1063" s="1" t="s">
        <v>59</v>
      </c>
      <c r="R1063" s="1" t="s">
        <v>59</v>
      </c>
      <c r="S1063" s="1" t="s">
        <v>59</v>
      </c>
      <c r="T1063" s="1" t="s">
        <v>59</v>
      </c>
      <c r="U1063" s="1" t="s">
        <v>59</v>
      </c>
      <c r="W1063" s="1">
        <v>0</v>
      </c>
      <c r="X1063" s="1">
        <v>0</v>
      </c>
      <c r="Y1063" s="1" t="s">
        <v>58</v>
      </c>
      <c r="Z1063" s="1" t="s">
        <v>66</v>
      </c>
      <c r="AA1063" s="1" t="s">
        <v>58</v>
      </c>
      <c r="AB1063" s="1" t="s">
        <v>66</v>
      </c>
      <c r="AC1063" s="1" t="s">
        <v>58</v>
      </c>
      <c r="AD1063" s="1" t="s">
        <v>58</v>
      </c>
      <c r="AE1063" s="1" t="s">
        <v>58</v>
      </c>
      <c r="AF1063" s="1" t="s">
        <v>58</v>
      </c>
      <c r="AG1063" s="1" t="s">
        <v>58</v>
      </c>
      <c r="AH1063" s="1" t="s">
        <v>58</v>
      </c>
      <c r="AI1063" s="1" t="s">
        <v>66</v>
      </c>
      <c r="AJ1063" s="1" t="s">
        <v>58</v>
      </c>
      <c r="AK1063" s="1">
        <v>1</v>
      </c>
      <c r="AL1063" s="1">
        <v>0</v>
      </c>
      <c r="AM1063" s="1">
        <v>0</v>
      </c>
      <c r="AN1063" s="1">
        <v>0</v>
      </c>
      <c r="AO1063" s="1">
        <v>0</v>
      </c>
      <c r="AP1063" s="1">
        <v>0</v>
      </c>
      <c r="AQ1063" s="1">
        <v>0</v>
      </c>
      <c r="AR1063" s="1">
        <v>0</v>
      </c>
      <c r="AS1063" s="1">
        <v>0</v>
      </c>
      <c r="AV1063" s="1">
        <v>12.9</v>
      </c>
      <c r="AW1063" s="1" t="s">
        <v>59</v>
      </c>
      <c r="AX1063" s="1">
        <v>3</v>
      </c>
    </row>
    <row r="1064" spans="1:50">
      <c r="A1064" s="1" t="s">
        <v>2018</v>
      </c>
      <c r="B1064" s="1" t="s">
        <v>2019</v>
      </c>
      <c r="C1064" s="1" t="s">
        <v>126</v>
      </c>
      <c r="D1064" s="1">
        <v>600</v>
      </c>
      <c r="E1064" s="1" t="s">
        <v>63</v>
      </c>
      <c r="F1064" s="1">
        <v>58</v>
      </c>
      <c r="G1064" s="1" t="s">
        <v>64</v>
      </c>
      <c r="H1064" s="1">
        <v>222.7</v>
      </c>
      <c r="I1064" s="1" t="s">
        <v>105</v>
      </c>
      <c r="J1064" s="1" t="s">
        <v>71</v>
      </c>
      <c r="K1064" s="1" t="s">
        <v>72</v>
      </c>
      <c r="L1064" s="1" t="s">
        <v>58</v>
      </c>
      <c r="M1064" s="1">
        <v>0</v>
      </c>
      <c r="N1064" s="1">
        <v>2</v>
      </c>
      <c r="O1064" s="1">
        <v>2</v>
      </c>
      <c r="P1064" s="1">
        <v>0</v>
      </c>
      <c r="Q1064" s="1" t="s">
        <v>59</v>
      </c>
      <c r="R1064" s="1" t="s">
        <v>59</v>
      </c>
      <c r="S1064" s="1" t="s">
        <v>59</v>
      </c>
      <c r="T1064" s="1" t="s">
        <v>59</v>
      </c>
      <c r="U1064" s="1" t="s">
        <v>59</v>
      </c>
      <c r="W1064" s="1">
        <v>0</v>
      </c>
      <c r="X1064" s="1">
        <v>0</v>
      </c>
      <c r="Y1064" s="1" t="s">
        <v>66</v>
      </c>
      <c r="Z1064" s="1" t="s">
        <v>66</v>
      </c>
      <c r="AA1064" s="1" t="s">
        <v>58</v>
      </c>
      <c r="AB1064" s="1" t="s">
        <v>66</v>
      </c>
      <c r="AC1064" s="1" t="s">
        <v>58</v>
      </c>
      <c r="AD1064" s="1" t="s">
        <v>58</v>
      </c>
      <c r="AE1064" s="1" t="s">
        <v>66</v>
      </c>
      <c r="AF1064" s="1" t="s">
        <v>58</v>
      </c>
      <c r="AG1064" s="1" t="s">
        <v>58</v>
      </c>
      <c r="AH1064" s="1" t="s">
        <v>58</v>
      </c>
      <c r="AI1064" s="1" t="s">
        <v>58</v>
      </c>
      <c r="AJ1064" s="1" t="s">
        <v>58</v>
      </c>
      <c r="AK1064" s="1">
        <v>0</v>
      </c>
      <c r="AL1064" s="1">
        <v>1</v>
      </c>
      <c r="AM1064" s="1">
        <v>1</v>
      </c>
      <c r="AN1064" s="1">
        <v>0</v>
      </c>
      <c r="AO1064" s="1">
        <v>1</v>
      </c>
      <c r="AP1064" s="1">
        <v>0</v>
      </c>
      <c r="AQ1064" s="1">
        <v>0</v>
      </c>
      <c r="AR1064" s="1">
        <v>0</v>
      </c>
      <c r="AS1064" s="1">
        <v>0</v>
      </c>
      <c r="AV1064" s="1">
        <v>11.8</v>
      </c>
      <c r="AW1064" s="1" t="s">
        <v>59</v>
      </c>
      <c r="AX1064" s="1">
        <v>7</v>
      </c>
    </row>
    <row r="1065" spans="1:50">
      <c r="A1065" s="1" t="s">
        <v>2020</v>
      </c>
      <c r="B1065" s="1" t="s">
        <v>380</v>
      </c>
      <c r="C1065" s="1" t="s">
        <v>108</v>
      </c>
      <c r="D1065" s="1">
        <v>640</v>
      </c>
      <c r="E1065" s="1" t="s">
        <v>63</v>
      </c>
      <c r="F1065" s="1">
        <v>80</v>
      </c>
      <c r="G1065" s="1" t="s">
        <v>64</v>
      </c>
      <c r="H1065" s="1">
        <v>298.36</v>
      </c>
      <c r="I1065" s="1" t="s">
        <v>94</v>
      </c>
      <c r="J1065" s="1" t="s">
        <v>71</v>
      </c>
      <c r="K1065" s="1" t="s">
        <v>72</v>
      </c>
      <c r="L1065" s="1" t="s">
        <v>66</v>
      </c>
      <c r="M1065" s="1">
        <v>1</v>
      </c>
      <c r="N1065" s="1">
        <v>2</v>
      </c>
      <c r="O1065" s="1">
        <v>2</v>
      </c>
      <c r="P1065" s="1">
        <v>0</v>
      </c>
      <c r="Q1065" s="1" t="s">
        <v>59</v>
      </c>
      <c r="R1065" s="1" t="s">
        <v>59</v>
      </c>
      <c r="S1065" s="1" t="s">
        <v>66</v>
      </c>
      <c r="T1065" s="1" t="s">
        <v>59</v>
      </c>
      <c r="U1065" s="1" t="s">
        <v>59</v>
      </c>
      <c r="V1065" s="1">
        <v>3</v>
      </c>
      <c r="W1065" s="1">
        <v>1</v>
      </c>
      <c r="X1065" s="1">
        <v>1</v>
      </c>
      <c r="Y1065" s="1" t="s">
        <v>66</v>
      </c>
      <c r="Z1065" s="1" t="s">
        <v>66</v>
      </c>
      <c r="AA1065" s="1" t="s">
        <v>58</v>
      </c>
      <c r="AB1065" s="1" t="s">
        <v>58</v>
      </c>
      <c r="AC1065" s="1" t="s">
        <v>58</v>
      </c>
      <c r="AD1065" s="1" t="s">
        <v>58</v>
      </c>
      <c r="AE1065" s="1" t="s">
        <v>58</v>
      </c>
      <c r="AF1065" s="1" t="s">
        <v>58</v>
      </c>
      <c r="AG1065" s="1" t="s">
        <v>58</v>
      </c>
      <c r="AH1065" s="1" t="s">
        <v>58</v>
      </c>
      <c r="AI1065" s="1" t="s">
        <v>58</v>
      </c>
      <c r="AJ1065" s="1" t="s">
        <v>58</v>
      </c>
      <c r="AK1065" s="1">
        <v>0</v>
      </c>
      <c r="AL1065" s="1">
        <v>0</v>
      </c>
      <c r="AM1065" s="1">
        <v>1</v>
      </c>
      <c r="AN1065" s="1">
        <v>1</v>
      </c>
      <c r="AO1065" s="1">
        <v>0</v>
      </c>
      <c r="AP1065" s="1">
        <v>0</v>
      </c>
      <c r="AQ1065" s="1">
        <v>0</v>
      </c>
      <c r="AR1065" s="1">
        <v>0</v>
      </c>
      <c r="AS1065" s="1">
        <v>0</v>
      </c>
      <c r="AV1065" s="1">
        <v>13.7</v>
      </c>
      <c r="AW1065" s="1" t="s">
        <v>59</v>
      </c>
      <c r="AX1065" s="1">
        <v>9</v>
      </c>
    </row>
    <row r="1066" spans="1:50">
      <c r="A1066" s="1" t="s">
        <v>2021</v>
      </c>
      <c r="B1066" s="1" t="s">
        <v>2022</v>
      </c>
      <c r="C1066" s="1" t="s">
        <v>134</v>
      </c>
      <c r="D1066" s="1">
        <v>1840</v>
      </c>
      <c r="E1066" s="1" t="s">
        <v>53</v>
      </c>
      <c r="F1066" s="1">
        <v>34</v>
      </c>
      <c r="G1066" s="1" t="s">
        <v>363</v>
      </c>
      <c r="H1066" s="1">
        <v>438.16</v>
      </c>
      <c r="I1066" s="1" t="s">
        <v>55</v>
      </c>
      <c r="J1066" s="1" t="s">
        <v>71</v>
      </c>
      <c r="K1066" s="1" t="s">
        <v>85</v>
      </c>
      <c r="L1066" s="1" t="s">
        <v>58</v>
      </c>
      <c r="M1066" s="1">
        <v>0</v>
      </c>
      <c r="N1066" s="1">
        <v>0</v>
      </c>
      <c r="O1066" s="1">
        <v>0</v>
      </c>
      <c r="P1066" s="1">
        <v>0</v>
      </c>
      <c r="Q1066" s="1" t="s">
        <v>59</v>
      </c>
      <c r="R1066" s="1" t="s">
        <v>59</v>
      </c>
      <c r="S1066" s="1" t="s">
        <v>59</v>
      </c>
      <c r="T1066" s="1" t="s">
        <v>59</v>
      </c>
      <c r="U1066" s="1" t="s">
        <v>59</v>
      </c>
      <c r="W1066" s="1">
        <v>0</v>
      </c>
      <c r="X1066" s="1">
        <v>0</v>
      </c>
      <c r="Y1066" s="1" t="s">
        <v>59</v>
      </c>
      <c r="Z1066" s="1" t="s">
        <v>59</v>
      </c>
      <c r="AA1066" s="1" t="s">
        <v>59</v>
      </c>
      <c r="AB1066" s="1" t="s">
        <v>59</v>
      </c>
      <c r="AC1066" s="1" t="s">
        <v>59</v>
      </c>
      <c r="AD1066" s="1" t="s">
        <v>59</v>
      </c>
      <c r="AE1066" s="1" t="s">
        <v>59</v>
      </c>
      <c r="AF1066" s="1" t="s">
        <v>59</v>
      </c>
      <c r="AG1066" s="1" t="s">
        <v>59</v>
      </c>
      <c r="AH1066" s="1" t="s">
        <v>59</v>
      </c>
      <c r="AI1066" s="1" t="s">
        <v>59</v>
      </c>
      <c r="AJ1066" s="1" t="s">
        <v>59</v>
      </c>
      <c r="AV1066" s="1">
        <v>15.3</v>
      </c>
      <c r="AW1066" s="1" t="s">
        <v>59</v>
      </c>
      <c r="AX1066" s="1">
        <v>1</v>
      </c>
    </row>
    <row r="1067" spans="1:50">
      <c r="A1067" s="1" t="s">
        <v>2023</v>
      </c>
      <c r="B1067" s="1" t="s">
        <v>2024</v>
      </c>
      <c r="C1067" s="1" t="s">
        <v>62</v>
      </c>
      <c r="E1067" s="1" t="s">
        <v>53</v>
      </c>
      <c r="F1067" s="1">
        <v>88</v>
      </c>
      <c r="G1067" s="1" t="s">
        <v>104</v>
      </c>
      <c r="H1067" s="1">
        <v>196.38</v>
      </c>
      <c r="I1067" s="1" t="s">
        <v>196</v>
      </c>
      <c r="J1067" s="1" t="s">
        <v>55</v>
      </c>
      <c r="K1067" s="1" t="s">
        <v>131</v>
      </c>
      <c r="L1067" s="1" t="s">
        <v>58</v>
      </c>
      <c r="M1067" s="1">
        <v>0</v>
      </c>
      <c r="N1067" s="1">
        <v>2</v>
      </c>
      <c r="O1067" s="1">
        <v>2</v>
      </c>
      <c r="P1067" s="1">
        <v>1</v>
      </c>
      <c r="Q1067" s="1" t="s">
        <v>59</v>
      </c>
      <c r="R1067" s="1" t="s">
        <v>59</v>
      </c>
      <c r="S1067" s="1" t="s">
        <v>59</v>
      </c>
      <c r="T1067" s="1" t="s">
        <v>59</v>
      </c>
      <c r="U1067" s="1" t="s">
        <v>59</v>
      </c>
      <c r="Y1067" s="1" t="s">
        <v>58</v>
      </c>
      <c r="Z1067" s="1" t="s">
        <v>58</v>
      </c>
      <c r="AA1067" s="1" t="s">
        <v>58</v>
      </c>
      <c r="AB1067" s="1" t="s">
        <v>58</v>
      </c>
      <c r="AC1067" s="1" t="s">
        <v>58</v>
      </c>
      <c r="AD1067" s="1" t="s">
        <v>58</v>
      </c>
      <c r="AE1067" s="1" t="s">
        <v>58</v>
      </c>
      <c r="AF1067" s="1" t="s">
        <v>58</v>
      </c>
      <c r="AG1067" s="1" t="s">
        <v>58</v>
      </c>
      <c r="AH1067" s="1" t="s">
        <v>58</v>
      </c>
      <c r="AI1067" s="1" t="s">
        <v>58</v>
      </c>
      <c r="AJ1067" s="1" t="s">
        <v>58</v>
      </c>
      <c r="AK1067" s="1">
        <v>0</v>
      </c>
      <c r="AL1067" s="1">
        <v>0</v>
      </c>
      <c r="AM1067" s="1">
        <v>1</v>
      </c>
      <c r="AN1067" s="1">
        <v>0</v>
      </c>
      <c r="AO1067" s="1">
        <v>0</v>
      </c>
      <c r="AP1067" s="1">
        <v>0</v>
      </c>
      <c r="AQ1067" s="1">
        <v>0</v>
      </c>
      <c r="AR1067" s="1">
        <v>0</v>
      </c>
      <c r="AS1067" s="1">
        <v>0</v>
      </c>
      <c r="AW1067" s="1" t="s">
        <v>59</v>
      </c>
      <c r="AX1067" s="1">
        <v>8</v>
      </c>
    </row>
    <row r="1068" spans="1:50">
      <c r="A1068" s="1" t="s">
        <v>2025</v>
      </c>
      <c r="B1068" s="1" t="s">
        <v>1861</v>
      </c>
      <c r="C1068" s="1" t="s">
        <v>212</v>
      </c>
      <c r="D1068" s="1">
        <v>3150</v>
      </c>
      <c r="E1068" s="1" t="s">
        <v>63</v>
      </c>
      <c r="F1068" s="1">
        <v>56</v>
      </c>
      <c r="G1068" s="1" t="s">
        <v>64</v>
      </c>
      <c r="H1068" s="1">
        <v>217.43</v>
      </c>
      <c r="I1068" s="1" t="s">
        <v>100</v>
      </c>
      <c r="J1068" s="1" t="s">
        <v>56</v>
      </c>
      <c r="K1068" s="1" t="s">
        <v>131</v>
      </c>
      <c r="L1068" s="1" t="s">
        <v>58</v>
      </c>
      <c r="M1068" s="1">
        <v>0</v>
      </c>
      <c r="N1068" s="1">
        <v>2</v>
      </c>
      <c r="O1068" s="1">
        <v>2</v>
      </c>
      <c r="P1068" s="1">
        <v>0</v>
      </c>
      <c r="Q1068" s="1" t="s">
        <v>59</v>
      </c>
      <c r="R1068" s="1" t="s">
        <v>59</v>
      </c>
      <c r="S1068" s="1" t="s">
        <v>59</v>
      </c>
      <c r="T1068" s="1" t="s">
        <v>59</v>
      </c>
      <c r="U1068" s="1" t="s">
        <v>59</v>
      </c>
      <c r="W1068" s="1">
        <v>0</v>
      </c>
      <c r="X1068" s="1">
        <v>0</v>
      </c>
      <c r="Y1068" s="1" t="s">
        <v>66</v>
      </c>
      <c r="Z1068" s="1" t="s">
        <v>58</v>
      </c>
      <c r="AA1068" s="1" t="s">
        <v>58</v>
      </c>
      <c r="AB1068" s="1" t="s">
        <v>58</v>
      </c>
      <c r="AC1068" s="1" t="s">
        <v>58</v>
      </c>
      <c r="AD1068" s="1" t="s">
        <v>58</v>
      </c>
      <c r="AE1068" s="1" t="s">
        <v>58</v>
      </c>
      <c r="AF1068" s="1" t="s">
        <v>58</v>
      </c>
      <c r="AG1068" s="1" t="s">
        <v>58</v>
      </c>
      <c r="AH1068" s="1" t="s">
        <v>58</v>
      </c>
      <c r="AI1068" s="1" t="s">
        <v>58</v>
      </c>
      <c r="AJ1068" s="1" t="s">
        <v>58</v>
      </c>
      <c r="AK1068" s="1">
        <v>1</v>
      </c>
      <c r="AL1068" s="1">
        <v>0</v>
      </c>
      <c r="AM1068" s="1">
        <v>0</v>
      </c>
      <c r="AN1068" s="1">
        <v>0</v>
      </c>
      <c r="AO1068" s="1">
        <v>1</v>
      </c>
      <c r="AP1068" s="1">
        <v>0</v>
      </c>
      <c r="AQ1068" s="1">
        <v>0</v>
      </c>
      <c r="AR1068" s="1">
        <v>0</v>
      </c>
      <c r="AS1068" s="1">
        <v>0</v>
      </c>
      <c r="AV1068" s="1">
        <v>13.8</v>
      </c>
      <c r="AW1068" s="1" t="s">
        <v>59</v>
      </c>
      <c r="AX1068" s="1">
        <v>7</v>
      </c>
    </row>
    <row r="1069" spans="1:50">
      <c r="A1069" s="1" t="s">
        <v>2026</v>
      </c>
      <c r="B1069" s="1" t="s">
        <v>82</v>
      </c>
      <c r="C1069" s="1" t="s">
        <v>83</v>
      </c>
      <c r="D1069" s="1">
        <v>3840</v>
      </c>
      <c r="E1069" s="1" t="s">
        <v>53</v>
      </c>
      <c r="F1069" s="1">
        <v>0</v>
      </c>
      <c r="G1069" s="1" t="s">
        <v>104</v>
      </c>
      <c r="H1069" s="1">
        <v>151.97</v>
      </c>
      <c r="I1069" s="1" t="s">
        <v>55</v>
      </c>
      <c r="J1069" s="1" t="s">
        <v>56</v>
      </c>
      <c r="K1069" s="1" t="s">
        <v>131</v>
      </c>
      <c r="L1069" s="1" t="s">
        <v>58</v>
      </c>
      <c r="M1069" s="1">
        <v>0</v>
      </c>
      <c r="N1069" s="1">
        <v>0</v>
      </c>
      <c r="O1069" s="1">
        <v>0</v>
      </c>
      <c r="P1069" s="1">
        <v>0</v>
      </c>
      <c r="Q1069" s="1" t="s">
        <v>59</v>
      </c>
      <c r="R1069" s="1" t="s">
        <v>59</v>
      </c>
      <c r="S1069" s="1" t="s">
        <v>59</v>
      </c>
      <c r="T1069" s="1" t="s">
        <v>59</v>
      </c>
      <c r="U1069" s="1" t="s">
        <v>59</v>
      </c>
      <c r="V1069" s="1">
        <v>2</v>
      </c>
      <c r="W1069" s="1">
        <v>0</v>
      </c>
      <c r="X1069" s="1">
        <v>1</v>
      </c>
      <c r="Y1069" s="1" t="s">
        <v>59</v>
      </c>
      <c r="Z1069" s="1" t="s">
        <v>59</v>
      </c>
      <c r="AA1069" s="1" t="s">
        <v>59</v>
      </c>
      <c r="AB1069" s="1" t="s">
        <v>59</v>
      </c>
      <c r="AC1069" s="1" t="s">
        <v>59</v>
      </c>
      <c r="AD1069" s="1" t="s">
        <v>59</v>
      </c>
      <c r="AE1069" s="1" t="s">
        <v>59</v>
      </c>
      <c r="AF1069" s="1" t="s">
        <v>59</v>
      </c>
      <c r="AG1069" s="1" t="s">
        <v>59</v>
      </c>
      <c r="AH1069" s="1" t="s">
        <v>59</v>
      </c>
      <c r="AI1069" s="1" t="s">
        <v>59</v>
      </c>
      <c r="AJ1069" s="1" t="s">
        <v>59</v>
      </c>
      <c r="AV1069" s="1">
        <v>12.1</v>
      </c>
      <c r="AW1069" s="1" t="s">
        <v>59</v>
      </c>
      <c r="AX1069" s="1">
        <v>2</v>
      </c>
    </row>
    <row r="1070" spans="1:50">
      <c r="A1070" s="1" t="s">
        <v>2027</v>
      </c>
      <c r="B1070" s="1" t="s">
        <v>928</v>
      </c>
      <c r="C1070" s="1" t="s">
        <v>103</v>
      </c>
      <c r="D1070" s="1">
        <v>4480</v>
      </c>
      <c r="E1070" s="1" t="s">
        <v>63</v>
      </c>
      <c r="F1070" s="1">
        <v>0</v>
      </c>
      <c r="G1070" s="1" t="s">
        <v>84</v>
      </c>
      <c r="H1070" s="1">
        <v>331.91</v>
      </c>
      <c r="I1070" s="1" t="s">
        <v>55</v>
      </c>
      <c r="J1070" s="1" t="s">
        <v>55</v>
      </c>
      <c r="K1070" s="1" t="s">
        <v>72</v>
      </c>
      <c r="L1070" s="1" t="s">
        <v>58</v>
      </c>
      <c r="M1070" s="1">
        <v>0</v>
      </c>
      <c r="N1070" s="1">
        <v>2</v>
      </c>
      <c r="O1070" s="1">
        <v>2</v>
      </c>
      <c r="P1070" s="1">
        <v>1</v>
      </c>
      <c r="Q1070" s="1" t="s">
        <v>59</v>
      </c>
      <c r="R1070" s="1" t="s">
        <v>59</v>
      </c>
      <c r="S1070" s="1" t="s">
        <v>59</v>
      </c>
      <c r="T1070" s="1" t="s">
        <v>59</v>
      </c>
      <c r="U1070" s="1" t="s">
        <v>59</v>
      </c>
      <c r="W1070" s="1">
        <v>0</v>
      </c>
      <c r="X1070" s="1">
        <v>0</v>
      </c>
      <c r="Y1070" s="1" t="s">
        <v>66</v>
      </c>
      <c r="Z1070" s="1" t="s">
        <v>66</v>
      </c>
      <c r="AA1070" s="1" t="s">
        <v>66</v>
      </c>
      <c r="AB1070" s="1" t="s">
        <v>66</v>
      </c>
      <c r="AC1070" s="1" t="s">
        <v>58</v>
      </c>
      <c r="AD1070" s="1" t="s">
        <v>58</v>
      </c>
      <c r="AE1070" s="1" t="s">
        <v>66</v>
      </c>
      <c r="AF1070" s="1" t="s">
        <v>58</v>
      </c>
      <c r="AG1070" s="1" t="s">
        <v>58</v>
      </c>
      <c r="AH1070" s="1" t="s">
        <v>58</v>
      </c>
      <c r="AI1070" s="1" t="s">
        <v>58</v>
      </c>
      <c r="AJ1070" s="1" t="s">
        <v>58</v>
      </c>
      <c r="AK1070" s="1">
        <v>1</v>
      </c>
      <c r="AL1070" s="1">
        <v>1</v>
      </c>
      <c r="AM1070" s="1">
        <v>1</v>
      </c>
      <c r="AN1070" s="1">
        <v>1</v>
      </c>
      <c r="AO1070" s="1">
        <v>1</v>
      </c>
      <c r="AP1070" s="1">
        <v>0</v>
      </c>
      <c r="AQ1070" s="1">
        <v>0</v>
      </c>
      <c r="AR1070" s="1">
        <v>0</v>
      </c>
      <c r="AS1070" s="1">
        <v>0</v>
      </c>
      <c r="AV1070" s="1">
        <v>13.1</v>
      </c>
      <c r="AW1070" s="1" t="s">
        <v>59</v>
      </c>
      <c r="AX1070" s="1">
        <v>6</v>
      </c>
    </row>
    <row r="1071" spans="1:50">
      <c r="A1071" s="1" t="s">
        <v>2028</v>
      </c>
      <c r="B1071" s="1" t="s">
        <v>1606</v>
      </c>
      <c r="C1071" s="1" t="s">
        <v>417</v>
      </c>
      <c r="D1071" s="1">
        <v>2080</v>
      </c>
      <c r="E1071" s="1" t="s">
        <v>53</v>
      </c>
      <c r="F1071" s="1">
        <v>60</v>
      </c>
      <c r="G1071" s="1" t="s">
        <v>115</v>
      </c>
      <c r="H1071" s="1">
        <v>346.71</v>
      </c>
      <c r="I1071" s="1" t="s">
        <v>105</v>
      </c>
      <c r="J1071" s="1" t="s">
        <v>56</v>
      </c>
      <c r="K1071" s="1" t="s">
        <v>57</v>
      </c>
      <c r="L1071" s="1" t="s">
        <v>58</v>
      </c>
      <c r="M1071" s="1">
        <v>0</v>
      </c>
      <c r="N1071" s="1">
        <v>1</v>
      </c>
      <c r="O1071" s="1">
        <v>1</v>
      </c>
      <c r="P1071" s="1">
        <v>0</v>
      </c>
      <c r="Q1071" s="1" t="s">
        <v>59</v>
      </c>
      <c r="R1071" s="1" t="s">
        <v>59</v>
      </c>
      <c r="S1071" s="1" t="s">
        <v>66</v>
      </c>
      <c r="T1071" s="1" t="s">
        <v>59</v>
      </c>
      <c r="U1071" s="1" t="s">
        <v>66</v>
      </c>
      <c r="V1071" s="1">
        <v>1</v>
      </c>
      <c r="W1071" s="1">
        <v>0</v>
      </c>
      <c r="X1071" s="1">
        <v>0</v>
      </c>
      <c r="Y1071" s="1" t="s">
        <v>58</v>
      </c>
      <c r="Z1071" s="1" t="s">
        <v>58</v>
      </c>
      <c r="AA1071" s="1" t="s">
        <v>58</v>
      </c>
      <c r="AB1071" s="1" t="s">
        <v>58</v>
      </c>
      <c r="AC1071" s="1" t="s">
        <v>58</v>
      </c>
      <c r="AD1071" s="1" t="s">
        <v>58</v>
      </c>
      <c r="AE1071" s="1" t="s">
        <v>58</v>
      </c>
      <c r="AF1071" s="1" t="s">
        <v>58</v>
      </c>
      <c r="AG1071" s="1" t="s">
        <v>58</v>
      </c>
      <c r="AH1071" s="1" t="s">
        <v>58</v>
      </c>
      <c r="AI1071" s="1" t="s">
        <v>58</v>
      </c>
      <c r="AJ1071" s="1" t="s">
        <v>58</v>
      </c>
      <c r="AK1071" s="1">
        <v>0</v>
      </c>
      <c r="AL1071" s="1">
        <v>1</v>
      </c>
      <c r="AM1071" s="1">
        <v>1</v>
      </c>
      <c r="AN1071" s="1">
        <v>0</v>
      </c>
      <c r="AO1071" s="1">
        <v>0</v>
      </c>
      <c r="AP1071" s="1">
        <v>0</v>
      </c>
      <c r="AQ1071" s="1">
        <v>0</v>
      </c>
      <c r="AR1071" s="1">
        <v>0</v>
      </c>
      <c r="AS1071" s="1">
        <v>1</v>
      </c>
      <c r="AV1071" s="1">
        <v>14.2</v>
      </c>
      <c r="AW1071" s="1" t="s">
        <v>59</v>
      </c>
      <c r="AX1071" s="1">
        <v>4</v>
      </c>
    </row>
    <row r="1072" spans="1:50">
      <c r="A1072" s="1" t="s">
        <v>2029</v>
      </c>
      <c r="B1072" s="1" t="s">
        <v>2030</v>
      </c>
      <c r="C1072" s="1" t="s">
        <v>185</v>
      </c>
      <c r="E1072" s="1" t="s">
        <v>63</v>
      </c>
      <c r="F1072" s="1">
        <v>32</v>
      </c>
      <c r="G1072" s="1" t="s">
        <v>54</v>
      </c>
      <c r="H1072" s="1">
        <v>174.01</v>
      </c>
      <c r="I1072" s="1" t="s">
        <v>55</v>
      </c>
      <c r="J1072" s="1" t="s">
        <v>55</v>
      </c>
      <c r="K1072" s="1" t="s">
        <v>131</v>
      </c>
      <c r="L1072" s="1" t="s">
        <v>66</v>
      </c>
      <c r="M1072" s="1">
        <v>1</v>
      </c>
      <c r="N1072" s="1">
        <v>2</v>
      </c>
      <c r="O1072" s="1">
        <v>1</v>
      </c>
      <c r="P1072" s="1">
        <v>0</v>
      </c>
      <c r="Q1072" s="1" t="s">
        <v>59</v>
      </c>
      <c r="R1072" s="1" t="s">
        <v>59</v>
      </c>
      <c r="S1072" s="1" t="s">
        <v>59</v>
      </c>
      <c r="T1072" s="1" t="s">
        <v>59</v>
      </c>
      <c r="U1072" s="1" t="s">
        <v>59</v>
      </c>
      <c r="W1072" s="1">
        <v>0</v>
      </c>
      <c r="X1072" s="1">
        <v>0</v>
      </c>
      <c r="Y1072" s="1" t="s">
        <v>58</v>
      </c>
      <c r="Z1072" s="1" t="s">
        <v>58</v>
      </c>
      <c r="AA1072" s="1" t="s">
        <v>58</v>
      </c>
      <c r="AB1072" s="1" t="s">
        <v>58</v>
      </c>
      <c r="AC1072" s="1" t="s">
        <v>58</v>
      </c>
      <c r="AD1072" s="1" t="s">
        <v>58</v>
      </c>
      <c r="AE1072" s="1" t="s">
        <v>58</v>
      </c>
      <c r="AF1072" s="1" t="s">
        <v>58</v>
      </c>
      <c r="AG1072" s="1" t="s">
        <v>58</v>
      </c>
      <c r="AH1072" s="1" t="s">
        <v>58</v>
      </c>
      <c r="AI1072" s="1" t="s">
        <v>58</v>
      </c>
      <c r="AJ1072" s="1" t="s">
        <v>58</v>
      </c>
      <c r="AK1072" s="1">
        <v>1</v>
      </c>
      <c r="AL1072" s="1">
        <v>1</v>
      </c>
      <c r="AM1072" s="1">
        <v>1</v>
      </c>
      <c r="AN1072" s="1">
        <v>0</v>
      </c>
      <c r="AO1072" s="1">
        <v>1</v>
      </c>
      <c r="AP1072" s="1">
        <v>1</v>
      </c>
      <c r="AQ1072" s="1">
        <v>0</v>
      </c>
      <c r="AR1072" s="1">
        <v>1</v>
      </c>
      <c r="AS1072" s="1">
        <v>1</v>
      </c>
      <c r="AV1072" s="1">
        <v>12.1</v>
      </c>
      <c r="AW1072" s="1" t="s">
        <v>59</v>
      </c>
      <c r="AX1072" s="1">
        <v>1</v>
      </c>
    </row>
    <row r="1073" spans="1:50">
      <c r="A1073" s="1" t="s">
        <v>2031</v>
      </c>
      <c r="B1073" s="1" t="s">
        <v>87</v>
      </c>
      <c r="C1073" s="1" t="s">
        <v>134</v>
      </c>
      <c r="E1073" s="1" t="s">
        <v>53</v>
      </c>
      <c r="F1073" s="1">
        <v>34</v>
      </c>
      <c r="G1073" s="1" t="s">
        <v>64</v>
      </c>
      <c r="H1073" s="1">
        <v>220.07</v>
      </c>
      <c r="I1073" s="1" t="s">
        <v>65</v>
      </c>
      <c r="J1073" s="1" t="s">
        <v>71</v>
      </c>
      <c r="K1073" s="1" t="s">
        <v>57</v>
      </c>
      <c r="L1073" s="1" t="s">
        <v>66</v>
      </c>
      <c r="M1073" s="1">
        <v>0</v>
      </c>
      <c r="N1073" s="1">
        <v>1</v>
      </c>
      <c r="O1073" s="1">
        <v>0</v>
      </c>
      <c r="P1073" s="1">
        <v>0</v>
      </c>
      <c r="Q1073" s="1" t="s">
        <v>59</v>
      </c>
      <c r="R1073" s="1" t="s">
        <v>59</v>
      </c>
      <c r="S1073" s="1" t="s">
        <v>59</v>
      </c>
      <c r="T1073" s="1" t="s">
        <v>59</v>
      </c>
      <c r="U1073" s="1" t="s">
        <v>59</v>
      </c>
      <c r="Y1073" s="1" t="s">
        <v>58</v>
      </c>
      <c r="Z1073" s="1" t="s">
        <v>66</v>
      </c>
      <c r="AA1073" s="1" t="s">
        <v>58</v>
      </c>
      <c r="AB1073" s="1" t="s">
        <v>66</v>
      </c>
      <c r="AC1073" s="1" t="s">
        <v>58</v>
      </c>
      <c r="AD1073" s="1" t="s">
        <v>58</v>
      </c>
      <c r="AE1073" s="1" t="s">
        <v>66</v>
      </c>
      <c r="AF1073" s="1" t="s">
        <v>58</v>
      </c>
      <c r="AG1073" s="1" t="s">
        <v>58</v>
      </c>
      <c r="AH1073" s="1" t="s">
        <v>58</v>
      </c>
      <c r="AI1073" s="1" t="s">
        <v>58</v>
      </c>
      <c r="AJ1073" s="1" t="s">
        <v>58</v>
      </c>
      <c r="AK1073" s="1">
        <v>0</v>
      </c>
      <c r="AL1073" s="1">
        <v>1</v>
      </c>
      <c r="AM1073" s="1">
        <v>0</v>
      </c>
      <c r="AN1073" s="1">
        <v>1</v>
      </c>
      <c r="AO1073" s="1">
        <v>1</v>
      </c>
      <c r="AP1073" s="1">
        <v>0</v>
      </c>
      <c r="AQ1073" s="1">
        <v>0</v>
      </c>
      <c r="AR1073" s="1">
        <v>0</v>
      </c>
      <c r="AS1073" s="1">
        <v>1</v>
      </c>
      <c r="AW1073" s="1" t="s">
        <v>59</v>
      </c>
      <c r="AX1073" s="1">
        <v>1</v>
      </c>
    </row>
    <row r="1074" spans="1:50">
      <c r="A1074" s="1" t="s">
        <v>2032</v>
      </c>
      <c r="B1074" s="1" t="s">
        <v>113</v>
      </c>
      <c r="C1074" s="1" t="s">
        <v>114</v>
      </c>
      <c r="D1074" s="1">
        <v>4120</v>
      </c>
      <c r="E1074" s="1" t="s">
        <v>53</v>
      </c>
      <c r="F1074" s="1">
        <v>0</v>
      </c>
      <c r="G1074" s="1" t="s">
        <v>104</v>
      </c>
      <c r="H1074" s="1">
        <v>222.7</v>
      </c>
      <c r="I1074" s="1" t="s">
        <v>55</v>
      </c>
      <c r="J1074" s="1" t="s">
        <v>55</v>
      </c>
      <c r="K1074" s="1" t="s">
        <v>128</v>
      </c>
      <c r="L1074" s="1" t="s">
        <v>66</v>
      </c>
      <c r="M1074" s="1">
        <v>1</v>
      </c>
      <c r="N1074" s="1">
        <v>0</v>
      </c>
      <c r="O1074" s="1">
        <v>0</v>
      </c>
      <c r="P1074" s="1">
        <v>0</v>
      </c>
      <c r="Q1074" s="1" t="s">
        <v>59</v>
      </c>
      <c r="R1074" s="1" t="s">
        <v>59</v>
      </c>
      <c r="S1074" s="1" t="s">
        <v>59</v>
      </c>
      <c r="T1074" s="1" t="s">
        <v>59</v>
      </c>
      <c r="U1074" s="1" t="s">
        <v>59</v>
      </c>
      <c r="W1074" s="1">
        <v>0</v>
      </c>
      <c r="X1074" s="1">
        <v>0</v>
      </c>
      <c r="Y1074" s="1" t="s">
        <v>59</v>
      </c>
      <c r="Z1074" s="1" t="s">
        <v>59</v>
      </c>
      <c r="AA1074" s="1" t="s">
        <v>59</v>
      </c>
      <c r="AB1074" s="1" t="s">
        <v>59</v>
      </c>
      <c r="AC1074" s="1" t="s">
        <v>59</v>
      </c>
      <c r="AD1074" s="1" t="s">
        <v>59</v>
      </c>
      <c r="AE1074" s="1" t="s">
        <v>59</v>
      </c>
      <c r="AF1074" s="1" t="s">
        <v>59</v>
      </c>
      <c r="AG1074" s="1" t="s">
        <v>59</v>
      </c>
      <c r="AH1074" s="1" t="s">
        <v>59</v>
      </c>
      <c r="AI1074" s="1" t="s">
        <v>59</v>
      </c>
      <c r="AJ1074" s="1" t="s">
        <v>59</v>
      </c>
      <c r="AV1074" s="1">
        <v>12.8</v>
      </c>
      <c r="AW1074" s="1" t="s">
        <v>59</v>
      </c>
      <c r="AX1074" s="1">
        <v>4</v>
      </c>
    </row>
    <row r="1075" spans="1:50">
      <c r="A1075" s="1" t="s">
        <v>2033</v>
      </c>
      <c r="B1075" s="1" t="s">
        <v>113</v>
      </c>
      <c r="C1075" s="1" t="s">
        <v>114</v>
      </c>
      <c r="E1075" s="1" t="s">
        <v>53</v>
      </c>
      <c r="F1075" s="1">
        <v>60</v>
      </c>
      <c r="G1075" s="1" t="s">
        <v>104</v>
      </c>
      <c r="H1075" s="1">
        <v>287.83</v>
      </c>
      <c r="I1075" s="1" t="s">
        <v>105</v>
      </c>
      <c r="J1075" s="1" t="s">
        <v>71</v>
      </c>
      <c r="K1075" s="1" t="s">
        <v>90</v>
      </c>
      <c r="L1075" s="1" t="s">
        <v>58</v>
      </c>
      <c r="M1075" s="1">
        <v>0</v>
      </c>
      <c r="N1075" s="1">
        <v>0</v>
      </c>
      <c r="O1075" s="1">
        <v>0</v>
      </c>
      <c r="P1075" s="1">
        <v>0</v>
      </c>
      <c r="Q1075" s="1" t="s">
        <v>59</v>
      </c>
      <c r="R1075" s="1" t="s">
        <v>59</v>
      </c>
      <c r="S1075" s="1" t="s">
        <v>59</v>
      </c>
      <c r="T1075" s="1" t="s">
        <v>59</v>
      </c>
      <c r="U1075" s="1" t="s">
        <v>59</v>
      </c>
      <c r="W1075" s="1">
        <v>0</v>
      </c>
      <c r="X1075" s="1">
        <v>0</v>
      </c>
      <c r="Y1075" s="1" t="s">
        <v>58</v>
      </c>
      <c r="Z1075" s="1" t="s">
        <v>66</v>
      </c>
      <c r="AA1075" s="1" t="s">
        <v>58</v>
      </c>
      <c r="AB1075" s="1" t="s">
        <v>66</v>
      </c>
      <c r="AC1075" s="1" t="s">
        <v>58</v>
      </c>
      <c r="AD1075" s="1" t="s">
        <v>58</v>
      </c>
      <c r="AE1075" s="1" t="s">
        <v>58</v>
      </c>
      <c r="AF1075" s="1" t="s">
        <v>58</v>
      </c>
      <c r="AG1075" s="1" t="s">
        <v>58</v>
      </c>
      <c r="AH1075" s="1" t="s">
        <v>58</v>
      </c>
      <c r="AI1075" s="1" t="s">
        <v>58</v>
      </c>
      <c r="AJ1075" s="1" t="s">
        <v>58</v>
      </c>
      <c r="AK1075" s="1">
        <v>0</v>
      </c>
      <c r="AL1075" s="1">
        <v>0</v>
      </c>
      <c r="AM1075" s="1">
        <v>1</v>
      </c>
      <c r="AN1075" s="1">
        <v>0</v>
      </c>
      <c r="AO1075" s="1">
        <v>0</v>
      </c>
      <c r="AP1075" s="1">
        <v>0</v>
      </c>
      <c r="AQ1075" s="1">
        <v>0</v>
      </c>
      <c r="AR1075" s="1">
        <v>0</v>
      </c>
      <c r="AS1075" s="1">
        <v>0</v>
      </c>
      <c r="AV1075" s="1">
        <v>11</v>
      </c>
      <c r="AW1075" s="1" t="s">
        <v>59</v>
      </c>
      <c r="AX1075" s="1">
        <v>4</v>
      </c>
    </row>
    <row r="1076" spans="1:50">
      <c r="A1076" s="1" t="s">
        <v>2034</v>
      </c>
      <c r="B1076" s="1" t="s">
        <v>2035</v>
      </c>
      <c r="C1076" s="1" t="s">
        <v>122</v>
      </c>
      <c r="D1076" s="1">
        <v>8240</v>
      </c>
      <c r="E1076" s="1" t="s">
        <v>63</v>
      </c>
      <c r="F1076" s="1">
        <v>32</v>
      </c>
      <c r="G1076" s="1" t="s">
        <v>70</v>
      </c>
      <c r="H1076" s="1">
        <v>322.7</v>
      </c>
      <c r="I1076" s="1" t="s">
        <v>55</v>
      </c>
      <c r="J1076" s="1" t="s">
        <v>71</v>
      </c>
      <c r="K1076" s="1" t="s">
        <v>131</v>
      </c>
      <c r="L1076" s="1" t="s">
        <v>58</v>
      </c>
      <c r="M1076" s="1">
        <v>0</v>
      </c>
      <c r="N1076" s="1">
        <v>0</v>
      </c>
      <c r="O1076" s="1">
        <v>0</v>
      </c>
      <c r="P1076" s="1">
        <v>0</v>
      </c>
      <c r="Q1076" s="1" t="s">
        <v>59</v>
      </c>
      <c r="R1076" s="1" t="s">
        <v>59</v>
      </c>
      <c r="S1076" s="1" t="s">
        <v>59</v>
      </c>
      <c r="T1076" s="1" t="s">
        <v>59</v>
      </c>
      <c r="U1076" s="1" t="s">
        <v>59</v>
      </c>
      <c r="V1076" s="1">
        <v>1</v>
      </c>
      <c r="W1076" s="1">
        <v>1</v>
      </c>
      <c r="X1076" s="1">
        <v>0</v>
      </c>
      <c r="Y1076" s="1" t="s">
        <v>58</v>
      </c>
      <c r="Z1076" s="1" t="s">
        <v>66</v>
      </c>
      <c r="AA1076" s="1" t="s">
        <v>58</v>
      </c>
      <c r="AB1076" s="1" t="s">
        <v>66</v>
      </c>
      <c r="AC1076" s="1" t="s">
        <v>58</v>
      </c>
      <c r="AD1076" s="1" t="s">
        <v>58</v>
      </c>
      <c r="AE1076" s="1" t="s">
        <v>58</v>
      </c>
      <c r="AF1076" s="1" t="s">
        <v>58</v>
      </c>
      <c r="AG1076" s="1" t="s">
        <v>58</v>
      </c>
      <c r="AH1076" s="1" t="s">
        <v>58</v>
      </c>
      <c r="AI1076" s="1" t="s">
        <v>58</v>
      </c>
      <c r="AJ1076" s="1" t="s">
        <v>58</v>
      </c>
      <c r="AK1076" s="1">
        <v>0</v>
      </c>
      <c r="AL1076" s="1">
        <v>0</v>
      </c>
      <c r="AM1076" s="1">
        <v>0</v>
      </c>
      <c r="AN1076" s="1">
        <v>0</v>
      </c>
      <c r="AO1076" s="1">
        <v>0</v>
      </c>
      <c r="AP1076" s="1">
        <v>0</v>
      </c>
      <c r="AQ1076" s="1">
        <v>0</v>
      </c>
      <c r="AR1076" s="1">
        <v>0</v>
      </c>
      <c r="AS1076" s="1">
        <v>1</v>
      </c>
      <c r="AV1076" s="1">
        <v>14.8</v>
      </c>
      <c r="AW1076" s="1" t="s">
        <v>59</v>
      </c>
      <c r="AX1076" s="1">
        <v>7</v>
      </c>
    </row>
    <row r="1077" spans="1:50">
      <c r="A1077" s="1" t="s">
        <v>2036</v>
      </c>
      <c r="B1077" s="1" t="s">
        <v>1434</v>
      </c>
      <c r="C1077" s="1" t="s">
        <v>83</v>
      </c>
      <c r="E1077" s="1" t="s">
        <v>53</v>
      </c>
      <c r="F1077" s="1">
        <v>46</v>
      </c>
      <c r="G1077" s="1" t="s">
        <v>127</v>
      </c>
      <c r="H1077" s="1">
        <v>383.55</v>
      </c>
      <c r="I1077" s="1" t="s">
        <v>105</v>
      </c>
      <c r="J1077" s="1" t="s">
        <v>71</v>
      </c>
      <c r="K1077" s="1" t="s">
        <v>123</v>
      </c>
      <c r="L1077" s="1" t="s">
        <v>66</v>
      </c>
      <c r="M1077" s="1">
        <v>1</v>
      </c>
      <c r="N1077" s="1">
        <v>0</v>
      </c>
      <c r="O1077" s="1">
        <v>0</v>
      </c>
      <c r="P1077" s="1">
        <v>0</v>
      </c>
      <c r="Q1077" s="1" t="s">
        <v>59</v>
      </c>
      <c r="R1077" s="1" t="s">
        <v>59</v>
      </c>
      <c r="S1077" s="1" t="s">
        <v>59</v>
      </c>
      <c r="T1077" s="1" t="s">
        <v>59</v>
      </c>
      <c r="U1077" s="1" t="s">
        <v>59</v>
      </c>
      <c r="W1077" s="1">
        <v>0</v>
      </c>
      <c r="X1077" s="1">
        <v>0</v>
      </c>
      <c r="Y1077" s="1" t="s">
        <v>58</v>
      </c>
      <c r="Z1077" s="1" t="s">
        <v>58</v>
      </c>
      <c r="AA1077" s="1" t="s">
        <v>58</v>
      </c>
      <c r="AB1077" s="1" t="s">
        <v>58</v>
      </c>
      <c r="AC1077" s="1" t="s">
        <v>58</v>
      </c>
      <c r="AD1077" s="1" t="s">
        <v>58</v>
      </c>
      <c r="AE1077" s="1" t="s">
        <v>58</v>
      </c>
      <c r="AF1077" s="1" t="s">
        <v>58</v>
      </c>
      <c r="AG1077" s="1" t="s">
        <v>58</v>
      </c>
      <c r="AH1077" s="1" t="s">
        <v>58</v>
      </c>
      <c r="AI1077" s="1" t="s">
        <v>58</v>
      </c>
      <c r="AJ1077" s="1" t="s">
        <v>58</v>
      </c>
      <c r="AK1077" s="1">
        <v>1</v>
      </c>
      <c r="AL1077" s="1">
        <v>1</v>
      </c>
      <c r="AM1077" s="1">
        <v>1</v>
      </c>
      <c r="AN1077" s="1">
        <v>0</v>
      </c>
      <c r="AO1077" s="1">
        <v>0</v>
      </c>
      <c r="AP1077" s="1">
        <v>0</v>
      </c>
      <c r="AQ1077" s="1">
        <v>0</v>
      </c>
      <c r="AR1077" s="1">
        <v>0</v>
      </c>
      <c r="AS1077" s="1">
        <v>1</v>
      </c>
      <c r="AV1077" s="1">
        <v>12.9</v>
      </c>
      <c r="AW1077" s="1" t="s">
        <v>59</v>
      </c>
      <c r="AX1077" s="1">
        <v>2</v>
      </c>
    </row>
    <row r="1078" spans="1:50">
      <c r="A1078" s="1" t="s">
        <v>2037</v>
      </c>
      <c r="B1078" s="1" t="s">
        <v>2038</v>
      </c>
      <c r="C1078" s="1" t="s">
        <v>122</v>
      </c>
      <c r="D1078" s="1">
        <v>7510</v>
      </c>
      <c r="E1078" s="1" t="s">
        <v>53</v>
      </c>
      <c r="F1078" s="1">
        <v>32</v>
      </c>
      <c r="G1078" s="1" t="s">
        <v>54</v>
      </c>
      <c r="H1078" s="1">
        <v>161.51</v>
      </c>
      <c r="I1078" s="1" t="s">
        <v>55</v>
      </c>
      <c r="J1078" s="1" t="s">
        <v>56</v>
      </c>
      <c r="K1078" s="1" t="s">
        <v>131</v>
      </c>
      <c r="L1078" s="1" t="s">
        <v>66</v>
      </c>
      <c r="M1078" s="1">
        <v>1</v>
      </c>
      <c r="N1078" s="1">
        <v>0</v>
      </c>
      <c r="O1078" s="1">
        <v>0</v>
      </c>
      <c r="P1078" s="1">
        <v>0</v>
      </c>
      <c r="Q1078" s="1" t="s">
        <v>59</v>
      </c>
      <c r="R1078" s="1" t="s">
        <v>59</v>
      </c>
      <c r="S1078" s="1" t="s">
        <v>59</v>
      </c>
      <c r="T1078" s="1" t="s">
        <v>59</v>
      </c>
      <c r="U1078" s="1" t="s">
        <v>59</v>
      </c>
      <c r="V1078" s="1">
        <v>1</v>
      </c>
      <c r="W1078" s="1">
        <v>0</v>
      </c>
      <c r="X1078" s="1">
        <v>0</v>
      </c>
      <c r="Y1078" s="1" t="s">
        <v>58</v>
      </c>
      <c r="Z1078" s="1" t="s">
        <v>58</v>
      </c>
      <c r="AA1078" s="1" t="s">
        <v>58</v>
      </c>
      <c r="AB1078" s="1" t="s">
        <v>58</v>
      </c>
      <c r="AC1078" s="1" t="s">
        <v>58</v>
      </c>
      <c r="AD1078" s="1" t="s">
        <v>58</v>
      </c>
      <c r="AE1078" s="1" t="s">
        <v>58</v>
      </c>
      <c r="AF1078" s="1" t="s">
        <v>58</v>
      </c>
      <c r="AG1078" s="1" t="s">
        <v>58</v>
      </c>
      <c r="AH1078" s="1" t="s">
        <v>58</v>
      </c>
      <c r="AI1078" s="1" t="s">
        <v>58</v>
      </c>
      <c r="AJ1078" s="1" t="s">
        <v>58</v>
      </c>
      <c r="AK1078" s="1">
        <v>0</v>
      </c>
      <c r="AL1078" s="1">
        <v>0</v>
      </c>
      <c r="AM1078" s="1">
        <v>1</v>
      </c>
      <c r="AN1078" s="1">
        <v>0</v>
      </c>
      <c r="AO1078" s="1">
        <v>0</v>
      </c>
      <c r="AP1078" s="1">
        <v>0</v>
      </c>
      <c r="AQ1078" s="1">
        <v>1</v>
      </c>
      <c r="AR1078" s="1">
        <v>0</v>
      </c>
      <c r="AS1078" s="1">
        <v>0</v>
      </c>
      <c r="AV1078" s="1">
        <v>11.1</v>
      </c>
      <c r="AW1078" s="1" t="s">
        <v>59</v>
      </c>
      <c r="AX1078" s="1">
        <v>7</v>
      </c>
    </row>
    <row r="1079" spans="1:50">
      <c r="A1079" s="1" t="s">
        <v>2039</v>
      </c>
      <c r="B1079" s="1" t="s">
        <v>1196</v>
      </c>
      <c r="C1079" s="1" t="s">
        <v>212</v>
      </c>
      <c r="E1079" s="1" t="s">
        <v>63</v>
      </c>
      <c r="F1079" s="1">
        <v>60</v>
      </c>
      <c r="G1079" s="1" t="s">
        <v>64</v>
      </c>
      <c r="H1079" s="1">
        <v>206.91</v>
      </c>
      <c r="I1079" s="1" t="s">
        <v>105</v>
      </c>
      <c r="J1079" s="1" t="s">
        <v>71</v>
      </c>
      <c r="K1079" s="1" t="s">
        <v>80</v>
      </c>
      <c r="L1079" s="1" t="s">
        <v>58</v>
      </c>
      <c r="M1079" s="1">
        <v>0</v>
      </c>
      <c r="N1079" s="1">
        <v>1</v>
      </c>
      <c r="O1079" s="1">
        <v>1</v>
      </c>
      <c r="P1079" s="1">
        <v>0</v>
      </c>
      <c r="Q1079" s="1" t="s">
        <v>59</v>
      </c>
      <c r="R1079" s="1" t="s">
        <v>59</v>
      </c>
      <c r="S1079" s="1" t="s">
        <v>59</v>
      </c>
      <c r="T1079" s="1" t="s">
        <v>59</v>
      </c>
      <c r="U1079" s="1" t="s">
        <v>59</v>
      </c>
      <c r="W1079" s="1">
        <v>0</v>
      </c>
      <c r="X1079" s="1">
        <v>0</v>
      </c>
      <c r="Y1079" s="1" t="s">
        <v>58</v>
      </c>
      <c r="Z1079" s="1" t="s">
        <v>58</v>
      </c>
      <c r="AA1079" s="1" t="s">
        <v>58</v>
      </c>
      <c r="AB1079" s="1" t="s">
        <v>58</v>
      </c>
      <c r="AC1079" s="1" t="s">
        <v>58</v>
      </c>
      <c r="AD1079" s="1" t="s">
        <v>58</v>
      </c>
      <c r="AE1079" s="1" t="s">
        <v>58</v>
      </c>
      <c r="AF1079" s="1" t="s">
        <v>58</v>
      </c>
      <c r="AG1079" s="1" t="s">
        <v>58</v>
      </c>
      <c r="AH1079" s="1" t="s">
        <v>58</v>
      </c>
      <c r="AI1079" s="1" t="s">
        <v>58</v>
      </c>
      <c r="AJ1079" s="1" t="s">
        <v>58</v>
      </c>
      <c r="AK1079" s="1">
        <v>0</v>
      </c>
      <c r="AL1079" s="1">
        <v>1</v>
      </c>
      <c r="AM1079" s="1">
        <v>1</v>
      </c>
      <c r="AN1079" s="1">
        <v>1</v>
      </c>
      <c r="AO1079" s="1">
        <v>1</v>
      </c>
      <c r="AP1079" s="1">
        <v>0</v>
      </c>
      <c r="AQ1079" s="1">
        <v>1</v>
      </c>
      <c r="AR1079" s="1">
        <v>0</v>
      </c>
      <c r="AS1079" s="1">
        <v>1</v>
      </c>
      <c r="AV1079" s="1">
        <v>11.5</v>
      </c>
      <c r="AW1079" s="1" t="s">
        <v>59</v>
      </c>
      <c r="AX1079" s="1">
        <v>7</v>
      </c>
    </row>
    <row r="1080" spans="1:50">
      <c r="A1080" s="1" t="s">
        <v>2040</v>
      </c>
      <c r="B1080" s="1" t="s">
        <v>2041</v>
      </c>
      <c r="C1080" s="1" t="s">
        <v>187</v>
      </c>
      <c r="D1080" s="1">
        <v>6760</v>
      </c>
      <c r="E1080" s="1" t="s">
        <v>63</v>
      </c>
      <c r="F1080" s="1">
        <v>68</v>
      </c>
      <c r="G1080" s="1" t="s">
        <v>64</v>
      </c>
      <c r="H1080" s="1">
        <v>271.70999999999998</v>
      </c>
      <c r="I1080" s="1" t="s">
        <v>2042</v>
      </c>
      <c r="J1080" s="1" t="s">
        <v>71</v>
      </c>
      <c r="K1080" s="1" t="s">
        <v>72</v>
      </c>
      <c r="L1080" s="1" t="s">
        <v>58</v>
      </c>
      <c r="M1080" s="1">
        <v>0</v>
      </c>
      <c r="N1080" s="1">
        <v>2</v>
      </c>
      <c r="O1080" s="1">
        <v>2</v>
      </c>
      <c r="P1080" s="1">
        <v>0</v>
      </c>
      <c r="Q1080" s="1" t="s">
        <v>59</v>
      </c>
      <c r="R1080" s="1" t="s">
        <v>59</v>
      </c>
      <c r="S1080" s="1" t="s">
        <v>59</v>
      </c>
      <c r="T1080" s="1" t="s">
        <v>59</v>
      </c>
      <c r="U1080" s="1" t="s">
        <v>59</v>
      </c>
      <c r="W1080" s="1">
        <v>0</v>
      </c>
      <c r="X1080" s="1">
        <v>0</v>
      </c>
      <c r="Y1080" s="1" t="s">
        <v>58</v>
      </c>
      <c r="Z1080" s="1" t="s">
        <v>66</v>
      </c>
      <c r="AA1080" s="1" t="s">
        <v>58</v>
      </c>
      <c r="AB1080" s="1" t="s">
        <v>66</v>
      </c>
      <c r="AC1080" s="1" t="s">
        <v>58</v>
      </c>
      <c r="AD1080" s="1" t="s">
        <v>58</v>
      </c>
      <c r="AE1080" s="1" t="s">
        <v>66</v>
      </c>
      <c r="AF1080" s="1" t="s">
        <v>58</v>
      </c>
      <c r="AG1080" s="1" t="s">
        <v>58</v>
      </c>
      <c r="AH1080" s="1" t="s">
        <v>58</v>
      </c>
      <c r="AI1080" s="1" t="s">
        <v>58</v>
      </c>
      <c r="AJ1080" s="1" t="s">
        <v>58</v>
      </c>
      <c r="AK1080" s="1">
        <v>0</v>
      </c>
      <c r="AL1080" s="1">
        <v>1</v>
      </c>
      <c r="AM1080" s="1">
        <v>1</v>
      </c>
      <c r="AN1080" s="1">
        <v>1</v>
      </c>
      <c r="AO1080" s="1">
        <v>1</v>
      </c>
      <c r="AP1080" s="1">
        <v>0</v>
      </c>
      <c r="AQ1080" s="1">
        <v>0</v>
      </c>
      <c r="AR1080" s="1">
        <v>0</v>
      </c>
      <c r="AS1080" s="1">
        <v>1</v>
      </c>
      <c r="AV1080" s="1">
        <v>12.9</v>
      </c>
      <c r="AW1080" s="1" t="s">
        <v>59</v>
      </c>
      <c r="AX1080" s="1">
        <v>7</v>
      </c>
    </row>
    <row r="1081" spans="1:50">
      <c r="A1081" s="1" t="s">
        <v>2043</v>
      </c>
      <c r="B1081" s="1" t="s">
        <v>1179</v>
      </c>
      <c r="C1081" s="1" t="s">
        <v>108</v>
      </c>
      <c r="D1081" s="1">
        <v>3360</v>
      </c>
      <c r="E1081" s="1" t="s">
        <v>53</v>
      </c>
      <c r="F1081" s="1">
        <v>50</v>
      </c>
      <c r="G1081" s="1" t="s">
        <v>54</v>
      </c>
      <c r="H1081" s="1">
        <v>403.62</v>
      </c>
      <c r="I1081" s="1" t="s">
        <v>241</v>
      </c>
      <c r="J1081" s="1" t="s">
        <v>56</v>
      </c>
      <c r="K1081" s="1" t="s">
        <v>131</v>
      </c>
      <c r="L1081" s="1" t="s">
        <v>66</v>
      </c>
      <c r="M1081" s="1">
        <v>1</v>
      </c>
      <c r="N1081" s="1">
        <v>0</v>
      </c>
      <c r="O1081" s="1">
        <v>0</v>
      </c>
      <c r="P1081" s="1">
        <v>0</v>
      </c>
      <c r="Q1081" s="1" t="s">
        <v>59</v>
      </c>
      <c r="R1081" s="1" t="s">
        <v>59</v>
      </c>
      <c r="S1081" s="1" t="s">
        <v>59</v>
      </c>
      <c r="T1081" s="1" t="s">
        <v>59</v>
      </c>
      <c r="U1081" s="1" t="s">
        <v>59</v>
      </c>
      <c r="V1081" s="1">
        <v>3</v>
      </c>
      <c r="W1081" s="1">
        <v>0</v>
      </c>
      <c r="X1081" s="1">
        <v>1</v>
      </c>
      <c r="Y1081" s="1" t="s">
        <v>58</v>
      </c>
      <c r="Z1081" s="1" t="s">
        <v>66</v>
      </c>
      <c r="AA1081" s="1" t="s">
        <v>58</v>
      </c>
      <c r="AB1081" s="1" t="s">
        <v>66</v>
      </c>
      <c r="AC1081" s="1" t="s">
        <v>58</v>
      </c>
      <c r="AD1081" s="1" t="s">
        <v>58</v>
      </c>
      <c r="AE1081" s="1" t="s">
        <v>58</v>
      </c>
      <c r="AF1081" s="1" t="s">
        <v>58</v>
      </c>
      <c r="AG1081" s="1" t="s">
        <v>58</v>
      </c>
      <c r="AH1081" s="1" t="s">
        <v>58</v>
      </c>
      <c r="AI1081" s="1" t="s">
        <v>58</v>
      </c>
      <c r="AJ1081" s="1" t="s">
        <v>58</v>
      </c>
      <c r="AK1081" s="1">
        <v>0</v>
      </c>
      <c r="AL1081" s="1">
        <v>0</v>
      </c>
      <c r="AM1081" s="1">
        <v>0</v>
      </c>
      <c r="AN1081" s="1">
        <v>0</v>
      </c>
      <c r="AO1081" s="1">
        <v>0</v>
      </c>
      <c r="AP1081" s="1">
        <v>0</v>
      </c>
      <c r="AQ1081" s="1">
        <v>0</v>
      </c>
      <c r="AR1081" s="1">
        <v>0</v>
      </c>
      <c r="AS1081" s="1">
        <v>0</v>
      </c>
      <c r="AV1081" s="1">
        <v>16.100000000000001</v>
      </c>
      <c r="AW1081" s="1" t="s">
        <v>59</v>
      </c>
      <c r="AX1081" s="1">
        <v>9</v>
      </c>
    </row>
    <row r="1082" spans="1:50">
      <c r="A1082" s="1" t="s">
        <v>2044</v>
      </c>
      <c r="B1082" s="1" t="s">
        <v>2045</v>
      </c>
      <c r="C1082" s="1" t="s">
        <v>148</v>
      </c>
      <c r="D1082" s="1">
        <v>6160</v>
      </c>
      <c r="E1082" s="1" t="s">
        <v>53</v>
      </c>
      <c r="F1082" s="1">
        <v>40</v>
      </c>
      <c r="G1082" s="1" t="s">
        <v>84</v>
      </c>
      <c r="H1082" s="1">
        <v>261.18</v>
      </c>
      <c r="I1082" s="1" t="s">
        <v>65</v>
      </c>
      <c r="J1082" s="1" t="s">
        <v>71</v>
      </c>
      <c r="K1082" s="1" t="s">
        <v>85</v>
      </c>
      <c r="L1082" s="1" t="s">
        <v>66</v>
      </c>
      <c r="M1082" s="1">
        <v>1</v>
      </c>
      <c r="N1082" s="1">
        <v>2</v>
      </c>
      <c r="O1082" s="1">
        <v>1</v>
      </c>
      <c r="P1082" s="1">
        <v>1</v>
      </c>
      <c r="Q1082" s="1" t="s">
        <v>59</v>
      </c>
      <c r="R1082" s="1" t="s">
        <v>59</v>
      </c>
      <c r="S1082" s="1" t="s">
        <v>59</v>
      </c>
      <c r="T1082" s="1" t="s">
        <v>59</v>
      </c>
      <c r="U1082" s="1" t="s">
        <v>59</v>
      </c>
      <c r="Y1082" s="1" t="s">
        <v>66</v>
      </c>
      <c r="Z1082" s="1" t="s">
        <v>66</v>
      </c>
      <c r="AA1082" s="1" t="s">
        <v>58</v>
      </c>
      <c r="AB1082" s="1" t="s">
        <v>58</v>
      </c>
      <c r="AC1082" s="1" t="s">
        <v>58</v>
      </c>
      <c r="AD1082" s="1" t="s">
        <v>58</v>
      </c>
      <c r="AE1082" s="1" t="s">
        <v>58</v>
      </c>
      <c r="AF1082" s="1" t="s">
        <v>58</v>
      </c>
      <c r="AG1082" s="1" t="s">
        <v>58</v>
      </c>
      <c r="AH1082" s="1" t="s">
        <v>58</v>
      </c>
      <c r="AI1082" s="1" t="s">
        <v>58</v>
      </c>
      <c r="AJ1082" s="1" t="s">
        <v>58</v>
      </c>
      <c r="AK1082" s="1">
        <v>1</v>
      </c>
      <c r="AL1082" s="1">
        <v>1</v>
      </c>
      <c r="AM1082" s="1">
        <v>1</v>
      </c>
      <c r="AN1082" s="1">
        <v>0</v>
      </c>
      <c r="AO1082" s="1">
        <v>0</v>
      </c>
      <c r="AP1082" s="1">
        <v>0</v>
      </c>
      <c r="AQ1082" s="1">
        <v>0</v>
      </c>
      <c r="AR1082" s="1">
        <v>1</v>
      </c>
      <c r="AS1082" s="1">
        <v>0</v>
      </c>
      <c r="AW1082" s="1" t="s">
        <v>59</v>
      </c>
      <c r="AX1082" s="1">
        <v>3</v>
      </c>
    </row>
    <row r="1083" spans="1:50">
      <c r="A1083" s="1" t="s">
        <v>2046</v>
      </c>
      <c r="B1083" s="1" t="s">
        <v>2047</v>
      </c>
      <c r="C1083" s="1" t="s">
        <v>187</v>
      </c>
      <c r="D1083" s="1">
        <v>1950</v>
      </c>
      <c r="E1083" s="1" t="s">
        <v>53</v>
      </c>
      <c r="F1083" s="1">
        <v>62</v>
      </c>
      <c r="G1083" s="1" t="s">
        <v>104</v>
      </c>
      <c r="H1083" s="1">
        <v>244.41</v>
      </c>
      <c r="I1083" s="1" t="s">
        <v>105</v>
      </c>
      <c r="J1083" s="1" t="s">
        <v>56</v>
      </c>
      <c r="K1083" s="1" t="s">
        <v>145</v>
      </c>
      <c r="L1083" s="1" t="s">
        <v>66</v>
      </c>
      <c r="M1083" s="1">
        <v>1</v>
      </c>
      <c r="N1083" s="1">
        <v>1</v>
      </c>
      <c r="O1083" s="1">
        <v>1</v>
      </c>
      <c r="P1083" s="1">
        <v>0</v>
      </c>
      <c r="Q1083" s="1" t="s">
        <v>59</v>
      </c>
      <c r="R1083" s="1" t="s">
        <v>59</v>
      </c>
      <c r="S1083" s="1" t="s">
        <v>59</v>
      </c>
      <c r="T1083" s="1" t="s">
        <v>66</v>
      </c>
      <c r="U1083" s="1" t="s">
        <v>59</v>
      </c>
      <c r="W1083" s="1">
        <v>0</v>
      </c>
      <c r="X1083" s="1">
        <v>0</v>
      </c>
      <c r="Y1083" s="1" t="s">
        <v>66</v>
      </c>
      <c r="Z1083" s="1" t="s">
        <v>58</v>
      </c>
      <c r="AA1083" s="1" t="s">
        <v>58</v>
      </c>
      <c r="AB1083" s="1" t="s">
        <v>58</v>
      </c>
      <c r="AC1083" s="1" t="s">
        <v>58</v>
      </c>
      <c r="AD1083" s="1" t="s">
        <v>58</v>
      </c>
      <c r="AE1083" s="1" t="s">
        <v>58</v>
      </c>
      <c r="AF1083" s="1" t="s">
        <v>58</v>
      </c>
      <c r="AG1083" s="1" t="s">
        <v>58</v>
      </c>
      <c r="AH1083" s="1" t="s">
        <v>58</v>
      </c>
      <c r="AI1083" s="1" t="s">
        <v>58</v>
      </c>
      <c r="AJ1083" s="1" t="s">
        <v>58</v>
      </c>
      <c r="AK1083" s="1">
        <v>0</v>
      </c>
      <c r="AL1083" s="1">
        <v>0</v>
      </c>
      <c r="AM1083" s="1">
        <v>1</v>
      </c>
      <c r="AN1083" s="1">
        <v>0</v>
      </c>
      <c r="AO1083" s="1">
        <v>0</v>
      </c>
      <c r="AP1083" s="1">
        <v>0</v>
      </c>
      <c r="AQ1083" s="1">
        <v>0</v>
      </c>
      <c r="AR1083" s="1">
        <v>0</v>
      </c>
      <c r="AS1083" s="1">
        <v>1</v>
      </c>
      <c r="AV1083" s="1">
        <v>11.5</v>
      </c>
      <c r="AW1083" s="1" t="s">
        <v>59</v>
      </c>
      <c r="AX1083" s="1">
        <v>7</v>
      </c>
    </row>
    <row r="1084" spans="1:50">
      <c r="A1084" s="1" t="s">
        <v>2048</v>
      </c>
      <c r="B1084" s="1" t="s">
        <v>2049</v>
      </c>
      <c r="C1084" s="1" t="s">
        <v>134</v>
      </c>
      <c r="D1084" s="1">
        <v>1640</v>
      </c>
      <c r="E1084" s="1" t="s">
        <v>53</v>
      </c>
      <c r="F1084" s="1">
        <v>50</v>
      </c>
      <c r="G1084" s="1" t="s">
        <v>64</v>
      </c>
      <c r="H1084" s="1">
        <v>409.87</v>
      </c>
      <c r="I1084" s="1" t="s">
        <v>100</v>
      </c>
      <c r="J1084" s="1" t="s">
        <v>55</v>
      </c>
      <c r="K1084" s="1" t="s">
        <v>72</v>
      </c>
      <c r="L1084" s="1" t="s">
        <v>66</v>
      </c>
      <c r="M1084" s="1">
        <v>2</v>
      </c>
      <c r="N1084" s="1">
        <v>2</v>
      </c>
      <c r="O1084" s="1">
        <v>1</v>
      </c>
      <c r="P1084" s="1">
        <v>1</v>
      </c>
      <c r="Q1084" s="1" t="s">
        <v>59</v>
      </c>
      <c r="R1084" s="1" t="s">
        <v>59</v>
      </c>
      <c r="S1084" s="1" t="s">
        <v>59</v>
      </c>
      <c r="T1084" s="1" t="s">
        <v>59</v>
      </c>
      <c r="U1084" s="1" t="s">
        <v>59</v>
      </c>
      <c r="V1084" s="1">
        <v>1</v>
      </c>
      <c r="W1084" s="1">
        <v>0</v>
      </c>
      <c r="X1084" s="1">
        <v>0</v>
      </c>
      <c r="Y1084" s="1" t="s">
        <v>66</v>
      </c>
      <c r="Z1084" s="1" t="s">
        <v>66</v>
      </c>
      <c r="AA1084" s="1" t="s">
        <v>58</v>
      </c>
      <c r="AB1084" s="1" t="s">
        <v>66</v>
      </c>
      <c r="AC1084" s="1" t="s">
        <v>58</v>
      </c>
      <c r="AD1084" s="1" t="s">
        <v>58</v>
      </c>
      <c r="AE1084" s="1" t="s">
        <v>58</v>
      </c>
      <c r="AF1084" s="1" t="s">
        <v>58</v>
      </c>
      <c r="AG1084" s="1" t="s">
        <v>58</v>
      </c>
      <c r="AH1084" s="1" t="s">
        <v>58</v>
      </c>
      <c r="AI1084" s="1" t="s">
        <v>58</v>
      </c>
      <c r="AJ1084" s="1" t="s">
        <v>58</v>
      </c>
      <c r="AK1084" s="1">
        <v>1</v>
      </c>
      <c r="AL1084" s="1">
        <v>0</v>
      </c>
      <c r="AM1084" s="1">
        <v>1</v>
      </c>
      <c r="AN1084" s="1">
        <v>0</v>
      </c>
      <c r="AO1084" s="1">
        <v>1</v>
      </c>
      <c r="AP1084" s="1">
        <v>0</v>
      </c>
      <c r="AQ1084" s="1">
        <v>0</v>
      </c>
      <c r="AR1084" s="1">
        <v>0</v>
      </c>
      <c r="AS1084" s="1">
        <v>0</v>
      </c>
      <c r="AV1084" s="1">
        <v>15.4</v>
      </c>
      <c r="AW1084" s="1" t="s">
        <v>59</v>
      </c>
      <c r="AX1084" s="1">
        <v>1</v>
      </c>
    </row>
    <row r="1085" spans="1:50">
      <c r="A1085" s="1" t="s">
        <v>2050</v>
      </c>
      <c r="B1085" s="1" t="s">
        <v>2051</v>
      </c>
      <c r="C1085" s="1" t="s">
        <v>212</v>
      </c>
      <c r="D1085" s="1">
        <v>3120</v>
      </c>
      <c r="E1085" s="1" t="s">
        <v>53</v>
      </c>
      <c r="F1085" s="1">
        <v>38</v>
      </c>
      <c r="G1085" s="1" t="s">
        <v>70</v>
      </c>
      <c r="H1085" s="1">
        <v>373.03</v>
      </c>
      <c r="I1085" s="1" t="s">
        <v>100</v>
      </c>
      <c r="J1085" s="1" t="s">
        <v>71</v>
      </c>
      <c r="K1085" s="1" t="s">
        <v>145</v>
      </c>
      <c r="L1085" s="1" t="s">
        <v>66</v>
      </c>
      <c r="M1085" s="1">
        <v>3</v>
      </c>
      <c r="N1085" s="1">
        <v>0</v>
      </c>
      <c r="O1085" s="1">
        <v>0</v>
      </c>
      <c r="P1085" s="1">
        <v>0</v>
      </c>
      <c r="Q1085" s="1" t="s">
        <v>59</v>
      </c>
      <c r="R1085" s="1" t="s">
        <v>66</v>
      </c>
      <c r="S1085" s="1" t="s">
        <v>66</v>
      </c>
      <c r="T1085" s="1" t="s">
        <v>66</v>
      </c>
      <c r="U1085" s="1" t="s">
        <v>59</v>
      </c>
      <c r="W1085" s="1">
        <v>0</v>
      </c>
      <c r="X1085" s="1">
        <v>0</v>
      </c>
      <c r="Y1085" s="1" t="s">
        <v>59</v>
      </c>
      <c r="Z1085" s="1" t="s">
        <v>59</v>
      </c>
      <c r="AA1085" s="1" t="s">
        <v>59</v>
      </c>
      <c r="AB1085" s="1" t="s">
        <v>59</v>
      </c>
      <c r="AC1085" s="1" t="s">
        <v>59</v>
      </c>
      <c r="AD1085" s="1" t="s">
        <v>59</v>
      </c>
      <c r="AE1085" s="1" t="s">
        <v>59</v>
      </c>
      <c r="AF1085" s="1" t="s">
        <v>59</v>
      </c>
      <c r="AG1085" s="1" t="s">
        <v>59</v>
      </c>
      <c r="AH1085" s="1" t="s">
        <v>59</v>
      </c>
      <c r="AI1085" s="1" t="s">
        <v>59</v>
      </c>
      <c r="AJ1085" s="1" t="s">
        <v>59</v>
      </c>
      <c r="AV1085" s="1">
        <v>15.2</v>
      </c>
      <c r="AW1085" s="1" t="s">
        <v>66</v>
      </c>
      <c r="AX1085" s="1">
        <v>7</v>
      </c>
    </row>
    <row r="1086" spans="1:50">
      <c r="A1086" s="1" t="s">
        <v>2052</v>
      </c>
      <c r="B1086" s="1" t="s">
        <v>2053</v>
      </c>
      <c r="C1086" s="1" t="s">
        <v>177</v>
      </c>
      <c r="D1086" s="1">
        <v>3760</v>
      </c>
      <c r="E1086" s="1" t="s">
        <v>53</v>
      </c>
      <c r="F1086" s="1">
        <v>0</v>
      </c>
      <c r="G1086" s="1" t="s">
        <v>64</v>
      </c>
      <c r="H1086" s="1">
        <v>304.27999999999997</v>
      </c>
      <c r="I1086" s="1" t="s">
        <v>55</v>
      </c>
      <c r="J1086" s="1" t="s">
        <v>55</v>
      </c>
      <c r="K1086" s="1" t="s">
        <v>85</v>
      </c>
      <c r="L1086" s="1" t="s">
        <v>58</v>
      </c>
      <c r="M1086" s="1">
        <v>0</v>
      </c>
      <c r="N1086" s="1">
        <v>1</v>
      </c>
      <c r="O1086" s="1">
        <v>1</v>
      </c>
      <c r="P1086" s="1">
        <v>0</v>
      </c>
      <c r="Q1086" s="1" t="s">
        <v>59</v>
      </c>
      <c r="R1086" s="1" t="s">
        <v>59</v>
      </c>
      <c r="S1086" s="1" t="s">
        <v>59</v>
      </c>
      <c r="T1086" s="1" t="s">
        <v>59</v>
      </c>
      <c r="U1086" s="1" t="s">
        <v>59</v>
      </c>
      <c r="W1086" s="1">
        <v>0</v>
      </c>
      <c r="X1086" s="1">
        <v>0</v>
      </c>
      <c r="Y1086" s="1" t="s">
        <v>66</v>
      </c>
      <c r="Z1086" s="1" t="s">
        <v>66</v>
      </c>
      <c r="AA1086" s="1" t="s">
        <v>58</v>
      </c>
      <c r="AB1086" s="1" t="s">
        <v>66</v>
      </c>
      <c r="AC1086" s="1" t="s">
        <v>58</v>
      </c>
      <c r="AD1086" s="1" t="s">
        <v>58</v>
      </c>
      <c r="AE1086" s="1" t="s">
        <v>58</v>
      </c>
      <c r="AF1086" s="1" t="s">
        <v>58</v>
      </c>
      <c r="AG1086" s="1" t="s">
        <v>58</v>
      </c>
      <c r="AH1086" s="1" t="s">
        <v>58</v>
      </c>
      <c r="AI1086" s="1" t="s">
        <v>58</v>
      </c>
      <c r="AJ1086" s="1" t="s">
        <v>58</v>
      </c>
      <c r="AK1086" s="1">
        <v>1</v>
      </c>
      <c r="AL1086" s="1">
        <v>1</v>
      </c>
      <c r="AM1086" s="1">
        <v>1</v>
      </c>
      <c r="AN1086" s="1">
        <v>0</v>
      </c>
      <c r="AO1086" s="1">
        <v>1</v>
      </c>
      <c r="AP1086" s="1">
        <v>0</v>
      </c>
      <c r="AQ1086" s="1">
        <v>0</v>
      </c>
      <c r="AR1086" s="1">
        <v>0</v>
      </c>
      <c r="AS1086" s="1">
        <v>1</v>
      </c>
      <c r="AV1086" s="1">
        <v>13.3</v>
      </c>
      <c r="AW1086" s="1" t="s">
        <v>59</v>
      </c>
      <c r="AX1086" s="1">
        <v>8</v>
      </c>
    </row>
    <row r="1087" spans="1:50">
      <c r="A1087" s="1" t="s">
        <v>2054</v>
      </c>
      <c r="B1087" s="1" t="s">
        <v>1156</v>
      </c>
      <c r="C1087" s="1" t="s">
        <v>212</v>
      </c>
      <c r="D1087" s="1">
        <v>1520</v>
      </c>
      <c r="E1087" s="1" t="s">
        <v>63</v>
      </c>
      <c r="F1087" s="1">
        <v>44</v>
      </c>
      <c r="G1087" s="1" t="s">
        <v>104</v>
      </c>
      <c r="H1087" s="1">
        <v>236.84</v>
      </c>
      <c r="I1087" s="1" t="s">
        <v>105</v>
      </c>
      <c r="J1087" s="1" t="s">
        <v>71</v>
      </c>
      <c r="K1087" s="1" t="s">
        <v>116</v>
      </c>
      <c r="L1087" s="1" t="s">
        <v>66</v>
      </c>
      <c r="M1087" s="1">
        <v>1</v>
      </c>
      <c r="N1087" s="1">
        <v>1</v>
      </c>
      <c r="O1087" s="1">
        <v>1</v>
      </c>
      <c r="P1087" s="1">
        <v>0</v>
      </c>
      <c r="Q1087" s="1" t="s">
        <v>59</v>
      </c>
      <c r="R1087" s="1" t="s">
        <v>59</v>
      </c>
      <c r="S1087" s="1" t="s">
        <v>59</v>
      </c>
      <c r="T1087" s="1" t="s">
        <v>66</v>
      </c>
      <c r="U1087" s="1" t="s">
        <v>59</v>
      </c>
      <c r="W1087" s="1">
        <v>0</v>
      </c>
      <c r="X1087" s="1">
        <v>0</v>
      </c>
      <c r="Y1087" s="1" t="s">
        <v>58</v>
      </c>
      <c r="Z1087" s="1" t="s">
        <v>58</v>
      </c>
      <c r="AA1087" s="1" t="s">
        <v>58</v>
      </c>
      <c r="AB1087" s="1" t="s">
        <v>58</v>
      </c>
      <c r="AC1087" s="1" t="s">
        <v>58</v>
      </c>
      <c r="AD1087" s="1" t="s">
        <v>58</v>
      </c>
      <c r="AE1087" s="1" t="s">
        <v>58</v>
      </c>
      <c r="AF1087" s="1" t="s">
        <v>58</v>
      </c>
      <c r="AG1087" s="1" t="s">
        <v>58</v>
      </c>
      <c r="AH1087" s="1" t="s">
        <v>58</v>
      </c>
      <c r="AI1087" s="1" t="s">
        <v>58</v>
      </c>
      <c r="AJ1087" s="1" t="s">
        <v>58</v>
      </c>
      <c r="AK1087" s="1">
        <v>0</v>
      </c>
      <c r="AL1087" s="1">
        <v>0</v>
      </c>
      <c r="AM1087" s="1">
        <v>1</v>
      </c>
      <c r="AN1087" s="1">
        <v>0</v>
      </c>
      <c r="AO1087" s="1">
        <v>1</v>
      </c>
      <c r="AP1087" s="1">
        <v>0</v>
      </c>
      <c r="AQ1087" s="1">
        <v>0</v>
      </c>
      <c r="AR1087" s="1">
        <v>0</v>
      </c>
      <c r="AS1087" s="1">
        <v>0</v>
      </c>
      <c r="AV1087" s="1">
        <v>11.9</v>
      </c>
      <c r="AW1087" s="1" t="s">
        <v>66</v>
      </c>
      <c r="AX1087" s="1">
        <v>7</v>
      </c>
    </row>
    <row r="1088" spans="1:50">
      <c r="A1088" s="1" t="s">
        <v>2055</v>
      </c>
      <c r="B1088" s="1" t="s">
        <v>2056</v>
      </c>
      <c r="C1088" s="1" t="s">
        <v>83</v>
      </c>
      <c r="D1088" s="1">
        <v>3660</v>
      </c>
      <c r="E1088" s="1" t="s">
        <v>63</v>
      </c>
      <c r="F1088" s="1">
        <v>46</v>
      </c>
      <c r="G1088" s="1" t="s">
        <v>64</v>
      </c>
      <c r="H1088" s="1">
        <v>261.83999999999997</v>
      </c>
      <c r="I1088" s="1" t="s">
        <v>65</v>
      </c>
      <c r="J1088" s="1" t="s">
        <v>71</v>
      </c>
      <c r="K1088" s="1" t="s">
        <v>72</v>
      </c>
      <c r="L1088" s="1" t="s">
        <v>66</v>
      </c>
      <c r="M1088" s="1">
        <v>2</v>
      </c>
      <c r="N1088" s="1">
        <v>2</v>
      </c>
      <c r="O1088" s="1">
        <v>2</v>
      </c>
      <c r="P1088" s="1">
        <v>0</v>
      </c>
      <c r="Q1088" s="1" t="s">
        <v>59</v>
      </c>
      <c r="R1088" s="1" t="s">
        <v>59</v>
      </c>
      <c r="S1088" s="1" t="s">
        <v>59</v>
      </c>
      <c r="T1088" s="1" t="s">
        <v>59</v>
      </c>
      <c r="U1088" s="1" t="s">
        <v>59</v>
      </c>
      <c r="V1088" s="1">
        <v>0</v>
      </c>
      <c r="W1088" s="1">
        <v>1</v>
      </c>
      <c r="X1088" s="1">
        <v>1</v>
      </c>
      <c r="Y1088" s="1" t="s">
        <v>58</v>
      </c>
      <c r="Z1088" s="1" t="s">
        <v>58</v>
      </c>
      <c r="AA1088" s="1" t="s">
        <v>58</v>
      </c>
      <c r="AB1088" s="1" t="s">
        <v>66</v>
      </c>
      <c r="AC1088" s="1" t="s">
        <v>58</v>
      </c>
      <c r="AD1088" s="1" t="s">
        <v>58</v>
      </c>
      <c r="AE1088" s="1" t="s">
        <v>66</v>
      </c>
      <c r="AF1088" s="1" t="s">
        <v>58</v>
      </c>
      <c r="AG1088" s="1" t="s">
        <v>58</v>
      </c>
      <c r="AH1088" s="1" t="s">
        <v>58</v>
      </c>
      <c r="AI1088" s="1" t="s">
        <v>58</v>
      </c>
      <c r="AJ1088" s="1" t="s">
        <v>58</v>
      </c>
      <c r="AK1088" s="1">
        <v>0</v>
      </c>
      <c r="AL1088" s="1">
        <v>1</v>
      </c>
      <c r="AM1088" s="1">
        <v>1</v>
      </c>
      <c r="AN1088" s="1">
        <v>0</v>
      </c>
      <c r="AO1088" s="1">
        <v>0</v>
      </c>
      <c r="AP1088" s="1">
        <v>0</v>
      </c>
      <c r="AQ1088" s="1">
        <v>0</v>
      </c>
      <c r="AR1088" s="1">
        <v>0</v>
      </c>
      <c r="AS1088" s="1">
        <v>1</v>
      </c>
      <c r="AV1088" s="1">
        <v>11</v>
      </c>
      <c r="AW1088" s="1" t="s">
        <v>59</v>
      </c>
      <c r="AX1088" s="1">
        <v>2</v>
      </c>
    </row>
    <row r="1089" spans="1:50">
      <c r="A1089" s="1" t="s">
        <v>2057</v>
      </c>
      <c r="B1089" s="1" t="s">
        <v>2058</v>
      </c>
      <c r="C1089" s="1" t="s">
        <v>97</v>
      </c>
      <c r="D1089" s="1">
        <v>4760</v>
      </c>
      <c r="E1089" s="1" t="s">
        <v>53</v>
      </c>
      <c r="F1089" s="1">
        <v>0</v>
      </c>
      <c r="G1089" s="1" t="s">
        <v>70</v>
      </c>
      <c r="H1089" s="1">
        <v>276.97000000000003</v>
      </c>
      <c r="I1089" s="1" t="s">
        <v>55</v>
      </c>
      <c r="J1089" s="1" t="s">
        <v>55</v>
      </c>
      <c r="K1089" s="1" t="s">
        <v>215</v>
      </c>
      <c r="L1089" s="1" t="s">
        <v>58</v>
      </c>
      <c r="M1089" s="1">
        <v>0</v>
      </c>
      <c r="N1089" s="1">
        <v>1</v>
      </c>
      <c r="O1089" s="1">
        <v>1</v>
      </c>
      <c r="P1089" s="1">
        <v>0</v>
      </c>
      <c r="Q1089" s="1" t="s">
        <v>59</v>
      </c>
      <c r="R1089" s="1" t="s">
        <v>59</v>
      </c>
      <c r="S1089" s="1" t="s">
        <v>59</v>
      </c>
      <c r="T1089" s="1" t="s">
        <v>59</v>
      </c>
      <c r="U1089" s="1" t="s">
        <v>59</v>
      </c>
      <c r="V1089" s="1">
        <v>0</v>
      </c>
      <c r="W1089" s="1">
        <v>0</v>
      </c>
      <c r="X1089" s="1">
        <v>0</v>
      </c>
      <c r="Y1089" s="1" t="s">
        <v>66</v>
      </c>
      <c r="Z1089" s="1" t="s">
        <v>58</v>
      </c>
      <c r="AA1089" s="1" t="s">
        <v>58</v>
      </c>
      <c r="AB1089" s="1" t="s">
        <v>58</v>
      </c>
      <c r="AC1089" s="1" t="s">
        <v>58</v>
      </c>
      <c r="AD1089" s="1" t="s">
        <v>58</v>
      </c>
      <c r="AE1089" s="1" t="s">
        <v>58</v>
      </c>
      <c r="AF1089" s="1" t="s">
        <v>58</v>
      </c>
      <c r="AG1089" s="1" t="s">
        <v>58</v>
      </c>
      <c r="AH1089" s="1" t="s">
        <v>58</v>
      </c>
      <c r="AI1089" s="1" t="s">
        <v>58</v>
      </c>
      <c r="AJ1089" s="1" t="s">
        <v>58</v>
      </c>
      <c r="AK1089" s="1">
        <v>0</v>
      </c>
      <c r="AL1089" s="1">
        <v>0</v>
      </c>
      <c r="AM1089" s="1">
        <v>1</v>
      </c>
      <c r="AN1089" s="1">
        <v>0</v>
      </c>
      <c r="AO1089" s="1">
        <v>1</v>
      </c>
      <c r="AP1089" s="1">
        <v>0</v>
      </c>
      <c r="AQ1089" s="1">
        <v>0</v>
      </c>
      <c r="AR1089" s="1">
        <v>1</v>
      </c>
      <c r="AS1089" s="1">
        <v>1</v>
      </c>
      <c r="AV1089" s="1">
        <v>14.2</v>
      </c>
      <c r="AW1089" s="1" t="s">
        <v>59</v>
      </c>
      <c r="AX1089" s="1">
        <v>5</v>
      </c>
    </row>
    <row r="1090" spans="1:50">
      <c r="A1090" s="1" t="s">
        <v>2059</v>
      </c>
      <c r="B1090" s="1" t="s">
        <v>2060</v>
      </c>
      <c r="C1090" s="1" t="s">
        <v>69</v>
      </c>
      <c r="D1090" s="1">
        <v>7600</v>
      </c>
      <c r="E1090" s="1" t="s">
        <v>63</v>
      </c>
      <c r="F1090" s="1">
        <v>42</v>
      </c>
      <c r="G1090" s="1" t="s">
        <v>226</v>
      </c>
      <c r="H1090" s="1">
        <v>319.74</v>
      </c>
      <c r="I1090" s="1" t="s">
        <v>55</v>
      </c>
      <c r="J1090" s="1" t="s">
        <v>55</v>
      </c>
      <c r="K1090" s="1" t="s">
        <v>131</v>
      </c>
      <c r="L1090" s="1" t="s">
        <v>58</v>
      </c>
      <c r="M1090" s="1">
        <v>0</v>
      </c>
      <c r="N1090" s="1">
        <v>0</v>
      </c>
      <c r="O1090" s="1">
        <v>0</v>
      </c>
      <c r="P1090" s="1">
        <v>0</v>
      </c>
      <c r="Q1090" s="1" t="s">
        <v>59</v>
      </c>
      <c r="R1090" s="1" t="s">
        <v>59</v>
      </c>
      <c r="S1090" s="1" t="s">
        <v>59</v>
      </c>
      <c r="T1090" s="1" t="s">
        <v>59</v>
      </c>
      <c r="U1090" s="1" t="s">
        <v>59</v>
      </c>
      <c r="W1090" s="1">
        <v>0</v>
      </c>
      <c r="X1090" s="1">
        <v>0</v>
      </c>
      <c r="Y1090" s="1" t="s">
        <v>58</v>
      </c>
      <c r="Z1090" s="1" t="s">
        <v>58</v>
      </c>
      <c r="AA1090" s="1" t="s">
        <v>58</v>
      </c>
      <c r="AB1090" s="1" t="s">
        <v>58</v>
      </c>
      <c r="AC1090" s="1" t="s">
        <v>58</v>
      </c>
      <c r="AD1090" s="1" t="s">
        <v>58</v>
      </c>
      <c r="AE1090" s="1" t="s">
        <v>58</v>
      </c>
      <c r="AF1090" s="1" t="s">
        <v>58</v>
      </c>
      <c r="AG1090" s="1" t="s">
        <v>58</v>
      </c>
      <c r="AH1090" s="1" t="s">
        <v>58</v>
      </c>
      <c r="AI1090" s="1" t="s">
        <v>58</v>
      </c>
      <c r="AJ1090" s="1" t="s">
        <v>58</v>
      </c>
      <c r="AK1090" s="1">
        <v>0</v>
      </c>
      <c r="AL1090" s="1">
        <v>0</v>
      </c>
      <c r="AM1090" s="1">
        <v>0</v>
      </c>
      <c r="AN1090" s="1">
        <v>0</v>
      </c>
      <c r="AO1090" s="1">
        <v>0</v>
      </c>
      <c r="AP1090" s="1">
        <v>0</v>
      </c>
      <c r="AQ1090" s="1">
        <v>0</v>
      </c>
      <c r="AR1090" s="1">
        <v>0</v>
      </c>
      <c r="AS1090" s="1">
        <v>0</v>
      </c>
      <c r="AV1090" s="1">
        <v>13.3</v>
      </c>
      <c r="AW1090" s="1" t="s">
        <v>59</v>
      </c>
      <c r="AX1090" s="1">
        <v>6</v>
      </c>
    </row>
    <row r="1091" spans="1:50">
      <c r="A1091" s="1" t="s">
        <v>2061</v>
      </c>
      <c r="B1091" s="1" t="s">
        <v>2062</v>
      </c>
      <c r="C1091" s="1" t="s">
        <v>171</v>
      </c>
      <c r="D1091" s="1">
        <v>1280</v>
      </c>
      <c r="E1091" s="1" t="s">
        <v>53</v>
      </c>
      <c r="F1091" s="1">
        <v>74</v>
      </c>
      <c r="G1091" s="1" t="s">
        <v>104</v>
      </c>
      <c r="H1091" s="1">
        <v>345.07</v>
      </c>
      <c r="I1091" s="1" t="s">
        <v>55</v>
      </c>
      <c r="J1091" s="1" t="s">
        <v>55</v>
      </c>
      <c r="K1091" s="1" t="s">
        <v>72</v>
      </c>
      <c r="L1091" s="1" t="s">
        <v>66</v>
      </c>
      <c r="M1091" s="1">
        <v>1</v>
      </c>
      <c r="N1091" s="1">
        <v>2</v>
      </c>
      <c r="O1091" s="1">
        <v>2</v>
      </c>
      <c r="P1091" s="1">
        <v>0</v>
      </c>
      <c r="Q1091" s="1" t="s">
        <v>59</v>
      </c>
      <c r="R1091" s="1" t="s">
        <v>59</v>
      </c>
      <c r="S1091" s="1" t="s">
        <v>59</v>
      </c>
      <c r="T1091" s="1" t="s">
        <v>59</v>
      </c>
      <c r="U1091" s="1" t="s">
        <v>59</v>
      </c>
      <c r="V1091" s="1">
        <v>3</v>
      </c>
      <c r="W1091" s="1">
        <v>0</v>
      </c>
      <c r="X1091" s="1">
        <v>1</v>
      </c>
      <c r="Y1091" s="1" t="s">
        <v>66</v>
      </c>
      <c r="Z1091" s="1" t="s">
        <v>66</v>
      </c>
      <c r="AA1091" s="1" t="s">
        <v>58</v>
      </c>
      <c r="AB1091" s="1" t="s">
        <v>66</v>
      </c>
      <c r="AC1091" s="1" t="s">
        <v>58</v>
      </c>
      <c r="AD1091" s="1" t="s">
        <v>58</v>
      </c>
      <c r="AE1091" s="1" t="s">
        <v>58</v>
      </c>
      <c r="AF1091" s="1" t="s">
        <v>58</v>
      </c>
      <c r="AG1091" s="1" t="s">
        <v>58</v>
      </c>
      <c r="AH1091" s="1" t="s">
        <v>58</v>
      </c>
      <c r="AI1091" s="1" t="s">
        <v>66</v>
      </c>
      <c r="AJ1091" s="1" t="s">
        <v>58</v>
      </c>
      <c r="AK1091" s="1">
        <v>0</v>
      </c>
      <c r="AL1091" s="1">
        <v>0</v>
      </c>
      <c r="AM1091" s="1">
        <v>0</v>
      </c>
      <c r="AN1091" s="1">
        <v>0</v>
      </c>
      <c r="AO1091" s="1">
        <v>0</v>
      </c>
      <c r="AP1091" s="1">
        <v>0</v>
      </c>
      <c r="AQ1091" s="1">
        <v>0</v>
      </c>
      <c r="AR1091" s="1">
        <v>0</v>
      </c>
      <c r="AS1091" s="1">
        <v>0</v>
      </c>
      <c r="AV1091" s="1">
        <v>14.2</v>
      </c>
      <c r="AW1091" s="1" t="s">
        <v>59</v>
      </c>
      <c r="AX1091" s="1">
        <v>3</v>
      </c>
    </row>
    <row r="1092" spans="1:50">
      <c r="A1092" s="1" t="s">
        <v>2063</v>
      </c>
      <c r="B1092" s="1" t="s">
        <v>1787</v>
      </c>
      <c r="C1092" s="1" t="s">
        <v>212</v>
      </c>
      <c r="D1092" s="1">
        <v>3120</v>
      </c>
      <c r="E1092" s="1" t="s">
        <v>63</v>
      </c>
      <c r="F1092" s="1">
        <v>0</v>
      </c>
      <c r="G1092" s="1" t="s">
        <v>64</v>
      </c>
      <c r="H1092" s="1">
        <v>265.79000000000002</v>
      </c>
      <c r="I1092" s="1" t="s">
        <v>55</v>
      </c>
      <c r="J1092" s="1" t="s">
        <v>55</v>
      </c>
      <c r="K1092" s="1" t="s">
        <v>131</v>
      </c>
      <c r="L1092" s="1" t="s">
        <v>66</v>
      </c>
      <c r="M1092" s="1">
        <v>1</v>
      </c>
      <c r="N1092" s="1">
        <v>1</v>
      </c>
      <c r="O1092" s="1">
        <v>1</v>
      </c>
      <c r="P1092" s="1">
        <v>0</v>
      </c>
      <c r="Q1092" s="1" t="s">
        <v>59</v>
      </c>
      <c r="R1092" s="1" t="s">
        <v>59</v>
      </c>
      <c r="S1092" s="1" t="s">
        <v>59</v>
      </c>
      <c r="T1092" s="1" t="s">
        <v>59</v>
      </c>
      <c r="U1092" s="1" t="s">
        <v>59</v>
      </c>
      <c r="W1092" s="1">
        <v>0</v>
      </c>
      <c r="X1092" s="1">
        <v>0</v>
      </c>
      <c r="Y1092" s="1" t="s">
        <v>58</v>
      </c>
      <c r="Z1092" s="1" t="s">
        <v>58</v>
      </c>
      <c r="AA1092" s="1" t="s">
        <v>58</v>
      </c>
      <c r="AB1092" s="1" t="s">
        <v>58</v>
      </c>
      <c r="AC1092" s="1" t="s">
        <v>58</v>
      </c>
      <c r="AD1092" s="1" t="s">
        <v>58</v>
      </c>
      <c r="AE1092" s="1" t="s">
        <v>58</v>
      </c>
      <c r="AF1092" s="1" t="s">
        <v>58</v>
      </c>
      <c r="AG1092" s="1" t="s">
        <v>58</v>
      </c>
      <c r="AH1092" s="1" t="s">
        <v>58</v>
      </c>
      <c r="AI1092" s="1" t="s">
        <v>58</v>
      </c>
      <c r="AJ1092" s="1" t="s">
        <v>58</v>
      </c>
      <c r="AK1092" s="1">
        <v>0</v>
      </c>
      <c r="AL1092" s="1">
        <v>1</v>
      </c>
      <c r="AM1092" s="1">
        <v>1</v>
      </c>
      <c r="AN1092" s="1">
        <v>0</v>
      </c>
      <c r="AO1092" s="1">
        <v>1</v>
      </c>
      <c r="AP1092" s="1">
        <v>0</v>
      </c>
      <c r="AQ1092" s="1">
        <v>0</v>
      </c>
      <c r="AR1092" s="1">
        <v>0</v>
      </c>
      <c r="AS1092" s="1">
        <v>1</v>
      </c>
      <c r="AV1092" s="1">
        <v>14.6</v>
      </c>
      <c r="AW1092" s="1" t="s">
        <v>59</v>
      </c>
      <c r="AX1092" s="1">
        <v>7</v>
      </c>
    </row>
    <row r="1093" spans="1:50">
      <c r="A1093" s="1" t="s">
        <v>2064</v>
      </c>
      <c r="B1093" s="1" t="s">
        <v>1904</v>
      </c>
      <c r="C1093" s="1" t="s">
        <v>97</v>
      </c>
      <c r="D1093" s="1">
        <v>4160</v>
      </c>
      <c r="E1093" s="1" t="s">
        <v>63</v>
      </c>
      <c r="F1093" s="1">
        <v>48</v>
      </c>
      <c r="G1093" s="1" t="s">
        <v>70</v>
      </c>
      <c r="H1093" s="1">
        <v>400.66</v>
      </c>
      <c r="I1093" s="1" t="s">
        <v>105</v>
      </c>
      <c r="J1093" s="1" t="s">
        <v>71</v>
      </c>
      <c r="K1093" s="1" t="s">
        <v>72</v>
      </c>
      <c r="L1093" s="1" t="s">
        <v>66</v>
      </c>
      <c r="M1093" s="1">
        <v>2</v>
      </c>
      <c r="N1093" s="1">
        <v>1</v>
      </c>
      <c r="O1093" s="1">
        <v>1</v>
      </c>
      <c r="P1093" s="1">
        <v>0</v>
      </c>
      <c r="Q1093" s="1" t="s">
        <v>59</v>
      </c>
      <c r="R1093" s="1" t="s">
        <v>59</v>
      </c>
      <c r="S1093" s="1" t="s">
        <v>59</v>
      </c>
      <c r="T1093" s="1" t="s">
        <v>59</v>
      </c>
      <c r="U1093" s="1" t="s">
        <v>59</v>
      </c>
      <c r="V1093" s="1">
        <v>0</v>
      </c>
      <c r="W1093" s="1">
        <v>0</v>
      </c>
      <c r="X1093" s="1">
        <v>0</v>
      </c>
      <c r="Y1093" s="1" t="s">
        <v>66</v>
      </c>
      <c r="Z1093" s="1" t="s">
        <v>58</v>
      </c>
      <c r="AA1093" s="1" t="s">
        <v>66</v>
      </c>
      <c r="AB1093" s="1" t="s">
        <v>58</v>
      </c>
      <c r="AC1093" s="1" t="s">
        <v>58</v>
      </c>
      <c r="AD1093" s="1" t="s">
        <v>58</v>
      </c>
      <c r="AE1093" s="1" t="s">
        <v>58</v>
      </c>
      <c r="AF1093" s="1" t="s">
        <v>58</v>
      </c>
      <c r="AG1093" s="1" t="s">
        <v>58</v>
      </c>
      <c r="AH1093" s="1" t="s">
        <v>58</v>
      </c>
      <c r="AI1093" s="1" t="s">
        <v>58</v>
      </c>
      <c r="AJ1093" s="1" t="s">
        <v>58</v>
      </c>
      <c r="AK1093" s="1">
        <v>1</v>
      </c>
      <c r="AL1093" s="1">
        <v>1</v>
      </c>
      <c r="AM1093" s="1">
        <v>1</v>
      </c>
      <c r="AN1093" s="1">
        <v>0</v>
      </c>
      <c r="AO1093" s="1">
        <v>1</v>
      </c>
      <c r="AP1093" s="1">
        <v>0</v>
      </c>
      <c r="AQ1093" s="1">
        <v>0</v>
      </c>
      <c r="AR1093" s="1">
        <v>1</v>
      </c>
      <c r="AS1093" s="1">
        <v>0</v>
      </c>
      <c r="AV1093" s="1">
        <v>12.6</v>
      </c>
      <c r="AW1093" s="1" t="s">
        <v>59</v>
      </c>
      <c r="AX1093" s="1">
        <v>5</v>
      </c>
    </row>
    <row r="1094" spans="1:50">
      <c r="A1094" s="1" t="s">
        <v>2065</v>
      </c>
      <c r="B1094" s="1" t="s">
        <v>144</v>
      </c>
      <c r="C1094" s="1" t="s">
        <v>142</v>
      </c>
      <c r="E1094" s="1" t="s">
        <v>63</v>
      </c>
      <c r="F1094" s="1">
        <v>38</v>
      </c>
      <c r="G1094" s="1" t="s">
        <v>64</v>
      </c>
      <c r="H1094" s="1">
        <v>368.75</v>
      </c>
      <c r="I1094" s="1" t="s">
        <v>55</v>
      </c>
      <c r="J1094" s="1" t="s">
        <v>55</v>
      </c>
      <c r="K1094" s="1" t="s">
        <v>72</v>
      </c>
      <c r="L1094" s="1" t="s">
        <v>66</v>
      </c>
      <c r="M1094" s="1">
        <v>1</v>
      </c>
      <c r="N1094" s="1">
        <v>2</v>
      </c>
      <c r="O1094" s="1">
        <v>2</v>
      </c>
      <c r="P1094" s="1">
        <v>1</v>
      </c>
      <c r="Q1094" s="1" t="s">
        <v>59</v>
      </c>
      <c r="R1094" s="1" t="s">
        <v>59</v>
      </c>
      <c r="S1094" s="1" t="s">
        <v>59</v>
      </c>
      <c r="T1094" s="1" t="s">
        <v>59</v>
      </c>
      <c r="U1094" s="1" t="s">
        <v>59</v>
      </c>
      <c r="V1094" s="1">
        <v>0</v>
      </c>
      <c r="W1094" s="1">
        <v>1</v>
      </c>
      <c r="X1094" s="1">
        <v>0</v>
      </c>
      <c r="Y1094" s="1" t="s">
        <v>66</v>
      </c>
      <c r="Z1094" s="1" t="s">
        <v>66</v>
      </c>
      <c r="AA1094" s="1" t="s">
        <v>66</v>
      </c>
      <c r="AB1094" s="1" t="s">
        <v>66</v>
      </c>
      <c r="AC1094" s="1" t="s">
        <v>58</v>
      </c>
      <c r="AD1094" s="1" t="s">
        <v>58</v>
      </c>
      <c r="AE1094" s="1" t="s">
        <v>66</v>
      </c>
      <c r="AF1094" s="1" t="s">
        <v>58</v>
      </c>
      <c r="AG1094" s="1" t="s">
        <v>58</v>
      </c>
      <c r="AH1094" s="1" t="s">
        <v>58</v>
      </c>
      <c r="AI1094" s="1" t="s">
        <v>58</v>
      </c>
      <c r="AJ1094" s="1" t="s">
        <v>58</v>
      </c>
      <c r="AK1094" s="1">
        <v>0</v>
      </c>
      <c r="AL1094" s="1">
        <v>0</v>
      </c>
      <c r="AM1094" s="1">
        <v>0</v>
      </c>
      <c r="AN1094" s="1">
        <v>0</v>
      </c>
      <c r="AO1094" s="1">
        <v>0</v>
      </c>
      <c r="AP1094" s="1">
        <v>1</v>
      </c>
      <c r="AQ1094" s="1">
        <v>0</v>
      </c>
      <c r="AR1094" s="1">
        <v>1</v>
      </c>
      <c r="AS1094" s="1">
        <v>0</v>
      </c>
      <c r="AV1094" s="1">
        <v>13</v>
      </c>
      <c r="AW1094" s="1" t="s">
        <v>59</v>
      </c>
      <c r="AX1094" s="1">
        <v>6</v>
      </c>
    </row>
    <row r="1095" spans="1:50">
      <c r="A1095" s="1" t="s">
        <v>2066</v>
      </c>
      <c r="B1095" s="1" t="s">
        <v>1291</v>
      </c>
      <c r="C1095" s="1" t="s">
        <v>212</v>
      </c>
      <c r="D1095" s="1">
        <v>1520</v>
      </c>
      <c r="E1095" s="1" t="s">
        <v>63</v>
      </c>
      <c r="F1095" s="1">
        <v>52</v>
      </c>
      <c r="G1095" s="1" t="s">
        <v>64</v>
      </c>
      <c r="H1095" s="1">
        <v>246.05</v>
      </c>
      <c r="I1095" s="1" t="s">
        <v>55</v>
      </c>
      <c r="J1095" s="1" t="s">
        <v>71</v>
      </c>
      <c r="K1095" s="1" t="s">
        <v>256</v>
      </c>
      <c r="L1095" s="1" t="s">
        <v>58</v>
      </c>
      <c r="M1095" s="1">
        <v>0</v>
      </c>
      <c r="N1095" s="1">
        <v>1</v>
      </c>
      <c r="O1095" s="1">
        <v>1</v>
      </c>
      <c r="P1095" s="1">
        <v>0</v>
      </c>
      <c r="Q1095" s="1" t="s">
        <v>59</v>
      </c>
      <c r="R1095" s="1" t="s">
        <v>59</v>
      </c>
      <c r="S1095" s="1" t="s">
        <v>59</v>
      </c>
      <c r="T1095" s="1" t="s">
        <v>59</v>
      </c>
      <c r="U1095" s="1" t="s">
        <v>59</v>
      </c>
      <c r="W1095" s="1">
        <v>0</v>
      </c>
      <c r="X1095" s="1">
        <v>0</v>
      </c>
      <c r="Y1095" s="1" t="s">
        <v>58</v>
      </c>
      <c r="Z1095" s="1" t="s">
        <v>58</v>
      </c>
      <c r="AA1095" s="1" t="s">
        <v>58</v>
      </c>
      <c r="AB1095" s="1" t="s">
        <v>58</v>
      </c>
      <c r="AC1095" s="1" t="s">
        <v>58</v>
      </c>
      <c r="AD1095" s="1" t="s">
        <v>58</v>
      </c>
      <c r="AE1095" s="1" t="s">
        <v>58</v>
      </c>
      <c r="AF1095" s="1" t="s">
        <v>58</v>
      </c>
      <c r="AG1095" s="1" t="s">
        <v>58</v>
      </c>
      <c r="AH1095" s="1" t="s">
        <v>58</v>
      </c>
      <c r="AI1095" s="1" t="s">
        <v>58</v>
      </c>
      <c r="AJ1095" s="1" t="s">
        <v>58</v>
      </c>
      <c r="AK1095" s="1">
        <v>0</v>
      </c>
      <c r="AL1095" s="1">
        <v>0</v>
      </c>
      <c r="AM1095" s="1">
        <v>0</v>
      </c>
      <c r="AN1095" s="1">
        <v>0</v>
      </c>
      <c r="AO1095" s="1">
        <v>0</v>
      </c>
      <c r="AP1095" s="1">
        <v>0</v>
      </c>
      <c r="AQ1095" s="1">
        <v>0</v>
      </c>
      <c r="AR1095" s="1">
        <v>0</v>
      </c>
      <c r="AS1095" s="1">
        <v>0</v>
      </c>
      <c r="AV1095" s="1">
        <v>14.3</v>
      </c>
      <c r="AW1095" s="1" t="s">
        <v>59</v>
      </c>
      <c r="AX1095" s="1">
        <v>7</v>
      </c>
    </row>
    <row r="1096" spans="1:50">
      <c r="A1096" s="1" t="s">
        <v>2067</v>
      </c>
      <c r="B1096" s="1" t="s">
        <v>1836</v>
      </c>
      <c r="C1096" s="1" t="s">
        <v>218</v>
      </c>
      <c r="E1096" s="1" t="s">
        <v>53</v>
      </c>
      <c r="F1096" s="1">
        <v>50</v>
      </c>
      <c r="G1096" s="1" t="s">
        <v>64</v>
      </c>
      <c r="H1096" s="1">
        <v>163.49</v>
      </c>
      <c r="I1096" s="1" t="s">
        <v>55</v>
      </c>
      <c r="J1096" s="1" t="s">
        <v>55</v>
      </c>
      <c r="K1096" s="1" t="s">
        <v>57</v>
      </c>
      <c r="L1096" s="1" t="s">
        <v>58</v>
      </c>
      <c r="M1096" s="1">
        <v>0</v>
      </c>
      <c r="N1096" s="1">
        <v>2</v>
      </c>
      <c r="O1096" s="1">
        <v>2</v>
      </c>
      <c r="P1096" s="1">
        <v>0</v>
      </c>
      <c r="Q1096" s="1" t="s">
        <v>59</v>
      </c>
      <c r="R1096" s="1" t="s">
        <v>59</v>
      </c>
      <c r="S1096" s="1" t="s">
        <v>59</v>
      </c>
      <c r="T1096" s="1" t="s">
        <v>59</v>
      </c>
      <c r="U1096" s="1" t="s">
        <v>59</v>
      </c>
      <c r="W1096" s="1">
        <v>0</v>
      </c>
      <c r="X1096" s="1">
        <v>0</v>
      </c>
      <c r="Y1096" s="1" t="s">
        <v>58</v>
      </c>
      <c r="Z1096" s="1" t="s">
        <v>66</v>
      </c>
      <c r="AA1096" s="1" t="s">
        <v>58</v>
      </c>
      <c r="AB1096" s="1" t="s">
        <v>58</v>
      </c>
      <c r="AC1096" s="1" t="s">
        <v>58</v>
      </c>
      <c r="AD1096" s="1" t="s">
        <v>58</v>
      </c>
      <c r="AE1096" s="1" t="s">
        <v>58</v>
      </c>
      <c r="AF1096" s="1" t="s">
        <v>58</v>
      </c>
      <c r="AG1096" s="1" t="s">
        <v>58</v>
      </c>
      <c r="AH1096" s="1" t="s">
        <v>58</v>
      </c>
      <c r="AI1096" s="1" t="s">
        <v>58</v>
      </c>
      <c r="AJ1096" s="1" t="s">
        <v>58</v>
      </c>
      <c r="AK1096" s="1">
        <v>0</v>
      </c>
      <c r="AL1096" s="1">
        <v>1</v>
      </c>
      <c r="AM1096" s="1">
        <v>1</v>
      </c>
      <c r="AN1096" s="1">
        <v>1</v>
      </c>
      <c r="AO1096" s="1">
        <v>1</v>
      </c>
      <c r="AP1096" s="1">
        <v>0</v>
      </c>
      <c r="AQ1096" s="1">
        <v>1</v>
      </c>
      <c r="AR1096" s="1">
        <v>0</v>
      </c>
      <c r="AS1096" s="1">
        <v>1</v>
      </c>
      <c r="AV1096" s="1">
        <v>11.5</v>
      </c>
      <c r="AW1096" s="1" t="s">
        <v>59</v>
      </c>
      <c r="AX1096" s="1">
        <v>9</v>
      </c>
    </row>
    <row r="1097" spans="1:50">
      <c r="A1097" s="1" t="s">
        <v>2068</v>
      </c>
      <c r="B1097" s="1" t="s">
        <v>2069</v>
      </c>
      <c r="C1097" s="1" t="s">
        <v>199</v>
      </c>
      <c r="D1097" s="1">
        <v>6280</v>
      </c>
      <c r="E1097" s="1" t="s">
        <v>63</v>
      </c>
      <c r="F1097" s="1">
        <v>42</v>
      </c>
      <c r="G1097" s="1" t="s">
        <v>115</v>
      </c>
      <c r="H1097" s="1">
        <v>139.80000000000001</v>
      </c>
      <c r="I1097" s="1" t="s">
        <v>55</v>
      </c>
      <c r="J1097" s="1" t="s">
        <v>55</v>
      </c>
      <c r="K1097" s="1" t="s">
        <v>57</v>
      </c>
      <c r="L1097" s="1" t="s">
        <v>66</v>
      </c>
      <c r="M1097" s="1">
        <v>4</v>
      </c>
      <c r="N1097" s="1">
        <v>1</v>
      </c>
      <c r="O1097" s="1">
        <v>1</v>
      </c>
      <c r="P1097" s="1">
        <v>0</v>
      </c>
      <c r="Q1097" s="1" t="s">
        <v>59</v>
      </c>
      <c r="R1097" s="1" t="s">
        <v>59</v>
      </c>
      <c r="S1097" s="1" t="s">
        <v>59</v>
      </c>
      <c r="T1097" s="1" t="s">
        <v>59</v>
      </c>
      <c r="U1097" s="1" t="s">
        <v>59</v>
      </c>
      <c r="W1097" s="1">
        <v>0</v>
      </c>
      <c r="X1097" s="1">
        <v>0</v>
      </c>
      <c r="Y1097" s="1" t="s">
        <v>66</v>
      </c>
      <c r="Z1097" s="1" t="s">
        <v>66</v>
      </c>
      <c r="AA1097" s="1" t="s">
        <v>58</v>
      </c>
      <c r="AB1097" s="1" t="s">
        <v>58</v>
      </c>
      <c r="AC1097" s="1" t="s">
        <v>58</v>
      </c>
      <c r="AD1097" s="1" t="s">
        <v>58</v>
      </c>
      <c r="AE1097" s="1" t="s">
        <v>58</v>
      </c>
      <c r="AF1097" s="1" t="s">
        <v>58</v>
      </c>
      <c r="AG1097" s="1" t="s">
        <v>58</v>
      </c>
      <c r="AH1097" s="1" t="s">
        <v>58</v>
      </c>
      <c r="AI1097" s="1" t="s">
        <v>58</v>
      </c>
      <c r="AJ1097" s="1" t="s">
        <v>58</v>
      </c>
      <c r="AK1097" s="1">
        <v>0</v>
      </c>
      <c r="AL1097" s="1">
        <v>0</v>
      </c>
      <c r="AM1097" s="1">
        <v>1</v>
      </c>
      <c r="AN1097" s="1">
        <v>1</v>
      </c>
      <c r="AO1097" s="1">
        <v>0</v>
      </c>
      <c r="AP1097" s="1">
        <v>0</v>
      </c>
      <c r="AQ1097" s="1">
        <v>0</v>
      </c>
      <c r="AR1097" s="1">
        <v>0</v>
      </c>
      <c r="AS1097" s="1">
        <v>0</v>
      </c>
      <c r="AV1097" s="1">
        <v>11.4</v>
      </c>
      <c r="AW1097" s="1" t="s">
        <v>59</v>
      </c>
      <c r="AX1097" s="1">
        <v>3</v>
      </c>
    </row>
    <row r="1098" spans="1:50">
      <c r="A1098" s="1" t="s">
        <v>2070</v>
      </c>
      <c r="B1098" s="1" t="s">
        <v>2071</v>
      </c>
      <c r="C1098" s="1" t="s">
        <v>212</v>
      </c>
      <c r="E1098" s="1" t="s">
        <v>53</v>
      </c>
      <c r="F1098" s="1">
        <v>58</v>
      </c>
      <c r="G1098" s="1" t="s">
        <v>64</v>
      </c>
      <c r="H1098" s="1">
        <v>232.24</v>
      </c>
      <c r="I1098" s="1" t="s">
        <v>55</v>
      </c>
      <c r="J1098" s="1" t="s">
        <v>55</v>
      </c>
      <c r="K1098" s="1" t="s">
        <v>72</v>
      </c>
      <c r="L1098" s="1" t="s">
        <v>58</v>
      </c>
      <c r="M1098" s="1">
        <v>0</v>
      </c>
      <c r="N1098" s="1">
        <v>2</v>
      </c>
      <c r="O1098" s="1">
        <v>2</v>
      </c>
      <c r="P1098" s="1">
        <v>0</v>
      </c>
      <c r="Q1098" s="1" t="s">
        <v>59</v>
      </c>
      <c r="R1098" s="1" t="s">
        <v>59</v>
      </c>
      <c r="S1098" s="1" t="s">
        <v>59</v>
      </c>
      <c r="T1098" s="1" t="s">
        <v>59</v>
      </c>
      <c r="U1098" s="1" t="s">
        <v>59</v>
      </c>
      <c r="W1098" s="1">
        <v>0</v>
      </c>
      <c r="X1098" s="1">
        <v>0</v>
      </c>
      <c r="Y1098" s="1" t="s">
        <v>58</v>
      </c>
      <c r="Z1098" s="1" t="s">
        <v>58</v>
      </c>
      <c r="AA1098" s="1" t="s">
        <v>58</v>
      </c>
      <c r="AB1098" s="1" t="s">
        <v>58</v>
      </c>
      <c r="AC1098" s="1" t="s">
        <v>58</v>
      </c>
      <c r="AD1098" s="1" t="s">
        <v>58</v>
      </c>
      <c r="AE1098" s="1" t="s">
        <v>58</v>
      </c>
      <c r="AF1098" s="1" t="s">
        <v>58</v>
      </c>
      <c r="AG1098" s="1" t="s">
        <v>58</v>
      </c>
      <c r="AH1098" s="1" t="s">
        <v>58</v>
      </c>
      <c r="AI1098" s="1" t="s">
        <v>58</v>
      </c>
      <c r="AJ1098" s="1" t="s">
        <v>58</v>
      </c>
      <c r="AK1098" s="1">
        <v>1</v>
      </c>
      <c r="AL1098" s="1">
        <v>0</v>
      </c>
      <c r="AM1098" s="1">
        <v>0</v>
      </c>
      <c r="AN1098" s="1">
        <v>0</v>
      </c>
      <c r="AO1098" s="1">
        <v>0</v>
      </c>
      <c r="AP1098" s="1">
        <v>0</v>
      </c>
      <c r="AQ1098" s="1">
        <v>0</v>
      </c>
      <c r="AR1098" s="1">
        <v>0</v>
      </c>
      <c r="AS1098" s="1">
        <v>0</v>
      </c>
      <c r="AV1098" s="1">
        <v>12.4</v>
      </c>
      <c r="AW1098" s="1" t="s">
        <v>59</v>
      </c>
      <c r="AX1098" s="1">
        <v>7</v>
      </c>
    </row>
    <row r="1099" spans="1:50">
      <c r="A1099" s="1" t="s">
        <v>2072</v>
      </c>
      <c r="B1099" s="1" t="s">
        <v>2073</v>
      </c>
      <c r="C1099" s="1" t="s">
        <v>212</v>
      </c>
      <c r="E1099" s="1" t="s">
        <v>63</v>
      </c>
      <c r="F1099" s="1">
        <v>54</v>
      </c>
      <c r="G1099" s="1" t="s">
        <v>84</v>
      </c>
      <c r="H1099" s="1">
        <v>261.83999999999997</v>
      </c>
      <c r="I1099" s="1" t="s">
        <v>313</v>
      </c>
      <c r="J1099" s="1" t="s">
        <v>55</v>
      </c>
      <c r="K1099" s="1" t="s">
        <v>72</v>
      </c>
      <c r="L1099" s="1" t="s">
        <v>58</v>
      </c>
      <c r="M1099" s="1">
        <v>0</v>
      </c>
      <c r="N1099" s="1">
        <v>2</v>
      </c>
      <c r="O1099" s="1">
        <v>2</v>
      </c>
      <c r="P1099" s="1">
        <v>1</v>
      </c>
      <c r="Q1099" s="1" t="s">
        <v>59</v>
      </c>
      <c r="R1099" s="1" t="s">
        <v>59</v>
      </c>
      <c r="S1099" s="1" t="s">
        <v>59</v>
      </c>
      <c r="T1099" s="1" t="s">
        <v>59</v>
      </c>
      <c r="U1099" s="1" t="s">
        <v>59</v>
      </c>
      <c r="Y1099" s="1" t="s">
        <v>66</v>
      </c>
      <c r="Z1099" s="1" t="s">
        <v>58</v>
      </c>
      <c r="AA1099" s="1" t="s">
        <v>58</v>
      </c>
      <c r="AB1099" s="1" t="s">
        <v>58</v>
      </c>
      <c r="AC1099" s="1" t="s">
        <v>58</v>
      </c>
      <c r="AD1099" s="1" t="s">
        <v>58</v>
      </c>
      <c r="AE1099" s="1" t="s">
        <v>58</v>
      </c>
      <c r="AF1099" s="1" t="s">
        <v>58</v>
      </c>
      <c r="AG1099" s="1" t="s">
        <v>58</v>
      </c>
      <c r="AH1099" s="1" t="s">
        <v>58</v>
      </c>
      <c r="AI1099" s="1" t="s">
        <v>58</v>
      </c>
      <c r="AJ1099" s="1" t="s">
        <v>58</v>
      </c>
      <c r="AK1099" s="1">
        <v>1</v>
      </c>
      <c r="AL1099" s="1">
        <v>1</v>
      </c>
      <c r="AM1099" s="1">
        <v>1</v>
      </c>
      <c r="AN1099" s="1">
        <v>0</v>
      </c>
      <c r="AO1099" s="1">
        <v>1</v>
      </c>
      <c r="AP1099" s="1">
        <v>0</v>
      </c>
      <c r="AQ1099" s="1">
        <v>0</v>
      </c>
      <c r="AR1099" s="1">
        <v>0</v>
      </c>
      <c r="AS1099" s="1">
        <v>0</v>
      </c>
      <c r="AW1099" s="1" t="s">
        <v>66</v>
      </c>
      <c r="AX1099" s="1">
        <v>7</v>
      </c>
    </row>
    <row r="1100" spans="1:50">
      <c r="A1100" s="1" t="s">
        <v>2074</v>
      </c>
      <c r="B1100" s="1" t="s">
        <v>1388</v>
      </c>
      <c r="C1100" s="1" t="s">
        <v>420</v>
      </c>
      <c r="D1100" s="1">
        <v>4520</v>
      </c>
      <c r="E1100" s="1" t="s">
        <v>53</v>
      </c>
      <c r="F1100" s="1">
        <v>36</v>
      </c>
      <c r="G1100" s="1" t="s">
        <v>104</v>
      </c>
      <c r="H1100" s="1">
        <v>192.11</v>
      </c>
      <c r="I1100" s="1" t="s">
        <v>196</v>
      </c>
      <c r="J1100" s="1" t="s">
        <v>55</v>
      </c>
      <c r="K1100" s="1" t="s">
        <v>55</v>
      </c>
      <c r="L1100" s="1" t="s">
        <v>66</v>
      </c>
      <c r="M1100" s="1">
        <v>1</v>
      </c>
      <c r="N1100" s="1">
        <v>0</v>
      </c>
      <c r="O1100" s="1">
        <v>0</v>
      </c>
      <c r="P1100" s="1">
        <v>0</v>
      </c>
      <c r="Q1100" s="1" t="s">
        <v>59</v>
      </c>
      <c r="R1100" s="1" t="s">
        <v>59</v>
      </c>
      <c r="S1100" s="1" t="s">
        <v>59</v>
      </c>
      <c r="T1100" s="1" t="s">
        <v>59</v>
      </c>
      <c r="U1100" s="1" t="s">
        <v>59</v>
      </c>
      <c r="V1100" s="1">
        <v>1</v>
      </c>
      <c r="W1100" s="1">
        <v>0</v>
      </c>
      <c r="X1100" s="1">
        <v>0</v>
      </c>
      <c r="Y1100" s="1" t="s">
        <v>58</v>
      </c>
      <c r="Z1100" s="1" t="s">
        <v>66</v>
      </c>
      <c r="AA1100" s="1" t="s">
        <v>58</v>
      </c>
      <c r="AB1100" s="1" t="s">
        <v>58</v>
      </c>
      <c r="AC1100" s="1" t="s">
        <v>58</v>
      </c>
      <c r="AD1100" s="1" t="s">
        <v>58</v>
      </c>
      <c r="AE1100" s="1" t="s">
        <v>58</v>
      </c>
      <c r="AF1100" s="1" t="s">
        <v>58</v>
      </c>
      <c r="AG1100" s="1" t="s">
        <v>58</v>
      </c>
      <c r="AH1100" s="1" t="s">
        <v>58</v>
      </c>
      <c r="AI1100" s="1" t="s">
        <v>58</v>
      </c>
      <c r="AJ1100" s="1" t="s">
        <v>58</v>
      </c>
      <c r="AK1100" s="1">
        <v>0</v>
      </c>
      <c r="AL1100" s="1">
        <v>0</v>
      </c>
      <c r="AM1100" s="1">
        <v>0</v>
      </c>
      <c r="AN1100" s="1">
        <v>0</v>
      </c>
      <c r="AO1100" s="1">
        <v>1</v>
      </c>
      <c r="AP1100" s="1">
        <v>0</v>
      </c>
      <c r="AQ1100" s="1">
        <v>0</v>
      </c>
      <c r="AR1100" s="1">
        <v>0</v>
      </c>
      <c r="AS1100" s="1">
        <v>0</v>
      </c>
      <c r="AV1100" s="1">
        <v>11.4</v>
      </c>
      <c r="AW1100" s="1" t="s">
        <v>59</v>
      </c>
      <c r="AX1100" s="1">
        <v>2</v>
      </c>
    </row>
    <row r="1101" spans="1:50">
      <c r="A1101" s="1" t="s">
        <v>2075</v>
      </c>
      <c r="B1101" s="1" t="s">
        <v>2076</v>
      </c>
      <c r="C1101" s="1" t="s">
        <v>75</v>
      </c>
      <c r="D1101" s="1">
        <v>2160</v>
      </c>
      <c r="E1101" s="1" t="s">
        <v>53</v>
      </c>
      <c r="F1101" s="1">
        <v>48</v>
      </c>
      <c r="G1101" s="1" t="s">
        <v>226</v>
      </c>
      <c r="H1101" s="1">
        <v>292.43</v>
      </c>
      <c r="I1101" s="1" t="s">
        <v>55</v>
      </c>
      <c r="J1101" s="1" t="s">
        <v>55</v>
      </c>
      <c r="K1101" s="1" t="s">
        <v>72</v>
      </c>
      <c r="L1101" s="1" t="s">
        <v>58</v>
      </c>
      <c r="M1101" s="1">
        <v>0</v>
      </c>
      <c r="N1101" s="1">
        <v>2</v>
      </c>
      <c r="O1101" s="1">
        <v>2</v>
      </c>
      <c r="P1101" s="1">
        <v>0</v>
      </c>
      <c r="Q1101" s="1" t="s">
        <v>59</v>
      </c>
      <c r="R1101" s="1" t="s">
        <v>59</v>
      </c>
      <c r="S1101" s="1" t="s">
        <v>59</v>
      </c>
      <c r="T1101" s="1" t="s">
        <v>59</v>
      </c>
      <c r="U1101" s="1" t="s">
        <v>59</v>
      </c>
      <c r="V1101" s="1">
        <v>1</v>
      </c>
      <c r="W1101" s="1">
        <v>0</v>
      </c>
      <c r="X1101" s="1">
        <v>1</v>
      </c>
      <c r="Y1101" s="1" t="s">
        <v>59</v>
      </c>
      <c r="Z1101" s="1" t="s">
        <v>59</v>
      </c>
      <c r="AA1101" s="1" t="s">
        <v>59</v>
      </c>
      <c r="AB1101" s="1" t="s">
        <v>59</v>
      </c>
      <c r="AC1101" s="1" t="s">
        <v>59</v>
      </c>
      <c r="AD1101" s="1" t="s">
        <v>59</v>
      </c>
      <c r="AE1101" s="1" t="s">
        <v>59</v>
      </c>
      <c r="AF1101" s="1" t="s">
        <v>59</v>
      </c>
      <c r="AG1101" s="1" t="s">
        <v>59</v>
      </c>
      <c r="AH1101" s="1" t="s">
        <v>59</v>
      </c>
      <c r="AI1101" s="1" t="s">
        <v>59</v>
      </c>
      <c r="AJ1101" s="1" t="s">
        <v>59</v>
      </c>
      <c r="AV1101" s="1">
        <v>11.9</v>
      </c>
      <c r="AW1101" s="1" t="s">
        <v>59</v>
      </c>
      <c r="AX1101" s="1">
        <v>1</v>
      </c>
    </row>
    <row r="1102" spans="1:50">
      <c r="A1102" s="1" t="s">
        <v>2077</v>
      </c>
      <c r="B1102" s="1" t="s">
        <v>470</v>
      </c>
      <c r="C1102" s="1" t="s">
        <v>236</v>
      </c>
      <c r="D1102" s="1">
        <v>6200</v>
      </c>
      <c r="E1102" s="1" t="s">
        <v>53</v>
      </c>
      <c r="F1102" s="1">
        <v>48</v>
      </c>
      <c r="G1102" s="1" t="s">
        <v>64</v>
      </c>
      <c r="H1102" s="1">
        <v>255.92</v>
      </c>
      <c r="I1102" s="1" t="s">
        <v>55</v>
      </c>
      <c r="J1102" s="1" t="s">
        <v>71</v>
      </c>
      <c r="K1102" s="1" t="s">
        <v>128</v>
      </c>
      <c r="L1102" s="1" t="s">
        <v>58</v>
      </c>
      <c r="M1102" s="1">
        <v>0</v>
      </c>
      <c r="N1102" s="1">
        <v>0</v>
      </c>
      <c r="O1102" s="1">
        <v>0</v>
      </c>
      <c r="P1102" s="1">
        <v>0</v>
      </c>
      <c r="Q1102" s="1" t="s">
        <v>59</v>
      </c>
      <c r="R1102" s="1" t="s">
        <v>59</v>
      </c>
      <c r="S1102" s="1" t="s">
        <v>59</v>
      </c>
      <c r="T1102" s="1" t="s">
        <v>59</v>
      </c>
      <c r="U1102" s="1" t="s">
        <v>59</v>
      </c>
      <c r="V1102" s="1">
        <v>0</v>
      </c>
      <c r="W1102" s="1">
        <v>1</v>
      </c>
      <c r="X1102" s="1">
        <v>1</v>
      </c>
      <c r="Y1102" s="1" t="s">
        <v>59</v>
      </c>
      <c r="Z1102" s="1" t="s">
        <v>59</v>
      </c>
      <c r="AA1102" s="1" t="s">
        <v>59</v>
      </c>
      <c r="AB1102" s="1" t="s">
        <v>59</v>
      </c>
      <c r="AC1102" s="1" t="s">
        <v>59</v>
      </c>
      <c r="AD1102" s="1" t="s">
        <v>59</v>
      </c>
      <c r="AE1102" s="1" t="s">
        <v>59</v>
      </c>
      <c r="AF1102" s="1" t="s">
        <v>59</v>
      </c>
      <c r="AG1102" s="1" t="s">
        <v>59</v>
      </c>
      <c r="AH1102" s="1" t="s">
        <v>59</v>
      </c>
      <c r="AI1102" s="1" t="s">
        <v>59</v>
      </c>
      <c r="AJ1102" s="1" t="s">
        <v>59</v>
      </c>
      <c r="AV1102" s="1">
        <v>14</v>
      </c>
      <c r="AW1102" s="1" t="s">
        <v>59</v>
      </c>
      <c r="AX1102" s="1">
        <v>4</v>
      </c>
    </row>
    <row r="1103" spans="1:50">
      <c r="A1103" s="1" t="s">
        <v>2078</v>
      </c>
      <c r="B1103" s="1" t="s">
        <v>917</v>
      </c>
      <c r="C1103" s="1" t="s">
        <v>354</v>
      </c>
      <c r="D1103" s="1">
        <v>2985</v>
      </c>
      <c r="E1103" s="1" t="s">
        <v>63</v>
      </c>
      <c r="F1103" s="1">
        <v>56</v>
      </c>
      <c r="G1103" s="1" t="s">
        <v>70</v>
      </c>
      <c r="H1103" s="1">
        <v>312.17</v>
      </c>
      <c r="I1103" s="1" t="s">
        <v>105</v>
      </c>
      <c r="J1103" s="1" t="s">
        <v>71</v>
      </c>
      <c r="K1103" s="1" t="s">
        <v>111</v>
      </c>
      <c r="L1103" s="1" t="s">
        <v>66</v>
      </c>
      <c r="M1103" s="1">
        <v>2</v>
      </c>
      <c r="N1103" s="1">
        <v>2</v>
      </c>
      <c r="O1103" s="1">
        <v>2</v>
      </c>
      <c r="P1103" s="1">
        <v>0</v>
      </c>
      <c r="Q1103" s="1" t="s">
        <v>59</v>
      </c>
      <c r="R1103" s="1" t="s">
        <v>59</v>
      </c>
      <c r="S1103" s="1" t="s">
        <v>59</v>
      </c>
      <c r="T1103" s="1" t="s">
        <v>59</v>
      </c>
      <c r="U1103" s="1" t="s">
        <v>59</v>
      </c>
      <c r="V1103" s="1">
        <v>0</v>
      </c>
      <c r="W1103" s="1">
        <v>1</v>
      </c>
      <c r="X1103" s="1">
        <v>0</v>
      </c>
      <c r="Y1103" s="1" t="s">
        <v>66</v>
      </c>
      <c r="Z1103" s="1" t="s">
        <v>58</v>
      </c>
      <c r="AA1103" s="1" t="s">
        <v>66</v>
      </c>
      <c r="AB1103" s="1" t="s">
        <v>66</v>
      </c>
      <c r="AC1103" s="1" t="s">
        <v>58</v>
      </c>
      <c r="AD1103" s="1" t="s">
        <v>58</v>
      </c>
      <c r="AE1103" s="1" t="s">
        <v>66</v>
      </c>
      <c r="AF1103" s="1" t="s">
        <v>58</v>
      </c>
      <c r="AG1103" s="1" t="s">
        <v>58</v>
      </c>
      <c r="AH1103" s="1" t="s">
        <v>58</v>
      </c>
      <c r="AI1103" s="1" t="s">
        <v>58</v>
      </c>
      <c r="AJ1103" s="1" t="s">
        <v>58</v>
      </c>
      <c r="AK1103" s="1">
        <v>0</v>
      </c>
      <c r="AL1103" s="1">
        <v>1</v>
      </c>
      <c r="AM1103" s="1">
        <v>1</v>
      </c>
      <c r="AN1103" s="1">
        <v>0</v>
      </c>
      <c r="AO1103" s="1">
        <v>1</v>
      </c>
      <c r="AP1103" s="1">
        <v>0</v>
      </c>
      <c r="AQ1103" s="1">
        <v>0</v>
      </c>
      <c r="AR1103" s="1">
        <v>0</v>
      </c>
      <c r="AS1103" s="1">
        <v>0</v>
      </c>
      <c r="AV1103" s="1">
        <v>14.3</v>
      </c>
      <c r="AW1103" s="1" t="s">
        <v>59</v>
      </c>
      <c r="AX1103" s="1">
        <v>8</v>
      </c>
    </row>
    <row r="1104" spans="1:50">
      <c r="A1104" s="1" t="s">
        <v>2079</v>
      </c>
      <c r="B1104" s="1" t="s">
        <v>1175</v>
      </c>
      <c r="C1104" s="1" t="s">
        <v>119</v>
      </c>
      <c r="D1104" s="1">
        <v>520</v>
      </c>
      <c r="E1104" s="1" t="s">
        <v>63</v>
      </c>
      <c r="F1104" s="1">
        <v>40</v>
      </c>
      <c r="G1104" s="1" t="s">
        <v>70</v>
      </c>
      <c r="H1104" s="1">
        <v>275.66000000000003</v>
      </c>
      <c r="I1104" s="1" t="s">
        <v>55</v>
      </c>
      <c r="J1104" s="1" t="s">
        <v>55</v>
      </c>
      <c r="K1104" s="1" t="s">
        <v>85</v>
      </c>
      <c r="L1104" s="1" t="s">
        <v>58</v>
      </c>
      <c r="M1104" s="1">
        <v>0</v>
      </c>
      <c r="N1104" s="1">
        <v>1</v>
      </c>
      <c r="O1104" s="1">
        <v>1</v>
      </c>
      <c r="P1104" s="1">
        <v>0</v>
      </c>
      <c r="Q1104" s="1" t="s">
        <v>59</v>
      </c>
      <c r="R1104" s="1" t="s">
        <v>59</v>
      </c>
      <c r="S1104" s="1" t="s">
        <v>59</v>
      </c>
      <c r="T1104" s="1" t="s">
        <v>59</v>
      </c>
      <c r="U1104" s="1" t="s">
        <v>59</v>
      </c>
      <c r="W1104" s="1">
        <v>0</v>
      </c>
      <c r="X1104" s="1">
        <v>0</v>
      </c>
      <c r="Y1104" s="1" t="s">
        <v>58</v>
      </c>
      <c r="Z1104" s="1" t="s">
        <v>58</v>
      </c>
      <c r="AA1104" s="1" t="s">
        <v>58</v>
      </c>
      <c r="AB1104" s="1" t="s">
        <v>58</v>
      </c>
      <c r="AC1104" s="1" t="s">
        <v>58</v>
      </c>
      <c r="AD1104" s="1" t="s">
        <v>58</v>
      </c>
      <c r="AE1104" s="1" t="s">
        <v>58</v>
      </c>
      <c r="AF1104" s="1" t="s">
        <v>58</v>
      </c>
      <c r="AG1104" s="1" t="s">
        <v>58</v>
      </c>
      <c r="AH1104" s="1" t="s">
        <v>58</v>
      </c>
      <c r="AI1104" s="1" t="s">
        <v>58</v>
      </c>
      <c r="AJ1104" s="1" t="s">
        <v>58</v>
      </c>
      <c r="AK1104" s="1">
        <v>0</v>
      </c>
      <c r="AL1104" s="1">
        <v>1</v>
      </c>
      <c r="AM1104" s="1">
        <v>1</v>
      </c>
      <c r="AN1104" s="1">
        <v>0</v>
      </c>
      <c r="AO1104" s="1">
        <v>0</v>
      </c>
      <c r="AP1104" s="1">
        <v>0</v>
      </c>
      <c r="AQ1104" s="1">
        <v>0</v>
      </c>
      <c r="AR1104" s="1">
        <v>0</v>
      </c>
      <c r="AS1104" s="1">
        <v>1</v>
      </c>
      <c r="AV1104" s="1">
        <v>13.3</v>
      </c>
      <c r="AW1104" s="1" t="s">
        <v>59</v>
      </c>
      <c r="AX1104" s="1">
        <v>7</v>
      </c>
    </row>
    <row r="1105" spans="1:50">
      <c r="A1105" s="1" t="s">
        <v>2080</v>
      </c>
      <c r="B1105" s="1" t="s">
        <v>1255</v>
      </c>
      <c r="C1105" s="1" t="s">
        <v>75</v>
      </c>
      <c r="D1105" s="1">
        <v>4040</v>
      </c>
      <c r="E1105" s="1" t="s">
        <v>63</v>
      </c>
      <c r="F1105" s="1">
        <v>26</v>
      </c>
      <c r="G1105" s="1" t="s">
        <v>104</v>
      </c>
      <c r="H1105" s="1">
        <v>175.33</v>
      </c>
      <c r="I1105" s="1" t="s">
        <v>55</v>
      </c>
      <c r="J1105" s="1" t="s">
        <v>55</v>
      </c>
      <c r="K1105" s="1" t="s">
        <v>123</v>
      </c>
      <c r="L1105" s="1" t="s">
        <v>58</v>
      </c>
      <c r="M1105" s="1">
        <v>0</v>
      </c>
      <c r="N1105" s="1">
        <v>0</v>
      </c>
      <c r="O1105" s="1">
        <v>0</v>
      </c>
      <c r="P1105" s="1">
        <v>0</v>
      </c>
      <c r="Q1105" s="1" t="s">
        <v>59</v>
      </c>
      <c r="R1105" s="1" t="s">
        <v>59</v>
      </c>
      <c r="S1105" s="1" t="s">
        <v>59</v>
      </c>
      <c r="T1105" s="1" t="s">
        <v>59</v>
      </c>
      <c r="U1105" s="1" t="s">
        <v>59</v>
      </c>
      <c r="V1105" s="1">
        <v>1</v>
      </c>
      <c r="W1105" s="1">
        <v>0</v>
      </c>
      <c r="X1105" s="1">
        <v>0</v>
      </c>
      <c r="Y1105" s="1" t="s">
        <v>58</v>
      </c>
      <c r="Z1105" s="1" t="s">
        <v>58</v>
      </c>
      <c r="AA1105" s="1" t="s">
        <v>58</v>
      </c>
      <c r="AB1105" s="1" t="s">
        <v>58</v>
      </c>
      <c r="AC1105" s="1" t="s">
        <v>58</v>
      </c>
      <c r="AD1105" s="1" t="s">
        <v>58</v>
      </c>
      <c r="AE1105" s="1" t="s">
        <v>58</v>
      </c>
      <c r="AF1105" s="1" t="s">
        <v>58</v>
      </c>
      <c r="AG1105" s="1" t="s">
        <v>58</v>
      </c>
      <c r="AH1105" s="1" t="s">
        <v>58</v>
      </c>
      <c r="AI1105" s="1" t="s">
        <v>58</v>
      </c>
      <c r="AJ1105" s="1" t="s">
        <v>58</v>
      </c>
      <c r="AK1105" s="1">
        <v>1</v>
      </c>
      <c r="AL1105" s="1">
        <v>0</v>
      </c>
      <c r="AM1105" s="1">
        <v>1</v>
      </c>
      <c r="AN1105" s="1">
        <v>0</v>
      </c>
      <c r="AO1105" s="1">
        <v>1</v>
      </c>
      <c r="AP1105" s="1">
        <v>0</v>
      </c>
      <c r="AQ1105" s="1">
        <v>1</v>
      </c>
      <c r="AR1105" s="1">
        <v>0</v>
      </c>
      <c r="AS1105" s="1">
        <v>0</v>
      </c>
      <c r="AV1105" s="1">
        <v>12.8</v>
      </c>
      <c r="AW1105" s="1" t="s">
        <v>59</v>
      </c>
      <c r="AX1105" s="1">
        <v>1</v>
      </c>
    </row>
    <row r="1106" spans="1:50">
      <c r="A1106" s="1" t="s">
        <v>2081</v>
      </c>
      <c r="B1106" s="1" t="s">
        <v>2082</v>
      </c>
      <c r="C1106" s="1" t="s">
        <v>134</v>
      </c>
      <c r="D1106" s="1">
        <v>1680</v>
      </c>
      <c r="E1106" s="1" t="s">
        <v>63</v>
      </c>
      <c r="F1106" s="1">
        <v>40</v>
      </c>
      <c r="G1106" s="1" t="s">
        <v>64</v>
      </c>
      <c r="H1106" s="1">
        <v>352.3</v>
      </c>
      <c r="I1106" s="1" t="s">
        <v>105</v>
      </c>
      <c r="J1106" s="1" t="s">
        <v>55</v>
      </c>
      <c r="K1106" s="1" t="s">
        <v>85</v>
      </c>
      <c r="L1106" s="1" t="s">
        <v>66</v>
      </c>
      <c r="M1106" s="1">
        <v>4</v>
      </c>
      <c r="N1106" s="1">
        <v>1</v>
      </c>
      <c r="O1106" s="1">
        <v>1</v>
      </c>
      <c r="P1106" s="1">
        <v>0</v>
      </c>
      <c r="Q1106" s="1" t="s">
        <v>59</v>
      </c>
      <c r="R1106" s="1" t="s">
        <v>59</v>
      </c>
      <c r="S1106" s="1" t="s">
        <v>59</v>
      </c>
      <c r="T1106" s="1" t="s">
        <v>59</v>
      </c>
      <c r="U1106" s="1" t="s">
        <v>59</v>
      </c>
      <c r="V1106" s="1">
        <v>1</v>
      </c>
      <c r="W1106" s="1">
        <v>1</v>
      </c>
      <c r="X1106" s="1">
        <v>1</v>
      </c>
      <c r="Y1106" s="1" t="s">
        <v>58</v>
      </c>
      <c r="Z1106" s="1" t="s">
        <v>66</v>
      </c>
      <c r="AA1106" s="1" t="s">
        <v>58</v>
      </c>
      <c r="AB1106" s="1" t="s">
        <v>66</v>
      </c>
      <c r="AC1106" s="1" t="s">
        <v>58</v>
      </c>
      <c r="AD1106" s="1" t="s">
        <v>58</v>
      </c>
      <c r="AE1106" s="1" t="s">
        <v>58</v>
      </c>
      <c r="AF1106" s="1" t="s">
        <v>58</v>
      </c>
      <c r="AG1106" s="1" t="s">
        <v>58</v>
      </c>
      <c r="AH1106" s="1" t="s">
        <v>58</v>
      </c>
      <c r="AI1106" s="1" t="s">
        <v>58</v>
      </c>
      <c r="AJ1106" s="1" t="s">
        <v>58</v>
      </c>
      <c r="AK1106" s="1">
        <v>1</v>
      </c>
      <c r="AL1106" s="1">
        <v>0</v>
      </c>
      <c r="AM1106" s="1">
        <v>1</v>
      </c>
      <c r="AN1106" s="1">
        <v>0</v>
      </c>
      <c r="AO1106" s="1">
        <v>0</v>
      </c>
      <c r="AP1106" s="1">
        <v>0</v>
      </c>
      <c r="AQ1106" s="1">
        <v>0</v>
      </c>
      <c r="AR1106" s="1">
        <v>0</v>
      </c>
      <c r="AS1106" s="1">
        <v>1</v>
      </c>
      <c r="AV1106" s="1">
        <v>13.3</v>
      </c>
      <c r="AW1106" s="1" t="s">
        <v>59</v>
      </c>
      <c r="AX1106" s="1">
        <v>1</v>
      </c>
    </row>
    <row r="1107" spans="1:50">
      <c r="A1107" s="1" t="s">
        <v>2083</v>
      </c>
      <c r="B1107" s="1" t="s">
        <v>2084</v>
      </c>
      <c r="C1107" s="1" t="s">
        <v>122</v>
      </c>
      <c r="D1107" s="1">
        <v>3980</v>
      </c>
      <c r="E1107" s="1" t="s">
        <v>53</v>
      </c>
      <c r="F1107" s="1">
        <v>36</v>
      </c>
      <c r="G1107" s="1" t="s">
        <v>54</v>
      </c>
      <c r="H1107" s="1">
        <v>238.16</v>
      </c>
      <c r="I1107" s="1" t="s">
        <v>76</v>
      </c>
      <c r="J1107" s="1" t="s">
        <v>56</v>
      </c>
      <c r="K1107" s="1" t="s">
        <v>57</v>
      </c>
      <c r="L1107" s="1" t="s">
        <v>66</v>
      </c>
      <c r="M1107" s="1">
        <v>1</v>
      </c>
      <c r="N1107" s="1">
        <v>2</v>
      </c>
      <c r="O1107" s="1">
        <v>2</v>
      </c>
      <c r="P1107" s="1">
        <v>0</v>
      </c>
      <c r="Q1107" s="1" t="s">
        <v>59</v>
      </c>
      <c r="R1107" s="1" t="s">
        <v>59</v>
      </c>
      <c r="S1107" s="1" t="s">
        <v>59</v>
      </c>
      <c r="T1107" s="1" t="s">
        <v>59</v>
      </c>
      <c r="U1107" s="1" t="s">
        <v>59</v>
      </c>
      <c r="V1107" s="1">
        <v>2</v>
      </c>
      <c r="W1107" s="1">
        <v>1</v>
      </c>
      <c r="X1107" s="1">
        <v>0</v>
      </c>
      <c r="Y1107" s="1" t="s">
        <v>66</v>
      </c>
      <c r="Z1107" s="1" t="s">
        <v>58</v>
      </c>
      <c r="AA1107" s="1" t="s">
        <v>58</v>
      </c>
      <c r="AB1107" s="1" t="s">
        <v>58</v>
      </c>
      <c r="AC1107" s="1" t="s">
        <v>58</v>
      </c>
      <c r="AD1107" s="1" t="s">
        <v>58</v>
      </c>
      <c r="AE1107" s="1" t="s">
        <v>58</v>
      </c>
      <c r="AF1107" s="1" t="s">
        <v>58</v>
      </c>
      <c r="AG1107" s="1" t="s">
        <v>58</v>
      </c>
      <c r="AH1107" s="1" t="s">
        <v>58</v>
      </c>
      <c r="AI1107" s="1" t="s">
        <v>58</v>
      </c>
      <c r="AJ1107" s="1" t="s">
        <v>58</v>
      </c>
      <c r="AK1107" s="1">
        <v>1</v>
      </c>
      <c r="AL1107" s="1">
        <v>0</v>
      </c>
      <c r="AM1107" s="1">
        <v>1</v>
      </c>
      <c r="AN1107" s="1">
        <v>0</v>
      </c>
      <c r="AO1107" s="1">
        <v>0</v>
      </c>
      <c r="AP1107" s="1">
        <v>0</v>
      </c>
      <c r="AQ1107" s="1">
        <v>0</v>
      </c>
      <c r="AR1107" s="1">
        <v>0</v>
      </c>
      <c r="AS1107" s="1">
        <v>0</v>
      </c>
      <c r="AV1107" s="1">
        <v>13.4</v>
      </c>
      <c r="AW1107" s="1" t="s">
        <v>59</v>
      </c>
      <c r="AX1107" s="1">
        <v>7</v>
      </c>
    </row>
    <row r="1108" spans="1:50">
      <c r="A1108" s="1" t="s">
        <v>2085</v>
      </c>
      <c r="B1108" s="1" t="s">
        <v>2086</v>
      </c>
      <c r="C1108" s="1" t="s">
        <v>148</v>
      </c>
      <c r="D1108" s="1">
        <v>6160</v>
      </c>
      <c r="E1108" s="1" t="s">
        <v>63</v>
      </c>
      <c r="F1108" s="1">
        <v>0</v>
      </c>
      <c r="G1108" s="1" t="s">
        <v>70</v>
      </c>
      <c r="H1108" s="1">
        <v>272.04000000000002</v>
      </c>
      <c r="I1108" s="1" t="s">
        <v>55</v>
      </c>
      <c r="J1108" s="1" t="s">
        <v>55</v>
      </c>
      <c r="K1108" s="1" t="s">
        <v>131</v>
      </c>
      <c r="L1108" s="1" t="s">
        <v>58</v>
      </c>
      <c r="M1108" s="1">
        <v>0</v>
      </c>
      <c r="N1108" s="1">
        <v>2</v>
      </c>
      <c r="O1108" s="1">
        <v>2</v>
      </c>
      <c r="P1108" s="1">
        <v>0</v>
      </c>
      <c r="Q1108" s="1" t="s">
        <v>59</v>
      </c>
      <c r="R1108" s="1" t="s">
        <v>59</v>
      </c>
      <c r="S1108" s="1" t="s">
        <v>59</v>
      </c>
      <c r="T1108" s="1" t="s">
        <v>59</v>
      </c>
      <c r="U1108" s="1" t="s">
        <v>59</v>
      </c>
      <c r="W1108" s="1">
        <v>0</v>
      </c>
      <c r="X1108" s="1">
        <v>0</v>
      </c>
      <c r="Y1108" s="1" t="s">
        <v>59</v>
      </c>
      <c r="Z1108" s="1" t="s">
        <v>59</v>
      </c>
      <c r="AA1108" s="1" t="s">
        <v>59</v>
      </c>
      <c r="AB1108" s="1" t="s">
        <v>59</v>
      </c>
      <c r="AC1108" s="1" t="s">
        <v>59</v>
      </c>
      <c r="AD1108" s="1" t="s">
        <v>59</v>
      </c>
      <c r="AE1108" s="1" t="s">
        <v>59</v>
      </c>
      <c r="AF1108" s="1" t="s">
        <v>59</v>
      </c>
      <c r="AG1108" s="1" t="s">
        <v>59</v>
      </c>
      <c r="AH1108" s="1" t="s">
        <v>59</v>
      </c>
      <c r="AI1108" s="1" t="s">
        <v>59</v>
      </c>
      <c r="AJ1108" s="1" t="s">
        <v>59</v>
      </c>
      <c r="AV1108" s="1">
        <v>14.1</v>
      </c>
      <c r="AW1108" s="1" t="s">
        <v>59</v>
      </c>
      <c r="AX1108" s="1">
        <v>3</v>
      </c>
    </row>
    <row r="1109" spans="1:50">
      <c r="A1109" s="1" t="s">
        <v>2087</v>
      </c>
      <c r="B1109" s="1" t="s">
        <v>2088</v>
      </c>
      <c r="C1109" s="1" t="s">
        <v>134</v>
      </c>
      <c r="D1109" s="1">
        <v>3200</v>
      </c>
      <c r="E1109" s="1" t="s">
        <v>63</v>
      </c>
      <c r="F1109" s="1">
        <v>34</v>
      </c>
      <c r="G1109" s="1" t="s">
        <v>64</v>
      </c>
      <c r="H1109" s="1">
        <v>296.70999999999998</v>
      </c>
      <c r="I1109" s="1" t="s">
        <v>241</v>
      </c>
      <c r="J1109" s="1" t="s">
        <v>55</v>
      </c>
      <c r="K1109" s="1" t="s">
        <v>123</v>
      </c>
      <c r="L1109" s="1" t="s">
        <v>66</v>
      </c>
      <c r="M1109" s="1">
        <v>2</v>
      </c>
      <c r="N1109" s="1">
        <v>2</v>
      </c>
      <c r="O1109" s="1">
        <v>2</v>
      </c>
      <c r="P1109" s="1">
        <v>1</v>
      </c>
      <c r="Q1109" s="1" t="s">
        <v>59</v>
      </c>
      <c r="R1109" s="1" t="s">
        <v>59</v>
      </c>
      <c r="S1109" s="1" t="s">
        <v>59</v>
      </c>
      <c r="T1109" s="1" t="s">
        <v>59</v>
      </c>
      <c r="U1109" s="1" t="s">
        <v>59</v>
      </c>
      <c r="Y1109" s="1" t="s">
        <v>58</v>
      </c>
      <c r="Z1109" s="1" t="s">
        <v>58</v>
      </c>
      <c r="AA1109" s="1" t="s">
        <v>58</v>
      </c>
      <c r="AB1109" s="1" t="s">
        <v>58</v>
      </c>
      <c r="AC1109" s="1" t="s">
        <v>58</v>
      </c>
      <c r="AD1109" s="1" t="s">
        <v>58</v>
      </c>
      <c r="AE1109" s="1" t="s">
        <v>58</v>
      </c>
      <c r="AF1109" s="1" t="s">
        <v>58</v>
      </c>
      <c r="AG1109" s="1" t="s">
        <v>58</v>
      </c>
      <c r="AH1109" s="1" t="s">
        <v>58</v>
      </c>
      <c r="AI1109" s="1" t="s">
        <v>58</v>
      </c>
      <c r="AJ1109" s="1" t="s">
        <v>58</v>
      </c>
      <c r="AK1109" s="1">
        <v>0</v>
      </c>
      <c r="AL1109" s="1">
        <v>0</v>
      </c>
      <c r="AM1109" s="1">
        <v>1</v>
      </c>
      <c r="AN1109" s="1">
        <v>0</v>
      </c>
      <c r="AO1109" s="1">
        <v>1</v>
      </c>
      <c r="AP1109" s="1">
        <v>0</v>
      </c>
      <c r="AQ1109" s="1">
        <v>0</v>
      </c>
      <c r="AR1109" s="1">
        <v>0</v>
      </c>
      <c r="AS1109" s="1">
        <v>0</v>
      </c>
      <c r="AW1109" s="1" t="s">
        <v>66</v>
      </c>
      <c r="AX1109" s="1">
        <v>1</v>
      </c>
    </row>
    <row r="1110" spans="1:50">
      <c r="A1110" s="1" t="s">
        <v>2089</v>
      </c>
      <c r="B1110" s="1" t="s">
        <v>2090</v>
      </c>
      <c r="C1110" s="1" t="s">
        <v>69</v>
      </c>
      <c r="E1110" s="1" t="s">
        <v>53</v>
      </c>
      <c r="F1110" s="1">
        <v>0</v>
      </c>
      <c r="G1110" s="1" t="s">
        <v>115</v>
      </c>
      <c r="H1110" s="1">
        <v>182.57</v>
      </c>
      <c r="I1110" s="1" t="s">
        <v>55</v>
      </c>
      <c r="J1110" s="1" t="s">
        <v>55</v>
      </c>
      <c r="K1110" s="1" t="s">
        <v>57</v>
      </c>
      <c r="L1110" s="1" t="s">
        <v>66</v>
      </c>
      <c r="M1110" s="1">
        <v>1</v>
      </c>
      <c r="N1110" s="1">
        <v>0</v>
      </c>
      <c r="O1110" s="1">
        <v>0</v>
      </c>
      <c r="P1110" s="1">
        <v>0</v>
      </c>
      <c r="Q1110" s="1" t="s">
        <v>59</v>
      </c>
      <c r="R1110" s="1" t="s">
        <v>59</v>
      </c>
      <c r="S1110" s="1" t="s">
        <v>59</v>
      </c>
      <c r="T1110" s="1" t="s">
        <v>59</v>
      </c>
      <c r="U1110" s="1" t="s">
        <v>59</v>
      </c>
      <c r="W1110" s="1">
        <v>0</v>
      </c>
      <c r="X1110" s="1">
        <v>0</v>
      </c>
      <c r="Y1110" s="1" t="s">
        <v>59</v>
      </c>
      <c r="Z1110" s="1" t="s">
        <v>59</v>
      </c>
      <c r="AA1110" s="1" t="s">
        <v>59</v>
      </c>
      <c r="AB1110" s="1" t="s">
        <v>59</v>
      </c>
      <c r="AC1110" s="1" t="s">
        <v>59</v>
      </c>
      <c r="AD1110" s="1" t="s">
        <v>59</v>
      </c>
      <c r="AE1110" s="1" t="s">
        <v>59</v>
      </c>
      <c r="AF1110" s="1" t="s">
        <v>59</v>
      </c>
      <c r="AG1110" s="1" t="s">
        <v>59</v>
      </c>
      <c r="AH1110" s="1" t="s">
        <v>59</v>
      </c>
      <c r="AI1110" s="1" t="s">
        <v>59</v>
      </c>
      <c r="AJ1110" s="1" t="s">
        <v>59</v>
      </c>
      <c r="AV1110" s="1">
        <v>12.1</v>
      </c>
      <c r="AW1110" s="1" t="s">
        <v>59</v>
      </c>
      <c r="AX1110" s="1">
        <v>6</v>
      </c>
    </row>
    <row r="1111" spans="1:50">
      <c r="A1111" s="1" t="s">
        <v>2091</v>
      </c>
      <c r="B1111" s="1" t="s">
        <v>2092</v>
      </c>
      <c r="C1111" s="1" t="s">
        <v>83</v>
      </c>
      <c r="E1111" s="1" t="s">
        <v>63</v>
      </c>
      <c r="F1111" s="1">
        <v>0</v>
      </c>
      <c r="G1111" s="1" t="s">
        <v>115</v>
      </c>
      <c r="H1111" s="1">
        <v>127.63</v>
      </c>
      <c r="I1111" s="1" t="s">
        <v>55</v>
      </c>
      <c r="J1111" s="1" t="s">
        <v>55</v>
      </c>
      <c r="K1111" s="1" t="s">
        <v>131</v>
      </c>
      <c r="L1111" s="1" t="s">
        <v>58</v>
      </c>
      <c r="M1111" s="1">
        <v>0</v>
      </c>
      <c r="N1111" s="1">
        <v>1</v>
      </c>
      <c r="O1111" s="1">
        <v>1</v>
      </c>
      <c r="P1111" s="1">
        <v>0</v>
      </c>
      <c r="Q1111" s="1" t="s">
        <v>59</v>
      </c>
      <c r="R1111" s="1" t="s">
        <v>59</v>
      </c>
      <c r="S1111" s="1" t="s">
        <v>59</v>
      </c>
      <c r="T1111" s="1" t="s">
        <v>59</v>
      </c>
      <c r="U1111" s="1" t="s">
        <v>59</v>
      </c>
      <c r="W1111" s="1">
        <v>0</v>
      </c>
      <c r="X1111" s="1">
        <v>0</v>
      </c>
      <c r="Y1111" s="1" t="s">
        <v>59</v>
      </c>
      <c r="Z1111" s="1" t="s">
        <v>59</v>
      </c>
      <c r="AA1111" s="1" t="s">
        <v>59</v>
      </c>
      <c r="AB1111" s="1" t="s">
        <v>59</v>
      </c>
      <c r="AC1111" s="1" t="s">
        <v>59</v>
      </c>
      <c r="AD1111" s="1" t="s">
        <v>59</v>
      </c>
      <c r="AE1111" s="1" t="s">
        <v>59</v>
      </c>
      <c r="AF1111" s="1" t="s">
        <v>59</v>
      </c>
      <c r="AG1111" s="1" t="s">
        <v>59</v>
      </c>
      <c r="AH1111" s="1" t="s">
        <v>59</v>
      </c>
      <c r="AI1111" s="1" t="s">
        <v>59</v>
      </c>
      <c r="AJ1111" s="1" t="s">
        <v>59</v>
      </c>
      <c r="AV1111" s="1">
        <v>11</v>
      </c>
      <c r="AW1111" s="1" t="s">
        <v>59</v>
      </c>
      <c r="AX1111" s="1">
        <v>2</v>
      </c>
    </row>
    <row r="1112" spans="1:50">
      <c r="A1112" s="1" t="s">
        <v>2093</v>
      </c>
      <c r="B1112" s="1" t="s">
        <v>2094</v>
      </c>
      <c r="C1112" s="1" t="s">
        <v>354</v>
      </c>
      <c r="E1112" s="1" t="s">
        <v>53</v>
      </c>
      <c r="F1112" s="1">
        <v>54</v>
      </c>
      <c r="G1112" s="1" t="s">
        <v>70</v>
      </c>
      <c r="H1112" s="1">
        <v>246.38</v>
      </c>
      <c r="I1112" s="1" t="s">
        <v>55</v>
      </c>
      <c r="J1112" s="1" t="s">
        <v>71</v>
      </c>
      <c r="K1112" s="1" t="s">
        <v>256</v>
      </c>
      <c r="L1112" s="1" t="s">
        <v>66</v>
      </c>
      <c r="M1112" s="1">
        <v>1</v>
      </c>
      <c r="N1112" s="1">
        <v>1</v>
      </c>
      <c r="O1112" s="1">
        <v>1</v>
      </c>
      <c r="P1112" s="1">
        <v>0</v>
      </c>
      <c r="Q1112" s="1" t="s">
        <v>59</v>
      </c>
      <c r="R1112" s="1" t="s">
        <v>59</v>
      </c>
      <c r="S1112" s="1" t="s">
        <v>59</v>
      </c>
      <c r="T1112" s="1" t="s">
        <v>59</v>
      </c>
      <c r="U1112" s="1" t="s">
        <v>59</v>
      </c>
      <c r="V1112" s="1">
        <v>3</v>
      </c>
      <c r="W1112" s="1">
        <v>1</v>
      </c>
      <c r="X1112" s="1">
        <v>1</v>
      </c>
      <c r="Y1112" s="1" t="s">
        <v>66</v>
      </c>
      <c r="Z1112" s="1" t="s">
        <v>58</v>
      </c>
      <c r="AA1112" s="1" t="s">
        <v>58</v>
      </c>
      <c r="AB1112" s="1" t="s">
        <v>66</v>
      </c>
      <c r="AC1112" s="1" t="s">
        <v>58</v>
      </c>
      <c r="AD1112" s="1" t="s">
        <v>58</v>
      </c>
      <c r="AE1112" s="1" t="s">
        <v>58</v>
      </c>
      <c r="AF1112" s="1" t="s">
        <v>58</v>
      </c>
      <c r="AG1112" s="1" t="s">
        <v>58</v>
      </c>
      <c r="AH1112" s="1" t="s">
        <v>58</v>
      </c>
      <c r="AI1112" s="1" t="s">
        <v>58</v>
      </c>
      <c r="AJ1112" s="1" t="s">
        <v>58</v>
      </c>
      <c r="AK1112" s="1">
        <v>1</v>
      </c>
      <c r="AL1112" s="1">
        <v>1</v>
      </c>
      <c r="AM1112" s="1">
        <v>1</v>
      </c>
      <c r="AN1112" s="1">
        <v>0</v>
      </c>
      <c r="AO1112" s="1">
        <v>0</v>
      </c>
      <c r="AP1112" s="1">
        <v>0</v>
      </c>
      <c r="AQ1112" s="1">
        <v>0</v>
      </c>
      <c r="AR1112" s="1">
        <v>0</v>
      </c>
      <c r="AS1112" s="1">
        <v>0</v>
      </c>
      <c r="AV1112" s="1">
        <v>12.6</v>
      </c>
      <c r="AW1112" s="1" t="s">
        <v>59</v>
      </c>
      <c r="AX1112" s="1">
        <v>8</v>
      </c>
    </row>
    <row r="1113" spans="1:50">
      <c r="A1113" s="1" t="s">
        <v>2095</v>
      </c>
      <c r="B1113" s="1" t="s">
        <v>2096</v>
      </c>
      <c r="C1113" s="1" t="s">
        <v>212</v>
      </c>
      <c r="D1113" s="1">
        <v>6640</v>
      </c>
      <c r="E1113" s="1" t="s">
        <v>63</v>
      </c>
      <c r="F1113" s="1">
        <v>60</v>
      </c>
      <c r="G1113" s="1" t="s">
        <v>226</v>
      </c>
      <c r="H1113" s="1">
        <v>450</v>
      </c>
      <c r="I1113" s="1" t="s">
        <v>105</v>
      </c>
      <c r="J1113" s="1" t="s">
        <v>71</v>
      </c>
      <c r="K1113" s="1" t="s">
        <v>156</v>
      </c>
      <c r="L1113" s="1" t="s">
        <v>66</v>
      </c>
      <c r="M1113" s="1">
        <v>1</v>
      </c>
      <c r="N1113" s="1">
        <v>1</v>
      </c>
      <c r="O1113" s="1">
        <v>1</v>
      </c>
      <c r="P1113" s="1">
        <v>0</v>
      </c>
      <c r="Q1113" s="1" t="s">
        <v>59</v>
      </c>
      <c r="R1113" s="1" t="s">
        <v>59</v>
      </c>
      <c r="S1113" s="1" t="s">
        <v>59</v>
      </c>
      <c r="T1113" s="1" t="s">
        <v>66</v>
      </c>
      <c r="U1113" s="1" t="s">
        <v>59</v>
      </c>
      <c r="W1113" s="1">
        <v>0</v>
      </c>
      <c r="X1113" s="1">
        <v>0</v>
      </c>
      <c r="Y1113" s="1" t="s">
        <v>66</v>
      </c>
      <c r="Z1113" s="1" t="s">
        <v>58</v>
      </c>
      <c r="AA1113" s="1" t="s">
        <v>58</v>
      </c>
      <c r="AB1113" s="1" t="s">
        <v>66</v>
      </c>
      <c r="AC1113" s="1" t="s">
        <v>58</v>
      </c>
      <c r="AD1113" s="1" t="s">
        <v>58</v>
      </c>
      <c r="AE1113" s="1" t="s">
        <v>66</v>
      </c>
      <c r="AF1113" s="1" t="s">
        <v>58</v>
      </c>
      <c r="AG1113" s="1" t="s">
        <v>66</v>
      </c>
      <c r="AH1113" s="1" t="s">
        <v>58</v>
      </c>
      <c r="AI1113" s="1" t="s">
        <v>58</v>
      </c>
      <c r="AJ1113" s="1" t="s">
        <v>58</v>
      </c>
      <c r="AK1113" s="1">
        <v>1</v>
      </c>
      <c r="AL1113" s="1">
        <v>1</v>
      </c>
      <c r="AM1113" s="1">
        <v>1</v>
      </c>
      <c r="AN1113" s="1">
        <v>0</v>
      </c>
      <c r="AO1113" s="1">
        <v>1</v>
      </c>
      <c r="AP1113" s="1">
        <v>0</v>
      </c>
      <c r="AQ1113" s="1">
        <v>1</v>
      </c>
      <c r="AR1113" s="1">
        <v>0</v>
      </c>
      <c r="AS1113" s="1">
        <v>1</v>
      </c>
      <c r="AV1113" s="1">
        <v>15.9</v>
      </c>
      <c r="AW1113" s="1" t="s">
        <v>59</v>
      </c>
      <c r="AX1113" s="1">
        <v>7</v>
      </c>
    </row>
    <row r="1114" spans="1:50">
      <c r="A1114" s="1" t="s">
        <v>2097</v>
      </c>
      <c r="B1114" s="1" t="s">
        <v>2098</v>
      </c>
      <c r="C1114" s="1" t="s">
        <v>142</v>
      </c>
      <c r="E1114" s="1" t="s">
        <v>63</v>
      </c>
      <c r="F1114" s="1">
        <v>70</v>
      </c>
      <c r="G1114" s="1" t="s">
        <v>70</v>
      </c>
      <c r="H1114" s="1">
        <v>340.46</v>
      </c>
      <c r="I1114" s="1" t="s">
        <v>94</v>
      </c>
      <c r="J1114" s="1" t="s">
        <v>71</v>
      </c>
      <c r="K1114" s="1" t="s">
        <v>156</v>
      </c>
      <c r="L1114" s="1" t="s">
        <v>58</v>
      </c>
      <c r="M1114" s="1">
        <v>0</v>
      </c>
      <c r="N1114" s="1">
        <v>2</v>
      </c>
      <c r="O1114" s="1">
        <v>2</v>
      </c>
      <c r="P1114" s="1">
        <v>1</v>
      </c>
      <c r="Q1114" s="1" t="s">
        <v>59</v>
      </c>
      <c r="R1114" s="1" t="s">
        <v>59</v>
      </c>
      <c r="S1114" s="1" t="s">
        <v>59</v>
      </c>
      <c r="T1114" s="1" t="s">
        <v>59</v>
      </c>
      <c r="U1114" s="1" t="s">
        <v>59</v>
      </c>
      <c r="V1114" s="1">
        <v>1</v>
      </c>
      <c r="W1114" s="1">
        <v>1</v>
      </c>
      <c r="X1114" s="1">
        <v>1</v>
      </c>
      <c r="Y1114" s="1" t="s">
        <v>66</v>
      </c>
      <c r="Z1114" s="1" t="s">
        <v>66</v>
      </c>
      <c r="AA1114" s="1" t="s">
        <v>58</v>
      </c>
      <c r="AB1114" s="1" t="s">
        <v>66</v>
      </c>
      <c r="AC1114" s="1" t="s">
        <v>58</v>
      </c>
      <c r="AD1114" s="1" t="s">
        <v>58</v>
      </c>
      <c r="AE1114" s="1" t="s">
        <v>66</v>
      </c>
      <c r="AF1114" s="1" t="s">
        <v>58</v>
      </c>
      <c r="AG1114" s="1" t="s">
        <v>58</v>
      </c>
      <c r="AH1114" s="1" t="s">
        <v>58</v>
      </c>
      <c r="AI1114" s="1" t="s">
        <v>58</v>
      </c>
      <c r="AJ1114" s="1" t="s">
        <v>58</v>
      </c>
      <c r="AK1114" s="1">
        <v>0</v>
      </c>
      <c r="AL1114" s="1">
        <v>0</v>
      </c>
      <c r="AM1114" s="1">
        <v>0</v>
      </c>
      <c r="AN1114" s="1">
        <v>0</v>
      </c>
      <c r="AO1114" s="1">
        <v>0</v>
      </c>
      <c r="AP1114" s="1">
        <v>0</v>
      </c>
      <c r="AQ1114" s="1">
        <v>0</v>
      </c>
      <c r="AR1114" s="1">
        <v>0</v>
      </c>
      <c r="AS1114" s="1">
        <v>0</v>
      </c>
      <c r="AV1114" s="1">
        <v>12</v>
      </c>
      <c r="AW1114" s="1" t="s">
        <v>59</v>
      </c>
      <c r="AX1114" s="1">
        <v>6</v>
      </c>
    </row>
    <row r="1115" spans="1:50">
      <c r="A1115" s="1" t="s">
        <v>2099</v>
      </c>
      <c r="B1115" s="1" t="s">
        <v>2100</v>
      </c>
      <c r="C1115" s="1" t="s">
        <v>271</v>
      </c>
      <c r="D1115" s="1">
        <v>2290</v>
      </c>
      <c r="E1115" s="1" t="s">
        <v>53</v>
      </c>
      <c r="F1115" s="1">
        <v>0</v>
      </c>
      <c r="G1115" s="1" t="s">
        <v>115</v>
      </c>
      <c r="H1115" s="1">
        <v>109.87</v>
      </c>
      <c r="I1115" s="1" t="s">
        <v>55</v>
      </c>
      <c r="J1115" s="1" t="s">
        <v>55</v>
      </c>
      <c r="K1115" s="1" t="s">
        <v>128</v>
      </c>
      <c r="L1115" s="1" t="s">
        <v>58</v>
      </c>
      <c r="M1115" s="1">
        <v>0</v>
      </c>
      <c r="N1115" s="1">
        <v>2</v>
      </c>
      <c r="O1115" s="1">
        <v>0</v>
      </c>
      <c r="P1115" s="1">
        <v>0</v>
      </c>
      <c r="Q1115" s="1" t="s">
        <v>59</v>
      </c>
      <c r="R1115" s="1" t="s">
        <v>59</v>
      </c>
      <c r="S1115" s="1" t="s">
        <v>59</v>
      </c>
      <c r="T1115" s="1" t="s">
        <v>59</v>
      </c>
      <c r="U1115" s="1" t="s">
        <v>59</v>
      </c>
      <c r="V1115" s="1">
        <v>1</v>
      </c>
      <c r="W1115" s="1">
        <v>1</v>
      </c>
      <c r="X1115" s="1">
        <v>1</v>
      </c>
      <c r="Y1115" s="1" t="s">
        <v>58</v>
      </c>
      <c r="Z1115" s="1" t="s">
        <v>58</v>
      </c>
      <c r="AA1115" s="1" t="s">
        <v>58</v>
      </c>
      <c r="AB1115" s="1" t="s">
        <v>58</v>
      </c>
      <c r="AC1115" s="1" t="s">
        <v>58</v>
      </c>
      <c r="AD1115" s="1" t="s">
        <v>58</v>
      </c>
      <c r="AE1115" s="1" t="s">
        <v>58</v>
      </c>
      <c r="AF1115" s="1" t="s">
        <v>58</v>
      </c>
      <c r="AG1115" s="1" t="s">
        <v>58</v>
      </c>
      <c r="AH1115" s="1" t="s">
        <v>58</v>
      </c>
      <c r="AI1115" s="1" t="s">
        <v>58</v>
      </c>
      <c r="AJ1115" s="1" t="s">
        <v>58</v>
      </c>
      <c r="AK1115" s="1">
        <v>1</v>
      </c>
      <c r="AL1115" s="1">
        <v>1</v>
      </c>
      <c r="AM1115" s="1">
        <v>1</v>
      </c>
      <c r="AN1115" s="1">
        <v>0</v>
      </c>
      <c r="AO1115" s="1">
        <v>1</v>
      </c>
      <c r="AP1115" s="1">
        <v>0</v>
      </c>
      <c r="AQ1115" s="1">
        <v>0</v>
      </c>
      <c r="AR1115" s="1">
        <v>0</v>
      </c>
      <c r="AS1115" s="1">
        <v>1</v>
      </c>
      <c r="AV1115" s="1">
        <v>11.8</v>
      </c>
      <c r="AW1115" s="1" t="s">
        <v>59</v>
      </c>
      <c r="AX1115" s="1">
        <v>1</v>
      </c>
    </row>
    <row r="1116" spans="1:50">
      <c r="A1116" s="1" t="s">
        <v>2101</v>
      </c>
      <c r="B1116" s="1" t="s">
        <v>1736</v>
      </c>
      <c r="C1116" s="1" t="s">
        <v>223</v>
      </c>
      <c r="E1116" s="1" t="s">
        <v>63</v>
      </c>
      <c r="F1116" s="1">
        <v>30</v>
      </c>
      <c r="G1116" s="1" t="s">
        <v>104</v>
      </c>
      <c r="H1116" s="1">
        <v>172.37</v>
      </c>
      <c r="I1116" s="1" t="s">
        <v>105</v>
      </c>
      <c r="J1116" s="1" t="s">
        <v>56</v>
      </c>
      <c r="K1116" s="1" t="s">
        <v>128</v>
      </c>
      <c r="L1116" s="1" t="s">
        <v>58</v>
      </c>
      <c r="M1116" s="1">
        <v>0</v>
      </c>
      <c r="N1116" s="1">
        <v>2</v>
      </c>
      <c r="O1116" s="1">
        <v>2</v>
      </c>
      <c r="P1116" s="1">
        <v>0</v>
      </c>
      <c r="Q1116" s="1" t="s">
        <v>59</v>
      </c>
      <c r="R1116" s="1" t="s">
        <v>66</v>
      </c>
      <c r="S1116" s="1" t="s">
        <v>66</v>
      </c>
      <c r="T1116" s="1" t="s">
        <v>59</v>
      </c>
      <c r="U1116" s="1" t="s">
        <v>59</v>
      </c>
      <c r="V1116" s="1">
        <v>0</v>
      </c>
      <c r="W1116" s="1">
        <v>0</v>
      </c>
      <c r="X1116" s="1">
        <v>1</v>
      </c>
      <c r="Y1116" s="1" t="s">
        <v>59</v>
      </c>
      <c r="Z1116" s="1" t="s">
        <v>59</v>
      </c>
      <c r="AA1116" s="1" t="s">
        <v>59</v>
      </c>
      <c r="AB1116" s="1" t="s">
        <v>59</v>
      </c>
      <c r="AC1116" s="1" t="s">
        <v>59</v>
      </c>
      <c r="AD1116" s="1" t="s">
        <v>59</v>
      </c>
      <c r="AE1116" s="1" t="s">
        <v>59</v>
      </c>
      <c r="AF1116" s="1" t="s">
        <v>59</v>
      </c>
      <c r="AG1116" s="1" t="s">
        <v>59</v>
      </c>
      <c r="AH1116" s="1" t="s">
        <v>59</v>
      </c>
      <c r="AI1116" s="1" t="s">
        <v>59</v>
      </c>
      <c r="AJ1116" s="1" t="s">
        <v>59</v>
      </c>
      <c r="AV1116" s="1">
        <v>12.4</v>
      </c>
      <c r="AW1116" s="1" t="s">
        <v>66</v>
      </c>
      <c r="AX1116" s="1">
        <v>7</v>
      </c>
    </row>
    <row r="1117" spans="1:50">
      <c r="A1117" s="1" t="s">
        <v>2102</v>
      </c>
      <c r="B1117" s="1" t="s">
        <v>770</v>
      </c>
      <c r="C1117" s="1" t="s">
        <v>75</v>
      </c>
      <c r="D1117" s="1">
        <v>2160</v>
      </c>
      <c r="E1117" s="1" t="s">
        <v>53</v>
      </c>
      <c r="F1117" s="1">
        <v>48</v>
      </c>
      <c r="G1117" s="1" t="s">
        <v>226</v>
      </c>
      <c r="H1117" s="1">
        <v>318.42</v>
      </c>
      <c r="I1117" s="1" t="s">
        <v>100</v>
      </c>
      <c r="J1117" s="1" t="s">
        <v>71</v>
      </c>
      <c r="K1117" s="1" t="s">
        <v>72</v>
      </c>
      <c r="L1117" s="1" t="s">
        <v>58</v>
      </c>
      <c r="M1117" s="1">
        <v>0</v>
      </c>
      <c r="N1117" s="1">
        <v>1</v>
      </c>
      <c r="O1117" s="1">
        <v>1</v>
      </c>
      <c r="P1117" s="1">
        <v>0</v>
      </c>
      <c r="Q1117" s="1" t="s">
        <v>59</v>
      </c>
      <c r="R1117" s="1" t="s">
        <v>59</v>
      </c>
      <c r="S1117" s="1" t="s">
        <v>59</v>
      </c>
      <c r="T1117" s="1" t="s">
        <v>59</v>
      </c>
      <c r="U1117" s="1" t="s">
        <v>59</v>
      </c>
      <c r="V1117" s="1">
        <v>1</v>
      </c>
      <c r="W1117" s="1">
        <v>1</v>
      </c>
      <c r="X1117" s="1">
        <v>1</v>
      </c>
      <c r="Y1117" s="1" t="s">
        <v>66</v>
      </c>
      <c r="Z1117" s="1" t="s">
        <v>66</v>
      </c>
      <c r="AA1117" s="1" t="s">
        <v>58</v>
      </c>
      <c r="AB1117" s="1" t="s">
        <v>58</v>
      </c>
      <c r="AC1117" s="1" t="s">
        <v>58</v>
      </c>
      <c r="AD1117" s="1" t="s">
        <v>58</v>
      </c>
      <c r="AE1117" s="1" t="s">
        <v>58</v>
      </c>
      <c r="AF1117" s="1" t="s">
        <v>58</v>
      </c>
      <c r="AG1117" s="1" t="s">
        <v>58</v>
      </c>
      <c r="AH1117" s="1" t="s">
        <v>58</v>
      </c>
      <c r="AI1117" s="1" t="s">
        <v>58</v>
      </c>
      <c r="AJ1117" s="1" t="s">
        <v>58</v>
      </c>
      <c r="AK1117" s="1">
        <v>1</v>
      </c>
      <c r="AL1117" s="1">
        <v>1</v>
      </c>
      <c r="AM1117" s="1">
        <v>1</v>
      </c>
      <c r="AN1117" s="1">
        <v>0</v>
      </c>
      <c r="AO1117" s="1">
        <v>0</v>
      </c>
      <c r="AP1117" s="1">
        <v>0</v>
      </c>
      <c r="AQ1117" s="1">
        <v>0</v>
      </c>
      <c r="AR1117" s="1">
        <v>1</v>
      </c>
      <c r="AS1117" s="1">
        <v>0</v>
      </c>
      <c r="AV1117" s="1">
        <v>12.7</v>
      </c>
      <c r="AW1117" s="1" t="s">
        <v>59</v>
      </c>
      <c r="AX1117" s="1">
        <v>1</v>
      </c>
    </row>
    <row r="1118" spans="1:50">
      <c r="A1118" s="1" t="s">
        <v>2103</v>
      </c>
      <c r="B1118" s="1" t="s">
        <v>2104</v>
      </c>
      <c r="C1118" s="1" t="s">
        <v>185</v>
      </c>
      <c r="D1118" s="1">
        <v>1600</v>
      </c>
      <c r="E1118" s="1" t="s">
        <v>63</v>
      </c>
      <c r="F1118" s="1">
        <v>58</v>
      </c>
      <c r="G1118" s="1" t="s">
        <v>64</v>
      </c>
      <c r="H1118" s="1">
        <v>350</v>
      </c>
      <c r="I1118" s="1" t="s">
        <v>241</v>
      </c>
      <c r="J1118" s="1" t="s">
        <v>55</v>
      </c>
      <c r="K1118" s="1" t="s">
        <v>80</v>
      </c>
      <c r="L1118" s="1" t="s">
        <v>66</v>
      </c>
      <c r="M1118" s="1">
        <v>2</v>
      </c>
      <c r="N1118" s="1">
        <v>2</v>
      </c>
      <c r="O1118" s="1">
        <v>2</v>
      </c>
      <c r="P1118" s="1">
        <v>0</v>
      </c>
      <c r="Q1118" s="1" t="s">
        <v>59</v>
      </c>
      <c r="R1118" s="1" t="s">
        <v>59</v>
      </c>
      <c r="S1118" s="1" t="s">
        <v>59</v>
      </c>
      <c r="T1118" s="1" t="s">
        <v>59</v>
      </c>
      <c r="U1118" s="1" t="s">
        <v>59</v>
      </c>
      <c r="W1118" s="1">
        <v>0</v>
      </c>
      <c r="X1118" s="1">
        <v>0</v>
      </c>
      <c r="Y1118" s="1" t="s">
        <v>58</v>
      </c>
      <c r="Z1118" s="1" t="s">
        <v>66</v>
      </c>
      <c r="AA1118" s="1" t="s">
        <v>58</v>
      </c>
      <c r="AB1118" s="1" t="s">
        <v>58</v>
      </c>
      <c r="AC1118" s="1" t="s">
        <v>58</v>
      </c>
      <c r="AD1118" s="1" t="s">
        <v>58</v>
      </c>
      <c r="AE1118" s="1" t="s">
        <v>58</v>
      </c>
      <c r="AF1118" s="1" t="s">
        <v>58</v>
      </c>
      <c r="AG1118" s="1" t="s">
        <v>58</v>
      </c>
      <c r="AH1118" s="1" t="s">
        <v>58</v>
      </c>
      <c r="AI1118" s="1" t="s">
        <v>58</v>
      </c>
      <c r="AJ1118" s="1" t="s">
        <v>58</v>
      </c>
      <c r="AK1118" s="1">
        <v>0</v>
      </c>
      <c r="AL1118" s="1">
        <v>0</v>
      </c>
      <c r="AM1118" s="1">
        <v>0</v>
      </c>
      <c r="AN1118" s="1">
        <v>0</v>
      </c>
      <c r="AO1118" s="1">
        <v>0</v>
      </c>
      <c r="AP1118" s="1">
        <v>0</v>
      </c>
      <c r="AQ1118" s="1">
        <v>0</v>
      </c>
      <c r="AR1118" s="1">
        <v>0</v>
      </c>
      <c r="AS1118" s="1">
        <v>0</v>
      </c>
      <c r="AV1118" s="1">
        <v>13.4</v>
      </c>
      <c r="AW1118" s="1" t="s">
        <v>59</v>
      </c>
      <c r="AX1118" s="1">
        <v>1</v>
      </c>
    </row>
    <row r="1119" spans="1:50">
      <c r="A1119" s="1" t="s">
        <v>2105</v>
      </c>
      <c r="B1119" s="1" t="s">
        <v>2106</v>
      </c>
      <c r="C1119" s="1" t="s">
        <v>83</v>
      </c>
      <c r="D1119" s="1">
        <v>5360</v>
      </c>
      <c r="E1119" s="1" t="s">
        <v>63</v>
      </c>
      <c r="F1119" s="1">
        <v>60</v>
      </c>
      <c r="G1119" s="1" t="s">
        <v>84</v>
      </c>
      <c r="H1119" s="1">
        <v>240.46</v>
      </c>
      <c r="I1119" s="1" t="s">
        <v>55</v>
      </c>
      <c r="J1119" s="1" t="s">
        <v>55</v>
      </c>
      <c r="K1119" s="1" t="s">
        <v>72</v>
      </c>
      <c r="L1119" s="1" t="s">
        <v>58</v>
      </c>
      <c r="M1119" s="1">
        <v>0</v>
      </c>
      <c r="N1119" s="1">
        <v>0</v>
      </c>
      <c r="O1119" s="1">
        <v>0</v>
      </c>
      <c r="P1119" s="1">
        <v>0</v>
      </c>
      <c r="Q1119" s="1" t="s">
        <v>59</v>
      </c>
      <c r="R1119" s="1" t="s">
        <v>59</v>
      </c>
      <c r="S1119" s="1" t="s">
        <v>59</v>
      </c>
      <c r="T1119" s="1" t="s">
        <v>59</v>
      </c>
      <c r="U1119" s="1" t="s">
        <v>59</v>
      </c>
      <c r="V1119" s="1">
        <v>2</v>
      </c>
      <c r="W1119" s="1">
        <v>0</v>
      </c>
      <c r="X1119" s="1">
        <v>0</v>
      </c>
      <c r="Y1119" s="1" t="s">
        <v>59</v>
      </c>
      <c r="Z1119" s="1" t="s">
        <v>59</v>
      </c>
      <c r="AA1119" s="1" t="s">
        <v>59</v>
      </c>
      <c r="AB1119" s="1" t="s">
        <v>59</v>
      </c>
      <c r="AC1119" s="1" t="s">
        <v>59</v>
      </c>
      <c r="AD1119" s="1" t="s">
        <v>59</v>
      </c>
      <c r="AE1119" s="1" t="s">
        <v>59</v>
      </c>
      <c r="AF1119" s="1" t="s">
        <v>59</v>
      </c>
      <c r="AG1119" s="1" t="s">
        <v>59</v>
      </c>
      <c r="AH1119" s="1" t="s">
        <v>59</v>
      </c>
      <c r="AI1119" s="1" t="s">
        <v>59</v>
      </c>
      <c r="AJ1119" s="1" t="s">
        <v>59</v>
      </c>
      <c r="AV1119" s="1">
        <v>13.1</v>
      </c>
      <c r="AW1119" s="1" t="s">
        <v>59</v>
      </c>
      <c r="AX1119" s="1">
        <v>2</v>
      </c>
    </row>
    <row r="1120" spans="1:50">
      <c r="A1120" s="1" t="s">
        <v>2107</v>
      </c>
      <c r="B1120" s="1" t="s">
        <v>1291</v>
      </c>
      <c r="C1120" s="1" t="s">
        <v>212</v>
      </c>
      <c r="D1120" s="1">
        <v>1520</v>
      </c>
      <c r="E1120" s="1" t="s">
        <v>63</v>
      </c>
      <c r="F1120" s="1">
        <v>42</v>
      </c>
      <c r="G1120" s="1" t="s">
        <v>70</v>
      </c>
      <c r="H1120" s="1">
        <v>343.09</v>
      </c>
      <c r="I1120" s="1" t="s">
        <v>55</v>
      </c>
      <c r="J1120" s="1" t="s">
        <v>55</v>
      </c>
      <c r="K1120" s="1" t="s">
        <v>215</v>
      </c>
      <c r="L1120" s="1" t="s">
        <v>66</v>
      </c>
      <c r="M1120" s="1">
        <v>1</v>
      </c>
      <c r="N1120" s="1">
        <v>2</v>
      </c>
      <c r="O1120" s="1">
        <v>2</v>
      </c>
      <c r="P1120" s="1">
        <v>0</v>
      </c>
      <c r="Q1120" s="1" t="s">
        <v>59</v>
      </c>
      <c r="R1120" s="1" t="s">
        <v>59</v>
      </c>
      <c r="S1120" s="1" t="s">
        <v>59</v>
      </c>
      <c r="T1120" s="1" t="s">
        <v>66</v>
      </c>
      <c r="U1120" s="1" t="s">
        <v>59</v>
      </c>
      <c r="W1120" s="1">
        <v>0</v>
      </c>
      <c r="X1120" s="1">
        <v>0</v>
      </c>
      <c r="Y1120" s="1" t="s">
        <v>59</v>
      </c>
      <c r="Z1120" s="1" t="s">
        <v>59</v>
      </c>
      <c r="AA1120" s="1" t="s">
        <v>59</v>
      </c>
      <c r="AB1120" s="1" t="s">
        <v>59</v>
      </c>
      <c r="AC1120" s="1" t="s">
        <v>59</v>
      </c>
      <c r="AD1120" s="1" t="s">
        <v>59</v>
      </c>
      <c r="AE1120" s="1" t="s">
        <v>59</v>
      </c>
      <c r="AF1120" s="1" t="s">
        <v>59</v>
      </c>
      <c r="AG1120" s="1" t="s">
        <v>59</v>
      </c>
      <c r="AH1120" s="1" t="s">
        <v>59</v>
      </c>
      <c r="AI1120" s="1" t="s">
        <v>59</v>
      </c>
      <c r="AJ1120" s="1" t="s">
        <v>59</v>
      </c>
      <c r="AV1120" s="1">
        <v>15.3</v>
      </c>
      <c r="AW1120" s="1" t="s">
        <v>59</v>
      </c>
      <c r="AX1120" s="1">
        <v>7</v>
      </c>
    </row>
    <row r="1121" spans="1:50">
      <c r="A1121" s="1" t="s">
        <v>2108</v>
      </c>
      <c r="B1121" s="1" t="s">
        <v>2109</v>
      </c>
      <c r="C1121" s="1" t="s">
        <v>271</v>
      </c>
      <c r="D1121" s="1">
        <v>5080</v>
      </c>
      <c r="E1121" s="1" t="s">
        <v>53</v>
      </c>
      <c r="F1121" s="1">
        <v>66</v>
      </c>
      <c r="G1121" s="1" t="s">
        <v>163</v>
      </c>
      <c r="H1121" s="1">
        <v>363.82</v>
      </c>
      <c r="I1121" s="1" t="s">
        <v>55</v>
      </c>
      <c r="J1121" s="1" t="s">
        <v>55</v>
      </c>
      <c r="K1121" s="1" t="s">
        <v>85</v>
      </c>
      <c r="L1121" s="1" t="s">
        <v>58</v>
      </c>
      <c r="M1121" s="1">
        <v>0</v>
      </c>
      <c r="N1121" s="1">
        <v>2</v>
      </c>
      <c r="O1121" s="1">
        <v>2</v>
      </c>
      <c r="P1121" s="1">
        <v>1</v>
      </c>
      <c r="Q1121" s="1" t="s">
        <v>59</v>
      </c>
      <c r="R1121" s="1" t="s">
        <v>59</v>
      </c>
      <c r="S1121" s="1" t="s">
        <v>59</v>
      </c>
      <c r="T1121" s="1" t="s">
        <v>59</v>
      </c>
      <c r="U1121" s="1" t="s">
        <v>59</v>
      </c>
      <c r="V1121" s="1">
        <v>0</v>
      </c>
      <c r="W1121" s="1">
        <v>1</v>
      </c>
      <c r="X1121" s="1">
        <v>1</v>
      </c>
      <c r="Y1121" s="1" t="s">
        <v>58</v>
      </c>
      <c r="Z1121" s="1" t="s">
        <v>66</v>
      </c>
      <c r="AA1121" s="1" t="s">
        <v>58</v>
      </c>
      <c r="AB1121" s="1" t="s">
        <v>66</v>
      </c>
      <c r="AC1121" s="1" t="s">
        <v>58</v>
      </c>
      <c r="AD1121" s="1" t="s">
        <v>58</v>
      </c>
      <c r="AE1121" s="1" t="s">
        <v>58</v>
      </c>
      <c r="AF1121" s="1" t="s">
        <v>58</v>
      </c>
      <c r="AG1121" s="1" t="s">
        <v>66</v>
      </c>
      <c r="AH1121" s="1" t="s">
        <v>58</v>
      </c>
      <c r="AI1121" s="1" t="s">
        <v>58</v>
      </c>
      <c r="AJ1121" s="1" t="s">
        <v>58</v>
      </c>
      <c r="AK1121" s="1">
        <v>0</v>
      </c>
      <c r="AL1121" s="1">
        <v>1</v>
      </c>
      <c r="AM1121" s="1">
        <v>1</v>
      </c>
      <c r="AN1121" s="1">
        <v>1</v>
      </c>
      <c r="AO1121" s="1">
        <v>1</v>
      </c>
      <c r="AP1121" s="1">
        <v>0</v>
      </c>
      <c r="AQ1121" s="1">
        <v>0</v>
      </c>
      <c r="AR1121" s="1">
        <v>0</v>
      </c>
      <c r="AS1121" s="1">
        <v>1</v>
      </c>
      <c r="AV1121" s="1">
        <v>14.3</v>
      </c>
      <c r="AW1121" s="1" t="s">
        <v>59</v>
      </c>
      <c r="AX1121" s="1">
        <v>1</v>
      </c>
    </row>
    <row r="1122" spans="1:50">
      <c r="A1122" s="1" t="s">
        <v>2110</v>
      </c>
      <c r="B1122" s="1" t="s">
        <v>2111</v>
      </c>
      <c r="C1122" s="1" t="s">
        <v>171</v>
      </c>
      <c r="D1122" s="1">
        <v>5600</v>
      </c>
      <c r="E1122" s="1" t="s">
        <v>63</v>
      </c>
      <c r="F1122" s="1">
        <v>42</v>
      </c>
      <c r="G1122" s="1" t="s">
        <v>70</v>
      </c>
      <c r="H1122" s="1">
        <v>490.46</v>
      </c>
      <c r="I1122" s="1" t="s">
        <v>105</v>
      </c>
      <c r="J1122" s="1" t="s">
        <v>71</v>
      </c>
      <c r="K1122" s="1" t="s">
        <v>72</v>
      </c>
      <c r="L1122" s="1" t="s">
        <v>66</v>
      </c>
      <c r="M1122" s="1">
        <v>1</v>
      </c>
      <c r="N1122" s="1">
        <v>2</v>
      </c>
      <c r="O1122" s="1">
        <v>2</v>
      </c>
      <c r="P1122" s="1">
        <v>0</v>
      </c>
      <c r="Q1122" s="1" t="s">
        <v>59</v>
      </c>
      <c r="R1122" s="1" t="s">
        <v>59</v>
      </c>
      <c r="S1122" s="1" t="s">
        <v>59</v>
      </c>
      <c r="T1122" s="1" t="s">
        <v>59</v>
      </c>
      <c r="U1122" s="1" t="s">
        <v>66</v>
      </c>
      <c r="V1122" s="1">
        <v>1</v>
      </c>
      <c r="W1122" s="1">
        <v>1</v>
      </c>
      <c r="X1122" s="1">
        <v>1</v>
      </c>
      <c r="Y1122" s="1" t="s">
        <v>66</v>
      </c>
      <c r="Z1122" s="1" t="s">
        <v>66</v>
      </c>
      <c r="AA1122" s="1" t="s">
        <v>58</v>
      </c>
      <c r="AB1122" s="1" t="s">
        <v>66</v>
      </c>
      <c r="AC1122" s="1" t="s">
        <v>58</v>
      </c>
      <c r="AD1122" s="1" t="s">
        <v>58</v>
      </c>
      <c r="AE1122" s="1" t="s">
        <v>66</v>
      </c>
      <c r="AF1122" s="1" t="s">
        <v>58</v>
      </c>
      <c r="AG1122" s="1" t="s">
        <v>58</v>
      </c>
      <c r="AH1122" s="1" t="s">
        <v>58</v>
      </c>
      <c r="AI1122" s="1" t="s">
        <v>58</v>
      </c>
      <c r="AJ1122" s="1" t="s">
        <v>58</v>
      </c>
      <c r="AK1122" s="1">
        <v>0</v>
      </c>
      <c r="AL1122" s="1">
        <v>0</v>
      </c>
      <c r="AM1122" s="1">
        <v>0</v>
      </c>
      <c r="AN1122" s="1">
        <v>0</v>
      </c>
      <c r="AO1122" s="1">
        <v>1</v>
      </c>
      <c r="AP1122" s="1">
        <v>0</v>
      </c>
      <c r="AQ1122" s="1">
        <v>0</v>
      </c>
      <c r="AR1122" s="1">
        <v>1</v>
      </c>
      <c r="AS1122" s="1">
        <v>0</v>
      </c>
      <c r="AV1122" s="1">
        <v>16.3</v>
      </c>
      <c r="AW1122" s="1" t="s">
        <v>59</v>
      </c>
      <c r="AX1122" s="1">
        <v>3</v>
      </c>
    </row>
    <row r="1123" spans="1:50">
      <c r="A1123" s="1" t="s">
        <v>2112</v>
      </c>
      <c r="B1123" s="1" t="s">
        <v>2113</v>
      </c>
      <c r="C1123" s="1" t="s">
        <v>266</v>
      </c>
      <c r="D1123" s="1">
        <v>760</v>
      </c>
      <c r="E1123" s="1" t="s">
        <v>63</v>
      </c>
      <c r="F1123" s="1">
        <v>50</v>
      </c>
      <c r="G1123" s="1" t="s">
        <v>226</v>
      </c>
      <c r="H1123" s="1">
        <v>290.13</v>
      </c>
      <c r="I1123" s="1" t="s">
        <v>100</v>
      </c>
      <c r="J1123" s="1" t="s">
        <v>71</v>
      </c>
      <c r="K1123" s="1" t="s">
        <v>116</v>
      </c>
      <c r="L1123" s="1" t="s">
        <v>58</v>
      </c>
      <c r="M1123" s="1">
        <v>0</v>
      </c>
      <c r="N1123" s="1">
        <v>2</v>
      </c>
      <c r="O1123" s="1">
        <v>2</v>
      </c>
      <c r="P1123" s="1">
        <v>0</v>
      </c>
      <c r="Q1123" s="1" t="s">
        <v>59</v>
      </c>
      <c r="R1123" s="1" t="s">
        <v>66</v>
      </c>
      <c r="S1123" s="1" t="s">
        <v>59</v>
      </c>
      <c r="T1123" s="1" t="s">
        <v>66</v>
      </c>
      <c r="U1123" s="1" t="s">
        <v>66</v>
      </c>
      <c r="V1123" s="1">
        <v>0</v>
      </c>
      <c r="W1123" s="1">
        <v>1</v>
      </c>
      <c r="X1123" s="1">
        <v>0</v>
      </c>
      <c r="Y1123" s="1" t="s">
        <v>66</v>
      </c>
      <c r="Z1123" s="1" t="s">
        <v>58</v>
      </c>
      <c r="AA1123" s="1" t="s">
        <v>58</v>
      </c>
      <c r="AB1123" s="1" t="s">
        <v>58</v>
      </c>
      <c r="AC1123" s="1" t="s">
        <v>58</v>
      </c>
      <c r="AD1123" s="1" t="s">
        <v>58</v>
      </c>
      <c r="AE1123" s="1" t="s">
        <v>58</v>
      </c>
      <c r="AF1123" s="1" t="s">
        <v>58</v>
      </c>
      <c r="AG1123" s="1" t="s">
        <v>58</v>
      </c>
      <c r="AH1123" s="1" t="s">
        <v>58</v>
      </c>
      <c r="AI1123" s="1" t="s">
        <v>58</v>
      </c>
      <c r="AJ1123" s="1" t="s">
        <v>58</v>
      </c>
      <c r="AK1123" s="1">
        <v>0</v>
      </c>
      <c r="AL1123" s="1">
        <v>0</v>
      </c>
      <c r="AM1123" s="1">
        <v>0</v>
      </c>
      <c r="AN1123" s="1">
        <v>0</v>
      </c>
      <c r="AO1123" s="1">
        <v>0</v>
      </c>
      <c r="AP1123" s="1">
        <v>0</v>
      </c>
      <c r="AQ1123" s="1">
        <v>0</v>
      </c>
      <c r="AR1123" s="1">
        <v>0</v>
      </c>
      <c r="AS1123" s="1">
        <v>1</v>
      </c>
      <c r="AV1123" s="1">
        <v>14</v>
      </c>
      <c r="AW1123" s="1" t="s">
        <v>59</v>
      </c>
      <c r="AX1123" s="1">
        <v>9</v>
      </c>
    </row>
    <row r="1124" spans="1:50">
      <c r="A1124" s="1" t="s">
        <v>2114</v>
      </c>
      <c r="B1124" s="1" t="s">
        <v>390</v>
      </c>
      <c r="C1124" s="1" t="s">
        <v>126</v>
      </c>
      <c r="D1124" s="1">
        <v>1440</v>
      </c>
      <c r="E1124" s="1" t="s">
        <v>53</v>
      </c>
      <c r="F1124" s="1">
        <v>84</v>
      </c>
      <c r="G1124" s="1" t="s">
        <v>84</v>
      </c>
      <c r="H1124" s="1">
        <v>299.33999999999997</v>
      </c>
      <c r="I1124" s="1" t="s">
        <v>55</v>
      </c>
      <c r="J1124" s="1" t="s">
        <v>55</v>
      </c>
      <c r="K1124" s="1" t="s">
        <v>128</v>
      </c>
      <c r="L1124" s="1" t="s">
        <v>58</v>
      </c>
      <c r="M1124" s="1">
        <v>0</v>
      </c>
      <c r="N1124" s="1">
        <v>2</v>
      </c>
      <c r="O1124" s="1">
        <v>2</v>
      </c>
      <c r="P1124" s="1">
        <v>0</v>
      </c>
      <c r="Q1124" s="1" t="s">
        <v>59</v>
      </c>
      <c r="R1124" s="1" t="s">
        <v>59</v>
      </c>
      <c r="S1124" s="1" t="s">
        <v>59</v>
      </c>
      <c r="T1124" s="1" t="s">
        <v>59</v>
      </c>
      <c r="U1124" s="1" t="s">
        <v>59</v>
      </c>
      <c r="W1124" s="1">
        <v>0</v>
      </c>
      <c r="X1124" s="1">
        <v>0</v>
      </c>
      <c r="Y1124" s="1" t="s">
        <v>59</v>
      </c>
      <c r="Z1124" s="1" t="s">
        <v>59</v>
      </c>
      <c r="AA1124" s="1" t="s">
        <v>59</v>
      </c>
      <c r="AB1124" s="1" t="s">
        <v>59</v>
      </c>
      <c r="AC1124" s="1" t="s">
        <v>59</v>
      </c>
      <c r="AD1124" s="1" t="s">
        <v>59</v>
      </c>
      <c r="AE1124" s="1" t="s">
        <v>59</v>
      </c>
      <c r="AF1124" s="1" t="s">
        <v>59</v>
      </c>
      <c r="AG1124" s="1" t="s">
        <v>59</v>
      </c>
      <c r="AH1124" s="1" t="s">
        <v>59</v>
      </c>
      <c r="AI1124" s="1" t="s">
        <v>59</v>
      </c>
      <c r="AJ1124" s="1" t="s">
        <v>59</v>
      </c>
      <c r="AV1124" s="1">
        <v>15.5</v>
      </c>
      <c r="AW1124" s="1" t="s">
        <v>59</v>
      </c>
      <c r="AX1124" s="1">
        <v>7</v>
      </c>
    </row>
    <row r="1125" spans="1:50">
      <c r="A1125" s="1" t="s">
        <v>2115</v>
      </c>
      <c r="B1125" s="1" t="s">
        <v>2116</v>
      </c>
      <c r="C1125" s="1" t="s">
        <v>202</v>
      </c>
      <c r="D1125" s="1">
        <v>1000</v>
      </c>
      <c r="E1125" s="1" t="s">
        <v>63</v>
      </c>
      <c r="F1125" s="1">
        <v>58</v>
      </c>
      <c r="G1125" s="1" t="s">
        <v>64</v>
      </c>
      <c r="H1125" s="1">
        <v>241.78</v>
      </c>
      <c r="I1125" s="1" t="s">
        <v>55</v>
      </c>
      <c r="J1125" s="1" t="s">
        <v>71</v>
      </c>
      <c r="K1125" s="1" t="s">
        <v>72</v>
      </c>
      <c r="L1125" s="1" t="s">
        <v>58</v>
      </c>
      <c r="M1125" s="1">
        <v>0</v>
      </c>
      <c r="N1125" s="1">
        <v>2</v>
      </c>
      <c r="O1125" s="1">
        <v>2</v>
      </c>
      <c r="P1125" s="1">
        <v>0</v>
      </c>
      <c r="Q1125" s="1" t="s">
        <v>59</v>
      </c>
      <c r="R1125" s="1" t="s">
        <v>59</v>
      </c>
      <c r="S1125" s="1" t="s">
        <v>59</v>
      </c>
      <c r="T1125" s="1" t="s">
        <v>59</v>
      </c>
      <c r="U1125" s="1" t="s">
        <v>59</v>
      </c>
      <c r="V1125" s="1">
        <v>2</v>
      </c>
      <c r="W1125" s="1">
        <v>1</v>
      </c>
      <c r="X1125" s="1">
        <v>1</v>
      </c>
      <c r="Y1125" s="1" t="s">
        <v>66</v>
      </c>
      <c r="Z1125" s="1" t="s">
        <v>66</v>
      </c>
      <c r="AA1125" s="1" t="s">
        <v>58</v>
      </c>
      <c r="AB1125" s="1" t="s">
        <v>66</v>
      </c>
      <c r="AC1125" s="1" t="s">
        <v>58</v>
      </c>
      <c r="AD1125" s="1" t="s">
        <v>58</v>
      </c>
      <c r="AE1125" s="1" t="s">
        <v>66</v>
      </c>
      <c r="AF1125" s="1" t="s">
        <v>58</v>
      </c>
      <c r="AG1125" s="1" t="s">
        <v>58</v>
      </c>
      <c r="AH1125" s="1" t="s">
        <v>58</v>
      </c>
      <c r="AI1125" s="1" t="s">
        <v>58</v>
      </c>
      <c r="AJ1125" s="1" t="s">
        <v>58</v>
      </c>
      <c r="AK1125" s="1">
        <v>0</v>
      </c>
      <c r="AL1125" s="1">
        <v>1</v>
      </c>
      <c r="AM1125" s="1">
        <v>1</v>
      </c>
      <c r="AN1125" s="1">
        <v>0</v>
      </c>
      <c r="AO1125" s="1">
        <v>0</v>
      </c>
      <c r="AP1125" s="1">
        <v>0</v>
      </c>
      <c r="AQ1125" s="1">
        <v>0</v>
      </c>
      <c r="AR1125" s="1">
        <v>0</v>
      </c>
      <c r="AS1125" s="1">
        <v>0</v>
      </c>
      <c r="AV1125" s="1">
        <v>11.5</v>
      </c>
      <c r="AW1125" s="1" t="s">
        <v>59</v>
      </c>
      <c r="AX1125" s="1">
        <v>2</v>
      </c>
    </row>
    <row r="1126" spans="1:50">
      <c r="A1126" s="1" t="s">
        <v>2117</v>
      </c>
      <c r="B1126" s="1" t="s">
        <v>2118</v>
      </c>
      <c r="C1126" s="1" t="s">
        <v>199</v>
      </c>
      <c r="D1126" s="1">
        <v>6680</v>
      </c>
      <c r="E1126" s="1" t="s">
        <v>53</v>
      </c>
      <c r="F1126" s="1">
        <v>32</v>
      </c>
      <c r="G1126" s="1" t="s">
        <v>70</v>
      </c>
      <c r="H1126" s="1">
        <v>316.77999999999997</v>
      </c>
      <c r="I1126" s="1" t="s">
        <v>55</v>
      </c>
      <c r="J1126" s="1" t="s">
        <v>55</v>
      </c>
      <c r="K1126" s="1" t="s">
        <v>55</v>
      </c>
      <c r="L1126" s="1" t="s">
        <v>66</v>
      </c>
      <c r="M1126" s="1">
        <v>3</v>
      </c>
      <c r="N1126" s="1">
        <v>2</v>
      </c>
      <c r="O1126" s="1">
        <v>2</v>
      </c>
      <c r="P1126" s="1">
        <v>1</v>
      </c>
      <c r="Q1126" s="1" t="s">
        <v>59</v>
      </c>
      <c r="R1126" s="1" t="s">
        <v>59</v>
      </c>
      <c r="S1126" s="1" t="s">
        <v>59</v>
      </c>
      <c r="T1126" s="1" t="s">
        <v>59</v>
      </c>
      <c r="U1126" s="1" t="s">
        <v>59</v>
      </c>
      <c r="Y1126" s="1" t="s">
        <v>58</v>
      </c>
      <c r="Z1126" s="1" t="s">
        <v>66</v>
      </c>
      <c r="AA1126" s="1" t="s">
        <v>58</v>
      </c>
      <c r="AB1126" s="1" t="s">
        <v>66</v>
      </c>
      <c r="AC1126" s="1" t="s">
        <v>58</v>
      </c>
      <c r="AD1126" s="1" t="s">
        <v>58</v>
      </c>
      <c r="AE1126" s="1" t="s">
        <v>66</v>
      </c>
      <c r="AF1126" s="1" t="s">
        <v>58</v>
      </c>
      <c r="AG1126" s="1" t="s">
        <v>58</v>
      </c>
      <c r="AH1126" s="1" t="s">
        <v>58</v>
      </c>
      <c r="AI1126" s="1" t="s">
        <v>58</v>
      </c>
      <c r="AJ1126" s="1" t="s">
        <v>58</v>
      </c>
      <c r="AK1126" s="1">
        <v>1</v>
      </c>
      <c r="AL1126" s="1">
        <v>1</v>
      </c>
      <c r="AM1126" s="1">
        <v>1</v>
      </c>
      <c r="AN1126" s="1">
        <v>0</v>
      </c>
      <c r="AO1126" s="1">
        <v>0</v>
      </c>
      <c r="AP1126" s="1">
        <v>1</v>
      </c>
      <c r="AQ1126" s="1">
        <v>0</v>
      </c>
      <c r="AR1126" s="1">
        <v>0</v>
      </c>
      <c r="AS1126" s="1">
        <v>0</v>
      </c>
      <c r="AW1126" s="1" t="s">
        <v>66</v>
      </c>
      <c r="AX1126" s="1">
        <v>3</v>
      </c>
    </row>
    <row r="1127" spans="1:50">
      <c r="A1127" s="1" t="s">
        <v>2119</v>
      </c>
      <c r="B1127" s="1" t="s">
        <v>2120</v>
      </c>
      <c r="C1127" s="1" t="s">
        <v>171</v>
      </c>
      <c r="D1127" s="1">
        <v>2975</v>
      </c>
      <c r="E1127" s="1" t="s">
        <v>63</v>
      </c>
      <c r="F1127" s="1">
        <v>50</v>
      </c>
      <c r="G1127" s="1" t="s">
        <v>70</v>
      </c>
      <c r="H1127" s="1">
        <v>297.7</v>
      </c>
      <c r="I1127" s="1" t="s">
        <v>105</v>
      </c>
      <c r="J1127" s="1" t="s">
        <v>71</v>
      </c>
      <c r="K1127" s="1" t="s">
        <v>90</v>
      </c>
      <c r="L1127" s="1" t="s">
        <v>66</v>
      </c>
      <c r="M1127" s="1">
        <v>1</v>
      </c>
      <c r="N1127" s="1">
        <v>2</v>
      </c>
      <c r="O1127" s="1">
        <v>2</v>
      </c>
      <c r="P1127" s="1">
        <v>0</v>
      </c>
      <c r="Q1127" s="1" t="s">
        <v>59</v>
      </c>
      <c r="R1127" s="1" t="s">
        <v>59</v>
      </c>
      <c r="S1127" s="1" t="s">
        <v>66</v>
      </c>
      <c r="T1127" s="1" t="s">
        <v>66</v>
      </c>
      <c r="U1127" s="1" t="s">
        <v>59</v>
      </c>
      <c r="V1127" s="1">
        <v>0</v>
      </c>
      <c r="W1127" s="1">
        <v>1</v>
      </c>
      <c r="X1127" s="1">
        <v>1</v>
      </c>
      <c r="Y1127" s="1" t="s">
        <v>58</v>
      </c>
      <c r="Z1127" s="1" t="s">
        <v>66</v>
      </c>
      <c r="AA1127" s="1" t="s">
        <v>58</v>
      </c>
      <c r="AB1127" s="1" t="s">
        <v>58</v>
      </c>
      <c r="AC1127" s="1" t="s">
        <v>58</v>
      </c>
      <c r="AD1127" s="1" t="s">
        <v>58</v>
      </c>
      <c r="AE1127" s="1" t="s">
        <v>58</v>
      </c>
      <c r="AF1127" s="1" t="s">
        <v>58</v>
      </c>
      <c r="AG1127" s="1" t="s">
        <v>58</v>
      </c>
      <c r="AH1127" s="1" t="s">
        <v>66</v>
      </c>
      <c r="AI1127" s="1" t="s">
        <v>58</v>
      </c>
      <c r="AJ1127" s="1" t="s">
        <v>58</v>
      </c>
      <c r="AK1127" s="1">
        <v>1</v>
      </c>
      <c r="AL1127" s="1">
        <v>1</v>
      </c>
      <c r="AM1127" s="1">
        <v>1</v>
      </c>
      <c r="AN1127" s="1">
        <v>0</v>
      </c>
      <c r="AO1127" s="1">
        <v>0</v>
      </c>
      <c r="AP1127" s="1">
        <v>1</v>
      </c>
      <c r="AQ1127" s="1">
        <v>0</v>
      </c>
      <c r="AR1127" s="1">
        <v>0</v>
      </c>
      <c r="AS1127" s="1">
        <v>1</v>
      </c>
      <c r="AV1127" s="1">
        <v>11.9</v>
      </c>
      <c r="AW1127" s="1" t="s">
        <v>59</v>
      </c>
      <c r="AX1127" s="1">
        <v>3</v>
      </c>
    </row>
    <row r="1128" spans="1:50">
      <c r="A1128" s="1" t="s">
        <v>2121</v>
      </c>
      <c r="B1128" s="1" t="s">
        <v>2122</v>
      </c>
      <c r="C1128" s="1" t="s">
        <v>417</v>
      </c>
      <c r="E1128" s="1" t="s">
        <v>63</v>
      </c>
      <c r="F1128" s="1">
        <v>48</v>
      </c>
      <c r="G1128" s="1" t="s">
        <v>64</v>
      </c>
      <c r="H1128" s="1">
        <v>251.32</v>
      </c>
      <c r="I1128" s="1" t="s">
        <v>94</v>
      </c>
      <c r="J1128" s="1" t="s">
        <v>71</v>
      </c>
      <c r="K1128" s="1" t="s">
        <v>156</v>
      </c>
      <c r="L1128" s="1" t="s">
        <v>66</v>
      </c>
      <c r="M1128" s="1">
        <v>2</v>
      </c>
      <c r="N1128" s="1">
        <v>1</v>
      </c>
      <c r="O1128" s="1">
        <v>1</v>
      </c>
      <c r="P1128" s="1">
        <v>0</v>
      </c>
      <c r="Q1128" s="1" t="s">
        <v>59</v>
      </c>
      <c r="R1128" s="1" t="s">
        <v>59</v>
      </c>
      <c r="S1128" s="1" t="s">
        <v>59</v>
      </c>
      <c r="T1128" s="1" t="s">
        <v>59</v>
      </c>
      <c r="U1128" s="1" t="s">
        <v>59</v>
      </c>
      <c r="V1128" s="1">
        <v>1</v>
      </c>
      <c r="W1128" s="1">
        <v>1</v>
      </c>
      <c r="X1128" s="1">
        <v>0</v>
      </c>
      <c r="Y1128" s="1" t="s">
        <v>58</v>
      </c>
      <c r="Z1128" s="1" t="s">
        <v>66</v>
      </c>
      <c r="AA1128" s="1" t="s">
        <v>66</v>
      </c>
      <c r="AB1128" s="1" t="s">
        <v>58</v>
      </c>
      <c r="AC1128" s="1" t="s">
        <v>58</v>
      </c>
      <c r="AD1128" s="1" t="s">
        <v>58</v>
      </c>
      <c r="AE1128" s="1" t="s">
        <v>58</v>
      </c>
      <c r="AF1128" s="1" t="s">
        <v>58</v>
      </c>
      <c r="AG1128" s="1" t="s">
        <v>58</v>
      </c>
      <c r="AH1128" s="1" t="s">
        <v>58</v>
      </c>
      <c r="AI1128" s="1" t="s">
        <v>58</v>
      </c>
      <c r="AJ1128" s="1" t="s">
        <v>58</v>
      </c>
      <c r="AK1128" s="1">
        <v>0</v>
      </c>
      <c r="AL1128" s="1">
        <v>1</v>
      </c>
      <c r="AM1128" s="1">
        <v>0</v>
      </c>
      <c r="AN1128" s="1">
        <v>0</v>
      </c>
      <c r="AO1128" s="1">
        <v>0</v>
      </c>
      <c r="AP1128" s="1">
        <v>0</v>
      </c>
      <c r="AQ1128" s="1">
        <v>0</v>
      </c>
      <c r="AR1128" s="1">
        <v>1</v>
      </c>
      <c r="AS1128" s="1">
        <v>0</v>
      </c>
      <c r="AV1128" s="1">
        <v>12.5</v>
      </c>
      <c r="AW1128" s="1" t="s">
        <v>59</v>
      </c>
      <c r="AX1128" s="1">
        <v>4</v>
      </c>
    </row>
    <row r="1129" spans="1:50">
      <c r="A1129" s="1" t="s">
        <v>2123</v>
      </c>
      <c r="B1129" s="1" t="s">
        <v>597</v>
      </c>
      <c r="C1129" s="1" t="s">
        <v>122</v>
      </c>
      <c r="E1129" s="1" t="s">
        <v>63</v>
      </c>
      <c r="F1129" s="1">
        <v>64</v>
      </c>
      <c r="G1129" s="1" t="s">
        <v>64</v>
      </c>
      <c r="H1129" s="1">
        <v>249.34</v>
      </c>
      <c r="I1129" s="1" t="s">
        <v>105</v>
      </c>
      <c r="J1129" s="1" t="s">
        <v>71</v>
      </c>
      <c r="K1129" s="1" t="s">
        <v>215</v>
      </c>
      <c r="L1129" s="1" t="s">
        <v>58</v>
      </c>
      <c r="M1129" s="1">
        <v>0</v>
      </c>
      <c r="N1129" s="1">
        <v>2</v>
      </c>
      <c r="O1129" s="1">
        <v>2</v>
      </c>
      <c r="P1129" s="1">
        <v>1</v>
      </c>
      <c r="Q1129" s="1" t="s">
        <v>59</v>
      </c>
      <c r="R1129" s="1" t="s">
        <v>66</v>
      </c>
      <c r="S1129" s="1" t="s">
        <v>66</v>
      </c>
      <c r="T1129" s="1" t="s">
        <v>66</v>
      </c>
      <c r="U1129" s="1" t="s">
        <v>66</v>
      </c>
      <c r="V1129" s="1">
        <v>0</v>
      </c>
      <c r="W1129" s="1">
        <v>1</v>
      </c>
      <c r="X1129" s="1">
        <v>1</v>
      </c>
      <c r="Y1129" s="1" t="s">
        <v>59</v>
      </c>
      <c r="Z1129" s="1" t="s">
        <v>59</v>
      </c>
      <c r="AA1129" s="1" t="s">
        <v>59</v>
      </c>
      <c r="AB1129" s="1" t="s">
        <v>59</v>
      </c>
      <c r="AC1129" s="1" t="s">
        <v>59</v>
      </c>
      <c r="AD1129" s="1" t="s">
        <v>59</v>
      </c>
      <c r="AE1129" s="1" t="s">
        <v>59</v>
      </c>
      <c r="AF1129" s="1" t="s">
        <v>59</v>
      </c>
      <c r="AG1129" s="1" t="s">
        <v>59</v>
      </c>
      <c r="AH1129" s="1" t="s">
        <v>59</v>
      </c>
      <c r="AI1129" s="1" t="s">
        <v>59</v>
      </c>
      <c r="AJ1129" s="1" t="s">
        <v>59</v>
      </c>
      <c r="AV1129" s="1">
        <v>12.1</v>
      </c>
      <c r="AW1129" s="1" t="s">
        <v>66</v>
      </c>
      <c r="AX1129" s="1">
        <v>7</v>
      </c>
    </row>
    <row r="1130" spans="1:50">
      <c r="A1130" s="1" t="s">
        <v>2124</v>
      </c>
      <c r="B1130" s="1" t="s">
        <v>2125</v>
      </c>
      <c r="C1130" s="1" t="s">
        <v>108</v>
      </c>
      <c r="D1130" s="1">
        <v>2800</v>
      </c>
      <c r="E1130" s="1" t="s">
        <v>63</v>
      </c>
      <c r="F1130" s="1">
        <v>82</v>
      </c>
      <c r="G1130" s="1" t="s">
        <v>64</v>
      </c>
      <c r="H1130" s="1">
        <v>299.67</v>
      </c>
      <c r="I1130" s="1" t="s">
        <v>100</v>
      </c>
      <c r="J1130" s="1" t="s">
        <v>71</v>
      </c>
      <c r="K1130" s="1" t="s">
        <v>72</v>
      </c>
      <c r="L1130" s="1" t="s">
        <v>58</v>
      </c>
      <c r="M1130" s="1">
        <v>0</v>
      </c>
      <c r="N1130" s="1">
        <v>2</v>
      </c>
      <c r="O1130" s="1">
        <v>2</v>
      </c>
      <c r="P1130" s="1">
        <v>2</v>
      </c>
      <c r="Q1130" s="1" t="s">
        <v>59</v>
      </c>
      <c r="R1130" s="1" t="s">
        <v>59</v>
      </c>
      <c r="S1130" s="1" t="s">
        <v>66</v>
      </c>
      <c r="T1130" s="1" t="s">
        <v>59</v>
      </c>
      <c r="U1130" s="1" t="s">
        <v>66</v>
      </c>
      <c r="V1130" s="1">
        <v>1</v>
      </c>
      <c r="W1130" s="1">
        <v>0</v>
      </c>
      <c r="X1130" s="1">
        <v>0</v>
      </c>
      <c r="Y1130" s="1" t="s">
        <v>66</v>
      </c>
      <c r="Z1130" s="1" t="s">
        <v>58</v>
      </c>
      <c r="AA1130" s="1" t="s">
        <v>58</v>
      </c>
      <c r="AB1130" s="1" t="s">
        <v>66</v>
      </c>
      <c r="AC1130" s="1" t="s">
        <v>58</v>
      </c>
      <c r="AD1130" s="1" t="s">
        <v>66</v>
      </c>
      <c r="AE1130" s="1" t="s">
        <v>58</v>
      </c>
      <c r="AF1130" s="1" t="s">
        <v>58</v>
      </c>
      <c r="AG1130" s="1" t="s">
        <v>58</v>
      </c>
      <c r="AH1130" s="1" t="s">
        <v>58</v>
      </c>
      <c r="AI1130" s="1" t="s">
        <v>58</v>
      </c>
      <c r="AJ1130" s="1" t="s">
        <v>58</v>
      </c>
      <c r="AK1130" s="1">
        <v>0</v>
      </c>
      <c r="AL1130" s="1">
        <v>0</v>
      </c>
      <c r="AM1130" s="1">
        <v>1</v>
      </c>
      <c r="AN1130" s="1">
        <v>1</v>
      </c>
      <c r="AO1130" s="1">
        <v>1</v>
      </c>
      <c r="AP1130" s="1">
        <v>0</v>
      </c>
      <c r="AQ1130" s="1">
        <v>0</v>
      </c>
      <c r="AR1130" s="1">
        <v>0</v>
      </c>
      <c r="AS1130" s="1">
        <v>0</v>
      </c>
      <c r="AV1130" s="1">
        <v>13.4</v>
      </c>
      <c r="AW1130" s="1" t="s">
        <v>59</v>
      </c>
      <c r="AX1130" s="1">
        <v>9</v>
      </c>
    </row>
    <row r="1131" spans="1:50">
      <c r="A1131" s="1" t="s">
        <v>2126</v>
      </c>
      <c r="B1131" s="1" t="s">
        <v>2127</v>
      </c>
      <c r="C1131" s="1" t="s">
        <v>212</v>
      </c>
      <c r="E1131" s="1" t="s">
        <v>63</v>
      </c>
      <c r="F1131" s="1">
        <v>56</v>
      </c>
      <c r="G1131" s="1" t="s">
        <v>115</v>
      </c>
      <c r="H1131" s="1">
        <v>214.47</v>
      </c>
      <c r="I1131" s="1" t="s">
        <v>105</v>
      </c>
      <c r="J1131" s="1" t="s">
        <v>55</v>
      </c>
      <c r="K1131" s="1" t="s">
        <v>72</v>
      </c>
      <c r="L1131" s="1" t="s">
        <v>58</v>
      </c>
      <c r="M1131" s="1">
        <v>0</v>
      </c>
      <c r="N1131" s="1">
        <v>0</v>
      </c>
      <c r="O1131" s="1">
        <v>0</v>
      </c>
      <c r="P1131" s="1">
        <v>0</v>
      </c>
      <c r="Q1131" s="1" t="s">
        <v>59</v>
      </c>
      <c r="R1131" s="1" t="s">
        <v>59</v>
      </c>
      <c r="S1131" s="1" t="s">
        <v>59</v>
      </c>
      <c r="T1131" s="1" t="s">
        <v>59</v>
      </c>
      <c r="U1131" s="1" t="s">
        <v>59</v>
      </c>
      <c r="W1131" s="1">
        <v>0</v>
      </c>
      <c r="X1131" s="1">
        <v>0</v>
      </c>
      <c r="Y1131" s="1" t="s">
        <v>58</v>
      </c>
      <c r="Z1131" s="1" t="s">
        <v>58</v>
      </c>
      <c r="AA1131" s="1" t="s">
        <v>58</v>
      </c>
      <c r="AB1131" s="1" t="s">
        <v>66</v>
      </c>
      <c r="AC1131" s="1" t="s">
        <v>58</v>
      </c>
      <c r="AD1131" s="1" t="s">
        <v>58</v>
      </c>
      <c r="AE1131" s="1" t="s">
        <v>58</v>
      </c>
      <c r="AF1131" s="1" t="s">
        <v>58</v>
      </c>
      <c r="AG1131" s="1" t="s">
        <v>66</v>
      </c>
      <c r="AH1131" s="1" t="s">
        <v>58</v>
      </c>
      <c r="AI1131" s="1" t="s">
        <v>58</v>
      </c>
      <c r="AJ1131" s="1" t="s">
        <v>58</v>
      </c>
      <c r="AK1131" s="1">
        <v>0</v>
      </c>
      <c r="AL1131" s="1">
        <v>0</v>
      </c>
      <c r="AM1131" s="1">
        <v>0</v>
      </c>
      <c r="AN1131" s="1">
        <v>0</v>
      </c>
      <c r="AO1131" s="1">
        <v>0</v>
      </c>
      <c r="AP1131" s="1">
        <v>0</v>
      </c>
      <c r="AQ1131" s="1">
        <v>0</v>
      </c>
      <c r="AR1131" s="1">
        <v>0</v>
      </c>
      <c r="AS1131" s="1">
        <v>0</v>
      </c>
      <c r="AV1131" s="1">
        <v>11.8</v>
      </c>
      <c r="AW1131" s="1" t="s">
        <v>59</v>
      </c>
      <c r="AX1131" s="1">
        <v>7</v>
      </c>
    </row>
    <row r="1132" spans="1:50">
      <c r="A1132" s="1" t="s">
        <v>2128</v>
      </c>
      <c r="B1132" s="1" t="s">
        <v>2129</v>
      </c>
      <c r="C1132" s="1" t="s">
        <v>103</v>
      </c>
      <c r="D1132" s="1">
        <v>4480</v>
      </c>
      <c r="E1132" s="1" t="s">
        <v>63</v>
      </c>
      <c r="F1132" s="1">
        <v>0</v>
      </c>
      <c r="G1132" s="1" t="s">
        <v>64</v>
      </c>
      <c r="H1132" s="1">
        <v>406.25</v>
      </c>
      <c r="I1132" s="1" t="s">
        <v>55</v>
      </c>
      <c r="J1132" s="1" t="s">
        <v>55</v>
      </c>
      <c r="K1132" s="1" t="s">
        <v>123</v>
      </c>
      <c r="L1132" s="1" t="s">
        <v>58</v>
      </c>
      <c r="M1132" s="1">
        <v>0</v>
      </c>
      <c r="N1132" s="1">
        <v>0</v>
      </c>
      <c r="O1132" s="1">
        <v>0</v>
      </c>
      <c r="P1132" s="1">
        <v>0</v>
      </c>
      <c r="Q1132" s="1" t="s">
        <v>59</v>
      </c>
      <c r="R1132" s="1" t="s">
        <v>59</v>
      </c>
      <c r="S1132" s="1" t="s">
        <v>59</v>
      </c>
      <c r="T1132" s="1" t="s">
        <v>59</v>
      </c>
      <c r="U1132" s="1" t="s">
        <v>59</v>
      </c>
      <c r="W1132" s="1">
        <v>0</v>
      </c>
      <c r="X1132" s="1">
        <v>0</v>
      </c>
      <c r="Y1132" s="1" t="s">
        <v>58</v>
      </c>
      <c r="Z1132" s="1" t="s">
        <v>58</v>
      </c>
      <c r="AA1132" s="1" t="s">
        <v>58</v>
      </c>
      <c r="AB1132" s="1" t="s">
        <v>58</v>
      </c>
      <c r="AC1132" s="1" t="s">
        <v>58</v>
      </c>
      <c r="AD1132" s="1" t="s">
        <v>58</v>
      </c>
      <c r="AE1132" s="1" t="s">
        <v>58</v>
      </c>
      <c r="AF1132" s="1" t="s">
        <v>58</v>
      </c>
      <c r="AG1132" s="1" t="s">
        <v>58</v>
      </c>
      <c r="AH1132" s="1" t="s">
        <v>58</v>
      </c>
      <c r="AI1132" s="1" t="s">
        <v>58</v>
      </c>
      <c r="AJ1132" s="1" t="s">
        <v>58</v>
      </c>
      <c r="AK1132" s="1">
        <v>0</v>
      </c>
      <c r="AL1132" s="1">
        <v>0</v>
      </c>
      <c r="AM1132" s="1">
        <v>0</v>
      </c>
      <c r="AN1132" s="1">
        <v>0</v>
      </c>
      <c r="AO1132" s="1">
        <v>0</v>
      </c>
      <c r="AP1132" s="1">
        <v>0</v>
      </c>
      <c r="AQ1132" s="1">
        <v>0</v>
      </c>
      <c r="AR1132" s="1">
        <v>0</v>
      </c>
      <c r="AS1132" s="1">
        <v>0</v>
      </c>
      <c r="AV1132" s="1">
        <v>14.3</v>
      </c>
      <c r="AW1132" s="1" t="s">
        <v>59</v>
      </c>
      <c r="AX1132" s="1">
        <v>6</v>
      </c>
    </row>
    <row r="1133" spans="1:50">
      <c r="A1133" s="1" t="s">
        <v>2130</v>
      </c>
      <c r="B1133" s="1" t="s">
        <v>1685</v>
      </c>
      <c r="C1133" s="1" t="s">
        <v>205</v>
      </c>
      <c r="D1133" s="1">
        <v>5280</v>
      </c>
      <c r="E1133" s="1" t="s">
        <v>63</v>
      </c>
      <c r="F1133" s="1">
        <v>24</v>
      </c>
      <c r="G1133" s="1" t="s">
        <v>54</v>
      </c>
      <c r="H1133" s="1">
        <v>261.83999999999997</v>
      </c>
      <c r="I1133" s="1" t="s">
        <v>55</v>
      </c>
      <c r="J1133" s="1" t="s">
        <v>55</v>
      </c>
      <c r="K1133" s="1" t="s">
        <v>131</v>
      </c>
      <c r="L1133" s="1" t="s">
        <v>66</v>
      </c>
      <c r="M1133" s="1">
        <v>1</v>
      </c>
      <c r="N1133" s="1">
        <v>1</v>
      </c>
      <c r="O1133" s="1">
        <v>1</v>
      </c>
      <c r="P1133" s="1">
        <v>0</v>
      </c>
      <c r="Q1133" s="1" t="s">
        <v>59</v>
      </c>
      <c r="R1133" s="1" t="s">
        <v>59</v>
      </c>
      <c r="S1133" s="1" t="s">
        <v>59</v>
      </c>
      <c r="T1133" s="1" t="s">
        <v>59</v>
      </c>
      <c r="U1133" s="1" t="s">
        <v>59</v>
      </c>
      <c r="W1133" s="1">
        <v>0</v>
      </c>
      <c r="X1133" s="1">
        <v>0</v>
      </c>
      <c r="Y1133" s="1" t="s">
        <v>58</v>
      </c>
      <c r="Z1133" s="1" t="s">
        <v>58</v>
      </c>
      <c r="AA1133" s="1" t="s">
        <v>58</v>
      </c>
      <c r="AB1133" s="1" t="s">
        <v>58</v>
      </c>
      <c r="AC1133" s="1" t="s">
        <v>58</v>
      </c>
      <c r="AD1133" s="1" t="s">
        <v>58</v>
      </c>
      <c r="AE1133" s="1" t="s">
        <v>58</v>
      </c>
      <c r="AF1133" s="1" t="s">
        <v>58</v>
      </c>
      <c r="AG1133" s="1" t="s">
        <v>58</v>
      </c>
      <c r="AH1133" s="1" t="s">
        <v>58</v>
      </c>
      <c r="AI1133" s="1" t="s">
        <v>58</v>
      </c>
      <c r="AJ1133" s="1" t="s">
        <v>58</v>
      </c>
      <c r="AK1133" s="1">
        <v>0</v>
      </c>
      <c r="AL1133" s="1">
        <v>1</v>
      </c>
      <c r="AM1133" s="1">
        <v>1</v>
      </c>
      <c r="AN1133" s="1">
        <v>0</v>
      </c>
      <c r="AO1133" s="1">
        <v>1</v>
      </c>
      <c r="AP1133" s="1">
        <v>0</v>
      </c>
      <c r="AQ1133" s="1">
        <v>0</v>
      </c>
      <c r="AR1133" s="1">
        <v>0</v>
      </c>
      <c r="AS1133" s="1">
        <v>0</v>
      </c>
      <c r="AV1133" s="1">
        <v>11.9</v>
      </c>
      <c r="AW1133" s="1" t="s">
        <v>59</v>
      </c>
      <c r="AX1133" s="1">
        <v>1</v>
      </c>
    </row>
    <row r="1134" spans="1:50">
      <c r="A1134" s="1" t="s">
        <v>2131</v>
      </c>
      <c r="B1134" s="1" t="s">
        <v>2132</v>
      </c>
      <c r="C1134" s="1" t="s">
        <v>177</v>
      </c>
      <c r="E1134" s="1" t="s">
        <v>63</v>
      </c>
      <c r="F1134" s="1">
        <v>44</v>
      </c>
      <c r="G1134" s="1" t="s">
        <v>104</v>
      </c>
      <c r="H1134" s="1">
        <v>169.41</v>
      </c>
      <c r="I1134" s="1" t="s">
        <v>55</v>
      </c>
      <c r="J1134" s="1" t="s">
        <v>56</v>
      </c>
      <c r="K1134" s="1" t="s">
        <v>72</v>
      </c>
      <c r="L1134" s="1" t="s">
        <v>58</v>
      </c>
      <c r="M1134" s="1">
        <v>0</v>
      </c>
      <c r="N1134" s="1">
        <v>1</v>
      </c>
      <c r="O1134" s="1">
        <v>1</v>
      </c>
      <c r="P1134" s="1">
        <v>0</v>
      </c>
      <c r="Q1134" s="1" t="s">
        <v>59</v>
      </c>
      <c r="R1134" s="1" t="s">
        <v>59</v>
      </c>
      <c r="S1134" s="1" t="s">
        <v>59</v>
      </c>
      <c r="T1134" s="1" t="s">
        <v>59</v>
      </c>
      <c r="U1134" s="1" t="s">
        <v>59</v>
      </c>
      <c r="W1134" s="1">
        <v>0</v>
      </c>
      <c r="X1134" s="1">
        <v>0</v>
      </c>
      <c r="Y1134" s="1" t="s">
        <v>58</v>
      </c>
      <c r="Z1134" s="1" t="s">
        <v>58</v>
      </c>
      <c r="AA1134" s="1" t="s">
        <v>58</v>
      </c>
      <c r="AB1134" s="1" t="s">
        <v>58</v>
      </c>
      <c r="AC1134" s="1" t="s">
        <v>58</v>
      </c>
      <c r="AD1134" s="1" t="s">
        <v>58</v>
      </c>
      <c r="AE1134" s="1" t="s">
        <v>58</v>
      </c>
      <c r="AF1134" s="1" t="s">
        <v>58</v>
      </c>
      <c r="AG1134" s="1" t="s">
        <v>58</v>
      </c>
      <c r="AH1134" s="1" t="s">
        <v>58</v>
      </c>
      <c r="AI1134" s="1" t="s">
        <v>58</v>
      </c>
      <c r="AJ1134" s="1" t="s">
        <v>58</v>
      </c>
      <c r="AK1134" s="1">
        <v>1</v>
      </c>
      <c r="AL1134" s="1">
        <v>1</v>
      </c>
      <c r="AM1134" s="1">
        <v>1</v>
      </c>
      <c r="AN1134" s="1">
        <v>0</v>
      </c>
      <c r="AO1134" s="1">
        <v>0</v>
      </c>
      <c r="AP1134" s="1">
        <v>0</v>
      </c>
      <c r="AQ1134" s="1">
        <v>0</v>
      </c>
      <c r="AR1134" s="1">
        <v>1</v>
      </c>
      <c r="AS1134" s="1">
        <v>0</v>
      </c>
      <c r="AV1134" s="1">
        <v>12.1</v>
      </c>
      <c r="AW1134" s="1" t="s">
        <v>59</v>
      </c>
      <c r="AX1134" s="1">
        <v>8</v>
      </c>
    </row>
    <row r="1135" spans="1:50">
      <c r="A1135" s="1" t="s">
        <v>2133</v>
      </c>
      <c r="B1135" s="1" t="s">
        <v>2134</v>
      </c>
      <c r="C1135" s="1" t="s">
        <v>119</v>
      </c>
      <c r="E1135" s="1" t="s">
        <v>63</v>
      </c>
      <c r="F1135" s="1">
        <v>72</v>
      </c>
      <c r="G1135" s="1" t="s">
        <v>84</v>
      </c>
      <c r="H1135" s="1">
        <v>236.51</v>
      </c>
      <c r="I1135" s="1" t="s">
        <v>105</v>
      </c>
      <c r="J1135" s="1" t="s">
        <v>71</v>
      </c>
      <c r="K1135" s="1" t="s">
        <v>72</v>
      </c>
      <c r="L1135" s="1" t="s">
        <v>58</v>
      </c>
      <c r="M1135" s="1">
        <v>0</v>
      </c>
      <c r="N1135" s="1">
        <v>2</v>
      </c>
      <c r="O1135" s="1">
        <v>2</v>
      </c>
      <c r="P1135" s="1">
        <v>0</v>
      </c>
      <c r="Q1135" s="1" t="s">
        <v>59</v>
      </c>
      <c r="R1135" s="1" t="s">
        <v>59</v>
      </c>
      <c r="S1135" s="1" t="s">
        <v>59</v>
      </c>
      <c r="T1135" s="1" t="s">
        <v>59</v>
      </c>
      <c r="U1135" s="1" t="s">
        <v>59</v>
      </c>
      <c r="W1135" s="1">
        <v>0</v>
      </c>
      <c r="X1135" s="1">
        <v>0</v>
      </c>
      <c r="Y1135" s="1" t="s">
        <v>58</v>
      </c>
      <c r="Z1135" s="1" t="s">
        <v>66</v>
      </c>
      <c r="AA1135" s="1" t="s">
        <v>58</v>
      </c>
      <c r="AB1135" s="1" t="s">
        <v>58</v>
      </c>
      <c r="AC1135" s="1" t="s">
        <v>58</v>
      </c>
      <c r="AD1135" s="1" t="s">
        <v>58</v>
      </c>
      <c r="AE1135" s="1" t="s">
        <v>58</v>
      </c>
      <c r="AF1135" s="1" t="s">
        <v>58</v>
      </c>
      <c r="AG1135" s="1" t="s">
        <v>58</v>
      </c>
      <c r="AH1135" s="1" t="s">
        <v>58</v>
      </c>
      <c r="AI1135" s="1" t="s">
        <v>58</v>
      </c>
      <c r="AJ1135" s="1" t="s">
        <v>58</v>
      </c>
      <c r="AK1135" s="1">
        <v>0</v>
      </c>
      <c r="AL1135" s="1">
        <v>0</v>
      </c>
      <c r="AM1135" s="1">
        <v>1</v>
      </c>
      <c r="AN1135" s="1">
        <v>0</v>
      </c>
      <c r="AO1135" s="1">
        <v>0</v>
      </c>
      <c r="AP1135" s="1">
        <v>0</v>
      </c>
      <c r="AQ1135" s="1">
        <v>0</v>
      </c>
      <c r="AR1135" s="1">
        <v>0</v>
      </c>
      <c r="AS1135" s="1">
        <v>0</v>
      </c>
      <c r="AV1135" s="1">
        <v>12.5</v>
      </c>
      <c r="AW1135" s="1" t="s">
        <v>59</v>
      </c>
      <c r="AX1135" s="1">
        <v>7</v>
      </c>
    </row>
    <row r="1136" spans="1:50">
      <c r="A1136" s="1" t="s">
        <v>2135</v>
      </c>
      <c r="B1136" s="1" t="s">
        <v>2136</v>
      </c>
      <c r="C1136" s="1" t="s">
        <v>103</v>
      </c>
      <c r="D1136" s="1">
        <v>7480</v>
      </c>
      <c r="E1136" s="1" t="s">
        <v>53</v>
      </c>
      <c r="F1136" s="1">
        <v>88</v>
      </c>
      <c r="G1136" s="1" t="s">
        <v>115</v>
      </c>
      <c r="H1136" s="1">
        <v>311.83999999999997</v>
      </c>
      <c r="I1136" s="1" t="s">
        <v>94</v>
      </c>
      <c r="J1136" s="1" t="s">
        <v>56</v>
      </c>
      <c r="K1136" s="1" t="s">
        <v>72</v>
      </c>
      <c r="L1136" s="1" t="s">
        <v>58</v>
      </c>
      <c r="M1136" s="1">
        <v>0</v>
      </c>
      <c r="N1136" s="1">
        <v>2</v>
      </c>
      <c r="O1136" s="1">
        <v>2</v>
      </c>
      <c r="P1136" s="1">
        <v>2</v>
      </c>
      <c r="Q1136" s="1" t="s">
        <v>59</v>
      </c>
      <c r="R1136" s="1" t="s">
        <v>59</v>
      </c>
      <c r="S1136" s="1" t="s">
        <v>59</v>
      </c>
      <c r="T1136" s="1" t="s">
        <v>59</v>
      </c>
      <c r="U1136" s="1" t="s">
        <v>59</v>
      </c>
      <c r="W1136" s="1">
        <v>0</v>
      </c>
      <c r="X1136" s="1">
        <v>0</v>
      </c>
      <c r="Y1136" s="1" t="s">
        <v>66</v>
      </c>
      <c r="Z1136" s="1" t="s">
        <v>58</v>
      </c>
      <c r="AA1136" s="1" t="s">
        <v>58</v>
      </c>
      <c r="AB1136" s="1" t="s">
        <v>66</v>
      </c>
      <c r="AC1136" s="1" t="s">
        <v>58</v>
      </c>
      <c r="AD1136" s="1" t="s">
        <v>58</v>
      </c>
      <c r="AE1136" s="1" t="s">
        <v>58</v>
      </c>
      <c r="AF1136" s="1" t="s">
        <v>58</v>
      </c>
      <c r="AG1136" s="1" t="s">
        <v>58</v>
      </c>
      <c r="AH1136" s="1" t="s">
        <v>58</v>
      </c>
      <c r="AI1136" s="1" t="s">
        <v>58</v>
      </c>
      <c r="AJ1136" s="1" t="s">
        <v>58</v>
      </c>
      <c r="AK1136" s="1">
        <v>0</v>
      </c>
      <c r="AL1136" s="1">
        <v>0</v>
      </c>
      <c r="AM1136" s="1">
        <v>1</v>
      </c>
      <c r="AN1136" s="1">
        <v>0</v>
      </c>
      <c r="AO1136" s="1">
        <v>1</v>
      </c>
      <c r="AP1136" s="1">
        <v>0</v>
      </c>
      <c r="AQ1136" s="1">
        <v>0</v>
      </c>
      <c r="AR1136" s="1">
        <v>0</v>
      </c>
      <c r="AS1136" s="1">
        <v>0</v>
      </c>
      <c r="AV1136" s="1">
        <v>13.3</v>
      </c>
      <c r="AW1136" s="1" t="s">
        <v>59</v>
      </c>
      <c r="AX1136" s="1">
        <v>6</v>
      </c>
    </row>
    <row r="1137" spans="1:50">
      <c r="A1137" s="1" t="s">
        <v>2137</v>
      </c>
      <c r="B1137" s="1" t="s">
        <v>2138</v>
      </c>
      <c r="C1137" s="1" t="s">
        <v>108</v>
      </c>
      <c r="E1137" s="1" t="s">
        <v>63</v>
      </c>
      <c r="F1137" s="1">
        <v>84</v>
      </c>
      <c r="G1137" s="1" t="s">
        <v>64</v>
      </c>
      <c r="H1137" s="1">
        <v>236.51</v>
      </c>
      <c r="I1137" s="1" t="s">
        <v>55</v>
      </c>
      <c r="J1137" s="1" t="s">
        <v>55</v>
      </c>
      <c r="K1137" s="1" t="s">
        <v>72</v>
      </c>
      <c r="L1137" s="1" t="s">
        <v>58</v>
      </c>
      <c r="M1137" s="1">
        <v>0</v>
      </c>
      <c r="N1137" s="1">
        <v>1</v>
      </c>
      <c r="O1137" s="1">
        <v>1</v>
      </c>
      <c r="P1137" s="1">
        <v>0</v>
      </c>
      <c r="Q1137" s="1" t="s">
        <v>59</v>
      </c>
      <c r="R1137" s="1" t="s">
        <v>59</v>
      </c>
      <c r="S1137" s="1" t="s">
        <v>59</v>
      </c>
      <c r="T1137" s="1" t="s">
        <v>59</v>
      </c>
      <c r="U1137" s="1" t="s">
        <v>59</v>
      </c>
      <c r="V1137" s="1">
        <v>2</v>
      </c>
      <c r="W1137" s="1">
        <v>1</v>
      </c>
      <c r="X1137" s="1">
        <v>0</v>
      </c>
      <c r="Y1137" s="1" t="s">
        <v>66</v>
      </c>
      <c r="Z1137" s="1" t="s">
        <v>58</v>
      </c>
      <c r="AA1137" s="1" t="s">
        <v>58</v>
      </c>
      <c r="AB1137" s="1" t="s">
        <v>66</v>
      </c>
      <c r="AC1137" s="1" t="s">
        <v>58</v>
      </c>
      <c r="AD1137" s="1" t="s">
        <v>58</v>
      </c>
      <c r="AE1137" s="1" t="s">
        <v>58</v>
      </c>
      <c r="AF1137" s="1" t="s">
        <v>58</v>
      </c>
      <c r="AG1137" s="1" t="s">
        <v>58</v>
      </c>
      <c r="AH1137" s="1" t="s">
        <v>58</v>
      </c>
      <c r="AI1137" s="1" t="s">
        <v>58</v>
      </c>
      <c r="AJ1137" s="1" t="s">
        <v>58</v>
      </c>
      <c r="AK1137" s="1">
        <v>0</v>
      </c>
      <c r="AL1137" s="1">
        <v>0</v>
      </c>
      <c r="AM1137" s="1">
        <v>1</v>
      </c>
      <c r="AN1137" s="1">
        <v>0</v>
      </c>
      <c r="AO1137" s="1">
        <v>0</v>
      </c>
      <c r="AP1137" s="1">
        <v>0</v>
      </c>
      <c r="AQ1137" s="1">
        <v>0</v>
      </c>
      <c r="AR1137" s="1">
        <v>0</v>
      </c>
      <c r="AS1137" s="1">
        <v>0</v>
      </c>
      <c r="AV1137" s="1">
        <v>12.1</v>
      </c>
      <c r="AW1137" s="1" t="s">
        <v>59</v>
      </c>
      <c r="AX1137" s="1">
        <v>9</v>
      </c>
    </row>
    <row r="1138" spans="1:50">
      <c r="A1138" s="1" t="s">
        <v>2139</v>
      </c>
      <c r="B1138" s="1" t="s">
        <v>2140</v>
      </c>
      <c r="C1138" s="1" t="s">
        <v>69</v>
      </c>
      <c r="D1138" s="1">
        <v>1150</v>
      </c>
      <c r="E1138" s="1" t="s">
        <v>63</v>
      </c>
      <c r="F1138" s="1">
        <v>78</v>
      </c>
      <c r="G1138" s="1" t="s">
        <v>104</v>
      </c>
      <c r="H1138" s="1">
        <v>275</v>
      </c>
      <c r="I1138" s="1" t="s">
        <v>313</v>
      </c>
      <c r="J1138" s="1" t="s">
        <v>71</v>
      </c>
      <c r="K1138" s="1" t="s">
        <v>72</v>
      </c>
      <c r="L1138" s="1" t="s">
        <v>58</v>
      </c>
      <c r="M1138" s="1">
        <v>0</v>
      </c>
      <c r="N1138" s="1">
        <v>1</v>
      </c>
      <c r="O1138" s="1">
        <v>1</v>
      </c>
      <c r="P1138" s="1">
        <v>1</v>
      </c>
      <c r="Q1138" s="1" t="s">
        <v>59</v>
      </c>
      <c r="R1138" s="1" t="s">
        <v>59</v>
      </c>
      <c r="S1138" s="1" t="s">
        <v>59</v>
      </c>
      <c r="T1138" s="1" t="s">
        <v>59</v>
      </c>
      <c r="U1138" s="1" t="s">
        <v>59</v>
      </c>
      <c r="Y1138" s="1" t="s">
        <v>58</v>
      </c>
      <c r="Z1138" s="1" t="s">
        <v>58</v>
      </c>
      <c r="AA1138" s="1" t="s">
        <v>58</v>
      </c>
      <c r="AB1138" s="1" t="s">
        <v>66</v>
      </c>
      <c r="AC1138" s="1" t="s">
        <v>58</v>
      </c>
      <c r="AD1138" s="1" t="s">
        <v>58</v>
      </c>
      <c r="AE1138" s="1" t="s">
        <v>58</v>
      </c>
      <c r="AF1138" s="1" t="s">
        <v>58</v>
      </c>
      <c r="AG1138" s="1" t="s">
        <v>58</v>
      </c>
      <c r="AH1138" s="1" t="s">
        <v>58</v>
      </c>
      <c r="AI1138" s="1" t="s">
        <v>58</v>
      </c>
      <c r="AJ1138" s="1" t="s">
        <v>58</v>
      </c>
      <c r="AK1138" s="1">
        <v>1</v>
      </c>
      <c r="AL1138" s="1">
        <v>0</v>
      </c>
      <c r="AM1138" s="1">
        <v>1</v>
      </c>
      <c r="AN1138" s="1">
        <v>0</v>
      </c>
      <c r="AO1138" s="1">
        <v>0</v>
      </c>
      <c r="AP1138" s="1">
        <v>0</v>
      </c>
      <c r="AQ1138" s="1">
        <v>0</v>
      </c>
      <c r="AR1138" s="1">
        <v>0</v>
      </c>
      <c r="AS1138" s="1">
        <v>0</v>
      </c>
      <c r="AW1138" s="1" t="s">
        <v>66</v>
      </c>
      <c r="AX1138" s="1">
        <v>6</v>
      </c>
    </row>
    <row r="1139" spans="1:50">
      <c r="A1139" s="1" t="s">
        <v>2141</v>
      </c>
      <c r="B1139" s="1" t="s">
        <v>2142</v>
      </c>
      <c r="C1139" s="1" t="s">
        <v>187</v>
      </c>
      <c r="D1139" s="1">
        <v>6760</v>
      </c>
      <c r="E1139" s="1" t="s">
        <v>63</v>
      </c>
      <c r="F1139" s="1">
        <v>66</v>
      </c>
      <c r="G1139" s="1" t="s">
        <v>64</v>
      </c>
      <c r="H1139" s="1">
        <v>347.04</v>
      </c>
      <c r="I1139" s="1" t="s">
        <v>55</v>
      </c>
      <c r="J1139" s="1" t="s">
        <v>55</v>
      </c>
      <c r="K1139" s="1" t="s">
        <v>72</v>
      </c>
      <c r="L1139" s="1" t="s">
        <v>58</v>
      </c>
      <c r="M1139" s="1">
        <v>0</v>
      </c>
      <c r="N1139" s="1">
        <v>2</v>
      </c>
      <c r="O1139" s="1">
        <v>2</v>
      </c>
      <c r="P1139" s="1">
        <v>0</v>
      </c>
      <c r="Q1139" s="1" t="s">
        <v>59</v>
      </c>
      <c r="R1139" s="1" t="s">
        <v>59</v>
      </c>
      <c r="S1139" s="1" t="s">
        <v>59</v>
      </c>
      <c r="T1139" s="1" t="s">
        <v>59</v>
      </c>
      <c r="U1139" s="1" t="s">
        <v>59</v>
      </c>
      <c r="W1139" s="1">
        <v>0</v>
      </c>
      <c r="X1139" s="1">
        <v>0</v>
      </c>
      <c r="Y1139" s="1" t="s">
        <v>66</v>
      </c>
      <c r="Z1139" s="1" t="s">
        <v>66</v>
      </c>
      <c r="AA1139" s="1" t="s">
        <v>58</v>
      </c>
      <c r="AB1139" s="1" t="s">
        <v>58</v>
      </c>
      <c r="AC1139" s="1" t="s">
        <v>58</v>
      </c>
      <c r="AD1139" s="1" t="s">
        <v>58</v>
      </c>
      <c r="AE1139" s="1" t="s">
        <v>58</v>
      </c>
      <c r="AF1139" s="1" t="s">
        <v>58</v>
      </c>
      <c r="AG1139" s="1" t="s">
        <v>58</v>
      </c>
      <c r="AH1139" s="1" t="s">
        <v>58</v>
      </c>
      <c r="AI1139" s="1" t="s">
        <v>58</v>
      </c>
      <c r="AJ1139" s="1" t="s">
        <v>58</v>
      </c>
      <c r="AK1139" s="1">
        <v>1</v>
      </c>
      <c r="AL1139" s="1">
        <v>0</v>
      </c>
      <c r="AM1139" s="1">
        <v>1</v>
      </c>
      <c r="AN1139" s="1">
        <v>1</v>
      </c>
      <c r="AO1139" s="1">
        <v>0</v>
      </c>
      <c r="AP1139" s="1">
        <v>0</v>
      </c>
      <c r="AQ1139" s="1">
        <v>0</v>
      </c>
      <c r="AR1139" s="1">
        <v>0</v>
      </c>
      <c r="AS1139" s="1">
        <v>1</v>
      </c>
      <c r="AV1139" s="1">
        <v>12.5</v>
      </c>
      <c r="AW1139" s="1" t="s">
        <v>59</v>
      </c>
      <c r="AX1139" s="1">
        <v>7</v>
      </c>
    </row>
    <row r="1140" spans="1:50">
      <c r="A1140" s="1" t="s">
        <v>2143</v>
      </c>
      <c r="B1140" s="1" t="s">
        <v>2144</v>
      </c>
      <c r="C1140" s="1" t="s">
        <v>266</v>
      </c>
      <c r="D1140" s="1">
        <v>220</v>
      </c>
      <c r="E1140" s="1" t="s">
        <v>53</v>
      </c>
      <c r="F1140" s="1">
        <v>0</v>
      </c>
      <c r="G1140" s="1" t="s">
        <v>70</v>
      </c>
      <c r="H1140" s="1">
        <v>199.67</v>
      </c>
      <c r="I1140" s="1" t="s">
        <v>55</v>
      </c>
      <c r="J1140" s="1" t="s">
        <v>55</v>
      </c>
      <c r="K1140" s="1" t="s">
        <v>57</v>
      </c>
      <c r="L1140" s="1" t="s">
        <v>58</v>
      </c>
      <c r="M1140" s="1">
        <v>0</v>
      </c>
      <c r="N1140" s="1">
        <v>2</v>
      </c>
      <c r="O1140" s="1">
        <v>2</v>
      </c>
      <c r="P1140" s="1">
        <v>0</v>
      </c>
      <c r="Q1140" s="1" t="s">
        <v>59</v>
      </c>
      <c r="R1140" s="1" t="s">
        <v>59</v>
      </c>
      <c r="S1140" s="1" t="s">
        <v>59</v>
      </c>
      <c r="T1140" s="1" t="s">
        <v>59</v>
      </c>
      <c r="U1140" s="1" t="s">
        <v>59</v>
      </c>
      <c r="V1140" s="1">
        <v>0</v>
      </c>
      <c r="W1140" s="1">
        <v>0</v>
      </c>
      <c r="X1140" s="1">
        <v>0</v>
      </c>
      <c r="Y1140" s="1" t="s">
        <v>59</v>
      </c>
      <c r="Z1140" s="1" t="s">
        <v>59</v>
      </c>
      <c r="AA1140" s="1" t="s">
        <v>59</v>
      </c>
      <c r="AB1140" s="1" t="s">
        <v>59</v>
      </c>
      <c r="AC1140" s="1" t="s">
        <v>59</v>
      </c>
      <c r="AD1140" s="1" t="s">
        <v>59</v>
      </c>
      <c r="AE1140" s="1" t="s">
        <v>59</v>
      </c>
      <c r="AF1140" s="1" t="s">
        <v>59</v>
      </c>
      <c r="AG1140" s="1" t="s">
        <v>59</v>
      </c>
      <c r="AH1140" s="1" t="s">
        <v>59</v>
      </c>
      <c r="AI1140" s="1" t="s">
        <v>59</v>
      </c>
      <c r="AJ1140" s="1" t="s">
        <v>59</v>
      </c>
      <c r="AV1140" s="1">
        <v>11.9</v>
      </c>
      <c r="AW1140" s="1" t="s">
        <v>59</v>
      </c>
      <c r="AX1140" s="1">
        <v>9</v>
      </c>
    </row>
    <row r="1141" spans="1:50">
      <c r="A1141" s="1" t="s">
        <v>2145</v>
      </c>
      <c r="B1141" s="1" t="s">
        <v>2146</v>
      </c>
      <c r="C1141" s="1" t="s">
        <v>119</v>
      </c>
      <c r="D1141" s="1">
        <v>520</v>
      </c>
      <c r="E1141" s="1" t="s">
        <v>53</v>
      </c>
      <c r="F1141" s="1">
        <v>44</v>
      </c>
      <c r="G1141" s="1" t="s">
        <v>64</v>
      </c>
      <c r="H1141" s="1">
        <v>225.99</v>
      </c>
      <c r="I1141" s="1" t="s">
        <v>105</v>
      </c>
      <c r="J1141" s="1" t="s">
        <v>71</v>
      </c>
      <c r="K1141" s="1" t="s">
        <v>145</v>
      </c>
      <c r="L1141" s="1" t="s">
        <v>58</v>
      </c>
      <c r="M1141" s="1">
        <v>0</v>
      </c>
      <c r="N1141" s="1">
        <v>2</v>
      </c>
      <c r="O1141" s="1">
        <v>2</v>
      </c>
      <c r="P1141" s="1">
        <v>0</v>
      </c>
      <c r="Q1141" s="1" t="s">
        <v>59</v>
      </c>
      <c r="R1141" s="1" t="s">
        <v>59</v>
      </c>
      <c r="S1141" s="1" t="s">
        <v>59</v>
      </c>
      <c r="T1141" s="1" t="s">
        <v>59</v>
      </c>
      <c r="U1141" s="1" t="s">
        <v>59</v>
      </c>
      <c r="W1141" s="1">
        <v>0</v>
      </c>
      <c r="X1141" s="1">
        <v>0</v>
      </c>
      <c r="Y1141" s="1" t="s">
        <v>58</v>
      </c>
      <c r="Z1141" s="1" t="s">
        <v>66</v>
      </c>
      <c r="AA1141" s="1" t="s">
        <v>58</v>
      </c>
      <c r="AB1141" s="1" t="s">
        <v>66</v>
      </c>
      <c r="AC1141" s="1" t="s">
        <v>58</v>
      </c>
      <c r="AD1141" s="1" t="s">
        <v>58</v>
      </c>
      <c r="AE1141" s="1" t="s">
        <v>66</v>
      </c>
      <c r="AF1141" s="1" t="s">
        <v>58</v>
      </c>
      <c r="AG1141" s="1" t="s">
        <v>58</v>
      </c>
      <c r="AH1141" s="1" t="s">
        <v>58</v>
      </c>
      <c r="AI1141" s="1" t="s">
        <v>58</v>
      </c>
      <c r="AJ1141" s="1" t="s">
        <v>58</v>
      </c>
      <c r="AK1141" s="1">
        <v>1</v>
      </c>
      <c r="AL1141" s="1">
        <v>1</v>
      </c>
      <c r="AM1141" s="1">
        <v>1</v>
      </c>
      <c r="AN1141" s="1">
        <v>0</v>
      </c>
      <c r="AO1141" s="1">
        <v>1</v>
      </c>
      <c r="AP1141" s="1">
        <v>0</v>
      </c>
      <c r="AQ1141" s="1">
        <v>1</v>
      </c>
      <c r="AR1141" s="1">
        <v>0</v>
      </c>
      <c r="AS1141" s="1">
        <v>0</v>
      </c>
      <c r="AV1141" s="1">
        <v>11.4</v>
      </c>
      <c r="AW1141" s="1" t="s">
        <v>59</v>
      </c>
      <c r="AX1141" s="1">
        <v>7</v>
      </c>
    </row>
    <row r="1142" spans="1:50">
      <c r="A1142" s="1" t="s">
        <v>2147</v>
      </c>
      <c r="B1142" s="1" t="s">
        <v>2148</v>
      </c>
      <c r="C1142" s="1" t="s">
        <v>781</v>
      </c>
      <c r="E1142" s="1" t="s">
        <v>63</v>
      </c>
      <c r="F1142" s="1">
        <v>42</v>
      </c>
      <c r="G1142" s="1" t="s">
        <v>64</v>
      </c>
      <c r="H1142" s="1">
        <v>219.41</v>
      </c>
      <c r="I1142" s="1" t="s">
        <v>313</v>
      </c>
      <c r="J1142" s="1" t="s">
        <v>55</v>
      </c>
      <c r="K1142" s="1" t="s">
        <v>131</v>
      </c>
      <c r="L1142" s="1" t="s">
        <v>58</v>
      </c>
      <c r="M1142" s="1">
        <v>0</v>
      </c>
      <c r="N1142" s="1">
        <v>1</v>
      </c>
      <c r="O1142" s="1">
        <v>1</v>
      </c>
      <c r="P1142" s="1">
        <v>1</v>
      </c>
      <c r="Q1142" s="1" t="s">
        <v>59</v>
      </c>
      <c r="R1142" s="1" t="s">
        <v>59</v>
      </c>
      <c r="S1142" s="1" t="s">
        <v>59</v>
      </c>
      <c r="T1142" s="1" t="s">
        <v>59</v>
      </c>
      <c r="U1142" s="1" t="s">
        <v>59</v>
      </c>
      <c r="Y1142" s="1" t="s">
        <v>66</v>
      </c>
      <c r="Z1142" s="1" t="s">
        <v>58</v>
      </c>
      <c r="AA1142" s="1" t="s">
        <v>58</v>
      </c>
      <c r="AB1142" s="1" t="s">
        <v>66</v>
      </c>
      <c r="AC1142" s="1" t="s">
        <v>58</v>
      </c>
      <c r="AD1142" s="1" t="s">
        <v>58</v>
      </c>
      <c r="AE1142" s="1" t="s">
        <v>58</v>
      </c>
      <c r="AF1142" s="1" t="s">
        <v>58</v>
      </c>
      <c r="AG1142" s="1" t="s">
        <v>58</v>
      </c>
      <c r="AH1142" s="1" t="s">
        <v>58</v>
      </c>
      <c r="AI1142" s="1" t="s">
        <v>58</v>
      </c>
      <c r="AJ1142" s="1" t="s">
        <v>58</v>
      </c>
      <c r="AK1142" s="1">
        <v>0</v>
      </c>
      <c r="AL1142" s="1">
        <v>0</v>
      </c>
      <c r="AM1142" s="1">
        <v>0</v>
      </c>
      <c r="AN1142" s="1">
        <v>0</v>
      </c>
      <c r="AO1142" s="1">
        <v>0</v>
      </c>
      <c r="AP1142" s="1">
        <v>1</v>
      </c>
      <c r="AQ1142" s="1">
        <v>0</v>
      </c>
      <c r="AR1142" s="1">
        <v>0</v>
      </c>
      <c r="AS1142" s="1">
        <v>0</v>
      </c>
      <c r="AW1142" s="1" t="s">
        <v>66</v>
      </c>
      <c r="AX1142" s="1">
        <v>4</v>
      </c>
    </row>
    <row r="1143" spans="1:50">
      <c r="A1143" s="1" t="s">
        <v>2149</v>
      </c>
      <c r="B1143" s="1" t="s">
        <v>1440</v>
      </c>
      <c r="C1143" s="1" t="s">
        <v>103</v>
      </c>
      <c r="D1143" s="1">
        <v>4480</v>
      </c>
      <c r="E1143" s="1" t="s">
        <v>63</v>
      </c>
      <c r="F1143" s="1">
        <v>62</v>
      </c>
      <c r="G1143" s="1" t="s">
        <v>363</v>
      </c>
      <c r="H1143" s="1">
        <v>490.46</v>
      </c>
      <c r="I1143" s="1" t="s">
        <v>55</v>
      </c>
      <c r="J1143" s="1" t="s">
        <v>71</v>
      </c>
      <c r="K1143" s="1" t="s">
        <v>72</v>
      </c>
      <c r="L1143" s="1" t="s">
        <v>58</v>
      </c>
      <c r="M1143" s="1">
        <v>0</v>
      </c>
      <c r="N1143" s="1">
        <v>2</v>
      </c>
      <c r="O1143" s="1">
        <v>2</v>
      </c>
      <c r="P1143" s="1">
        <v>0</v>
      </c>
      <c r="Q1143" s="1" t="s">
        <v>59</v>
      </c>
      <c r="R1143" s="1" t="s">
        <v>59</v>
      </c>
      <c r="S1143" s="1" t="s">
        <v>59</v>
      </c>
      <c r="T1143" s="1" t="s">
        <v>59</v>
      </c>
      <c r="U1143" s="1" t="s">
        <v>59</v>
      </c>
      <c r="W1143" s="1">
        <v>0</v>
      </c>
      <c r="X1143" s="1">
        <v>0</v>
      </c>
      <c r="Y1143" s="1" t="s">
        <v>66</v>
      </c>
      <c r="Z1143" s="1" t="s">
        <v>58</v>
      </c>
      <c r="AA1143" s="1" t="s">
        <v>66</v>
      </c>
      <c r="AB1143" s="1" t="s">
        <v>66</v>
      </c>
      <c r="AC1143" s="1" t="s">
        <v>58</v>
      </c>
      <c r="AD1143" s="1" t="s">
        <v>58</v>
      </c>
      <c r="AE1143" s="1" t="s">
        <v>58</v>
      </c>
      <c r="AF1143" s="1" t="s">
        <v>58</v>
      </c>
      <c r="AG1143" s="1" t="s">
        <v>58</v>
      </c>
      <c r="AH1143" s="1" t="s">
        <v>58</v>
      </c>
      <c r="AI1143" s="1" t="s">
        <v>58</v>
      </c>
      <c r="AJ1143" s="1" t="s">
        <v>58</v>
      </c>
      <c r="AK1143" s="1">
        <v>1</v>
      </c>
      <c r="AL1143" s="1">
        <v>0</v>
      </c>
      <c r="AM1143" s="1">
        <v>1</v>
      </c>
      <c r="AN1143" s="1">
        <v>0</v>
      </c>
      <c r="AO1143" s="1">
        <v>1</v>
      </c>
      <c r="AP1143" s="1">
        <v>0</v>
      </c>
      <c r="AQ1143" s="1">
        <v>0</v>
      </c>
      <c r="AR1143" s="1">
        <v>1</v>
      </c>
      <c r="AS1143" s="1">
        <v>0</v>
      </c>
      <c r="AV1143" s="1">
        <v>14.9</v>
      </c>
      <c r="AW1143" s="1" t="s">
        <v>59</v>
      </c>
      <c r="AX1143" s="1">
        <v>6</v>
      </c>
    </row>
    <row r="1144" spans="1:50">
      <c r="A1144" s="1" t="s">
        <v>2150</v>
      </c>
      <c r="B1144" s="1" t="s">
        <v>1365</v>
      </c>
      <c r="C1144" s="1" t="s">
        <v>69</v>
      </c>
      <c r="D1144" s="1">
        <v>7600</v>
      </c>
      <c r="E1144" s="1" t="s">
        <v>53</v>
      </c>
      <c r="F1144" s="1">
        <v>66</v>
      </c>
      <c r="G1144" s="1" t="s">
        <v>104</v>
      </c>
      <c r="H1144" s="1">
        <v>299.01</v>
      </c>
      <c r="I1144" s="1" t="s">
        <v>55</v>
      </c>
      <c r="J1144" s="1" t="s">
        <v>55</v>
      </c>
      <c r="K1144" s="1" t="s">
        <v>131</v>
      </c>
      <c r="L1144" s="1" t="s">
        <v>58</v>
      </c>
      <c r="M1144" s="1">
        <v>0</v>
      </c>
      <c r="N1144" s="1">
        <v>2</v>
      </c>
      <c r="O1144" s="1">
        <v>2</v>
      </c>
      <c r="P1144" s="1">
        <v>0</v>
      </c>
      <c r="Q1144" s="1" t="s">
        <v>59</v>
      </c>
      <c r="R1144" s="1" t="s">
        <v>59</v>
      </c>
      <c r="S1144" s="1" t="s">
        <v>59</v>
      </c>
      <c r="T1144" s="1" t="s">
        <v>59</v>
      </c>
      <c r="U1144" s="1" t="s">
        <v>59</v>
      </c>
      <c r="W1144" s="1">
        <v>0</v>
      </c>
      <c r="X1144" s="1">
        <v>0</v>
      </c>
      <c r="Y1144" s="1" t="s">
        <v>58</v>
      </c>
      <c r="Z1144" s="1" t="s">
        <v>58</v>
      </c>
      <c r="AA1144" s="1" t="s">
        <v>58</v>
      </c>
      <c r="AB1144" s="1" t="s">
        <v>58</v>
      </c>
      <c r="AC1144" s="1" t="s">
        <v>58</v>
      </c>
      <c r="AD1144" s="1" t="s">
        <v>58</v>
      </c>
      <c r="AE1144" s="1" t="s">
        <v>58</v>
      </c>
      <c r="AF1144" s="1" t="s">
        <v>58</v>
      </c>
      <c r="AG1144" s="1" t="s">
        <v>58</v>
      </c>
      <c r="AH1144" s="1" t="s">
        <v>58</v>
      </c>
      <c r="AI1144" s="1" t="s">
        <v>58</v>
      </c>
      <c r="AJ1144" s="1" t="s">
        <v>58</v>
      </c>
      <c r="AK1144" s="1">
        <v>0</v>
      </c>
      <c r="AL1144" s="1">
        <v>0</v>
      </c>
      <c r="AM1144" s="1">
        <v>1</v>
      </c>
      <c r="AN1144" s="1">
        <v>0</v>
      </c>
      <c r="AO1144" s="1">
        <v>1</v>
      </c>
      <c r="AP1144" s="1">
        <v>0</v>
      </c>
      <c r="AQ1144" s="1">
        <v>0</v>
      </c>
      <c r="AR1144" s="1">
        <v>0</v>
      </c>
      <c r="AS1144" s="1">
        <v>0</v>
      </c>
      <c r="AV1144" s="1">
        <v>13.5</v>
      </c>
      <c r="AW1144" s="1" t="s">
        <v>59</v>
      </c>
      <c r="AX1144" s="1">
        <v>6</v>
      </c>
    </row>
    <row r="1145" spans="1:50">
      <c r="A1145" s="1" t="s">
        <v>2151</v>
      </c>
      <c r="B1145" s="1" t="s">
        <v>2152</v>
      </c>
      <c r="C1145" s="1" t="s">
        <v>103</v>
      </c>
      <c r="D1145" s="1">
        <v>4480</v>
      </c>
      <c r="E1145" s="1" t="s">
        <v>53</v>
      </c>
      <c r="F1145" s="1">
        <v>32</v>
      </c>
      <c r="G1145" s="1" t="s">
        <v>104</v>
      </c>
      <c r="H1145" s="1">
        <v>271.70999999999998</v>
      </c>
      <c r="I1145" s="1" t="s">
        <v>261</v>
      </c>
      <c r="J1145" s="1" t="s">
        <v>56</v>
      </c>
      <c r="K1145" s="1" t="s">
        <v>131</v>
      </c>
      <c r="L1145" s="1" t="s">
        <v>66</v>
      </c>
      <c r="M1145" s="1">
        <v>1</v>
      </c>
      <c r="N1145" s="1">
        <v>1</v>
      </c>
      <c r="O1145" s="1">
        <v>1</v>
      </c>
      <c r="P1145" s="1">
        <v>0</v>
      </c>
      <c r="Q1145" s="1" t="s">
        <v>66</v>
      </c>
      <c r="R1145" s="1" t="s">
        <v>66</v>
      </c>
      <c r="S1145" s="1" t="s">
        <v>59</v>
      </c>
      <c r="T1145" s="1" t="s">
        <v>66</v>
      </c>
      <c r="U1145" s="1" t="s">
        <v>66</v>
      </c>
      <c r="W1145" s="1">
        <v>0</v>
      </c>
      <c r="X1145" s="1">
        <v>0</v>
      </c>
      <c r="Y1145" s="1" t="s">
        <v>58</v>
      </c>
      <c r="Z1145" s="1" t="s">
        <v>58</v>
      </c>
      <c r="AA1145" s="1" t="s">
        <v>58</v>
      </c>
      <c r="AB1145" s="1" t="s">
        <v>58</v>
      </c>
      <c r="AC1145" s="1" t="s">
        <v>58</v>
      </c>
      <c r="AD1145" s="1" t="s">
        <v>58</v>
      </c>
      <c r="AE1145" s="1" t="s">
        <v>58</v>
      </c>
      <c r="AF1145" s="1" t="s">
        <v>58</v>
      </c>
      <c r="AG1145" s="1" t="s">
        <v>58</v>
      </c>
      <c r="AH1145" s="1" t="s">
        <v>58</v>
      </c>
      <c r="AI1145" s="1" t="s">
        <v>58</v>
      </c>
      <c r="AJ1145" s="1" t="s">
        <v>58</v>
      </c>
      <c r="AK1145" s="1">
        <v>0</v>
      </c>
      <c r="AL1145" s="1">
        <v>0</v>
      </c>
      <c r="AM1145" s="1">
        <v>0</v>
      </c>
      <c r="AN1145" s="1">
        <v>0</v>
      </c>
      <c r="AO1145" s="1">
        <v>0</v>
      </c>
      <c r="AP1145" s="1">
        <v>0</v>
      </c>
      <c r="AQ1145" s="1">
        <v>0</v>
      </c>
      <c r="AR1145" s="1">
        <v>0</v>
      </c>
      <c r="AS1145" s="1">
        <v>1</v>
      </c>
      <c r="AV1145" s="1">
        <v>10.3</v>
      </c>
      <c r="AW1145" s="1" t="s">
        <v>59</v>
      </c>
      <c r="AX1145" s="1">
        <v>6</v>
      </c>
    </row>
    <row r="1146" spans="1:50">
      <c r="A1146" s="1" t="s">
        <v>2153</v>
      </c>
      <c r="B1146" s="1" t="s">
        <v>2154</v>
      </c>
      <c r="C1146" s="1" t="s">
        <v>122</v>
      </c>
      <c r="D1146" s="1">
        <v>2020</v>
      </c>
      <c r="E1146" s="1" t="s">
        <v>53</v>
      </c>
      <c r="F1146" s="1">
        <v>42</v>
      </c>
      <c r="G1146" s="1" t="s">
        <v>84</v>
      </c>
      <c r="H1146" s="1">
        <v>185.2</v>
      </c>
      <c r="I1146" s="1" t="s">
        <v>55</v>
      </c>
      <c r="J1146" s="1" t="s">
        <v>71</v>
      </c>
      <c r="K1146" s="1" t="s">
        <v>153</v>
      </c>
      <c r="L1146" s="1" t="s">
        <v>58</v>
      </c>
      <c r="M1146" s="1">
        <v>0</v>
      </c>
      <c r="N1146" s="1">
        <v>1</v>
      </c>
      <c r="O1146" s="1">
        <v>1</v>
      </c>
      <c r="P1146" s="1">
        <v>0</v>
      </c>
      <c r="Q1146" s="1" t="s">
        <v>59</v>
      </c>
      <c r="R1146" s="1" t="s">
        <v>59</v>
      </c>
      <c r="S1146" s="1" t="s">
        <v>59</v>
      </c>
      <c r="T1146" s="1" t="s">
        <v>59</v>
      </c>
      <c r="U1146" s="1" t="s">
        <v>59</v>
      </c>
      <c r="V1146" s="1">
        <v>1</v>
      </c>
      <c r="W1146" s="1">
        <v>1</v>
      </c>
      <c r="X1146" s="1">
        <v>0</v>
      </c>
      <c r="Y1146" s="1" t="s">
        <v>59</v>
      </c>
      <c r="Z1146" s="1" t="s">
        <v>59</v>
      </c>
      <c r="AA1146" s="1" t="s">
        <v>59</v>
      </c>
      <c r="AB1146" s="1" t="s">
        <v>59</v>
      </c>
      <c r="AC1146" s="1" t="s">
        <v>59</v>
      </c>
      <c r="AD1146" s="1" t="s">
        <v>59</v>
      </c>
      <c r="AE1146" s="1" t="s">
        <v>59</v>
      </c>
      <c r="AF1146" s="1" t="s">
        <v>59</v>
      </c>
      <c r="AG1146" s="1" t="s">
        <v>59</v>
      </c>
      <c r="AH1146" s="1" t="s">
        <v>59</v>
      </c>
      <c r="AI1146" s="1" t="s">
        <v>59</v>
      </c>
      <c r="AJ1146" s="1" t="s">
        <v>59</v>
      </c>
      <c r="AV1146" s="1">
        <v>11.8</v>
      </c>
      <c r="AW1146" s="1" t="s">
        <v>59</v>
      </c>
      <c r="AX1146" s="1">
        <v>7</v>
      </c>
    </row>
    <row r="1147" spans="1:50">
      <c r="A1147" s="1" t="s">
        <v>2155</v>
      </c>
      <c r="B1147" s="1" t="s">
        <v>2156</v>
      </c>
      <c r="C1147" s="1" t="s">
        <v>79</v>
      </c>
      <c r="E1147" s="1" t="s">
        <v>53</v>
      </c>
      <c r="F1147" s="1">
        <v>34</v>
      </c>
      <c r="G1147" s="1" t="s">
        <v>104</v>
      </c>
      <c r="H1147" s="1">
        <v>170.07</v>
      </c>
      <c r="I1147" s="1" t="s">
        <v>105</v>
      </c>
      <c r="J1147" s="1" t="s">
        <v>56</v>
      </c>
      <c r="K1147" s="1" t="s">
        <v>131</v>
      </c>
      <c r="L1147" s="1" t="s">
        <v>58</v>
      </c>
      <c r="M1147" s="1">
        <v>0</v>
      </c>
      <c r="N1147" s="1">
        <v>0</v>
      </c>
      <c r="O1147" s="1">
        <v>0</v>
      </c>
      <c r="P1147" s="1">
        <v>0</v>
      </c>
      <c r="Q1147" s="1" t="s">
        <v>59</v>
      </c>
      <c r="R1147" s="1" t="s">
        <v>59</v>
      </c>
      <c r="S1147" s="1" t="s">
        <v>59</v>
      </c>
      <c r="T1147" s="1" t="s">
        <v>59</v>
      </c>
      <c r="U1147" s="1" t="s">
        <v>59</v>
      </c>
      <c r="W1147" s="1">
        <v>0</v>
      </c>
      <c r="X1147" s="1">
        <v>0</v>
      </c>
      <c r="Y1147" s="1" t="s">
        <v>58</v>
      </c>
      <c r="Z1147" s="1" t="s">
        <v>58</v>
      </c>
      <c r="AA1147" s="1" t="s">
        <v>58</v>
      </c>
      <c r="AB1147" s="1" t="s">
        <v>58</v>
      </c>
      <c r="AC1147" s="1" t="s">
        <v>58</v>
      </c>
      <c r="AD1147" s="1" t="s">
        <v>58</v>
      </c>
      <c r="AE1147" s="1" t="s">
        <v>58</v>
      </c>
      <c r="AF1147" s="1" t="s">
        <v>58</v>
      </c>
      <c r="AG1147" s="1" t="s">
        <v>58</v>
      </c>
      <c r="AH1147" s="1" t="s">
        <v>58</v>
      </c>
      <c r="AI1147" s="1" t="s">
        <v>58</v>
      </c>
      <c r="AJ1147" s="1" t="s">
        <v>58</v>
      </c>
      <c r="AK1147" s="1">
        <v>0</v>
      </c>
      <c r="AL1147" s="1">
        <v>0</v>
      </c>
      <c r="AM1147" s="1">
        <v>0</v>
      </c>
      <c r="AN1147" s="1">
        <v>0</v>
      </c>
      <c r="AO1147" s="1">
        <v>1</v>
      </c>
      <c r="AP1147" s="1">
        <v>0</v>
      </c>
      <c r="AQ1147" s="1">
        <v>1</v>
      </c>
      <c r="AR1147" s="1">
        <v>0</v>
      </c>
      <c r="AS1147" s="1">
        <v>0</v>
      </c>
      <c r="AV1147" s="1">
        <v>12.5</v>
      </c>
      <c r="AW1147" s="1" t="s">
        <v>59</v>
      </c>
      <c r="AX1147" s="1">
        <v>8</v>
      </c>
    </row>
    <row r="1148" spans="1:50">
      <c r="A1148" s="1" t="s">
        <v>2157</v>
      </c>
      <c r="B1148" s="1" t="s">
        <v>2158</v>
      </c>
      <c r="C1148" s="1" t="s">
        <v>62</v>
      </c>
      <c r="E1148" s="1" t="s">
        <v>63</v>
      </c>
      <c r="F1148" s="1">
        <v>58</v>
      </c>
      <c r="G1148" s="1" t="s">
        <v>127</v>
      </c>
      <c r="H1148" s="1">
        <v>367.43</v>
      </c>
      <c r="I1148" s="1" t="s">
        <v>55</v>
      </c>
      <c r="J1148" s="1" t="s">
        <v>55</v>
      </c>
      <c r="K1148" s="1" t="s">
        <v>168</v>
      </c>
      <c r="L1148" s="1" t="s">
        <v>58</v>
      </c>
      <c r="M1148" s="1">
        <v>0</v>
      </c>
      <c r="N1148" s="1">
        <v>1</v>
      </c>
      <c r="O1148" s="1">
        <v>1</v>
      </c>
      <c r="P1148" s="1">
        <v>0</v>
      </c>
      <c r="Q1148" s="1" t="s">
        <v>59</v>
      </c>
      <c r="R1148" s="1" t="s">
        <v>59</v>
      </c>
      <c r="S1148" s="1" t="s">
        <v>59</v>
      </c>
      <c r="T1148" s="1" t="s">
        <v>59</v>
      </c>
      <c r="U1148" s="1" t="s">
        <v>59</v>
      </c>
      <c r="V1148" s="1">
        <v>2</v>
      </c>
      <c r="W1148" s="1">
        <v>1</v>
      </c>
      <c r="X1148" s="1">
        <v>0</v>
      </c>
      <c r="Y1148" s="1" t="s">
        <v>58</v>
      </c>
      <c r="Z1148" s="1" t="s">
        <v>58</v>
      </c>
      <c r="AA1148" s="1" t="s">
        <v>58</v>
      </c>
      <c r="AB1148" s="1" t="s">
        <v>66</v>
      </c>
      <c r="AC1148" s="1" t="s">
        <v>58</v>
      </c>
      <c r="AD1148" s="1" t="s">
        <v>58</v>
      </c>
      <c r="AE1148" s="1" t="s">
        <v>66</v>
      </c>
      <c r="AF1148" s="1" t="s">
        <v>58</v>
      </c>
      <c r="AG1148" s="1" t="s">
        <v>58</v>
      </c>
      <c r="AH1148" s="1" t="s">
        <v>58</v>
      </c>
      <c r="AI1148" s="1" t="s">
        <v>58</v>
      </c>
      <c r="AJ1148" s="1" t="s">
        <v>58</v>
      </c>
      <c r="AK1148" s="1">
        <v>0</v>
      </c>
      <c r="AL1148" s="1">
        <v>1</v>
      </c>
      <c r="AM1148" s="1">
        <v>0</v>
      </c>
      <c r="AN1148" s="1">
        <v>0</v>
      </c>
      <c r="AO1148" s="1">
        <v>1</v>
      </c>
      <c r="AP1148" s="1">
        <v>0</v>
      </c>
      <c r="AQ1148" s="1">
        <v>0</v>
      </c>
      <c r="AR1148" s="1">
        <v>0</v>
      </c>
      <c r="AS1148" s="1">
        <v>0</v>
      </c>
      <c r="AV1148" s="1">
        <v>12.2</v>
      </c>
      <c r="AW1148" s="1" t="s">
        <v>59</v>
      </c>
      <c r="AX1148" s="1">
        <v>8</v>
      </c>
    </row>
    <row r="1149" spans="1:50">
      <c r="A1149" s="1" t="s">
        <v>2159</v>
      </c>
      <c r="B1149" s="1" t="s">
        <v>2160</v>
      </c>
      <c r="C1149" s="1" t="s">
        <v>88</v>
      </c>
      <c r="D1149" s="1">
        <v>5120</v>
      </c>
      <c r="E1149" s="1" t="s">
        <v>53</v>
      </c>
      <c r="F1149" s="1">
        <v>82</v>
      </c>
      <c r="G1149" s="1" t="s">
        <v>104</v>
      </c>
      <c r="H1149" s="1">
        <v>319.41000000000003</v>
      </c>
      <c r="I1149" s="1" t="s">
        <v>55</v>
      </c>
      <c r="J1149" s="1" t="s">
        <v>71</v>
      </c>
      <c r="K1149" s="1" t="s">
        <v>128</v>
      </c>
      <c r="L1149" s="1" t="s">
        <v>58</v>
      </c>
      <c r="M1149" s="1">
        <v>0</v>
      </c>
      <c r="N1149" s="1">
        <v>2</v>
      </c>
      <c r="O1149" s="1">
        <v>2</v>
      </c>
      <c r="P1149" s="1">
        <v>0</v>
      </c>
      <c r="Q1149" s="1" t="s">
        <v>59</v>
      </c>
      <c r="R1149" s="1" t="s">
        <v>59</v>
      </c>
      <c r="S1149" s="1" t="s">
        <v>59</v>
      </c>
      <c r="T1149" s="1" t="s">
        <v>59</v>
      </c>
      <c r="U1149" s="1" t="s">
        <v>59</v>
      </c>
      <c r="V1149" s="1">
        <v>0</v>
      </c>
      <c r="W1149" s="1">
        <v>0</v>
      </c>
      <c r="X1149" s="1">
        <v>1</v>
      </c>
      <c r="Y1149" s="1" t="s">
        <v>58</v>
      </c>
      <c r="Z1149" s="1" t="s">
        <v>58</v>
      </c>
      <c r="AA1149" s="1" t="s">
        <v>58</v>
      </c>
      <c r="AB1149" s="1" t="s">
        <v>58</v>
      </c>
      <c r="AC1149" s="1" t="s">
        <v>58</v>
      </c>
      <c r="AD1149" s="1" t="s">
        <v>58</v>
      </c>
      <c r="AE1149" s="1" t="s">
        <v>58</v>
      </c>
      <c r="AF1149" s="1" t="s">
        <v>58</v>
      </c>
      <c r="AG1149" s="1" t="s">
        <v>58</v>
      </c>
      <c r="AH1149" s="1" t="s">
        <v>58</v>
      </c>
      <c r="AI1149" s="1" t="s">
        <v>58</v>
      </c>
      <c r="AJ1149" s="1" t="s">
        <v>58</v>
      </c>
      <c r="AK1149" s="1">
        <v>0</v>
      </c>
      <c r="AL1149" s="1">
        <v>0</v>
      </c>
      <c r="AM1149" s="1">
        <v>1</v>
      </c>
      <c r="AN1149" s="1">
        <v>0</v>
      </c>
      <c r="AO1149" s="1">
        <v>1</v>
      </c>
      <c r="AP1149" s="1">
        <v>0</v>
      </c>
      <c r="AQ1149" s="1">
        <v>0</v>
      </c>
      <c r="AR1149" s="1">
        <v>0</v>
      </c>
      <c r="AS1149" s="1">
        <v>0</v>
      </c>
      <c r="AV1149" s="1">
        <v>15.3</v>
      </c>
      <c r="AW1149" s="1" t="s">
        <v>59</v>
      </c>
      <c r="AX1149" s="1">
        <v>8</v>
      </c>
    </row>
    <row r="1150" spans="1:50">
      <c r="A1150" s="1" t="s">
        <v>2161</v>
      </c>
      <c r="B1150" s="1" t="s">
        <v>757</v>
      </c>
      <c r="C1150" s="1" t="s">
        <v>205</v>
      </c>
      <c r="E1150" s="1" t="s">
        <v>63</v>
      </c>
      <c r="F1150" s="1">
        <v>30</v>
      </c>
      <c r="G1150" s="1" t="s">
        <v>115</v>
      </c>
      <c r="H1150" s="1">
        <v>130.26</v>
      </c>
      <c r="I1150" s="1" t="s">
        <v>55</v>
      </c>
      <c r="J1150" s="1" t="s">
        <v>55</v>
      </c>
      <c r="K1150" s="1" t="s">
        <v>55</v>
      </c>
      <c r="L1150" s="1" t="s">
        <v>58</v>
      </c>
      <c r="M1150" s="1">
        <v>0</v>
      </c>
      <c r="N1150" s="1">
        <v>0</v>
      </c>
      <c r="O1150" s="1">
        <v>0</v>
      </c>
      <c r="P1150" s="1">
        <v>0</v>
      </c>
      <c r="Q1150" s="1" t="s">
        <v>59</v>
      </c>
      <c r="R1150" s="1" t="s">
        <v>59</v>
      </c>
      <c r="S1150" s="1" t="s">
        <v>59</v>
      </c>
      <c r="T1150" s="1" t="s">
        <v>59</v>
      </c>
      <c r="U1150" s="1" t="s">
        <v>59</v>
      </c>
      <c r="Y1150" s="1" t="s">
        <v>58</v>
      </c>
      <c r="Z1150" s="1" t="s">
        <v>58</v>
      </c>
      <c r="AA1150" s="1" t="s">
        <v>58</v>
      </c>
      <c r="AB1150" s="1" t="s">
        <v>58</v>
      </c>
      <c r="AC1150" s="1" t="s">
        <v>58</v>
      </c>
      <c r="AD1150" s="1" t="s">
        <v>58</v>
      </c>
      <c r="AE1150" s="1" t="s">
        <v>58</v>
      </c>
      <c r="AF1150" s="1" t="s">
        <v>58</v>
      </c>
      <c r="AG1150" s="1" t="s">
        <v>58</v>
      </c>
      <c r="AH1150" s="1" t="s">
        <v>58</v>
      </c>
      <c r="AI1150" s="1" t="s">
        <v>58</v>
      </c>
      <c r="AJ1150" s="1" t="s">
        <v>58</v>
      </c>
      <c r="AK1150" s="1">
        <v>0</v>
      </c>
      <c r="AL1150" s="1">
        <v>0</v>
      </c>
      <c r="AM1150" s="1">
        <v>0</v>
      </c>
      <c r="AN1150" s="1">
        <v>0</v>
      </c>
      <c r="AO1150" s="1">
        <v>0</v>
      </c>
      <c r="AP1150" s="1">
        <v>0</v>
      </c>
      <c r="AQ1150" s="1">
        <v>0</v>
      </c>
      <c r="AR1150" s="1">
        <v>0</v>
      </c>
      <c r="AS1150" s="1">
        <v>0</v>
      </c>
      <c r="AW1150" s="1" t="s">
        <v>59</v>
      </c>
      <c r="AX1150" s="1">
        <v>1</v>
      </c>
    </row>
    <row r="1151" spans="1:50">
      <c r="A1151" s="1" t="s">
        <v>2162</v>
      </c>
      <c r="B1151" s="1" t="s">
        <v>2163</v>
      </c>
      <c r="C1151" s="1" t="s">
        <v>199</v>
      </c>
      <c r="D1151" s="1">
        <v>240</v>
      </c>
      <c r="E1151" s="1" t="s">
        <v>53</v>
      </c>
      <c r="F1151" s="1">
        <v>38</v>
      </c>
      <c r="G1151" s="1" t="s">
        <v>115</v>
      </c>
      <c r="H1151" s="1">
        <v>242.76</v>
      </c>
      <c r="I1151" s="1" t="s">
        <v>55</v>
      </c>
      <c r="J1151" s="1" t="s">
        <v>56</v>
      </c>
      <c r="K1151" s="1" t="s">
        <v>256</v>
      </c>
      <c r="L1151" s="1" t="s">
        <v>66</v>
      </c>
      <c r="M1151" s="1">
        <v>1</v>
      </c>
      <c r="N1151" s="1">
        <v>0</v>
      </c>
      <c r="O1151" s="1">
        <v>0</v>
      </c>
      <c r="P1151" s="1">
        <v>0</v>
      </c>
      <c r="Q1151" s="1" t="s">
        <v>59</v>
      </c>
      <c r="R1151" s="1" t="s">
        <v>66</v>
      </c>
      <c r="S1151" s="1" t="s">
        <v>66</v>
      </c>
      <c r="T1151" s="1" t="s">
        <v>59</v>
      </c>
      <c r="U1151" s="1" t="s">
        <v>59</v>
      </c>
      <c r="W1151" s="1">
        <v>0</v>
      </c>
      <c r="X1151" s="1">
        <v>0</v>
      </c>
      <c r="Y1151" s="1" t="s">
        <v>58</v>
      </c>
      <c r="Z1151" s="1" t="s">
        <v>58</v>
      </c>
      <c r="AA1151" s="1" t="s">
        <v>58</v>
      </c>
      <c r="AB1151" s="1" t="s">
        <v>58</v>
      </c>
      <c r="AC1151" s="1" t="s">
        <v>58</v>
      </c>
      <c r="AD1151" s="1" t="s">
        <v>58</v>
      </c>
      <c r="AE1151" s="1" t="s">
        <v>58</v>
      </c>
      <c r="AF1151" s="1" t="s">
        <v>58</v>
      </c>
      <c r="AG1151" s="1" t="s">
        <v>58</v>
      </c>
      <c r="AH1151" s="1" t="s">
        <v>58</v>
      </c>
      <c r="AI1151" s="1" t="s">
        <v>58</v>
      </c>
      <c r="AJ1151" s="1" t="s">
        <v>58</v>
      </c>
      <c r="AK1151" s="1">
        <v>1</v>
      </c>
      <c r="AL1151" s="1">
        <v>1</v>
      </c>
      <c r="AM1151" s="1">
        <v>1</v>
      </c>
      <c r="AN1151" s="1">
        <v>0</v>
      </c>
      <c r="AO1151" s="1">
        <v>1</v>
      </c>
      <c r="AP1151" s="1">
        <v>0</v>
      </c>
      <c r="AQ1151" s="1">
        <v>0</v>
      </c>
      <c r="AR1151" s="1">
        <v>0</v>
      </c>
      <c r="AS1151" s="1">
        <v>0</v>
      </c>
      <c r="AV1151" s="1">
        <v>11.7</v>
      </c>
      <c r="AW1151" s="1" t="s">
        <v>59</v>
      </c>
      <c r="AX1151" s="1">
        <v>3</v>
      </c>
    </row>
    <row r="1152" spans="1:50">
      <c r="A1152" s="1" t="s">
        <v>2164</v>
      </c>
      <c r="B1152" s="1" t="s">
        <v>2165</v>
      </c>
      <c r="C1152" s="1" t="s">
        <v>171</v>
      </c>
      <c r="D1152" s="1">
        <v>1280</v>
      </c>
      <c r="E1152" s="1" t="s">
        <v>63</v>
      </c>
      <c r="F1152" s="1">
        <v>74</v>
      </c>
      <c r="G1152" s="1" t="s">
        <v>89</v>
      </c>
      <c r="H1152" s="1">
        <v>328.95</v>
      </c>
      <c r="I1152" s="1" t="s">
        <v>105</v>
      </c>
      <c r="J1152" s="1" t="s">
        <v>71</v>
      </c>
      <c r="K1152" s="1" t="s">
        <v>153</v>
      </c>
      <c r="L1152" s="1" t="s">
        <v>58</v>
      </c>
      <c r="M1152" s="1">
        <v>0</v>
      </c>
      <c r="N1152" s="1">
        <v>2</v>
      </c>
      <c r="O1152" s="1">
        <v>2</v>
      </c>
      <c r="P1152" s="1">
        <v>0</v>
      </c>
      <c r="Q1152" s="1" t="s">
        <v>59</v>
      </c>
      <c r="R1152" s="1" t="s">
        <v>59</v>
      </c>
      <c r="S1152" s="1" t="s">
        <v>59</v>
      </c>
      <c r="T1152" s="1" t="s">
        <v>59</v>
      </c>
      <c r="U1152" s="1" t="s">
        <v>59</v>
      </c>
      <c r="V1152" s="1">
        <v>5</v>
      </c>
      <c r="W1152" s="1">
        <v>1</v>
      </c>
      <c r="X1152" s="1">
        <v>1</v>
      </c>
      <c r="Y1152" s="1" t="s">
        <v>58</v>
      </c>
      <c r="Z1152" s="1" t="s">
        <v>66</v>
      </c>
      <c r="AA1152" s="1" t="s">
        <v>66</v>
      </c>
      <c r="AB1152" s="1" t="s">
        <v>58</v>
      </c>
      <c r="AC1152" s="1" t="s">
        <v>58</v>
      </c>
      <c r="AD1152" s="1" t="s">
        <v>58</v>
      </c>
      <c r="AE1152" s="1" t="s">
        <v>58</v>
      </c>
      <c r="AF1152" s="1" t="s">
        <v>58</v>
      </c>
      <c r="AG1152" s="1" t="s">
        <v>58</v>
      </c>
      <c r="AH1152" s="1" t="s">
        <v>58</v>
      </c>
      <c r="AI1152" s="1" t="s">
        <v>58</v>
      </c>
      <c r="AJ1152" s="1" t="s">
        <v>58</v>
      </c>
      <c r="AK1152" s="1">
        <v>1</v>
      </c>
      <c r="AL1152" s="1">
        <v>0</v>
      </c>
      <c r="AM1152" s="1">
        <v>1</v>
      </c>
      <c r="AN1152" s="1">
        <v>0</v>
      </c>
      <c r="AO1152" s="1">
        <v>1</v>
      </c>
      <c r="AP1152" s="1">
        <v>0</v>
      </c>
      <c r="AQ1152" s="1">
        <v>0</v>
      </c>
      <c r="AR1152" s="1">
        <v>0</v>
      </c>
      <c r="AS1152" s="1">
        <v>1</v>
      </c>
      <c r="AV1152" s="1">
        <v>14.1</v>
      </c>
      <c r="AW1152" s="1" t="s">
        <v>59</v>
      </c>
      <c r="AX1152" s="1">
        <v>3</v>
      </c>
    </row>
    <row r="1153" spans="1:50">
      <c r="A1153" s="1" t="s">
        <v>2166</v>
      </c>
      <c r="B1153" s="1" t="s">
        <v>431</v>
      </c>
      <c r="C1153" s="1" t="s">
        <v>103</v>
      </c>
      <c r="D1153" s="1">
        <v>7320</v>
      </c>
      <c r="E1153" s="1" t="s">
        <v>63</v>
      </c>
      <c r="F1153" s="1">
        <v>62</v>
      </c>
      <c r="G1153" s="1" t="s">
        <v>246</v>
      </c>
      <c r="H1153" s="1">
        <v>490.46</v>
      </c>
      <c r="I1153" s="1" t="s">
        <v>105</v>
      </c>
      <c r="J1153" s="1" t="s">
        <v>71</v>
      </c>
      <c r="K1153" s="1" t="s">
        <v>72</v>
      </c>
      <c r="L1153" s="1" t="s">
        <v>58</v>
      </c>
      <c r="M1153" s="1">
        <v>0</v>
      </c>
      <c r="N1153" s="1">
        <v>2</v>
      </c>
      <c r="O1153" s="1">
        <v>2</v>
      </c>
      <c r="P1153" s="1">
        <v>1</v>
      </c>
      <c r="Q1153" s="1" t="s">
        <v>59</v>
      </c>
      <c r="R1153" s="1" t="s">
        <v>59</v>
      </c>
      <c r="S1153" s="1" t="s">
        <v>59</v>
      </c>
      <c r="T1153" s="1" t="s">
        <v>59</v>
      </c>
      <c r="U1153" s="1" t="s">
        <v>59</v>
      </c>
      <c r="W1153" s="1">
        <v>0</v>
      </c>
      <c r="X1153" s="1">
        <v>0</v>
      </c>
      <c r="Y1153" s="1" t="s">
        <v>66</v>
      </c>
      <c r="Z1153" s="1" t="s">
        <v>66</v>
      </c>
      <c r="AA1153" s="1" t="s">
        <v>58</v>
      </c>
      <c r="AB1153" s="1" t="s">
        <v>66</v>
      </c>
      <c r="AC1153" s="1" t="s">
        <v>58</v>
      </c>
      <c r="AD1153" s="1" t="s">
        <v>58</v>
      </c>
      <c r="AE1153" s="1" t="s">
        <v>58</v>
      </c>
      <c r="AF1153" s="1" t="s">
        <v>58</v>
      </c>
      <c r="AG1153" s="1" t="s">
        <v>58</v>
      </c>
      <c r="AH1153" s="1" t="s">
        <v>66</v>
      </c>
      <c r="AI1153" s="1" t="s">
        <v>58</v>
      </c>
      <c r="AJ1153" s="1" t="s">
        <v>58</v>
      </c>
      <c r="AK1153" s="1">
        <v>0</v>
      </c>
      <c r="AL1153" s="1">
        <v>0</v>
      </c>
      <c r="AM1153" s="1">
        <v>1</v>
      </c>
      <c r="AN1153" s="1">
        <v>0</v>
      </c>
      <c r="AO1153" s="1">
        <v>1</v>
      </c>
      <c r="AP1153" s="1">
        <v>0</v>
      </c>
      <c r="AQ1153" s="1">
        <v>0</v>
      </c>
      <c r="AR1153" s="1">
        <v>0</v>
      </c>
      <c r="AS1153" s="1">
        <v>1</v>
      </c>
      <c r="AV1153" s="1">
        <v>15.7</v>
      </c>
      <c r="AW1153" s="1" t="s">
        <v>59</v>
      </c>
      <c r="AX1153" s="1">
        <v>6</v>
      </c>
    </row>
    <row r="1154" spans="1:50">
      <c r="A1154" s="1" t="s">
        <v>2167</v>
      </c>
      <c r="B1154" s="1" t="s">
        <v>2168</v>
      </c>
      <c r="C1154" s="1" t="s">
        <v>171</v>
      </c>
      <c r="D1154" s="1">
        <v>5380</v>
      </c>
      <c r="E1154" s="1" t="s">
        <v>53</v>
      </c>
      <c r="F1154" s="1">
        <v>38</v>
      </c>
      <c r="G1154" s="1" t="s">
        <v>64</v>
      </c>
      <c r="H1154" s="1">
        <v>258.22000000000003</v>
      </c>
      <c r="I1154" s="1" t="s">
        <v>55</v>
      </c>
      <c r="J1154" s="1" t="s">
        <v>55</v>
      </c>
      <c r="K1154" s="1" t="s">
        <v>80</v>
      </c>
      <c r="L1154" s="1" t="s">
        <v>66</v>
      </c>
      <c r="M1154" s="1">
        <v>2</v>
      </c>
      <c r="N1154" s="1">
        <v>0</v>
      </c>
      <c r="O1154" s="1">
        <v>0</v>
      </c>
      <c r="P1154" s="1">
        <v>0</v>
      </c>
      <c r="Q1154" s="1" t="s">
        <v>59</v>
      </c>
      <c r="R1154" s="1" t="s">
        <v>59</v>
      </c>
      <c r="S1154" s="1" t="s">
        <v>59</v>
      </c>
      <c r="T1154" s="1" t="s">
        <v>59</v>
      </c>
      <c r="U1154" s="1" t="s">
        <v>59</v>
      </c>
      <c r="V1154" s="1">
        <v>1</v>
      </c>
      <c r="W1154" s="1">
        <v>1</v>
      </c>
      <c r="X1154" s="1">
        <v>0</v>
      </c>
      <c r="Y1154" s="1" t="s">
        <v>59</v>
      </c>
      <c r="Z1154" s="1" t="s">
        <v>59</v>
      </c>
      <c r="AA1154" s="1" t="s">
        <v>59</v>
      </c>
      <c r="AB1154" s="1" t="s">
        <v>59</v>
      </c>
      <c r="AC1154" s="1" t="s">
        <v>59</v>
      </c>
      <c r="AD1154" s="1" t="s">
        <v>59</v>
      </c>
      <c r="AE1154" s="1" t="s">
        <v>59</v>
      </c>
      <c r="AF1154" s="1" t="s">
        <v>59</v>
      </c>
      <c r="AG1154" s="1" t="s">
        <v>59</v>
      </c>
      <c r="AH1154" s="1" t="s">
        <v>59</v>
      </c>
      <c r="AI1154" s="1" t="s">
        <v>59</v>
      </c>
      <c r="AJ1154" s="1" t="s">
        <v>59</v>
      </c>
      <c r="AV1154" s="1">
        <v>12.1</v>
      </c>
      <c r="AW1154" s="1" t="s">
        <v>59</v>
      </c>
      <c r="AX1154" s="1">
        <v>3</v>
      </c>
    </row>
    <row r="1155" spans="1:50">
      <c r="A1155" s="1" t="s">
        <v>2169</v>
      </c>
      <c r="B1155" s="1" t="s">
        <v>2170</v>
      </c>
      <c r="C1155" s="1" t="s">
        <v>83</v>
      </c>
      <c r="D1155" s="1">
        <v>3660</v>
      </c>
      <c r="E1155" s="1" t="s">
        <v>63</v>
      </c>
      <c r="F1155" s="1">
        <v>34</v>
      </c>
      <c r="G1155" s="1" t="s">
        <v>84</v>
      </c>
      <c r="H1155" s="1">
        <v>217.43</v>
      </c>
      <c r="I1155" s="1" t="s">
        <v>55</v>
      </c>
      <c r="J1155" s="1" t="s">
        <v>71</v>
      </c>
      <c r="K1155" s="1" t="s">
        <v>256</v>
      </c>
      <c r="L1155" s="1" t="s">
        <v>66</v>
      </c>
      <c r="M1155" s="1">
        <v>2</v>
      </c>
      <c r="N1155" s="1">
        <v>1</v>
      </c>
      <c r="O1155" s="1">
        <v>1</v>
      </c>
      <c r="P1155" s="1">
        <v>0</v>
      </c>
      <c r="Q1155" s="1" t="s">
        <v>59</v>
      </c>
      <c r="R1155" s="1" t="s">
        <v>59</v>
      </c>
      <c r="S1155" s="1" t="s">
        <v>59</v>
      </c>
      <c r="T1155" s="1" t="s">
        <v>59</v>
      </c>
      <c r="U1155" s="1" t="s">
        <v>59</v>
      </c>
      <c r="V1155" s="1">
        <v>0</v>
      </c>
      <c r="W1155" s="1">
        <v>1</v>
      </c>
      <c r="X1155" s="1">
        <v>0</v>
      </c>
      <c r="Y1155" s="1" t="s">
        <v>66</v>
      </c>
      <c r="Z1155" s="1" t="s">
        <v>66</v>
      </c>
      <c r="AA1155" s="1" t="s">
        <v>58</v>
      </c>
      <c r="AB1155" s="1" t="s">
        <v>58</v>
      </c>
      <c r="AC1155" s="1" t="s">
        <v>58</v>
      </c>
      <c r="AD1155" s="1" t="s">
        <v>58</v>
      </c>
      <c r="AE1155" s="1" t="s">
        <v>58</v>
      </c>
      <c r="AF1155" s="1" t="s">
        <v>58</v>
      </c>
      <c r="AG1155" s="1" t="s">
        <v>58</v>
      </c>
      <c r="AH1155" s="1" t="s">
        <v>58</v>
      </c>
      <c r="AI1155" s="1" t="s">
        <v>58</v>
      </c>
      <c r="AJ1155" s="1" t="s">
        <v>58</v>
      </c>
      <c r="AK1155" s="1">
        <v>0</v>
      </c>
      <c r="AL1155" s="1">
        <v>0</v>
      </c>
      <c r="AM1155" s="1">
        <v>1</v>
      </c>
      <c r="AN1155" s="1">
        <v>0</v>
      </c>
      <c r="AO1155" s="1">
        <v>1</v>
      </c>
      <c r="AP1155" s="1">
        <v>0</v>
      </c>
      <c r="AQ1155" s="1">
        <v>0</v>
      </c>
      <c r="AR1155" s="1">
        <v>0</v>
      </c>
      <c r="AS1155" s="1">
        <v>1</v>
      </c>
      <c r="AV1155" s="1">
        <v>11.4</v>
      </c>
      <c r="AW1155" s="1" t="s">
        <v>59</v>
      </c>
      <c r="AX1155" s="1">
        <v>2</v>
      </c>
    </row>
    <row r="1156" spans="1:50">
      <c r="A1156" s="1" t="s">
        <v>2171</v>
      </c>
      <c r="B1156" s="1" t="s">
        <v>1388</v>
      </c>
      <c r="C1156" s="1" t="s">
        <v>420</v>
      </c>
      <c r="D1156" s="1">
        <v>4520</v>
      </c>
      <c r="E1156" s="1" t="s">
        <v>53</v>
      </c>
      <c r="F1156" s="1">
        <v>72</v>
      </c>
      <c r="G1156" s="1" t="s">
        <v>64</v>
      </c>
      <c r="H1156" s="1">
        <v>356.25</v>
      </c>
      <c r="I1156" s="1" t="s">
        <v>55</v>
      </c>
      <c r="J1156" s="1" t="s">
        <v>55</v>
      </c>
      <c r="K1156" s="1" t="s">
        <v>168</v>
      </c>
      <c r="L1156" s="1" t="s">
        <v>58</v>
      </c>
      <c r="M1156" s="1">
        <v>0</v>
      </c>
      <c r="N1156" s="1">
        <v>0</v>
      </c>
      <c r="O1156" s="1">
        <v>0</v>
      </c>
      <c r="P1156" s="1">
        <v>0</v>
      </c>
      <c r="Q1156" s="1" t="s">
        <v>59</v>
      </c>
      <c r="R1156" s="1" t="s">
        <v>59</v>
      </c>
      <c r="S1156" s="1" t="s">
        <v>59</v>
      </c>
      <c r="T1156" s="1" t="s">
        <v>59</v>
      </c>
      <c r="U1156" s="1" t="s">
        <v>59</v>
      </c>
      <c r="V1156" s="1">
        <v>1</v>
      </c>
      <c r="W1156" s="1">
        <v>0</v>
      </c>
      <c r="X1156" s="1">
        <v>0</v>
      </c>
      <c r="Y1156" s="1" t="s">
        <v>58</v>
      </c>
      <c r="Z1156" s="1" t="s">
        <v>66</v>
      </c>
      <c r="AA1156" s="1" t="s">
        <v>58</v>
      </c>
      <c r="AB1156" s="1" t="s">
        <v>58</v>
      </c>
      <c r="AC1156" s="1" t="s">
        <v>58</v>
      </c>
      <c r="AD1156" s="1" t="s">
        <v>58</v>
      </c>
      <c r="AE1156" s="1" t="s">
        <v>58</v>
      </c>
      <c r="AF1156" s="1" t="s">
        <v>58</v>
      </c>
      <c r="AG1156" s="1" t="s">
        <v>58</v>
      </c>
      <c r="AH1156" s="1" t="s">
        <v>58</v>
      </c>
      <c r="AI1156" s="1" t="s">
        <v>58</v>
      </c>
      <c r="AJ1156" s="1" t="s">
        <v>58</v>
      </c>
      <c r="AK1156" s="1">
        <v>0</v>
      </c>
      <c r="AL1156" s="1">
        <v>1</v>
      </c>
      <c r="AM1156" s="1">
        <v>1</v>
      </c>
      <c r="AN1156" s="1">
        <v>0</v>
      </c>
      <c r="AO1156" s="1">
        <v>1</v>
      </c>
      <c r="AP1156" s="1">
        <v>0</v>
      </c>
      <c r="AQ1156" s="1">
        <v>0</v>
      </c>
      <c r="AR1156" s="1">
        <v>0</v>
      </c>
      <c r="AS1156" s="1">
        <v>0</v>
      </c>
      <c r="AV1156" s="1">
        <v>13.5</v>
      </c>
      <c r="AW1156" s="1" t="s">
        <v>59</v>
      </c>
      <c r="AX1156" s="1">
        <v>2</v>
      </c>
    </row>
    <row r="1157" spans="1:50">
      <c r="A1157" s="1" t="s">
        <v>2172</v>
      </c>
      <c r="B1157" s="1" t="s">
        <v>2173</v>
      </c>
      <c r="C1157" s="1" t="s">
        <v>137</v>
      </c>
      <c r="D1157" s="1">
        <v>6480</v>
      </c>
      <c r="E1157" s="1" t="s">
        <v>53</v>
      </c>
      <c r="F1157" s="1">
        <v>26</v>
      </c>
      <c r="G1157" s="1" t="s">
        <v>115</v>
      </c>
      <c r="H1157" s="1">
        <v>236.84</v>
      </c>
      <c r="I1157" s="1" t="s">
        <v>55</v>
      </c>
      <c r="J1157" s="1" t="s">
        <v>55</v>
      </c>
      <c r="K1157" s="1" t="s">
        <v>90</v>
      </c>
      <c r="L1157" s="1" t="s">
        <v>58</v>
      </c>
      <c r="M1157" s="1">
        <v>0</v>
      </c>
      <c r="N1157" s="1">
        <v>0</v>
      </c>
      <c r="O1157" s="1">
        <v>0</v>
      </c>
      <c r="P1157" s="1">
        <v>0</v>
      </c>
      <c r="Q1157" s="1" t="s">
        <v>59</v>
      </c>
      <c r="R1157" s="1" t="s">
        <v>59</v>
      </c>
      <c r="S1157" s="1" t="s">
        <v>59</v>
      </c>
      <c r="T1157" s="1" t="s">
        <v>59</v>
      </c>
      <c r="U1157" s="1" t="s">
        <v>59</v>
      </c>
      <c r="W1157" s="1">
        <v>0</v>
      </c>
      <c r="X1157" s="1">
        <v>0</v>
      </c>
      <c r="Y1157" s="1" t="s">
        <v>58</v>
      </c>
      <c r="Z1157" s="1" t="s">
        <v>58</v>
      </c>
      <c r="AA1157" s="1" t="s">
        <v>58</v>
      </c>
      <c r="AB1157" s="1" t="s">
        <v>58</v>
      </c>
      <c r="AC1157" s="1" t="s">
        <v>58</v>
      </c>
      <c r="AD1157" s="1" t="s">
        <v>58</v>
      </c>
      <c r="AE1157" s="1" t="s">
        <v>58</v>
      </c>
      <c r="AF1157" s="1" t="s">
        <v>58</v>
      </c>
      <c r="AG1157" s="1" t="s">
        <v>58</v>
      </c>
      <c r="AH1157" s="1" t="s">
        <v>58</v>
      </c>
      <c r="AI1157" s="1" t="s">
        <v>58</v>
      </c>
      <c r="AJ1157" s="1" t="s">
        <v>58</v>
      </c>
      <c r="AK1157" s="1">
        <v>1</v>
      </c>
      <c r="AL1157" s="1">
        <v>1</v>
      </c>
      <c r="AM1157" s="1">
        <v>1</v>
      </c>
      <c r="AN1157" s="1">
        <v>0</v>
      </c>
      <c r="AO1157" s="1">
        <v>1</v>
      </c>
      <c r="AP1157" s="1">
        <v>0</v>
      </c>
      <c r="AQ1157" s="1">
        <v>0</v>
      </c>
      <c r="AR1157" s="1">
        <v>0</v>
      </c>
      <c r="AS1157" s="1">
        <v>0</v>
      </c>
      <c r="AV1157" s="1">
        <v>11.1</v>
      </c>
      <c r="AW1157" s="1" t="s">
        <v>59</v>
      </c>
      <c r="AX1157" s="1">
        <v>5</v>
      </c>
    </row>
    <row r="1158" spans="1:50">
      <c r="A1158" s="1" t="s">
        <v>2174</v>
      </c>
      <c r="B1158" s="1" t="s">
        <v>2175</v>
      </c>
      <c r="C1158" s="1" t="s">
        <v>103</v>
      </c>
      <c r="D1158" s="1">
        <v>6780</v>
      </c>
      <c r="E1158" s="1" t="s">
        <v>63</v>
      </c>
      <c r="F1158" s="1">
        <v>38</v>
      </c>
      <c r="G1158" s="1" t="s">
        <v>84</v>
      </c>
      <c r="H1158" s="1">
        <v>226.97</v>
      </c>
      <c r="I1158" s="1" t="s">
        <v>55</v>
      </c>
      <c r="J1158" s="1" t="s">
        <v>55</v>
      </c>
      <c r="K1158" s="1" t="s">
        <v>128</v>
      </c>
      <c r="L1158" s="1" t="s">
        <v>66</v>
      </c>
      <c r="M1158" s="1">
        <v>1</v>
      </c>
      <c r="N1158" s="1">
        <v>0</v>
      </c>
      <c r="O1158" s="1">
        <v>0</v>
      </c>
      <c r="P1158" s="1">
        <v>0</v>
      </c>
      <c r="Q1158" s="1" t="s">
        <v>59</v>
      </c>
      <c r="R1158" s="1" t="s">
        <v>59</v>
      </c>
      <c r="S1158" s="1" t="s">
        <v>59</v>
      </c>
      <c r="T1158" s="1" t="s">
        <v>59</v>
      </c>
      <c r="U1158" s="1" t="s">
        <v>59</v>
      </c>
      <c r="W1158" s="1">
        <v>0</v>
      </c>
      <c r="X1158" s="1">
        <v>0</v>
      </c>
      <c r="Y1158" s="1" t="s">
        <v>59</v>
      </c>
      <c r="Z1158" s="1" t="s">
        <v>59</v>
      </c>
      <c r="AA1158" s="1" t="s">
        <v>59</v>
      </c>
      <c r="AB1158" s="1" t="s">
        <v>59</v>
      </c>
      <c r="AC1158" s="1" t="s">
        <v>59</v>
      </c>
      <c r="AD1158" s="1" t="s">
        <v>59</v>
      </c>
      <c r="AE1158" s="1" t="s">
        <v>59</v>
      </c>
      <c r="AF1158" s="1" t="s">
        <v>59</v>
      </c>
      <c r="AG1158" s="1" t="s">
        <v>59</v>
      </c>
      <c r="AH1158" s="1" t="s">
        <v>59</v>
      </c>
      <c r="AI1158" s="1" t="s">
        <v>59</v>
      </c>
      <c r="AJ1158" s="1" t="s">
        <v>59</v>
      </c>
      <c r="AV1158" s="1">
        <v>12.1</v>
      </c>
      <c r="AW1158" s="1" t="s">
        <v>59</v>
      </c>
      <c r="AX1158" s="1">
        <v>6</v>
      </c>
    </row>
    <row r="1159" spans="1:50">
      <c r="A1159" s="1" t="s">
        <v>2176</v>
      </c>
      <c r="B1159" s="1" t="s">
        <v>2177</v>
      </c>
      <c r="C1159" s="1" t="s">
        <v>79</v>
      </c>
      <c r="E1159" s="1" t="s">
        <v>53</v>
      </c>
      <c r="F1159" s="1">
        <v>34</v>
      </c>
      <c r="G1159" s="1" t="s">
        <v>115</v>
      </c>
      <c r="H1159" s="1">
        <v>133.55000000000001</v>
      </c>
      <c r="I1159" s="1" t="s">
        <v>196</v>
      </c>
      <c r="J1159" s="1" t="s">
        <v>55</v>
      </c>
      <c r="K1159" s="1" t="s">
        <v>128</v>
      </c>
      <c r="L1159" s="1" t="s">
        <v>66</v>
      </c>
      <c r="M1159" s="1">
        <v>0</v>
      </c>
      <c r="N1159" s="1">
        <v>0</v>
      </c>
      <c r="O1159" s="1">
        <v>0</v>
      </c>
      <c r="P1159" s="1">
        <v>0</v>
      </c>
      <c r="Q1159" s="1" t="s">
        <v>59</v>
      </c>
      <c r="R1159" s="1" t="s">
        <v>59</v>
      </c>
      <c r="S1159" s="1" t="s">
        <v>59</v>
      </c>
      <c r="T1159" s="1" t="s">
        <v>59</v>
      </c>
      <c r="U1159" s="1" t="s">
        <v>59</v>
      </c>
      <c r="Y1159" s="1" t="s">
        <v>58</v>
      </c>
      <c r="Z1159" s="1" t="s">
        <v>58</v>
      </c>
      <c r="AA1159" s="1" t="s">
        <v>58</v>
      </c>
      <c r="AB1159" s="1" t="s">
        <v>58</v>
      </c>
      <c r="AC1159" s="1" t="s">
        <v>58</v>
      </c>
      <c r="AD1159" s="1" t="s">
        <v>58</v>
      </c>
      <c r="AE1159" s="1" t="s">
        <v>58</v>
      </c>
      <c r="AF1159" s="1" t="s">
        <v>58</v>
      </c>
      <c r="AG1159" s="1" t="s">
        <v>58</v>
      </c>
      <c r="AH1159" s="1" t="s">
        <v>58</v>
      </c>
      <c r="AI1159" s="1" t="s">
        <v>58</v>
      </c>
      <c r="AJ1159" s="1" t="s">
        <v>58</v>
      </c>
      <c r="AK1159" s="1">
        <v>1</v>
      </c>
      <c r="AL1159" s="1">
        <v>0</v>
      </c>
      <c r="AM1159" s="1">
        <v>0</v>
      </c>
      <c r="AN1159" s="1">
        <v>0</v>
      </c>
      <c r="AO1159" s="1">
        <v>0</v>
      </c>
      <c r="AP1159" s="1">
        <v>0</v>
      </c>
      <c r="AQ1159" s="1">
        <v>0</v>
      </c>
      <c r="AR1159" s="1">
        <v>0</v>
      </c>
      <c r="AS1159" s="1">
        <v>0</v>
      </c>
      <c r="AW1159" s="1" t="s">
        <v>59</v>
      </c>
      <c r="AX1159" s="1">
        <v>8</v>
      </c>
    </row>
    <row r="1160" spans="1:50">
      <c r="A1160" s="1" t="s">
        <v>2178</v>
      </c>
      <c r="B1160" s="1" t="s">
        <v>474</v>
      </c>
      <c r="C1160" s="1" t="s">
        <v>205</v>
      </c>
      <c r="D1160" s="1">
        <v>3480</v>
      </c>
      <c r="E1160" s="1" t="s">
        <v>53</v>
      </c>
      <c r="F1160" s="1">
        <v>54</v>
      </c>
      <c r="G1160" s="1" t="s">
        <v>64</v>
      </c>
      <c r="H1160" s="1">
        <v>315.45999999999998</v>
      </c>
      <c r="I1160" s="1" t="s">
        <v>55</v>
      </c>
      <c r="J1160" s="1" t="s">
        <v>55</v>
      </c>
      <c r="K1160" s="1" t="s">
        <v>57</v>
      </c>
      <c r="L1160" s="1" t="s">
        <v>66</v>
      </c>
      <c r="M1160" s="1">
        <v>1</v>
      </c>
      <c r="N1160" s="1">
        <v>1</v>
      </c>
      <c r="O1160" s="1">
        <v>1</v>
      </c>
      <c r="P1160" s="1">
        <v>0</v>
      </c>
      <c r="Q1160" s="1" t="s">
        <v>59</v>
      </c>
      <c r="R1160" s="1" t="s">
        <v>59</v>
      </c>
      <c r="S1160" s="1" t="s">
        <v>59</v>
      </c>
      <c r="T1160" s="1" t="s">
        <v>59</v>
      </c>
      <c r="U1160" s="1" t="s">
        <v>59</v>
      </c>
      <c r="W1160" s="1">
        <v>0</v>
      </c>
      <c r="X1160" s="1">
        <v>0</v>
      </c>
      <c r="Y1160" s="1" t="s">
        <v>58</v>
      </c>
      <c r="Z1160" s="1" t="s">
        <v>58</v>
      </c>
      <c r="AA1160" s="1" t="s">
        <v>58</v>
      </c>
      <c r="AB1160" s="1" t="s">
        <v>58</v>
      </c>
      <c r="AC1160" s="1" t="s">
        <v>58</v>
      </c>
      <c r="AD1160" s="1" t="s">
        <v>58</v>
      </c>
      <c r="AE1160" s="1" t="s">
        <v>58</v>
      </c>
      <c r="AF1160" s="1" t="s">
        <v>58</v>
      </c>
      <c r="AG1160" s="1" t="s">
        <v>58</v>
      </c>
      <c r="AH1160" s="1" t="s">
        <v>58</v>
      </c>
      <c r="AI1160" s="1" t="s">
        <v>58</v>
      </c>
      <c r="AJ1160" s="1" t="s">
        <v>58</v>
      </c>
      <c r="AK1160" s="1">
        <v>0</v>
      </c>
      <c r="AL1160" s="1">
        <v>1</v>
      </c>
      <c r="AM1160" s="1">
        <v>1</v>
      </c>
      <c r="AN1160" s="1">
        <v>1</v>
      </c>
      <c r="AO1160" s="1">
        <v>0</v>
      </c>
      <c r="AP1160" s="1">
        <v>0</v>
      </c>
      <c r="AQ1160" s="1">
        <v>1</v>
      </c>
      <c r="AR1160" s="1">
        <v>0</v>
      </c>
      <c r="AS1160" s="1">
        <v>1</v>
      </c>
      <c r="AV1160" s="1">
        <v>14.7</v>
      </c>
      <c r="AW1160" s="1" t="s">
        <v>59</v>
      </c>
      <c r="AX1160" s="1">
        <v>1</v>
      </c>
    </row>
    <row r="1161" spans="1:50">
      <c r="A1161" s="1" t="s">
        <v>2179</v>
      </c>
      <c r="B1161" s="1" t="s">
        <v>2180</v>
      </c>
      <c r="C1161" s="1" t="s">
        <v>93</v>
      </c>
      <c r="D1161" s="1">
        <v>9240</v>
      </c>
      <c r="E1161" s="1" t="s">
        <v>53</v>
      </c>
      <c r="F1161" s="1">
        <v>56</v>
      </c>
      <c r="G1161" s="1" t="s">
        <v>70</v>
      </c>
      <c r="H1161" s="1">
        <v>290.45999999999998</v>
      </c>
      <c r="I1161" s="1" t="s">
        <v>55</v>
      </c>
      <c r="J1161" s="1" t="s">
        <v>55</v>
      </c>
      <c r="K1161" s="1" t="s">
        <v>72</v>
      </c>
      <c r="L1161" s="1" t="s">
        <v>58</v>
      </c>
      <c r="M1161" s="1">
        <v>0</v>
      </c>
      <c r="N1161" s="1">
        <v>2</v>
      </c>
      <c r="O1161" s="1">
        <v>2</v>
      </c>
      <c r="P1161" s="1">
        <v>0</v>
      </c>
      <c r="Q1161" s="1" t="s">
        <v>59</v>
      </c>
      <c r="R1161" s="1" t="s">
        <v>59</v>
      </c>
      <c r="S1161" s="1" t="s">
        <v>59</v>
      </c>
      <c r="T1161" s="1" t="s">
        <v>66</v>
      </c>
      <c r="U1161" s="1" t="s">
        <v>59</v>
      </c>
      <c r="W1161" s="1">
        <v>0</v>
      </c>
      <c r="X1161" s="1">
        <v>0</v>
      </c>
      <c r="Y1161" s="1" t="s">
        <v>66</v>
      </c>
      <c r="Z1161" s="1" t="s">
        <v>66</v>
      </c>
      <c r="AA1161" s="1" t="s">
        <v>58</v>
      </c>
      <c r="AB1161" s="1" t="s">
        <v>58</v>
      </c>
      <c r="AC1161" s="1" t="s">
        <v>58</v>
      </c>
      <c r="AD1161" s="1" t="s">
        <v>58</v>
      </c>
      <c r="AE1161" s="1" t="s">
        <v>58</v>
      </c>
      <c r="AF1161" s="1" t="s">
        <v>58</v>
      </c>
      <c r="AG1161" s="1" t="s">
        <v>58</v>
      </c>
      <c r="AH1161" s="1" t="s">
        <v>58</v>
      </c>
      <c r="AI1161" s="1" t="s">
        <v>58</v>
      </c>
      <c r="AJ1161" s="1" t="s">
        <v>58</v>
      </c>
      <c r="AK1161" s="1">
        <v>1</v>
      </c>
      <c r="AL1161" s="1">
        <v>0</v>
      </c>
      <c r="AM1161" s="1">
        <v>1</v>
      </c>
      <c r="AN1161" s="1">
        <v>0</v>
      </c>
      <c r="AO1161" s="1">
        <v>0</v>
      </c>
      <c r="AP1161" s="1">
        <v>0</v>
      </c>
      <c r="AQ1161" s="1">
        <v>0</v>
      </c>
      <c r="AR1161" s="1">
        <v>0</v>
      </c>
      <c r="AS1161" s="1">
        <v>1</v>
      </c>
      <c r="AV1161" s="1">
        <v>13.9</v>
      </c>
      <c r="AW1161" s="1" t="s">
        <v>59</v>
      </c>
      <c r="AX1161" s="1">
        <v>5</v>
      </c>
    </row>
    <row r="1162" spans="1:50">
      <c r="A1162" s="1" t="s">
        <v>2181</v>
      </c>
      <c r="B1162" s="1" t="s">
        <v>737</v>
      </c>
      <c r="C1162" s="1" t="s">
        <v>199</v>
      </c>
      <c r="D1162" s="1">
        <v>6160</v>
      </c>
      <c r="E1162" s="1" t="s">
        <v>63</v>
      </c>
      <c r="F1162" s="1">
        <v>56</v>
      </c>
      <c r="G1162" s="1" t="s">
        <v>70</v>
      </c>
      <c r="H1162" s="1">
        <v>373.36</v>
      </c>
      <c r="I1162" s="1" t="s">
        <v>105</v>
      </c>
      <c r="J1162" s="1" t="s">
        <v>55</v>
      </c>
      <c r="K1162" s="1" t="s">
        <v>90</v>
      </c>
      <c r="L1162" s="1" t="s">
        <v>58</v>
      </c>
      <c r="M1162" s="1">
        <v>0</v>
      </c>
      <c r="N1162" s="1">
        <v>2</v>
      </c>
      <c r="O1162" s="1">
        <v>1</v>
      </c>
      <c r="P1162" s="1">
        <v>0</v>
      </c>
      <c r="Q1162" s="1" t="s">
        <v>59</v>
      </c>
      <c r="R1162" s="1" t="s">
        <v>59</v>
      </c>
      <c r="S1162" s="1" t="s">
        <v>59</v>
      </c>
      <c r="T1162" s="1" t="s">
        <v>66</v>
      </c>
      <c r="U1162" s="1" t="s">
        <v>59</v>
      </c>
      <c r="W1162" s="1">
        <v>0</v>
      </c>
      <c r="X1162" s="1">
        <v>0</v>
      </c>
      <c r="Y1162" s="1" t="s">
        <v>66</v>
      </c>
      <c r="Z1162" s="1" t="s">
        <v>58</v>
      </c>
      <c r="AA1162" s="1" t="s">
        <v>58</v>
      </c>
      <c r="AB1162" s="1" t="s">
        <v>66</v>
      </c>
      <c r="AC1162" s="1" t="s">
        <v>58</v>
      </c>
      <c r="AD1162" s="1" t="s">
        <v>58</v>
      </c>
      <c r="AE1162" s="1" t="s">
        <v>58</v>
      </c>
      <c r="AF1162" s="1" t="s">
        <v>58</v>
      </c>
      <c r="AG1162" s="1" t="s">
        <v>58</v>
      </c>
      <c r="AH1162" s="1" t="s">
        <v>58</v>
      </c>
      <c r="AI1162" s="1" t="s">
        <v>58</v>
      </c>
      <c r="AJ1162" s="1" t="s">
        <v>58</v>
      </c>
      <c r="AK1162" s="1">
        <v>0</v>
      </c>
      <c r="AL1162" s="1">
        <v>0</v>
      </c>
      <c r="AM1162" s="1">
        <v>1</v>
      </c>
      <c r="AN1162" s="1">
        <v>0</v>
      </c>
      <c r="AO1162" s="1">
        <v>0</v>
      </c>
      <c r="AP1162" s="1">
        <v>1</v>
      </c>
      <c r="AQ1162" s="1">
        <v>1</v>
      </c>
      <c r="AR1162" s="1">
        <v>0</v>
      </c>
      <c r="AS1162" s="1">
        <v>0</v>
      </c>
      <c r="AV1162" s="1">
        <v>14.3</v>
      </c>
      <c r="AW1162" s="1" t="s">
        <v>59</v>
      </c>
      <c r="AX1162" s="1">
        <v>3</v>
      </c>
    </row>
    <row r="1163" spans="1:50">
      <c r="A1163" s="1" t="s">
        <v>2182</v>
      </c>
      <c r="B1163" s="1" t="s">
        <v>796</v>
      </c>
      <c r="C1163" s="1" t="s">
        <v>205</v>
      </c>
      <c r="D1163" s="1">
        <v>2440</v>
      </c>
      <c r="E1163" s="1" t="s">
        <v>53</v>
      </c>
      <c r="F1163" s="1">
        <v>70</v>
      </c>
      <c r="G1163" s="1" t="s">
        <v>64</v>
      </c>
      <c r="H1163" s="1">
        <v>262.83</v>
      </c>
      <c r="I1163" s="1" t="s">
        <v>55</v>
      </c>
      <c r="J1163" s="1" t="s">
        <v>71</v>
      </c>
      <c r="K1163" s="1" t="s">
        <v>116</v>
      </c>
      <c r="L1163" s="1" t="s">
        <v>58</v>
      </c>
      <c r="M1163" s="1">
        <v>0</v>
      </c>
      <c r="N1163" s="1">
        <v>2</v>
      </c>
      <c r="O1163" s="1">
        <v>2</v>
      </c>
      <c r="P1163" s="1">
        <v>0</v>
      </c>
      <c r="Q1163" s="1" t="s">
        <v>59</v>
      </c>
      <c r="R1163" s="1" t="s">
        <v>59</v>
      </c>
      <c r="S1163" s="1" t="s">
        <v>59</v>
      </c>
      <c r="T1163" s="1" t="s">
        <v>59</v>
      </c>
      <c r="U1163" s="1" t="s">
        <v>59</v>
      </c>
      <c r="W1163" s="1">
        <v>0</v>
      </c>
      <c r="X1163" s="1">
        <v>0</v>
      </c>
      <c r="Y1163" s="1" t="s">
        <v>66</v>
      </c>
      <c r="Z1163" s="1" t="s">
        <v>66</v>
      </c>
      <c r="AA1163" s="1" t="s">
        <v>58</v>
      </c>
      <c r="AB1163" s="1" t="s">
        <v>58</v>
      </c>
      <c r="AC1163" s="1" t="s">
        <v>58</v>
      </c>
      <c r="AD1163" s="1" t="s">
        <v>58</v>
      </c>
      <c r="AE1163" s="1" t="s">
        <v>58</v>
      </c>
      <c r="AF1163" s="1" t="s">
        <v>58</v>
      </c>
      <c r="AG1163" s="1" t="s">
        <v>58</v>
      </c>
      <c r="AH1163" s="1" t="s">
        <v>58</v>
      </c>
      <c r="AI1163" s="1" t="s">
        <v>58</v>
      </c>
      <c r="AJ1163" s="1" t="s">
        <v>58</v>
      </c>
      <c r="AK1163" s="1">
        <v>0</v>
      </c>
      <c r="AL1163" s="1">
        <v>0</v>
      </c>
      <c r="AM1163" s="1">
        <v>1</v>
      </c>
      <c r="AN1163" s="1">
        <v>0</v>
      </c>
      <c r="AO1163" s="1">
        <v>1</v>
      </c>
      <c r="AP1163" s="1">
        <v>0</v>
      </c>
      <c r="AQ1163" s="1">
        <v>0</v>
      </c>
      <c r="AR1163" s="1">
        <v>1</v>
      </c>
      <c r="AS1163" s="1">
        <v>1</v>
      </c>
      <c r="AV1163" s="1">
        <v>14.2</v>
      </c>
      <c r="AW1163" s="1" t="s">
        <v>59</v>
      </c>
      <c r="AX1163" s="1">
        <v>1</v>
      </c>
    </row>
    <row r="1164" spans="1:50">
      <c r="A1164" s="1" t="s">
        <v>2183</v>
      </c>
      <c r="B1164" s="1" t="s">
        <v>298</v>
      </c>
      <c r="C1164" s="1" t="s">
        <v>187</v>
      </c>
      <c r="D1164" s="1">
        <v>8840</v>
      </c>
      <c r="E1164" s="1" t="s">
        <v>63</v>
      </c>
      <c r="F1164" s="1">
        <v>38</v>
      </c>
      <c r="G1164" s="1" t="s">
        <v>64</v>
      </c>
      <c r="H1164" s="1">
        <v>370.72</v>
      </c>
      <c r="I1164" s="1" t="s">
        <v>105</v>
      </c>
      <c r="J1164" s="1" t="s">
        <v>71</v>
      </c>
      <c r="K1164" s="1" t="s">
        <v>57</v>
      </c>
      <c r="L1164" s="1" t="s">
        <v>66</v>
      </c>
      <c r="M1164" s="1">
        <v>3</v>
      </c>
      <c r="N1164" s="1">
        <v>0</v>
      </c>
      <c r="O1164" s="1">
        <v>0</v>
      </c>
      <c r="P1164" s="1">
        <v>0</v>
      </c>
      <c r="Q1164" s="1" t="s">
        <v>66</v>
      </c>
      <c r="R1164" s="1" t="s">
        <v>59</v>
      </c>
      <c r="S1164" s="1" t="s">
        <v>59</v>
      </c>
      <c r="T1164" s="1" t="s">
        <v>59</v>
      </c>
      <c r="U1164" s="1" t="s">
        <v>59</v>
      </c>
      <c r="W1164" s="1">
        <v>0</v>
      </c>
      <c r="X1164" s="1">
        <v>0</v>
      </c>
      <c r="Y1164" s="1" t="s">
        <v>58</v>
      </c>
      <c r="Z1164" s="1" t="s">
        <v>66</v>
      </c>
      <c r="AA1164" s="1" t="s">
        <v>58</v>
      </c>
      <c r="AB1164" s="1" t="s">
        <v>58</v>
      </c>
      <c r="AC1164" s="1" t="s">
        <v>58</v>
      </c>
      <c r="AD1164" s="1" t="s">
        <v>58</v>
      </c>
      <c r="AE1164" s="1" t="s">
        <v>58</v>
      </c>
      <c r="AF1164" s="1" t="s">
        <v>58</v>
      </c>
      <c r="AG1164" s="1" t="s">
        <v>58</v>
      </c>
      <c r="AH1164" s="1" t="s">
        <v>58</v>
      </c>
      <c r="AI1164" s="1" t="s">
        <v>58</v>
      </c>
      <c r="AJ1164" s="1" t="s">
        <v>58</v>
      </c>
      <c r="AK1164" s="1">
        <v>1</v>
      </c>
      <c r="AL1164" s="1">
        <v>1</v>
      </c>
      <c r="AM1164" s="1">
        <v>0</v>
      </c>
      <c r="AN1164" s="1">
        <v>0</v>
      </c>
      <c r="AO1164" s="1">
        <v>0</v>
      </c>
      <c r="AP1164" s="1">
        <v>0</v>
      </c>
      <c r="AQ1164" s="1">
        <v>0</v>
      </c>
      <c r="AR1164" s="1">
        <v>0</v>
      </c>
      <c r="AS1164" s="1">
        <v>0</v>
      </c>
      <c r="AV1164" s="1">
        <v>14.4</v>
      </c>
      <c r="AW1164" s="1" t="s">
        <v>66</v>
      </c>
      <c r="AX1164" s="1">
        <v>7</v>
      </c>
    </row>
    <row r="1165" spans="1:50">
      <c r="A1165" s="1" t="s">
        <v>2184</v>
      </c>
      <c r="B1165" s="1" t="s">
        <v>2185</v>
      </c>
      <c r="C1165" s="1" t="s">
        <v>122</v>
      </c>
      <c r="E1165" s="1" t="s">
        <v>53</v>
      </c>
      <c r="F1165" s="1">
        <v>64</v>
      </c>
      <c r="G1165" s="1" t="s">
        <v>64</v>
      </c>
      <c r="H1165" s="1">
        <v>352.3</v>
      </c>
      <c r="I1165" s="1" t="s">
        <v>94</v>
      </c>
      <c r="J1165" s="1" t="s">
        <v>56</v>
      </c>
      <c r="K1165" s="1" t="s">
        <v>168</v>
      </c>
      <c r="L1165" s="1" t="s">
        <v>58</v>
      </c>
      <c r="M1165" s="1">
        <v>0</v>
      </c>
      <c r="N1165" s="1">
        <v>1</v>
      </c>
      <c r="O1165" s="1">
        <v>1</v>
      </c>
      <c r="P1165" s="1">
        <v>0</v>
      </c>
      <c r="Q1165" s="1" t="s">
        <v>66</v>
      </c>
      <c r="R1165" s="1" t="s">
        <v>59</v>
      </c>
      <c r="S1165" s="1" t="s">
        <v>59</v>
      </c>
      <c r="T1165" s="1" t="s">
        <v>66</v>
      </c>
      <c r="U1165" s="1" t="s">
        <v>66</v>
      </c>
      <c r="V1165" s="1">
        <v>0</v>
      </c>
      <c r="W1165" s="1">
        <v>1</v>
      </c>
      <c r="X1165" s="1">
        <v>0</v>
      </c>
      <c r="Y1165" s="1" t="s">
        <v>58</v>
      </c>
      <c r="Z1165" s="1" t="s">
        <v>58</v>
      </c>
      <c r="AA1165" s="1" t="s">
        <v>58</v>
      </c>
      <c r="AB1165" s="1" t="s">
        <v>58</v>
      </c>
      <c r="AC1165" s="1" t="s">
        <v>58</v>
      </c>
      <c r="AD1165" s="1" t="s">
        <v>58</v>
      </c>
      <c r="AE1165" s="1" t="s">
        <v>58</v>
      </c>
      <c r="AF1165" s="1" t="s">
        <v>58</v>
      </c>
      <c r="AG1165" s="1" t="s">
        <v>58</v>
      </c>
      <c r="AH1165" s="1" t="s">
        <v>58</v>
      </c>
      <c r="AI1165" s="1" t="s">
        <v>58</v>
      </c>
      <c r="AJ1165" s="1" t="s">
        <v>58</v>
      </c>
      <c r="AK1165" s="1">
        <v>1</v>
      </c>
      <c r="AL1165" s="1">
        <v>0</v>
      </c>
      <c r="AM1165" s="1">
        <v>1</v>
      </c>
      <c r="AN1165" s="1">
        <v>0</v>
      </c>
      <c r="AO1165" s="1">
        <v>0</v>
      </c>
      <c r="AP1165" s="1">
        <v>0</v>
      </c>
      <c r="AQ1165" s="1">
        <v>0</v>
      </c>
      <c r="AR1165" s="1">
        <v>0</v>
      </c>
      <c r="AS1165" s="1">
        <v>0</v>
      </c>
      <c r="AV1165" s="1">
        <v>13.7</v>
      </c>
      <c r="AW1165" s="1" t="s">
        <v>59</v>
      </c>
      <c r="AX1165" s="1">
        <v>7</v>
      </c>
    </row>
    <row r="1166" spans="1:50">
      <c r="A1166" s="1" t="s">
        <v>2186</v>
      </c>
      <c r="B1166" s="1" t="s">
        <v>2187</v>
      </c>
      <c r="C1166" s="1" t="s">
        <v>236</v>
      </c>
      <c r="E1166" s="1" t="s">
        <v>53</v>
      </c>
      <c r="F1166" s="1">
        <v>56</v>
      </c>
      <c r="G1166" s="1" t="s">
        <v>64</v>
      </c>
      <c r="H1166" s="1">
        <v>235.53</v>
      </c>
      <c r="I1166" s="1" t="s">
        <v>76</v>
      </c>
      <c r="J1166" s="1" t="s">
        <v>71</v>
      </c>
      <c r="K1166" s="1" t="s">
        <v>72</v>
      </c>
      <c r="L1166" s="1" t="s">
        <v>58</v>
      </c>
      <c r="M1166" s="1">
        <v>0</v>
      </c>
      <c r="N1166" s="1">
        <v>1</v>
      </c>
      <c r="O1166" s="1">
        <v>1</v>
      </c>
      <c r="P1166" s="1">
        <v>0</v>
      </c>
      <c r="Q1166" s="1" t="s">
        <v>66</v>
      </c>
      <c r="R1166" s="1" t="s">
        <v>59</v>
      </c>
      <c r="S1166" s="1" t="s">
        <v>59</v>
      </c>
      <c r="T1166" s="1" t="s">
        <v>66</v>
      </c>
      <c r="U1166" s="1" t="s">
        <v>66</v>
      </c>
      <c r="V1166" s="1">
        <v>2</v>
      </c>
      <c r="W1166" s="1">
        <v>0</v>
      </c>
      <c r="X1166" s="1">
        <v>0</v>
      </c>
      <c r="Y1166" s="1" t="s">
        <v>59</v>
      </c>
      <c r="Z1166" s="1" t="s">
        <v>59</v>
      </c>
      <c r="AA1166" s="1" t="s">
        <v>59</v>
      </c>
      <c r="AB1166" s="1" t="s">
        <v>59</v>
      </c>
      <c r="AC1166" s="1" t="s">
        <v>59</v>
      </c>
      <c r="AD1166" s="1" t="s">
        <v>59</v>
      </c>
      <c r="AE1166" s="1" t="s">
        <v>59</v>
      </c>
      <c r="AF1166" s="1" t="s">
        <v>59</v>
      </c>
      <c r="AG1166" s="1" t="s">
        <v>59</v>
      </c>
      <c r="AH1166" s="1" t="s">
        <v>59</v>
      </c>
      <c r="AI1166" s="1" t="s">
        <v>59</v>
      </c>
      <c r="AJ1166" s="1" t="s">
        <v>59</v>
      </c>
      <c r="AV1166" s="1">
        <v>12.8</v>
      </c>
      <c r="AW1166" s="1" t="s">
        <v>59</v>
      </c>
      <c r="AX1166" s="1">
        <v>4</v>
      </c>
    </row>
    <row r="1167" spans="1:50">
      <c r="A1167" s="1" t="s">
        <v>2188</v>
      </c>
      <c r="B1167" s="1" t="s">
        <v>932</v>
      </c>
      <c r="C1167" s="1" t="s">
        <v>417</v>
      </c>
      <c r="D1167" s="1">
        <v>1125</v>
      </c>
      <c r="E1167" s="1" t="s">
        <v>63</v>
      </c>
      <c r="F1167" s="1">
        <v>44</v>
      </c>
      <c r="G1167" s="1" t="s">
        <v>70</v>
      </c>
      <c r="H1167" s="1">
        <v>293.08999999999997</v>
      </c>
      <c r="I1167" s="1" t="s">
        <v>55</v>
      </c>
      <c r="J1167" s="1" t="s">
        <v>55</v>
      </c>
      <c r="K1167" s="1" t="s">
        <v>256</v>
      </c>
      <c r="L1167" s="1" t="s">
        <v>58</v>
      </c>
      <c r="M1167" s="1">
        <v>0</v>
      </c>
      <c r="N1167" s="1">
        <v>0</v>
      </c>
      <c r="O1167" s="1">
        <v>0</v>
      </c>
      <c r="P1167" s="1">
        <v>0</v>
      </c>
      <c r="Q1167" s="1" t="s">
        <v>59</v>
      </c>
      <c r="R1167" s="1" t="s">
        <v>59</v>
      </c>
      <c r="S1167" s="1" t="s">
        <v>59</v>
      </c>
      <c r="T1167" s="1" t="s">
        <v>59</v>
      </c>
      <c r="U1167" s="1" t="s">
        <v>59</v>
      </c>
      <c r="V1167" s="1">
        <v>1</v>
      </c>
      <c r="W1167" s="1">
        <v>1</v>
      </c>
      <c r="X1167" s="1">
        <v>0</v>
      </c>
      <c r="Y1167" s="1" t="s">
        <v>58</v>
      </c>
      <c r="Z1167" s="1" t="s">
        <v>58</v>
      </c>
      <c r="AA1167" s="1" t="s">
        <v>58</v>
      </c>
      <c r="AB1167" s="1" t="s">
        <v>58</v>
      </c>
      <c r="AC1167" s="1" t="s">
        <v>58</v>
      </c>
      <c r="AD1167" s="1" t="s">
        <v>58</v>
      </c>
      <c r="AE1167" s="1" t="s">
        <v>58</v>
      </c>
      <c r="AF1167" s="1" t="s">
        <v>58</v>
      </c>
      <c r="AG1167" s="1" t="s">
        <v>58</v>
      </c>
      <c r="AH1167" s="1" t="s">
        <v>58</v>
      </c>
      <c r="AI1167" s="1" t="s">
        <v>58</v>
      </c>
      <c r="AJ1167" s="1" t="s">
        <v>58</v>
      </c>
      <c r="AK1167" s="1">
        <v>0</v>
      </c>
      <c r="AL1167" s="1">
        <v>1</v>
      </c>
      <c r="AM1167" s="1">
        <v>1</v>
      </c>
      <c r="AN1167" s="1">
        <v>0</v>
      </c>
      <c r="AO1167" s="1">
        <v>0</v>
      </c>
      <c r="AP1167" s="1">
        <v>0</v>
      </c>
      <c r="AQ1167" s="1">
        <v>0</v>
      </c>
      <c r="AR1167" s="1">
        <v>0</v>
      </c>
      <c r="AS1167" s="1">
        <v>0</v>
      </c>
      <c r="AV1167" s="1">
        <v>13.4</v>
      </c>
      <c r="AW1167" s="1" t="s">
        <v>59</v>
      </c>
      <c r="AX1167" s="1">
        <v>4</v>
      </c>
    </row>
    <row r="1168" spans="1:50">
      <c r="A1168" s="1" t="s">
        <v>2189</v>
      </c>
      <c r="B1168" s="1" t="s">
        <v>534</v>
      </c>
      <c r="C1168" s="1" t="s">
        <v>134</v>
      </c>
      <c r="D1168" s="1">
        <v>1640</v>
      </c>
      <c r="E1168" s="1" t="s">
        <v>53</v>
      </c>
      <c r="F1168" s="1">
        <v>54</v>
      </c>
      <c r="G1168" s="1" t="s">
        <v>84</v>
      </c>
      <c r="H1168" s="1">
        <v>198.36</v>
      </c>
      <c r="I1168" s="1" t="s">
        <v>105</v>
      </c>
      <c r="J1168" s="1" t="s">
        <v>56</v>
      </c>
      <c r="K1168" s="1" t="s">
        <v>153</v>
      </c>
      <c r="L1168" s="1" t="s">
        <v>58</v>
      </c>
      <c r="M1168" s="1">
        <v>0</v>
      </c>
      <c r="N1168" s="1">
        <v>0</v>
      </c>
      <c r="O1168" s="1">
        <v>0</v>
      </c>
      <c r="P1168" s="1">
        <v>0</v>
      </c>
      <c r="Q1168" s="1" t="s">
        <v>59</v>
      </c>
      <c r="R1168" s="1" t="s">
        <v>59</v>
      </c>
      <c r="S1168" s="1" t="s">
        <v>59</v>
      </c>
      <c r="T1168" s="1" t="s">
        <v>59</v>
      </c>
      <c r="U1168" s="1" t="s">
        <v>59</v>
      </c>
      <c r="V1168" s="1">
        <v>2</v>
      </c>
      <c r="W1168" s="1">
        <v>0</v>
      </c>
      <c r="X1168" s="1">
        <v>1</v>
      </c>
      <c r="Y1168" s="1" t="s">
        <v>66</v>
      </c>
      <c r="Z1168" s="1" t="s">
        <v>58</v>
      </c>
      <c r="AA1168" s="1" t="s">
        <v>58</v>
      </c>
      <c r="AB1168" s="1" t="s">
        <v>58</v>
      </c>
      <c r="AC1168" s="1" t="s">
        <v>58</v>
      </c>
      <c r="AD1168" s="1" t="s">
        <v>58</v>
      </c>
      <c r="AE1168" s="1" t="s">
        <v>58</v>
      </c>
      <c r="AF1168" s="1" t="s">
        <v>58</v>
      </c>
      <c r="AG1168" s="1" t="s">
        <v>58</v>
      </c>
      <c r="AH1168" s="1" t="s">
        <v>58</v>
      </c>
      <c r="AI1168" s="1" t="s">
        <v>58</v>
      </c>
      <c r="AJ1168" s="1" t="s">
        <v>58</v>
      </c>
      <c r="AK1168" s="1">
        <v>0</v>
      </c>
      <c r="AL1168" s="1">
        <v>0</v>
      </c>
      <c r="AM1168" s="1">
        <v>1</v>
      </c>
      <c r="AN1168" s="1">
        <v>0</v>
      </c>
      <c r="AO1168" s="1">
        <v>1</v>
      </c>
      <c r="AP1168" s="1">
        <v>1</v>
      </c>
      <c r="AQ1168" s="1">
        <v>1</v>
      </c>
      <c r="AR1168" s="1">
        <v>0</v>
      </c>
      <c r="AS1168" s="1">
        <v>0</v>
      </c>
      <c r="AV1168" s="1">
        <v>11.1</v>
      </c>
      <c r="AW1168" s="1" t="s">
        <v>59</v>
      </c>
      <c r="AX1168" s="1">
        <v>1</v>
      </c>
    </row>
    <row r="1169" spans="1:50">
      <c r="A1169" s="1" t="s">
        <v>2190</v>
      </c>
      <c r="B1169" s="1" t="s">
        <v>2191</v>
      </c>
      <c r="C1169" s="1" t="s">
        <v>103</v>
      </c>
      <c r="D1169" s="1">
        <v>5945</v>
      </c>
      <c r="E1169" s="1" t="s">
        <v>53</v>
      </c>
      <c r="F1169" s="1">
        <v>68</v>
      </c>
      <c r="G1169" s="1" t="s">
        <v>226</v>
      </c>
      <c r="H1169" s="1">
        <v>480.92</v>
      </c>
      <c r="I1169" s="1" t="s">
        <v>105</v>
      </c>
      <c r="J1169" s="1" t="s">
        <v>56</v>
      </c>
      <c r="K1169" s="1" t="s">
        <v>72</v>
      </c>
      <c r="L1169" s="1" t="s">
        <v>58</v>
      </c>
      <c r="M1169" s="1">
        <v>0</v>
      </c>
      <c r="N1169" s="1">
        <v>2</v>
      </c>
      <c r="O1169" s="1">
        <v>2</v>
      </c>
      <c r="P1169" s="1">
        <v>0</v>
      </c>
      <c r="Q1169" s="1" t="s">
        <v>59</v>
      </c>
      <c r="R1169" s="1" t="s">
        <v>59</v>
      </c>
      <c r="S1169" s="1" t="s">
        <v>59</v>
      </c>
      <c r="T1169" s="1" t="s">
        <v>59</v>
      </c>
      <c r="U1169" s="1" t="s">
        <v>59</v>
      </c>
      <c r="W1169" s="1">
        <v>0</v>
      </c>
      <c r="X1169" s="1">
        <v>0</v>
      </c>
      <c r="Y1169" s="1" t="s">
        <v>59</v>
      </c>
      <c r="Z1169" s="1" t="s">
        <v>59</v>
      </c>
      <c r="AA1169" s="1" t="s">
        <v>59</v>
      </c>
      <c r="AB1169" s="1" t="s">
        <v>59</v>
      </c>
      <c r="AC1169" s="1" t="s">
        <v>59</v>
      </c>
      <c r="AD1169" s="1" t="s">
        <v>59</v>
      </c>
      <c r="AE1169" s="1" t="s">
        <v>59</v>
      </c>
      <c r="AF1169" s="1" t="s">
        <v>59</v>
      </c>
      <c r="AG1169" s="1" t="s">
        <v>59</v>
      </c>
      <c r="AH1169" s="1" t="s">
        <v>59</v>
      </c>
      <c r="AI1169" s="1" t="s">
        <v>59</v>
      </c>
      <c r="AJ1169" s="1" t="s">
        <v>59</v>
      </c>
      <c r="AV1169" s="1">
        <v>16.5</v>
      </c>
      <c r="AW1169" s="1" t="s">
        <v>59</v>
      </c>
      <c r="AX1169" s="1">
        <v>6</v>
      </c>
    </row>
    <row r="1170" spans="1:50">
      <c r="A1170" s="1" t="s">
        <v>2192</v>
      </c>
      <c r="B1170" s="1" t="s">
        <v>2193</v>
      </c>
      <c r="C1170" s="1" t="s">
        <v>88</v>
      </c>
      <c r="E1170" s="1" t="s">
        <v>63</v>
      </c>
      <c r="F1170" s="1">
        <v>44</v>
      </c>
      <c r="G1170" s="1" t="s">
        <v>64</v>
      </c>
      <c r="H1170" s="1">
        <v>186.51</v>
      </c>
      <c r="I1170" s="1" t="s">
        <v>55</v>
      </c>
      <c r="J1170" s="1" t="s">
        <v>71</v>
      </c>
      <c r="K1170" s="1" t="s">
        <v>72</v>
      </c>
      <c r="L1170" s="1" t="s">
        <v>58</v>
      </c>
      <c r="M1170" s="1">
        <v>0</v>
      </c>
      <c r="N1170" s="1">
        <v>0</v>
      </c>
      <c r="O1170" s="1">
        <v>0</v>
      </c>
      <c r="P1170" s="1">
        <v>0</v>
      </c>
      <c r="Q1170" s="1" t="s">
        <v>59</v>
      </c>
      <c r="R1170" s="1" t="s">
        <v>59</v>
      </c>
      <c r="S1170" s="1" t="s">
        <v>59</v>
      </c>
      <c r="T1170" s="1" t="s">
        <v>59</v>
      </c>
      <c r="U1170" s="1" t="s">
        <v>59</v>
      </c>
      <c r="V1170" s="1">
        <v>2</v>
      </c>
      <c r="W1170" s="1">
        <v>1</v>
      </c>
      <c r="X1170" s="1">
        <v>0</v>
      </c>
      <c r="Y1170" s="1" t="s">
        <v>66</v>
      </c>
      <c r="Z1170" s="1" t="s">
        <v>66</v>
      </c>
      <c r="AA1170" s="1" t="s">
        <v>58</v>
      </c>
      <c r="AB1170" s="1" t="s">
        <v>58</v>
      </c>
      <c r="AC1170" s="1" t="s">
        <v>58</v>
      </c>
      <c r="AD1170" s="1" t="s">
        <v>58</v>
      </c>
      <c r="AE1170" s="1" t="s">
        <v>58</v>
      </c>
      <c r="AF1170" s="1" t="s">
        <v>58</v>
      </c>
      <c r="AG1170" s="1" t="s">
        <v>58</v>
      </c>
      <c r="AH1170" s="1" t="s">
        <v>58</v>
      </c>
      <c r="AI1170" s="1" t="s">
        <v>58</v>
      </c>
      <c r="AJ1170" s="1" t="s">
        <v>58</v>
      </c>
      <c r="AK1170" s="1">
        <v>0</v>
      </c>
      <c r="AL1170" s="1">
        <v>0</v>
      </c>
      <c r="AM1170" s="1">
        <v>0</v>
      </c>
      <c r="AN1170" s="1">
        <v>0</v>
      </c>
      <c r="AO1170" s="1">
        <v>0</v>
      </c>
      <c r="AP1170" s="1">
        <v>0</v>
      </c>
      <c r="AQ1170" s="1">
        <v>0</v>
      </c>
      <c r="AR1170" s="1">
        <v>0</v>
      </c>
      <c r="AS1170" s="1">
        <v>0</v>
      </c>
      <c r="AV1170" s="1">
        <v>11.8</v>
      </c>
      <c r="AW1170" s="1" t="s">
        <v>59</v>
      </c>
      <c r="AX1170" s="1">
        <v>8</v>
      </c>
    </row>
    <row r="1171" spans="1:50">
      <c r="A1171" s="1" t="s">
        <v>2194</v>
      </c>
      <c r="B1171" s="1" t="s">
        <v>2195</v>
      </c>
      <c r="C1171" s="1" t="s">
        <v>212</v>
      </c>
      <c r="D1171" s="1">
        <v>1520</v>
      </c>
      <c r="E1171" s="1" t="s">
        <v>53</v>
      </c>
      <c r="F1171" s="1">
        <v>34</v>
      </c>
      <c r="G1171" s="1" t="s">
        <v>84</v>
      </c>
      <c r="H1171" s="1">
        <v>246.05</v>
      </c>
      <c r="I1171" s="1" t="s">
        <v>55</v>
      </c>
      <c r="J1171" s="1" t="s">
        <v>55</v>
      </c>
      <c r="K1171" s="1" t="s">
        <v>85</v>
      </c>
      <c r="L1171" s="1" t="s">
        <v>58</v>
      </c>
      <c r="M1171" s="1">
        <v>0</v>
      </c>
      <c r="N1171" s="1">
        <v>0</v>
      </c>
      <c r="O1171" s="1">
        <v>0</v>
      </c>
      <c r="P1171" s="1">
        <v>0</v>
      </c>
      <c r="Q1171" s="1" t="s">
        <v>59</v>
      </c>
      <c r="R1171" s="1" t="s">
        <v>59</v>
      </c>
      <c r="S1171" s="1" t="s">
        <v>59</v>
      </c>
      <c r="T1171" s="1" t="s">
        <v>59</v>
      </c>
      <c r="U1171" s="1" t="s">
        <v>59</v>
      </c>
      <c r="W1171" s="1">
        <v>0</v>
      </c>
      <c r="X1171" s="1">
        <v>0</v>
      </c>
      <c r="Y1171" s="1" t="s">
        <v>58</v>
      </c>
      <c r="Z1171" s="1" t="s">
        <v>66</v>
      </c>
      <c r="AA1171" s="1" t="s">
        <v>58</v>
      </c>
      <c r="AB1171" s="1" t="s">
        <v>58</v>
      </c>
      <c r="AC1171" s="1" t="s">
        <v>58</v>
      </c>
      <c r="AD1171" s="1" t="s">
        <v>58</v>
      </c>
      <c r="AE1171" s="1" t="s">
        <v>66</v>
      </c>
      <c r="AF1171" s="1" t="s">
        <v>58</v>
      </c>
      <c r="AG1171" s="1" t="s">
        <v>58</v>
      </c>
      <c r="AH1171" s="1" t="s">
        <v>58</v>
      </c>
      <c r="AI1171" s="1" t="s">
        <v>58</v>
      </c>
      <c r="AJ1171" s="1" t="s">
        <v>58</v>
      </c>
      <c r="AK1171" s="1">
        <v>0</v>
      </c>
      <c r="AL1171" s="1">
        <v>0</v>
      </c>
      <c r="AM1171" s="1">
        <v>1</v>
      </c>
      <c r="AN1171" s="1">
        <v>0</v>
      </c>
      <c r="AO1171" s="1">
        <v>0</v>
      </c>
      <c r="AP1171" s="1">
        <v>0</v>
      </c>
      <c r="AQ1171" s="1">
        <v>0</v>
      </c>
      <c r="AR1171" s="1">
        <v>0</v>
      </c>
      <c r="AS1171" s="1">
        <v>0</v>
      </c>
      <c r="AV1171" s="1">
        <v>11.4</v>
      </c>
      <c r="AW1171" s="1" t="s">
        <v>59</v>
      </c>
      <c r="AX1171" s="1">
        <v>7</v>
      </c>
    </row>
    <row r="1172" spans="1:50">
      <c r="A1172" s="1" t="s">
        <v>2196</v>
      </c>
      <c r="B1172" s="1" t="s">
        <v>2197</v>
      </c>
      <c r="C1172" s="1" t="s">
        <v>108</v>
      </c>
      <c r="D1172" s="1">
        <v>3360</v>
      </c>
      <c r="E1172" s="1" t="s">
        <v>63</v>
      </c>
      <c r="F1172" s="1">
        <v>42</v>
      </c>
      <c r="G1172" s="1" t="s">
        <v>89</v>
      </c>
      <c r="H1172" s="1">
        <v>380.59</v>
      </c>
      <c r="I1172" s="1" t="s">
        <v>100</v>
      </c>
      <c r="J1172" s="1" t="s">
        <v>71</v>
      </c>
      <c r="K1172" s="1" t="s">
        <v>85</v>
      </c>
      <c r="L1172" s="1" t="s">
        <v>66</v>
      </c>
      <c r="M1172" s="1">
        <v>2</v>
      </c>
      <c r="N1172" s="1">
        <v>2</v>
      </c>
      <c r="O1172" s="1">
        <v>2</v>
      </c>
      <c r="P1172" s="1">
        <v>0</v>
      </c>
      <c r="Q1172" s="1" t="s">
        <v>59</v>
      </c>
      <c r="R1172" s="1" t="s">
        <v>59</v>
      </c>
      <c r="S1172" s="1" t="s">
        <v>59</v>
      </c>
      <c r="T1172" s="1" t="s">
        <v>59</v>
      </c>
      <c r="U1172" s="1" t="s">
        <v>59</v>
      </c>
      <c r="V1172" s="1">
        <v>1</v>
      </c>
      <c r="W1172" s="1">
        <v>1</v>
      </c>
      <c r="X1172" s="1">
        <v>1</v>
      </c>
      <c r="Y1172" s="1" t="s">
        <v>66</v>
      </c>
      <c r="Z1172" s="1" t="s">
        <v>58</v>
      </c>
      <c r="AA1172" s="1" t="s">
        <v>58</v>
      </c>
      <c r="AB1172" s="1" t="s">
        <v>66</v>
      </c>
      <c r="AC1172" s="1" t="s">
        <v>58</v>
      </c>
      <c r="AD1172" s="1" t="s">
        <v>58</v>
      </c>
      <c r="AE1172" s="1" t="s">
        <v>66</v>
      </c>
      <c r="AF1172" s="1" t="s">
        <v>58</v>
      </c>
      <c r="AG1172" s="1" t="s">
        <v>66</v>
      </c>
      <c r="AH1172" s="1" t="s">
        <v>58</v>
      </c>
      <c r="AI1172" s="1" t="s">
        <v>58</v>
      </c>
      <c r="AJ1172" s="1" t="s">
        <v>58</v>
      </c>
      <c r="AK1172" s="1">
        <v>0</v>
      </c>
      <c r="AL1172" s="1">
        <v>1</v>
      </c>
      <c r="AM1172" s="1">
        <v>1</v>
      </c>
      <c r="AN1172" s="1">
        <v>0</v>
      </c>
      <c r="AO1172" s="1">
        <v>1</v>
      </c>
      <c r="AP1172" s="1">
        <v>0</v>
      </c>
      <c r="AQ1172" s="1">
        <v>1</v>
      </c>
      <c r="AR1172" s="1">
        <v>0</v>
      </c>
      <c r="AS1172" s="1">
        <v>1</v>
      </c>
      <c r="AV1172" s="1">
        <v>15.9</v>
      </c>
      <c r="AW1172" s="1" t="s">
        <v>59</v>
      </c>
      <c r="AX1172" s="1">
        <v>9</v>
      </c>
    </row>
    <row r="1173" spans="1:50">
      <c r="A1173" s="1" t="s">
        <v>2198</v>
      </c>
      <c r="B1173" s="1" t="s">
        <v>531</v>
      </c>
      <c r="C1173" s="1" t="s">
        <v>532</v>
      </c>
      <c r="D1173" s="1">
        <v>6660</v>
      </c>
      <c r="E1173" s="1" t="s">
        <v>63</v>
      </c>
      <c r="F1173" s="1">
        <v>0</v>
      </c>
      <c r="G1173" s="1" t="s">
        <v>115</v>
      </c>
      <c r="H1173" s="1">
        <v>186.51</v>
      </c>
      <c r="I1173" s="1" t="s">
        <v>55</v>
      </c>
      <c r="J1173" s="1" t="s">
        <v>55</v>
      </c>
      <c r="K1173" s="1" t="s">
        <v>123</v>
      </c>
      <c r="L1173" s="1" t="s">
        <v>58</v>
      </c>
      <c r="M1173" s="1">
        <v>0</v>
      </c>
      <c r="N1173" s="1">
        <v>0</v>
      </c>
      <c r="O1173" s="1">
        <v>0</v>
      </c>
      <c r="P1173" s="1">
        <v>0</v>
      </c>
      <c r="Q1173" s="1" t="s">
        <v>59</v>
      </c>
      <c r="R1173" s="1" t="s">
        <v>59</v>
      </c>
      <c r="S1173" s="1" t="s">
        <v>59</v>
      </c>
      <c r="T1173" s="1" t="s">
        <v>59</v>
      </c>
      <c r="U1173" s="1" t="s">
        <v>59</v>
      </c>
      <c r="W1173" s="1">
        <v>0</v>
      </c>
      <c r="X1173" s="1">
        <v>0</v>
      </c>
      <c r="Y1173" s="1" t="s">
        <v>66</v>
      </c>
      <c r="Z1173" s="1" t="s">
        <v>58</v>
      </c>
      <c r="AA1173" s="1" t="s">
        <v>58</v>
      </c>
      <c r="AB1173" s="1" t="s">
        <v>58</v>
      </c>
      <c r="AC1173" s="1" t="s">
        <v>58</v>
      </c>
      <c r="AD1173" s="1" t="s">
        <v>58</v>
      </c>
      <c r="AE1173" s="1" t="s">
        <v>58</v>
      </c>
      <c r="AF1173" s="1" t="s">
        <v>58</v>
      </c>
      <c r="AG1173" s="1" t="s">
        <v>58</v>
      </c>
      <c r="AH1173" s="1" t="s">
        <v>58</v>
      </c>
      <c r="AI1173" s="1" t="s">
        <v>58</v>
      </c>
      <c r="AJ1173" s="1" t="s">
        <v>58</v>
      </c>
      <c r="AK1173" s="1">
        <v>0</v>
      </c>
      <c r="AL1173" s="1">
        <v>0</v>
      </c>
      <c r="AM1173" s="1">
        <v>1</v>
      </c>
      <c r="AN1173" s="1">
        <v>0</v>
      </c>
      <c r="AO1173" s="1">
        <v>0</v>
      </c>
      <c r="AP1173" s="1">
        <v>0</v>
      </c>
      <c r="AQ1173" s="1">
        <v>0</v>
      </c>
      <c r="AR1173" s="1">
        <v>1</v>
      </c>
      <c r="AS1173" s="1">
        <v>0</v>
      </c>
      <c r="AV1173" s="1">
        <v>13.6</v>
      </c>
      <c r="AW1173" s="1" t="s">
        <v>59</v>
      </c>
      <c r="AX1173" s="1">
        <v>8</v>
      </c>
    </row>
    <row r="1174" spans="1:50">
      <c r="A1174" s="1" t="s">
        <v>2199</v>
      </c>
      <c r="B1174" s="1" t="s">
        <v>2200</v>
      </c>
      <c r="C1174" s="1" t="s">
        <v>185</v>
      </c>
      <c r="D1174" s="1">
        <v>1600</v>
      </c>
      <c r="E1174" s="1" t="s">
        <v>53</v>
      </c>
      <c r="F1174" s="1">
        <v>78</v>
      </c>
      <c r="G1174" s="1" t="s">
        <v>115</v>
      </c>
      <c r="H1174" s="1">
        <v>372.7</v>
      </c>
      <c r="I1174" s="1" t="s">
        <v>105</v>
      </c>
      <c r="J1174" s="1" t="s">
        <v>71</v>
      </c>
      <c r="K1174" s="1" t="s">
        <v>72</v>
      </c>
      <c r="L1174" s="1" t="s">
        <v>58</v>
      </c>
      <c r="M1174" s="1">
        <v>0</v>
      </c>
      <c r="N1174" s="1">
        <v>1</v>
      </c>
      <c r="O1174" s="1">
        <v>1</v>
      </c>
      <c r="P1174" s="1">
        <v>0</v>
      </c>
      <c r="Q1174" s="1" t="s">
        <v>59</v>
      </c>
      <c r="R1174" s="1" t="s">
        <v>59</v>
      </c>
      <c r="S1174" s="1" t="s">
        <v>59</v>
      </c>
      <c r="T1174" s="1" t="s">
        <v>59</v>
      </c>
      <c r="U1174" s="1" t="s">
        <v>59</v>
      </c>
      <c r="W1174" s="1">
        <v>0</v>
      </c>
      <c r="X1174" s="1">
        <v>0</v>
      </c>
      <c r="Y1174" s="1" t="s">
        <v>58</v>
      </c>
      <c r="Z1174" s="1" t="s">
        <v>66</v>
      </c>
      <c r="AA1174" s="1" t="s">
        <v>58</v>
      </c>
      <c r="AB1174" s="1" t="s">
        <v>66</v>
      </c>
      <c r="AC1174" s="1" t="s">
        <v>58</v>
      </c>
      <c r="AD1174" s="1" t="s">
        <v>58</v>
      </c>
      <c r="AE1174" s="1" t="s">
        <v>58</v>
      </c>
      <c r="AF1174" s="1" t="s">
        <v>58</v>
      </c>
      <c r="AG1174" s="1" t="s">
        <v>66</v>
      </c>
      <c r="AH1174" s="1" t="s">
        <v>58</v>
      </c>
      <c r="AI1174" s="1" t="s">
        <v>58</v>
      </c>
      <c r="AJ1174" s="1" t="s">
        <v>58</v>
      </c>
      <c r="AK1174" s="1">
        <v>0</v>
      </c>
      <c r="AL1174" s="1">
        <v>0</v>
      </c>
      <c r="AM1174" s="1">
        <v>1</v>
      </c>
      <c r="AN1174" s="1">
        <v>1</v>
      </c>
      <c r="AO1174" s="1">
        <v>1</v>
      </c>
      <c r="AP1174" s="1">
        <v>0</v>
      </c>
      <c r="AQ1174" s="1">
        <v>0</v>
      </c>
      <c r="AR1174" s="1">
        <v>0</v>
      </c>
      <c r="AS1174" s="1">
        <v>0</v>
      </c>
      <c r="AV1174" s="1">
        <v>14.8</v>
      </c>
      <c r="AW1174" s="1" t="s">
        <v>59</v>
      </c>
      <c r="AX1174" s="1">
        <v>1</v>
      </c>
    </row>
    <row r="1175" spans="1:50">
      <c r="A1175" s="1" t="s">
        <v>2201</v>
      </c>
      <c r="B1175" s="1" t="s">
        <v>481</v>
      </c>
      <c r="C1175" s="1" t="s">
        <v>103</v>
      </c>
      <c r="D1175" s="1">
        <v>5775</v>
      </c>
      <c r="E1175" s="1" t="s">
        <v>53</v>
      </c>
      <c r="F1175" s="1">
        <v>36</v>
      </c>
      <c r="G1175" s="1" t="s">
        <v>70</v>
      </c>
      <c r="H1175" s="1">
        <v>311.18</v>
      </c>
      <c r="I1175" s="1" t="s">
        <v>76</v>
      </c>
      <c r="J1175" s="1" t="s">
        <v>71</v>
      </c>
      <c r="K1175" s="1" t="s">
        <v>57</v>
      </c>
      <c r="L1175" s="1" t="s">
        <v>58</v>
      </c>
      <c r="M1175" s="1">
        <v>0</v>
      </c>
      <c r="N1175" s="1">
        <v>2</v>
      </c>
      <c r="O1175" s="1">
        <v>1</v>
      </c>
      <c r="P1175" s="1">
        <v>0</v>
      </c>
      <c r="Q1175" s="1" t="s">
        <v>59</v>
      </c>
      <c r="R1175" s="1" t="s">
        <v>66</v>
      </c>
      <c r="S1175" s="1" t="s">
        <v>66</v>
      </c>
      <c r="T1175" s="1" t="s">
        <v>59</v>
      </c>
      <c r="U1175" s="1" t="s">
        <v>59</v>
      </c>
      <c r="W1175" s="1">
        <v>0</v>
      </c>
      <c r="X1175" s="1">
        <v>0</v>
      </c>
      <c r="Y1175" s="1" t="s">
        <v>59</v>
      </c>
      <c r="Z1175" s="1" t="s">
        <v>59</v>
      </c>
      <c r="AA1175" s="1" t="s">
        <v>59</v>
      </c>
      <c r="AB1175" s="1" t="s">
        <v>59</v>
      </c>
      <c r="AC1175" s="1" t="s">
        <v>59</v>
      </c>
      <c r="AD1175" s="1" t="s">
        <v>59</v>
      </c>
      <c r="AE1175" s="1" t="s">
        <v>59</v>
      </c>
      <c r="AF1175" s="1" t="s">
        <v>59</v>
      </c>
      <c r="AG1175" s="1" t="s">
        <v>59</v>
      </c>
      <c r="AH1175" s="1" t="s">
        <v>59</v>
      </c>
      <c r="AI1175" s="1" t="s">
        <v>59</v>
      </c>
      <c r="AJ1175" s="1" t="s">
        <v>59</v>
      </c>
      <c r="AV1175" s="1">
        <v>13.7</v>
      </c>
      <c r="AW1175" s="1" t="s">
        <v>59</v>
      </c>
      <c r="AX1175" s="1">
        <v>6</v>
      </c>
    </row>
    <row r="1176" spans="1:50">
      <c r="A1176" s="1" t="s">
        <v>2202</v>
      </c>
      <c r="B1176" s="1" t="s">
        <v>2203</v>
      </c>
      <c r="C1176" s="1" t="s">
        <v>236</v>
      </c>
      <c r="D1176" s="1">
        <v>6200</v>
      </c>
      <c r="E1176" s="1" t="s">
        <v>53</v>
      </c>
      <c r="F1176" s="1">
        <v>0</v>
      </c>
      <c r="G1176" s="1" t="s">
        <v>70</v>
      </c>
      <c r="H1176" s="1">
        <v>364.8</v>
      </c>
      <c r="I1176" s="1" t="s">
        <v>55</v>
      </c>
      <c r="J1176" s="1" t="s">
        <v>55</v>
      </c>
      <c r="K1176" s="1" t="s">
        <v>80</v>
      </c>
      <c r="L1176" s="1" t="s">
        <v>58</v>
      </c>
      <c r="M1176" s="1">
        <v>0</v>
      </c>
      <c r="N1176" s="1">
        <v>0</v>
      </c>
      <c r="O1176" s="1">
        <v>0</v>
      </c>
      <c r="P1176" s="1">
        <v>0</v>
      </c>
      <c r="Q1176" s="1" t="s">
        <v>59</v>
      </c>
      <c r="R1176" s="1" t="s">
        <v>59</v>
      </c>
      <c r="S1176" s="1" t="s">
        <v>59</v>
      </c>
      <c r="T1176" s="1" t="s">
        <v>59</v>
      </c>
      <c r="U1176" s="1" t="s">
        <v>59</v>
      </c>
      <c r="V1176" s="1">
        <v>1</v>
      </c>
      <c r="W1176" s="1">
        <v>1</v>
      </c>
      <c r="X1176" s="1">
        <v>1</v>
      </c>
      <c r="Y1176" s="1" t="s">
        <v>66</v>
      </c>
      <c r="Z1176" s="1" t="s">
        <v>66</v>
      </c>
      <c r="AA1176" s="1" t="s">
        <v>66</v>
      </c>
      <c r="AB1176" s="1" t="s">
        <v>66</v>
      </c>
      <c r="AC1176" s="1" t="s">
        <v>58</v>
      </c>
      <c r="AD1176" s="1" t="s">
        <v>66</v>
      </c>
      <c r="AE1176" s="1" t="s">
        <v>58</v>
      </c>
      <c r="AF1176" s="1" t="s">
        <v>58</v>
      </c>
      <c r="AG1176" s="1" t="s">
        <v>58</v>
      </c>
      <c r="AH1176" s="1" t="s">
        <v>58</v>
      </c>
      <c r="AI1176" s="1" t="s">
        <v>58</v>
      </c>
      <c r="AJ1176" s="1" t="s">
        <v>58</v>
      </c>
      <c r="AK1176" s="1">
        <v>0</v>
      </c>
      <c r="AL1176" s="1">
        <v>1</v>
      </c>
      <c r="AM1176" s="1">
        <v>1</v>
      </c>
      <c r="AN1176" s="1">
        <v>0</v>
      </c>
      <c r="AO1176" s="1">
        <v>1</v>
      </c>
      <c r="AP1176" s="1">
        <v>0</v>
      </c>
      <c r="AQ1176" s="1">
        <v>0</v>
      </c>
      <c r="AR1176" s="1">
        <v>1</v>
      </c>
      <c r="AS1176" s="1">
        <v>0</v>
      </c>
      <c r="AV1176" s="1">
        <v>13.3</v>
      </c>
      <c r="AW1176" s="1" t="s">
        <v>59</v>
      </c>
      <c r="AX1176" s="1">
        <v>4</v>
      </c>
    </row>
    <row r="1177" spans="1:50">
      <c r="A1177" s="1" t="s">
        <v>2204</v>
      </c>
      <c r="B1177" s="1" t="s">
        <v>1434</v>
      </c>
      <c r="C1177" s="1" t="s">
        <v>83</v>
      </c>
      <c r="E1177" s="1" t="s">
        <v>63</v>
      </c>
      <c r="F1177" s="1">
        <v>68</v>
      </c>
      <c r="G1177" s="1" t="s">
        <v>54</v>
      </c>
      <c r="H1177" s="1">
        <v>212.17</v>
      </c>
      <c r="I1177" s="1" t="s">
        <v>261</v>
      </c>
      <c r="J1177" s="1" t="s">
        <v>71</v>
      </c>
      <c r="K1177" s="1" t="s">
        <v>72</v>
      </c>
      <c r="L1177" s="1" t="s">
        <v>66</v>
      </c>
      <c r="M1177" s="1">
        <v>1</v>
      </c>
      <c r="N1177" s="1">
        <v>2</v>
      </c>
      <c r="O1177" s="1">
        <v>2</v>
      </c>
      <c r="P1177" s="1">
        <v>0</v>
      </c>
      <c r="Q1177" s="1" t="s">
        <v>66</v>
      </c>
      <c r="R1177" s="1" t="s">
        <v>59</v>
      </c>
      <c r="S1177" s="1" t="s">
        <v>59</v>
      </c>
      <c r="T1177" s="1" t="s">
        <v>66</v>
      </c>
      <c r="U1177" s="1" t="s">
        <v>59</v>
      </c>
      <c r="V1177" s="1">
        <v>1</v>
      </c>
      <c r="W1177" s="1">
        <v>1</v>
      </c>
      <c r="X1177" s="1">
        <v>1</v>
      </c>
      <c r="Y1177" s="1" t="s">
        <v>66</v>
      </c>
      <c r="Z1177" s="1" t="s">
        <v>58</v>
      </c>
      <c r="AA1177" s="1" t="s">
        <v>58</v>
      </c>
      <c r="AB1177" s="1" t="s">
        <v>58</v>
      </c>
      <c r="AC1177" s="1" t="s">
        <v>58</v>
      </c>
      <c r="AD1177" s="1" t="s">
        <v>58</v>
      </c>
      <c r="AE1177" s="1" t="s">
        <v>58</v>
      </c>
      <c r="AF1177" s="1" t="s">
        <v>58</v>
      </c>
      <c r="AG1177" s="1" t="s">
        <v>58</v>
      </c>
      <c r="AH1177" s="1" t="s">
        <v>58</v>
      </c>
      <c r="AI1177" s="1" t="s">
        <v>58</v>
      </c>
      <c r="AJ1177" s="1" t="s">
        <v>58</v>
      </c>
      <c r="AK1177" s="1">
        <v>0</v>
      </c>
      <c r="AL1177" s="1">
        <v>1</v>
      </c>
      <c r="AM1177" s="1">
        <v>1</v>
      </c>
      <c r="AN1177" s="1">
        <v>0</v>
      </c>
      <c r="AO1177" s="1">
        <v>1</v>
      </c>
      <c r="AP1177" s="1">
        <v>0</v>
      </c>
      <c r="AQ1177" s="1">
        <v>0</v>
      </c>
      <c r="AR1177" s="1">
        <v>0</v>
      </c>
      <c r="AS1177" s="1">
        <v>1</v>
      </c>
      <c r="AV1177" s="1">
        <v>11.7</v>
      </c>
      <c r="AW1177" s="1" t="s">
        <v>59</v>
      </c>
      <c r="AX1177" s="1">
        <v>2</v>
      </c>
    </row>
    <row r="1178" spans="1:50">
      <c r="A1178" s="1" t="s">
        <v>2205</v>
      </c>
      <c r="B1178" s="1" t="s">
        <v>284</v>
      </c>
      <c r="C1178" s="1" t="s">
        <v>212</v>
      </c>
      <c r="D1178" s="1">
        <v>3605</v>
      </c>
      <c r="E1178" s="1" t="s">
        <v>63</v>
      </c>
      <c r="F1178" s="1">
        <v>0</v>
      </c>
      <c r="G1178" s="1" t="s">
        <v>54</v>
      </c>
      <c r="H1178" s="1">
        <v>147.04</v>
      </c>
      <c r="I1178" s="1" t="s">
        <v>55</v>
      </c>
      <c r="J1178" s="1" t="s">
        <v>55</v>
      </c>
      <c r="K1178" s="1" t="s">
        <v>72</v>
      </c>
      <c r="L1178" s="1" t="s">
        <v>58</v>
      </c>
      <c r="M1178" s="1">
        <v>0</v>
      </c>
      <c r="N1178" s="1">
        <v>0</v>
      </c>
      <c r="O1178" s="1">
        <v>0</v>
      </c>
      <c r="P1178" s="1">
        <v>0</v>
      </c>
      <c r="Q1178" s="1" t="s">
        <v>59</v>
      </c>
      <c r="R1178" s="1" t="s">
        <v>59</v>
      </c>
      <c r="S1178" s="1" t="s">
        <v>59</v>
      </c>
      <c r="T1178" s="1" t="s">
        <v>59</v>
      </c>
      <c r="U1178" s="1" t="s">
        <v>59</v>
      </c>
      <c r="W1178" s="1">
        <v>0</v>
      </c>
      <c r="X1178" s="1">
        <v>0</v>
      </c>
      <c r="Y1178" s="1" t="s">
        <v>59</v>
      </c>
      <c r="Z1178" s="1" t="s">
        <v>59</v>
      </c>
      <c r="AA1178" s="1" t="s">
        <v>59</v>
      </c>
      <c r="AB1178" s="1" t="s">
        <v>59</v>
      </c>
      <c r="AC1178" s="1" t="s">
        <v>59</v>
      </c>
      <c r="AD1178" s="1" t="s">
        <v>59</v>
      </c>
      <c r="AE1178" s="1" t="s">
        <v>59</v>
      </c>
      <c r="AF1178" s="1" t="s">
        <v>59</v>
      </c>
      <c r="AG1178" s="1" t="s">
        <v>59</v>
      </c>
      <c r="AH1178" s="1" t="s">
        <v>59</v>
      </c>
      <c r="AI1178" s="1" t="s">
        <v>59</v>
      </c>
      <c r="AJ1178" s="1" t="s">
        <v>59</v>
      </c>
      <c r="AV1178" s="1">
        <v>11.7</v>
      </c>
      <c r="AW1178" s="1" t="s">
        <v>59</v>
      </c>
      <c r="AX1178" s="1">
        <v>7</v>
      </c>
    </row>
    <row r="1179" spans="1:50">
      <c r="A1179" s="1" t="s">
        <v>2206</v>
      </c>
      <c r="B1179" s="1" t="s">
        <v>1002</v>
      </c>
      <c r="C1179" s="1" t="s">
        <v>134</v>
      </c>
      <c r="D1179" s="1">
        <v>2000</v>
      </c>
      <c r="E1179" s="1" t="s">
        <v>53</v>
      </c>
      <c r="F1179" s="1">
        <v>34</v>
      </c>
      <c r="G1179" s="1" t="s">
        <v>70</v>
      </c>
      <c r="H1179" s="1">
        <v>235.53</v>
      </c>
      <c r="I1179" s="1" t="s">
        <v>65</v>
      </c>
      <c r="J1179" s="1" t="s">
        <v>71</v>
      </c>
      <c r="K1179" s="1" t="s">
        <v>153</v>
      </c>
      <c r="L1179" s="1" t="s">
        <v>66</v>
      </c>
      <c r="M1179" s="1">
        <v>3</v>
      </c>
      <c r="N1179" s="1">
        <v>1</v>
      </c>
      <c r="O1179" s="1">
        <v>1</v>
      </c>
      <c r="P1179" s="1">
        <v>0</v>
      </c>
      <c r="Q1179" s="1" t="s">
        <v>59</v>
      </c>
      <c r="R1179" s="1" t="s">
        <v>59</v>
      </c>
      <c r="S1179" s="1" t="s">
        <v>66</v>
      </c>
      <c r="T1179" s="1" t="s">
        <v>66</v>
      </c>
      <c r="U1179" s="1" t="s">
        <v>59</v>
      </c>
      <c r="V1179" s="1">
        <v>0</v>
      </c>
      <c r="W1179" s="1">
        <v>1</v>
      </c>
      <c r="X1179" s="1">
        <v>1</v>
      </c>
      <c r="Y1179" s="1" t="s">
        <v>59</v>
      </c>
      <c r="Z1179" s="1" t="s">
        <v>59</v>
      </c>
      <c r="AA1179" s="1" t="s">
        <v>59</v>
      </c>
      <c r="AB1179" s="1" t="s">
        <v>59</v>
      </c>
      <c r="AC1179" s="1" t="s">
        <v>59</v>
      </c>
      <c r="AD1179" s="1" t="s">
        <v>59</v>
      </c>
      <c r="AE1179" s="1" t="s">
        <v>59</v>
      </c>
      <c r="AF1179" s="1" t="s">
        <v>59</v>
      </c>
      <c r="AG1179" s="1" t="s">
        <v>59</v>
      </c>
      <c r="AH1179" s="1" t="s">
        <v>59</v>
      </c>
      <c r="AI1179" s="1" t="s">
        <v>59</v>
      </c>
      <c r="AJ1179" s="1" t="s">
        <v>59</v>
      </c>
      <c r="AV1179" s="1">
        <v>11.3</v>
      </c>
      <c r="AW1179" s="1" t="s">
        <v>66</v>
      </c>
      <c r="AX1179" s="1">
        <v>1</v>
      </c>
    </row>
    <row r="1180" spans="1:50">
      <c r="A1180" s="1" t="s">
        <v>2207</v>
      </c>
      <c r="B1180" s="1" t="s">
        <v>446</v>
      </c>
      <c r="C1180" s="1" t="s">
        <v>185</v>
      </c>
      <c r="D1180" s="1">
        <v>1600</v>
      </c>
      <c r="E1180" s="1" t="s">
        <v>63</v>
      </c>
      <c r="F1180" s="1">
        <v>0</v>
      </c>
      <c r="G1180" s="1" t="s">
        <v>70</v>
      </c>
      <c r="H1180" s="1">
        <v>375.66</v>
      </c>
      <c r="I1180" s="1" t="s">
        <v>55</v>
      </c>
      <c r="J1180" s="1" t="s">
        <v>55</v>
      </c>
      <c r="K1180" s="1" t="s">
        <v>85</v>
      </c>
      <c r="L1180" s="1" t="s">
        <v>58</v>
      </c>
      <c r="M1180" s="1">
        <v>0</v>
      </c>
      <c r="N1180" s="1">
        <v>2</v>
      </c>
      <c r="O1180" s="1">
        <v>2</v>
      </c>
      <c r="P1180" s="1">
        <v>0</v>
      </c>
      <c r="Q1180" s="1" t="s">
        <v>59</v>
      </c>
      <c r="R1180" s="1" t="s">
        <v>59</v>
      </c>
      <c r="S1180" s="1" t="s">
        <v>59</v>
      </c>
      <c r="T1180" s="1" t="s">
        <v>59</v>
      </c>
      <c r="U1180" s="1" t="s">
        <v>59</v>
      </c>
      <c r="W1180" s="1">
        <v>0</v>
      </c>
      <c r="X1180" s="1">
        <v>0</v>
      </c>
      <c r="Y1180" s="1" t="s">
        <v>59</v>
      </c>
      <c r="Z1180" s="1" t="s">
        <v>59</v>
      </c>
      <c r="AA1180" s="1" t="s">
        <v>59</v>
      </c>
      <c r="AB1180" s="1" t="s">
        <v>59</v>
      </c>
      <c r="AC1180" s="1" t="s">
        <v>59</v>
      </c>
      <c r="AD1180" s="1" t="s">
        <v>59</v>
      </c>
      <c r="AE1180" s="1" t="s">
        <v>59</v>
      </c>
      <c r="AF1180" s="1" t="s">
        <v>59</v>
      </c>
      <c r="AG1180" s="1" t="s">
        <v>59</v>
      </c>
      <c r="AH1180" s="1" t="s">
        <v>59</v>
      </c>
      <c r="AI1180" s="1" t="s">
        <v>59</v>
      </c>
      <c r="AJ1180" s="1" t="s">
        <v>59</v>
      </c>
      <c r="AV1180" s="1">
        <v>16.100000000000001</v>
      </c>
      <c r="AW1180" s="1" t="s">
        <v>59</v>
      </c>
      <c r="AX1180" s="1">
        <v>1</v>
      </c>
    </row>
    <row r="1181" spans="1:50">
      <c r="A1181" s="1" t="s">
        <v>2208</v>
      </c>
      <c r="B1181" s="1" t="s">
        <v>2209</v>
      </c>
      <c r="C1181" s="1" t="s">
        <v>148</v>
      </c>
      <c r="D1181" s="1">
        <v>875</v>
      </c>
      <c r="E1181" s="1" t="s">
        <v>53</v>
      </c>
      <c r="F1181" s="1">
        <v>0</v>
      </c>
      <c r="G1181" s="1" t="s">
        <v>70</v>
      </c>
      <c r="H1181" s="1">
        <v>261.18</v>
      </c>
      <c r="I1181" s="1" t="s">
        <v>55</v>
      </c>
      <c r="J1181" s="1" t="s">
        <v>55</v>
      </c>
      <c r="K1181" s="1" t="s">
        <v>72</v>
      </c>
      <c r="L1181" s="1" t="s">
        <v>58</v>
      </c>
      <c r="M1181" s="1">
        <v>0</v>
      </c>
      <c r="N1181" s="1">
        <v>2</v>
      </c>
      <c r="O1181" s="1">
        <v>0</v>
      </c>
      <c r="P1181" s="1">
        <v>0</v>
      </c>
      <c r="Q1181" s="1" t="s">
        <v>59</v>
      </c>
      <c r="R1181" s="1" t="s">
        <v>59</v>
      </c>
      <c r="S1181" s="1" t="s">
        <v>59</v>
      </c>
      <c r="T1181" s="1" t="s">
        <v>59</v>
      </c>
      <c r="U1181" s="1" t="s">
        <v>59</v>
      </c>
      <c r="W1181" s="1">
        <v>0</v>
      </c>
      <c r="X1181" s="1">
        <v>0</v>
      </c>
      <c r="Y1181" s="1" t="s">
        <v>59</v>
      </c>
      <c r="Z1181" s="1" t="s">
        <v>59</v>
      </c>
      <c r="AA1181" s="1" t="s">
        <v>59</v>
      </c>
      <c r="AB1181" s="1" t="s">
        <v>59</v>
      </c>
      <c r="AC1181" s="1" t="s">
        <v>59</v>
      </c>
      <c r="AD1181" s="1" t="s">
        <v>59</v>
      </c>
      <c r="AE1181" s="1" t="s">
        <v>59</v>
      </c>
      <c r="AF1181" s="1" t="s">
        <v>59</v>
      </c>
      <c r="AG1181" s="1" t="s">
        <v>59</v>
      </c>
      <c r="AH1181" s="1" t="s">
        <v>59</v>
      </c>
      <c r="AI1181" s="1" t="s">
        <v>59</v>
      </c>
      <c r="AJ1181" s="1" t="s">
        <v>59</v>
      </c>
      <c r="AV1181" s="1">
        <v>11.8</v>
      </c>
      <c r="AW1181" s="1" t="s">
        <v>59</v>
      </c>
      <c r="AX1181" s="1">
        <v>3</v>
      </c>
    </row>
    <row r="1182" spans="1:50">
      <c r="A1182" s="1" t="s">
        <v>2210</v>
      </c>
      <c r="B1182" s="1" t="s">
        <v>2211</v>
      </c>
      <c r="C1182" s="1" t="s">
        <v>218</v>
      </c>
      <c r="E1182" s="1" t="s">
        <v>63</v>
      </c>
      <c r="F1182" s="1">
        <v>70</v>
      </c>
      <c r="G1182" s="1" t="s">
        <v>64</v>
      </c>
      <c r="H1182" s="1">
        <v>206.25</v>
      </c>
      <c r="I1182" s="1" t="s">
        <v>94</v>
      </c>
      <c r="J1182" s="1" t="s">
        <v>71</v>
      </c>
      <c r="K1182" s="1" t="s">
        <v>128</v>
      </c>
      <c r="L1182" s="1" t="s">
        <v>58</v>
      </c>
      <c r="M1182" s="1">
        <v>0</v>
      </c>
      <c r="N1182" s="1">
        <v>1</v>
      </c>
      <c r="O1182" s="1">
        <v>1</v>
      </c>
      <c r="P1182" s="1">
        <v>0</v>
      </c>
      <c r="Q1182" s="1" t="s">
        <v>59</v>
      </c>
      <c r="R1182" s="1" t="s">
        <v>59</v>
      </c>
      <c r="S1182" s="1" t="s">
        <v>59</v>
      </c>
      <c r="T1182" s="1" t="s">
        <v>59</v>
      </c>
      <c r="U1182" s="1" t="s">
        <v>59</v>
      </c>
      <c r="W1182" s="1">
        <v>0</v>
      </c>
      <c r="X1182" s="1">
        <v>0</v>
      </c>
      <c r="Y1182" s="1" t="s">
        <v>58</v>
      </c>
      <c r="Z1182" s="1" t="s">
        <v>58</v>
      </c>
      <c r="AA1182" s="1" t="s">
        <v>58</v>
      </c>
      <c r="AB1182" s="1" t="s">
        <v>58</v>
      </c>
      <c r="AC1182" s="1" t="s">
        <v>58</v>
      </c>
      <c r="AD1182" s="1" t="s">
        <v>58</v>
      </c>
      <c r="AE1182" s="1" t="s">
        <v>58</v>
      </c>
      <c r="AF1182" s="1" t="s">
        <v>58</v>
      </c>
      <c r="AG1182" s="1" t="s">
        <v>58</v>
      </c>
      <c r="AH1182" s="1" t="s">
        <v>58</v>
      </c>
      <c r="AI1182" s="1" t="s">
        <v>58</v>
      </c>
      <c r="AJ1182" s="1" t="s">
        <v>58</v>
      </c>
      <c r="AK1182" s="1">
        <v>1</v>
      </c>
      <c r="AL1182" s="1">
        <v>0</v>
      </c>
      <c r="AM1182" s="1">
        <v>1</v>
      </c>
      <c r="AN1182" s="1">
        <v>0</v>
      </c>
      <c r="AO1182" s="1">
        <v>1</v>
      </c>
      <c r="AP1182" s="1">
        <v>0</v>
      </c>
      <c r="AQ1182" s="1">
        <v>0</v>
      </c>
      <c r="AR1182" s="1">
        <v>0</v>
      </c>
      <c r="AS1182" s="1">
        <v>1</v>
      </c>
      <c r="AV1182" s="1">
        <v>11.6</v>
      </c>
      <c r="AW1182" s="1" t="s">
        <v>59</v>
      </c>
      <c r="AX1182" s="1">
        <v>9</v>
      </c>
    </row>
    <row r="1183" spans="1:50">
      <c r="A1183" s="1" t="s">
        <v>2212</v>
      </c>
      <c r="B1183" s="1" t="s">
        <v>2213</v>
      </c>
      <c r="C1183" s="1" t="s">
        <v>187</v>
      </c>
      <c r="E1183" s="1" t="s">
        <v>63</v>
      </c>
      <c r="F1183" s="1">
        <v>44</v>
      </c>
      <c r="G1183" s="1" t="s">
        <v>226</v>
      </c>
      <c r="H1183" s="1">
        <v>239.14</v>
      </c>
      <c r="I1183" s="1" t="s">
        <v>55</v>
      </c>
      <c r="J1183" s="1" t="s">
        <v>56</v>
      </c>
      <c r="K1183" s="1" t="s">
        <v>128</v>
      </c>
      <c r="L1183" s="1" t="s">
        <v>58</v>
      </c>
      <c r="M1183" s="1">
        <v>0</v>
      </c>
      <c r="N1183" s="1">
        <v>2</v>
      </c>
      <c r="O1183" s="1">
        <v>2</v>
      </c>
      <c r="P1183" s="1">
        <v>0</v>
      </c>
      <c r="Q1183" s="1" t="s">
        <v>59</v>
      </c>
      <c r="R1183" s="1" t="s">
        <v>59</v>
      </c>
      <c r="S1183" s="1" t="s">
        <v>59</v>
      </c>
      <c r="T1183" s="1" t="s">
        <v>59</v>
      </c>
      <c r="U1183" s="1" t="s">
        <v>59</v>
      </c>
      <c r="W1183" s="1">
        <v>0</v>
      </c>
      <c r="X1183" s="1">
        <v>0</v>
      </c>
      <c r="Y1183" s="1" t="s">
        <v>58</v>
      </c>
      <c r="Z1183" s="1" t="s">
        <v>58</v>
      </c>
      <c r="AA1183" s="1" t="s">
        <v>58</v>
      </c>
      <c r="AB1183" s="1" t="s">
        <v>58</v>
      </c>
      <c r="AC1183" s="1" t="s">
        <v>58</v>
      </c>
      <c r="AD1183" s="1" t="s">
        <v>58</v>
      </c>
      <c r="AE1183" s="1" t="s">
        <v>58</v>
      </c>
      <c r="AF1183" s="1" t="s">
        <v>58</v>
      </c>
      <c r="AG1183" s="1" t="s">
        <v>58</v>
      </c>
      <c r="AH1183" s="1" t="s">
        <v>58</v>
      </c>
      <c r="AI1183" s="1" t="s">
        <v>58</v>
      </c>
      <c r="AJ1183" s="1" t="s">
        <v>58</v>
      </c>
      <c r="AK1183" s="1">
        <v>1</v>
      </c>
      <c r="AL1183" s="1">
        <v>1</v>
      </c>
      <c r="AM1183" s="1">
        <v>1</v>
      </c>
      <c r="AN1183" s="1">
        <v>0</v>
      </c>
      <c r="AO1183" s="1">
        <v>1</v>
      </c>
      <c r="AP1183" s="1">
        <v>1</v>
      </c>
      <c r="AQ1183" s="1">
        <v>0</v>
      </c>
      <c r="AR1183" s="1">
        <v>0</v>
      </c>
      <c r="AS1183" s="1">
        <v>0</v>
      </c>
      <c r="AV1183" s="1">
        <v>11.8</v>
      </c>
      <c r="AW1183" s="1" t="s">
        <v>59</v>
      </c>
      <c r="AX1183" s="1">
        <v>7</v>
      </c>
    </row>
    <row r="1184" spans="1:50">
      <c r="A1184" s="1" t="s">
        <v>2214</v>
      </c>
      <c r="B1184" s="1" t="s">
        <v>113</v>
      </c>
      <c r="C1184" s="1" t="s">
        <v>114</v>
      </c>
      <c r="D1184" s="1">
        <v>4120</v>
      </c>
      <c r="E1184" s="1" t="s">
        <v>53</v>
      </c>
      <c r="F1184" s="1">
        <v>42</v>
      </c>
      <c r="G1184" s="1" t="s">
        <v>163</v>
      </c>
      <c r="H1184" s="1">
        <v>305.26</v>
      </c>
      <c r="I1184" s="1" t="s">
        <v>55</v>
      </c>
      <c r="J1184" s="1" t="s">
        <v>55</v>
      </c>
      <c r="K1184" s="1" t="s">
        <v>80</v>
      </c>
      <c r="L1184" s="1" t="s">
        <v>58</v>
      </c>
      <c r="M1184" s="1">
        <v>0</v>
      </c>
      <c r="N1184" s="1">
        <v>1</v>
      </c>
      <c r="O1184" s="1">
        <v>1</v>
      </c>
      <c r="P1184" s="1">
        <v>0</v>
      </c>
      <c r="Q1184" s="1" t="s">
        <v>59</v>
      </c>
      <c r="R1184" s="1" t="s">
        <v>59</v>
      </c>
      <c r="S1184" s="1" t="s">
        <v>59</v>
      </c>
      <c r="T1184" s="1" t="s">
        <v>59</v>
      </c>
      <c r="U1184" s="1" t="s">
        <v>59</v>
      </c>
      <c r="W1184" s="1">
        <v>0</v>
      </c>
      <c r="X1184" s="1">
        <v>0</v>
      </c>
      <c r="Y1184" s="1" t="s">
        <v>58</v>
      </c>
      <c r="Z1184" s="1" t="s">
        <v>66</v>
      </c>
      <c r="AA1184" s="1" t="s">
        <v>58</v>
      </c>
      <c r="AB1184" s="1" t="s">
        <v>66</v>
      </c>
      <c r="AC1184" s="1" t="s">
        <v>58</v>
      </c>
      <c r="AD1184" s="1" t="s">
        <v>58</v>
      </c>
      <c r="AE1184" s="1" t="s">
        <v>58</v>
      </c>
      <c r="AF1184" s="1" t="s">
        <v>58</v>
      </c>
      <c r="AG1184" s="1" t="s">
        <v>58</v>
      </c>
      <c r="AH1184" s="1" t="s">
        <v>58</v>
      </c>
      <c r="AI1184" s="1" t="s">
        <v>58</v>
      </c>
      <c r="AJ1184" s="1" t="s">
        <v>58</v>
      </c>
      <c r="AK1184" s="1">
        <v>0</v>
      </c>
      <c r="AL1184" s="1">
        <v>0</v>
      </c>
      <c r="AM1184" s="1">
        <v>1</v>
      </c>
      <c r="AN1184" s="1">
        <v>0</v>
      </c>
      <c r="AO1184" s="1">
        <v>1</v>
      </c>
      <c r="AP1184" s="1">
        <v>0</v>
      </c>
      <c r="AQ1184" s="1">
        <v>0</v>
      </c>
      <c r="AR1184" s="1">
        <v>0</v>
      </c>
      <c r="AS1184" s="1">
        <v>1</v>
      </c>
      <c r="AV1184" s="1">
        <v>12.8</v>
      </c>
      <c r="AW1184" s="1" t="s">
        <v>59</v>
      </c>
      <c r="AX1184" s="1">
        <v>4</v>
      </c>
    </row>
    <row r="1185" spans="1:50">
      <c r="A1185" s="1" t="s">
        <v>2215</v>
      </c>
      <c r="B1185" s="1" t="s">
        <v>2216</v>
      </c>
      <c r="C1185" s="1" t="s">
        <v>122</v>
      </c>
      <c r="E1185" s="1" t="s">
        <v>53</v>
      </c>
      <c r="F1185" s="1">
        <v>80</v>
      </c>
      <c r="G1185" s="1" t="s">
        <v>54</v>
      </c>
      <c r="H1185" s="1">
        <v>183.22</v>
      </c>
      <c r="I1185" s="1" t="s">
        <v>100</v>
      </c>
      <c r="J1185" s="1" t="s">
        <v>56</v>
      </c>
      <c r="K1185" s="1" t="s">
        <v>72</v>
      </c>
      <c r="L1185" s="1" t="s">
        <v>58</v>
      </c>
      <c r="M1185" s="1">
        <v>0</v>
      </c>
      <c r="N1185" s="1">
        <v>2</v>
      </c>
      <c r="O1185" s="1">
        <v>2</v>
      </c>
      <c r="P1185" s="1">
        <v>0</v>
      </c>
      <c r="Q1185" s="1" t="s">
        <v>59</v>
      </c>
      <c r="R1185" s="1" t="s">
        <v>59</v>
      </c>
      <c r="S1185" s="1" t="s">
        <v>66</v>
      </c>
      <c r="T1185" s="1" t="s">
        <v>66</v>
      </c>
      <c r="U1185" s="1" t="s">
        <v>59</v>
      </c>
      <c r="V1185" s="1">
        <v>1</v>
      </c>
      <c r="W1185" s="1">
        <v>0</v>
      </c>
      <c r="X1185" s="1">
        <v>0</v>
      </c>
      <c r="Y1185" s="1" t="s">
        <v>66</v>
      </c>
      <c r="Z1185" s="1" t="s">
        <v>58</v>
      </c>
      <c r="AA1185" s="1" t="s">
        <v>58</v>
      </c>
      <c r="AB1185" s="1" t="s">
        <v>58</v>
      </c>
      <c r="AC1185" s="1" t="s">
        <v>58</v>
      </c>
      <c r="AD1185" s="1" t="s">
        <v>58</v>
      </c>
      <c r="AE1185" s="1" t="s">
        <v>58</v>
      </c>
      <c r="AF1185" s="1" t="s">
        <v>58</v>
      </c>
      <c r="AG1185" s="1" t="s">
        <v>58</v>
      </c>
      <c r="AH1185" s="1" t="s">
        <v>58</v>
      </c>
      <c r="AI1185" s="1" t="s">
        <v>58</v>
      </c>
      <c r="AJ1185" s="1" t="s">
        <v>58</v>
      </c>
      <c r="AK1185" s="1">
        <v>0</v>
      </c>
      <c r="AL1185" s="1">
        <v>1</v>
      </c>
      <c r="AM1185" s="1">
        <v>1</v>
      </c>
      <c r="AN1185" s="1">
        <v>1</v>
      </c>
      <c r="AO1185" s="1">
        <v>0</v>
      </c>
      <c r="AP1185" s="1">
        <v>0</v>
      </c>
      <c r="AQ1185" s="1">
        <v>1</v>
      </c>
      <c r="AR1185" s="1">
        <v>0</v>
      </c>
      <c r="AS1185" s="1">
        <v>0</v>
      </c>
      <c r="AV1185" s="1">
        <v>11.3</v>
      </c>
      <c r="AW1185" s="1" t="s">
        <v>59</v>
      </c>
      <c r="AX1185" s="1">
        <v>7</v>
      </c>
    </row>
    <row r="1186" spans="1:50">
      <c r="A1186" s="1" t="s">
        <v>2217</v>
      </c>
      <c r="B1186" s="1" t="s">
        <v>2218</v>
      </c>
      <c r="C1186" s="1" t="s">
        <v>271</v>
      </c>
      <c r="D1186" s="1">
        <v>5080</v>
      </c>
      <c r="E1186" s="1" t="s">
        <v>53</v>
      </c>
      <c r="F1186" s="1">
        <v>38</v>
      </c>
      <c r="G1186" s="1" t="s">
        <v>163</v>
      </c>
      <c r="H1186" s="1">
        <v>415.46</v>
      </c>
      <c r="I1186" s="1" t="s">
        <v>55</v>
      </c>
      <c r="J1186" s="1" t="s">
        <v>55</v>
      </c>
      <c r="K1186" s="1" t="s">
        <v>153</v>
      </c>
      <c r="L1186" s="1" t="s">
        <v>66</v>
      </c>
      <c r="M1186" s="1">
        <v>1</v>
      </c>
      <c r="N1186" s="1">
        <v>0</v>
      </c>
      <c r="O1186" s="1">
        <v>0</v>
      </c>
      <c r="P1186" s="1">
        <v>0</v>
      </c>
      <c r="Q1186" s="1" t="s">
        <v>59</v>
      </c>
      <c r="R1186" s="1" t="s">
        <v>59</v>
      </c>
      <c r="S1186" s="1" t="s">
        <v>59</v>
      </c>
      <c r="T1186" s="1" t="s">
        <v>59</v>
      </c>
      <c r="U1186" s="1" t="s">
        <v>59</v>
      </c>
      <c r="V1186" s="1">
        <v>0</v>
      </c>
      <c r="W1186" s="1">
        <v>1</v>
      </c>
      <c r="X1186" s="1">
        <v>0</v>
      </c>
      <c r="Y1186" s="1" t="s">
        <v>58</v>
      </c>
      <c r="Z1186" s="1" t="s">
        <v>58</v>
      </c>
      <c r="AA1186" s="1" t="s">
        <v>58</v>
      </c>
      <c r="AB1186" s="1" t="s">
        <v>58</v>
      </c>
      <c r="AC1186" s="1" t="s">
        <v>58</v>
      </c>
      <c r="AD1186" s="1" t="s">
        <v>58</v>
      </c>
      <c r="AE1186" s="1" t="s">
        <v>58</v>
      </c>
      <c r="AF1186" s="1" t="s">
        <v>58</v>
      </c>
      <c r="AG1186" s="1" t="s">
        <v>58</v>
      </c>
      <c r="AH1186" s="1" t="s">
        <v>58</v>
      </c>
      <c r="AI1186" s="1" t="s">
        <v>58</v>
      </c>
      <c r="AJ1186" s="1" t="s">
        <v>58</v>
      </c>
      <c r="AK1186" s="1">
        <v>0</v>
      </c>
      <c r="AL1186" s="1">
        <v>0</v>
      </c>
      <c r="AM1186" s="1">
        <v>1</v>
      </c>
      <c r="AN1186" s="1">
        <v>0</v>
      </c>
      <c r="AO1186" s="1">
        <v>1</v>
      </c>
      <c r="AP1186" s="1">
        <v>0</v>
      </c>
      <c r="AQ1186" s="1">
        <v>0</v>
      </c>
      <c r="AR1186" s="1">
        <v>0</v>
      </c>
      <c r="AS1186" s="1">
        <v>0</v>
      </c>
      <c r="AV1186" s="1">
        <v>14.1</v>
      </c>
      <c r="AW1186" s="1" t="s">
        <v>59</v>
      </c>
      <c r="AX1186" s="1">
        <v>1</v>
      </c>
    </row>
    <row r="1187" spans="1:50">
      <c r="A1187" s="1" t="s">
        <v>2219</v>
      </c>
      <c r="B1187" s="1" t="s">
        <v>2220</v>
      </c>
      <c r="C1187" s="1" t="s">
        <v>103</v>
      </c>
      <c r="D1187" s="1">
        <v>6920</v>
      </c>
      <c r="E1187" s="1" t="s">
        <v>63</v>
      </c>
      <c r="F1187" s="1">
        <v>44</v>
      </c>
      <c r="G1187" s="1" t="s">
        <v>64</v>
      </c>
      <c r="H1187" s="1">
        <v>271.38</v>
      </c>
      <c r="I1187" s="1" t="s">
        <v>261</v>
      </c>
      <c r="J1187" s="1" t="s">
        <v>71</v>
      </c>
      <c r="K1187" s="1" t="s">
        <v>145</v>
      </c>
      <c r="L1187" s="1" t="s">
        <v>58</v>
      </c>
      <c r="M1187" s="1">
        <v>0</v>
      </c>
      <c r="N1187" s="1">
        <v>1</v>
      </c>
      <c r="O1187" s="1">
        <v>1</v>
      </c>
      <c r="P1187" s="1">
        <v>0</v>
      </c>
      <c r="Q1187" s="1" t="s">
        <v>59</v>
      </c>
      <c r="R1187" s="1" t="s">
        <v>59</v>
      </c>
      <c r="S1187" s="1" t="s">
        <v>59</v>
      </c>
      <c r="T1187" s="1" t="s">
        <v>59</v>
      </c>
      <c r="U1187" s="1" t="s">
        <v>59</v>
      </c>
      <c r="W1187" s="1">
        <v>0</v>
      </c>
      <c r="X1187" s="1">
        <v>0</v>
      </c>
      <c r="Y1187" s="1" t="s">
        <v>58</v>
      </c>
      <c r="Z1187" s="1" t="s">
        <v>66</v>
      </c>
      <c r="AA1187" s="1" t="s">
        <v>58</v>
      </c>
      <c r="AB1187" s="1" t="s">
        <v>66</v>
      </c>
      <c r="AC1187" s="1" t="s">
        <v>58</v>
      </c>
      <c r="AD1187" s="1" t="s">
        <v>58</v>
      </c>
      <c r="AE1187" s="1" t="s">
        <v>58</v>
      </c>
      <c r="AF1187" s="1" t="s">
        <v>58</v>
      </c>
      <c r="AG1187" s="1" t="s">
        <v>58</v>
      </c>
      <c r="AH1187" s="1" t="s">
        <v>66</v>
      </c>
      <c r="AI1187" s="1" t="s">
        <v>58</v>
      </c>
      <c r="AJ1187" s="1" t="s">
        <v>58</v>
      </c>
      <c r="AK1187" s="1">
        <v>0</v>
      </c>
      <c r="AL1187" s="1">
        <v>0</v>
      </c>
      <c r="AM1187" s="1">
        <v>0</v>
      </c>
      <c r="AN1187" s="1">
        <v>0</v>
      </c>
      <c r="AO1187" s="1">
        <v>0</v>
      </c>
      <c r="AP1187" s="1">
        <v>0</v>
      </c>
      <c r="AQ1187" s="1">
        <v>0</v>
      </c>
      <c r="AR1187" s="1">
        <v>0</v>
      </c>
      <c r="AS1187" s="1">
        <v>0</v>
      </c>
      <c r="AV1187" s="1">
        <v>12</v>
      </c>
      <c r="AW1187" s="1" t="s">
        <v>59</v>
      </c>
      <c r="AX1187" s="1">
        <v>6</v>
      </c>
    </row>
    <row r="1188" spans="1:50">
      <c r="A1188" s="1" t="s">
        <v>2221</v>
      </c>
      <c r="B1188" s="1" t="s">
        <v>2222</v>
      </c>
      <c r="C1188" s="1" t="s">
        <v>212</v>
      </c>
      <c r="D1188" s="1">
        <v>6640</v>
      </c>
      <c r="E1188" s="1" t="s">
        <v>63</v>
      </c>
      <c r="F1188" s="1">
        <v>54</v>
      </c>
      <c r="G1188" s="1" t="s">
        <v>70</v>
      </c>
      <c r="H1188" s="1">
        <v>304.93</v>
      </c>
      <c r="I1188" s="1" t="s">
        <v>105</v>
      </c>
      <c r="J1188" s="1" t="s">
        <v>71</v>
      </c>
      <c r="K1188" s="1" t="s">
        <v>145</v>
      </c>
      <c r="L1188" s="1" t="s">
        <v>58</v>
      </c>
      <c r="M1188" s="1">
        <v>0</v>
      </c>
      <c r="N1188" s="1">
        <v>0</v>
      </c>
      <c r="O1188" s="1">
        <v>0</v>
      </c>
      <c r="P1188" s="1">
        <v>0</v>
      </c>
      <c r="Q1188" s="1" t="s">
        <v>59</v>
      </c>
      <c r="R1188" s="1" t="s">
        <v>59</v>
      </c>
      <c r="S1188" s="1" t="s">
        <v>59</v>
      </c>
      <c r="T1188" s="1" t="s">
        <v>59</v>
      </c>
      <c r="U1188" s="1" t="s">
        <v>59</v>
      </c>
      <c r="W1188" s="1">
        <v>0</v>
      </c>
      <c r="X1188" s="1">
        <v>0</v>
      </c>
      <c r="Y1188" s="1" t="s">
        <v>59</v>
      </c>
      <c r="Z1188" s="1" t="s">
        <v>59</v>
      </c>
      <c r="AA1188" s="1" t="s">
        <v>59</v>
      </c>
      <c r="AB1188" s="1" t="s">
        <v>59</v>
      </c>
      <c r="AC1188" s="1" t="s">
        <v>59</v>
      </c>
      <c r="AD1188" s="1" t="s">
        <v>59</v>
      </c>
      <c r="AE1188" s="1" t="s">
        <v>59</v>
      </c>
      <c r="AF1188" s="1" t="s">
        <v>59</v>
      </c>
      <c r="AG1188" s="1" t="s">
        <v>59</v>
      </c>
      <c r="AH1188" s="1" t="s">
        <v>59</v>
      </c>
      <c r="AI1188" s="1" t="s">
        <v>59</v>
      </c>
      <c r="AJ1188" s="1" t="s">
        <v>59</v>
      </c>
      <c r="AV1188" s="1">
        <v>14</v>
      </c>
      <c r="AW1188" s="1" t="s">
        <v>59</v>
      </c>
      <c r="AX1188" s="1">
        <v>7</v>
      </c>
    </row>
    <row r="1189" spans="1:50">
      <c r="A1189" s="1" t="s">
        <v>2223</v>
      </c>
      <c r="B1189" s="1" t="s">
        <v>2224</v>
      </c>
      <c r="C1189" s="1" t="s">
        <v>69</v>
      </c>
      <c r="D1189" s="1">
        <v>7600</v>
      </c>
      <c r="E1189" s="1" t="s">
        <v>63</v>
      </c>
      <c r="F1189" s="1">
        <v>54</v>
      </c>
      <c r="G1189" s="1" t="s">
        <v>226</v>
      </c>
      <c r="H1189" s="1">
        <v>490.46</v>
      </c>
      <c r="I1189" s="1" t="s">
        <v>105</v>
      </c>
      <c r="J1189" s="1" t="s">
        <v>55</v>
      </c>
      <c r="K1189" s="1" t="s">
        <v>72</v>
      </c>
      <c r="L1189" s="1" t="s">
        <v>58</v>
      </c>
      <c r="M1189" s="1">
        <v>0</v>
      </c>
      <c r="N1189" s="1">
        <v>2</v>
      </c>
      <c r="O1189" s="1">
        <v>2</v>
      </c>
      <c r="P1189" s="1">
        <v>1</v>
      </c>
      <c r="Q1189" s="1" t="s">
        <v>59</v>
      </c>
      <c r="R1189" s="1" t="s">
        <v>59</v>
      </c>
      <c r="S1189" s="1" t="s">
        <v>59</v>
      </c>
      <c r="T1189" s="1" t="s">
        <v>59</v>
      </c>
      <c r="U1189" s="1" t="s">
        <v>59</v>
      </c>
      <c r="W1189" s="1">
        <v>0</v>
      </c>
      <c r="X1189" s="1">
        <v>0</v>
      </c>
      <c r="Y1189" s="1" t="s">
        <v>66</v>
      </c>
      <c r="Z1189" s="1" t="s">
        <v>58</v>
      </c>
      <c r="AA1189" s="1" t="s">
        <v>58</v>
      </c>
      <c r="AB1189" s="1" t="s">
        <v>66</v>
      </c>
      <c r="AC1189" s="1" t="s">
        <v>58</v>
      </c>
      <c r="AD1189" s="1" t="s">
        <v>58</v>
      </c>
      <c r="AE1189" s="1" t="s">
        <v>58</v>
      </c>
      <c r="AF1189" s="1" t="s">
        <v>58</v>
      </c>
      <c r="AG1189" s="1" t="s">
        <v>58</v>
      </c>
      <c r="AH1189" s="1" t="s">
        <v>66</v>
      </c>
      <c r="AI1189" s="1" t="s">
        <v>58</v>
      </c>
      <c r="AJ1189" s="1" t="s">
        <v>58</v>
      </c>
      <c r="AK1189" s="1">
        <v>1</v>
      </c>
      <c r="AL1189" s="1">
        <v>1</v>
      </c>
      <c r="AM1189" s="1">
        <v>1</v>
      </c>
      <c r="AN1189" s="1">
        <v>0</v>
      </c>
      <c r="AO1189" s="1">
        <v>1</v>
      </c>
      <c r="AP1189" s="1">
        <v>0</v>
      </c>
      <c r="AQ1189" s="1">
        <v>0</v>
      </c>
      <c r="AR1189" s="1">
        <v>0</v>
      </c>
      <c r="AS1189" s="1">
        <v>1</v>
      </c>
      <c r="AV1189" s="1">
        <v>15.8</v>
      </c>
      <c r="AW1189" s="1" t="s">
        <v>59</v>
      </c>
      <c r="AX1189" s="1">
        <v>6</v>
      </c>
    </row>
    <row r="1190" spans="1:50">
      <c r="A1190" s="1" t="s">
        <v>2225</v>
      </c>
      <c r="B1190" s="1" t="s">
        <v>382</v>
      </c>
      <c r="C1190" s="1" t="s">
        <v>103</v>
      </c>
      <c r="D1190" s="1">
        <v>6920</v>
      </c>
      <c r="E1190" s="1" t="s">
        <v>63</v>
      </c>
      <c r="F1190" s="1">
        <v>48</v>
      </c>
      <c r="G1190" s="1" t="s">
        <v>70</v>
      </c>
      <c r="H1190" s="1">
        <v>347.37</v>
      </c>
      <c r="I1190" s="1" t="s">
        <v>55</v>
      </c>
      <c r="J1190" s="1" t="s">
        <v>55</v>
      </c>
      <c r="K1190" s="1" t="s">
        <v>156</v>
      </c>
      <c r="L1190" s="1" t="s">
        <v>66</v>
      </c>
      <c r="M1190" s="1">
        <v>1</v>
      </c>
      <c r="N1190" s="1">
        <v>0</v>
      </c>
      <c r="O1190" s="1">
        <v>0</v>
      </c>
      <c r="P1190" s="1">
        <v>0</v>
      </c>
      <c r="Q1190" s="1" t="s">
        <v>59</v>
      </c>
      <c r="R1190" s="1" t="s">
        <v>59</v>
      </c>
      <c r="S1190" s="1" t="s">
        <v>59</v>
      </c>
      <c r="T1190" s="1" t="s">
        <v>59</v>
      </c>
      <c r="U1190" s="1" t="s">
        <v>59</v>
      </c>
      <c r="W1190" s="1">
        <v>0</v>
      </c>
      <c r="X1190" s="1">
        <v>0</v>
      </c>
      <c r="Y1190" s="1" t="s">
        <v>66</v>
      </c>
      <c r="Z1190" s="1" t="s">
        <v>66</v>
      </c>
      <c r="AA1190" s="1" t="s">
        <v>58</v>
      </c>
      <c r="AB1190" s="1" t="s">
        <v>58</v>
      </c>
      <c r="AC1190" s="1" t="s">
        <v>58</v>
      </c>
      <c r="AD1190" s="1" t="s">
        <v>58</v>
      </c>
      <c r="AE1190" s="1" t="s">
        <v>58</v>
      </c>
      <c r="AF1190" s="1" t="s">
        <v>58</v>
      </c>
      <c r="AG1190" s="1" t="s">
        <v>58</v>
      </c>
      <c r="AH1190" s="1" t="s">
        <v>58</v>
      </c>
      <c r="AI1190" s="1" t="s">
        <v>58</v>
      </c>
      <c r="AJ1190" s="1" t="s">
        <v>58</v>
      </c>
      <c r="AK1190" s="1">
        <v>0</v>
      </c>
      <c r="AL1190" s="1">
        <v>0</v>
      </c>
      <c r="AM1190" s="1">
        <v>1</v>
      </c>
      <c r="AN1190" s="1">
        <v>0</v>
      </c>
      <c r="AO1190" s="1">
        <v>0</v>
      </c>
      <c r="AP1190" s="1">
        <v>0</v>
      </c>
      <c r="AQ1190" s="1">
        <v>0</v>
      </c>
      <c r="AR1190" s="1">
        <v>0</v>
      </c>
      <c r="AS1190" s="1">
        <v>0</v>
      </c>
      <c r="AV1190" s="1">
        <v>12.3</v>
      </c>
      <c r="AW1190" s="1" t="s">
        <v>59</v>
      </c>
      <c r="AX1190" s="1">
        <v>6</v>
      </c>
    </row>
    <row r="1191" spans="1:50">
      <c r="A1191" s="1" t="s">
        <v>2226</v>
      </c>
      <c r="B1191" s="1" t="s">
        <v>2227</v>
      </c>
      <c r="C1191" s="1" t="s">
        <v>122</v>
      </c>
      <c r="D1191" s="1">
        <v>4900</v>
      </c>
      <c r="E1191" s="1" t="s">
        <v>53</v>
      </c>
      <c r="F1191" s="1">
        <v>76</v>
      </c>
      <c r="G1191" s="1" t="s">
        <v>104</v>
      </c>
      <c r="H1191" s="1">
        <v>181.58</v>
      </c>
      <c r="I1191" s="1" t="s">
        <v>55</v>
      </c>
      <c r="J1191" s="1" t="s">
        <v>55</v>
      </c>
      <c r="K1191" s="1" t="s">
        <v>156</v>
      </c>
      <c r="L1191" s="1" t="s">
        <v>58</v>
      </c>
      <c r="M1191" s="1">
        <v>0</v>
      </c>
      <c r="N1191" s="1">
        <v>1</v>
      </c>
      <c r="O1191" s="1">
        <v>1</v>
      </c>
      <c r="P1191" s="1">
        <v>0</v>
      </c>
      <c r="Q1191" s="1" t="s">
        <v>59</v>
      </c>
      <c r="R1191" s="1" t="s">
        <v>59</v>
      </c>
      <c r="S1191" s="1" t="s">
        <v>59</v>
      </c>
      <c r="T1191" s="1" t="s">
        <v>59</v>
      </c>
      <c r="U1191" s="1" t="s">
        <v>59</v>
      </c>
      <c r="V1191" s="1">
        <v>1</v>
      </c>
      <c r="W1191" s="1">
        <v>0</v>
      </c>
      <c r="X1191" s="1">
        <v>0</v>
      </c>
      <c r="Y1191" s="1" t="s">
        <v>59</v>
      </c>
      <c r="Z1191" s="1" t="s">
        <v>59</v>
      </c>
      <c r="AA1191" s="1" t="s">
        <v>59</v>
      </c>
      <c r="AB1191" s="1" t="s">
        <v>59</v>
      </c>
      <c r="AC1191" s="1" t="s">
        <v>59</v>
      </c>
      <c r="AD1191" s="1" t="s">
        <v>59</v>
      </c>
      <c r="AE1191" s="1" t="s">
        <v>59</v>
      </c>
      <c r="AF1191" s="1" t="s">
        <v>59</v>
      </c>
      <c r="AG1191" s="1" t="s">
        <v>59</v>
      </c>
      <c r="AH1191" s="1" t="s">
        <v>59</v>
      </c>
      <c r="AI1191" s="1" t="s">
        <v>59</v>
      </c>
      <c r="AJ1191" s="1" t="s">
        <v>59</v>
      </c>
      <c r="AV1191" s="1">
        <v>11.8</v>
      </c>
      <c r="AW1191" s="1" t="s">
        <v>59</v>
      </c>
      <c r="AX1191" s="1">
        <v>7</v>
      </c>
    </row>
    <row r="1192" spans="1:50">
      <c r="A1192" s="1" t="s">
        <v>2228</v>
      </c>
      <c r="B1192" s="1" t="s">
        <v>1496</v>
      </c>
      <c r="C1192" s="1" t="s">
        <v>218</v>
      </c>
      <c r="D1192" s="1">
        <v>4400</v>
      </c>
      <c r="E1192" s="1" t="s">
        <v>63</v>
      </c>
      <c r="F1192" s="1">
        <v>62</v>
      </c>
      <c r="G1192" s="1" t="s">
        <v>64</v>
      </c>
      <c r="H1192" s="1">
        <v>250.33</v>
      </c>
      <c r="I1192" s="1" t="s">
        <v>100</v>
      </c>
      <c r="J1192" s="1" t="s">
        <v>71</v>
      </c>
      <c r="K1192" s="1" t="s">
        <v>72</v>
      </c>
      <c r="L1192" s="1" t="s">
        <v>58</v>
      </c>
      <c r="M1192" s="1">
        <v>0</v>
      </c>
      <c r="N1192" s="1">
        <v>2</v>
      </c>
      <c r="O1192" s="1">
        <v>2</v>
      </c>
      <c r="P1192" s="1">
        <v>0</v>
      </c>
      <c r="Q1192" s="1" t="s">
        <v>59</v>
      </c>
      <c r="R1192" s="1" t="s">
        <v>59</v>
      </c>
      <c r="S1192" s="1" t="s">
        <v>59</v>
      </c>
      <c r="T1192" s="1" t="s">
        <v>66</v>
      </c>
      <c r="U1192" s="1" t="s">
        <v>59</v>
      </c>
      <c r="W1192" s="1">
        <v>0</v>
      </c>
      <c r="X1192" s="1">
        <v>0</v>
      </c>
      <c r="Y1192" s="1" t="s">
        <v>59</v>
      </c>
      <c r="Z1192" s="1" t="s">
        <v>59</v>
      </c>
      <c r="AA1192" s="1" t="s">
        <v>59</v>
      </c>
      <c r="AB1192" s="1" t="s">
        <v>59</v>
      </c>
      <c r="AC1192" s="1" t="s">
        <v>59</v>
      </c>
      <c r="AD1192" s="1" t="s">
        <v>59</v>
      </c>
      <c r="AE1192" s="1" t="s">
        <v>59</v>
      </c>
      <c r="AF1192" s="1" t="s">
        <v>59</v>
      </c>
      <c r="AG1192" s="1" t="s">
        <v>59</v>
      </c>
      <c r="AH1192" s="1" t="s">
        <v>59</v>
      </c>
      <c r="AI1192" s="1" t="s">
        <v>59</v>
      </c>
      <c r="AJ1192" s="1" t="s">
        <v>59</v>
      </c>
      <c r="AV1192" s="1">
        <v>13.3</v>
      </c>
      <c r="AW1192" s="1" t="s">
        <v>59</v>
      </c>
      <c r="AX1192" s="1">
        <v>9</v>
      </c>
    </row>
    <row r="1193" spans="1:50">
      <c r="A1193" s="1" t="s">
        <v>2229</v>
      </c>
      <c r="B1193" s="1" t="s">
        <v>2230</v>
      </c>
      <c r="C1193" s="1" t="s">
        <v>103</v>
      </c>
      <c r="D1193" s="1">
        <v>7480</v>
      </c>
      <c r="E1193" s="1" t="s">
        <v>63</v>
      </c>
      <c r="F1193" s="1">
        <v>40</v>
      </c>
      <c r="G1193" s="1" t="s">
        <v>115</v>
      </c>
      <c r="H1193" s="1">
        <v>273.68</v>
      </c>
      <c r="I1193" s="1" t="s">
        <v>55</v>
      </c>
      <c r="J1193" s="1" t="s">
        <v>55</v>
      </c>
      <c r="K1193" s="1" t="s">
        <v>131</v>
      </c>
      <c r="L1193" s="1" t="s">
        <v>58</v>
      </c>
      <c r="M1193" s="1">
        <v>0</v>
      </c>
      <c r="N1193" s="1">
        <v>1</v>
      </c>
      <c r="O1193" s="1">
        <v>1</v>
      </c>
      <c r="P1193" s="1">
        <v>0</v>
      </c>
      <c r="Q1193" s="1" t="s">
        <v>59</v>
      </c>
      <c r="R1193" s="1" t="s">
        <v>59</v>
      </c>
      <c r="S1193" s="1" t="s">
        <v>59</v>
      </c>
      <c r="T1193" s="1" t="s">
        <v>59</v>
      </c>
      <c r="U1193" s="1" t="s">
        <v>59</v>
      </c>
      <c r="W1193" s="1">
        <v>0</v>
      </c>
      <c r="X1193" s="1">
        <v>0</v>
      </c>
      <c r="Y1193" s="1" t="s">
        <v>59</v>
      </c>
      <c r="Z1193" s="1" t="s">
        <v>59</v>
      </c>
      <c r="AA1193" s="1" t="s">
        <v>59</v>
      </c>
      <c r="AB1193" s="1" t="s">
        <v>59</v>
      </c>
      <c r="AC1193" s="1" t="s">
        <v>59</v>
      </c>
      <c r="AD1193" s="1" t="s">
        <v>59</v>
      </c>
      <c r="AE1193" s="1" t="s">
        <v>59</v>
      </c>
      <c r="AF1193" s="1" t="s">
        <v>59</v>
      </c>
      <c r="AG1193" s="1" t="s">
        <v>59</v>
      </c>
      <c r="AH1193" s="1" t="s">
        <v>59</v>
      </c>
      <c r="AI1193" s="1" t="s">
        <v>59</v>
      </c>
      <c r="AJ1193" s="1" t="s">
        <v>59</v>
      </c>
      <c r="AV1193" s="1">
        <v>13.8</v>
      </c>
      <c r="AW1193" s="1" t="s">
        <v>59</v>
      </c>
      <c r="AX1193" s="1">
        <v>6</v>
      </c>
    </row>
    <row r="1194" spans="1:50">
      <c r="A1194" s="1" t="s">
        <v>2231</v>
      </c>
      <c r="B1194" s="1" t="s">
        <v>173</v>
      </c>
      <c r="C1194" s="1" t="s">
        <v>142</v>
      </c>
      <c r="D1194" s="1">
        <v>1890</v>
      </c>
      <c r="E1194" s="1" t="s">
        <v>63</v>
      </c>
      <c r="F1194" s="1">
        <v>60</v>
      </c>
      <c r="G1194" s="1" t="s">
        <v>89</v>
      </c>
      <c r="H1194" s="1">
        <v>402.63</v>
      </c>
      <c r="I1194" s="1" t="s">
        <v>55</v>
      </c>
      <c r="J1194" s="1" t="s">
        <v>71</v>
      </c>
      <c r="K1194" s="1" t="s">
        <v>145</v>
      </c>
      <c r="L1194" s="1" t="s">
        <v>58</v>
      </c>
      <c r="M1194" s="1">
        <v>0</v>
      </c>
      <c r="N1194" s="1">
        <v>2</v>
      </c>
      <c r="O1194" s="1">
        <v>2</v>
      </c>
      <c r="P1194" s="1">
        <v>0</v>
      </c>
      <c r="Q1194" s="1" t="s">
        <v>59</v>
      </c>
      <c r="R1194" s="1" t="s">
        <v>59</v>
      </c>
      <c r="S1194" s="1" t="s">
        <v>59</v>
      </c>
      <c r="T1194" s="1" t="s">
        <v>59</v>
      </c>
      <c r="U1194" s="1" t="s">
        <v>59</v>
      </c>
      <c r="V1194" s="1">
        <v>1</v>
      </c>
      <c r="W1194" s="1">
        <v>0</v>
      </c>
      <c r="X1194" s="1">
        <v>0</v>
      </c>
      <c r="Y1194" s="1" t="s">
        <v>66</v>
      </c>
      <c r="Z1194" s="1" t="s">
        <v>58</v>
      </c>
      <c r="AA1194" s="1" t="s">
        <v>58</v>
      </c>
      <c r="AB1194" s="1" t="s">
        <v>66</v>
      </c>
      <c r="AC1194" s="1" t="s">
        <v>58</v>
      </c>
      <c r="AD1194" s="1" t="s">
        <v>58</v>
      </c>
      <c r="AE1194" s="1" t="s">
        <v>58</v>
      </c>
      <c r="AF1194" s="1" t="s">
        <v>58</v>
      </c>
      <c r="AG1194" s="1" t="s">
        <v>58</v>
      </c>
      <c r="AH1194" s="1" t="s">
        <v>58</v>
      </c>
      <c r="AI1194" s="1" t="s">
        <v>58</v>
      </c>
      <c r="AJ1194" s="1" t="s">
        <v>58</v>
      </c>
      <c r="AK1194" s="1">
        <v>1</v>
      </c>
      <c r="AL1194" s="1">
        <v>0</v>
      </c>
      <c r="AM1194" s="1">
        <v>1</v>
      </c>
      <c r="AN1194" s="1">
        <v>0</v>
      </c>
      <c r="AO1194" s="1">
        <v>0</v>
      </c>
      <c r="AP1194" s="1">
        <v>0</v>
      </c>
      <c r="AQ1194" s="1">
        <v>1</v>
      </c>
      <c r="AR1194" s="1">
        <v>0</v>
      </c>
      <c r="AS1194" s="1">
        <v>0</v>
      </c>
      <c r="AV1194" s="1">
        <v>15.1</v>
      </c>
      <c r="AW1194" s="1" t="s">
        <v>59</v>
      </c>
      <c r="AX1194" s="1">
        <v>6</v>
      </c>
    </row>
    <row r="1195" spans="1:50">
      <c r="A1195" s="1" t="s">
        <v>2232</v>
      </c>
      <c r="B1195" s="1" t="s">
        <v>1067</v>
      </c>
      <c r="C1195" s="1" t="s">
        <v>122</v>
      </c>
      <c r="D1195" s="1">
        <v>5960</v>
      </c>
      <c r="E1195" s="1" t="s">
        <v>63</v>
      </c>
      <c r="F1195" s="1">
        <v>24</v>
      </c>
      <c r="G1195" s="1" t="s">
        <v>115</v>
      </c>
      <c r="H1195" s="1">
        <v>220.07</v>
      </c>
      <c r="I1195" s="1" t="s">
        <v>55</v>
      </c>
      <c r="J1195" s="1" t="s">
        <v>55</v>
      </c>
      <c r="K1195" s="1" t="s">
        <v>131</v>
      </c>
      <c r="L1195" s="1" t="s">
        <v>58</v>
      </c>
      <c r="M1195" s="1">
        <v>0</v>
      </c>
      <c r="N1195" s="1">
        <v>1</v>
      </c>
      <c r="O1195" s="1">
        <v>1</v>
      </c>
      <c r="P1195" s="1">
        <v>0</v>
      </c>
      <c r="Q1195" s="1" t="s">
        <v>59</v>
      </c>
      <c r="R1195" s="1" t="s">
        <v>59</v>
      </c>
      <c r="S1195" s="1" t="s">
        <v>59</v>
      </c>
      <c r="T1195" s="1" t="s">
        <v>59</v>
      </c>
      <c r="U1195" s="1" t="s">
        <v>59</v>
      </c>
      <c r="W1195" s="1">
        <v>0</v>
      </c>
      <c r="X1195" s="1">
        <v>0</v>
      </c>
      <c r="Y1195" s="1" t="s">
        <v>58</v>
      </c>
      <c r="Z1195" s="1" t="s">
        <v>58</v>
      </c>
      <c r="AA1195" s="1" t="s">
        <v>58</v>
      </c>
      <c r="AB1195" s="1" t="s">
        <v>58</v>
      </c>
      <c r="AC1195" s="1" t="s">
        <v>58</v>
      </c>
      <c r="AD1195" s="1" t="s">
        <v>58</v>
      </c>
      <c r="AE1195" s="1" t="s">
        <v>58</v>
      </c>
      <c r="AF1195" s="1" t="s">
        <v>58</v>
      </c>
      <c r="AG1195" s="1" t="s">
        <v>58</v>
      </c>
      <c r="AH1195" s="1" t="s">
        <v>58</v>
      </c>
      <c r="AI1195" s="1" t="s">
        <v>58</v>
      </c>
      <c r="AJ1195" s="1" t="s">
        <v>58</v>
      </c>
      <c r="AK1195" s="1">
        <v>0</v>
      </c>
      <c r="AL1195" s="1">
        <v>1</v>
      </c>
      <c r="AM1195" s="1">
        <v>1</v>
      </c>
      <c r="AN1195" s="1">
        <v>0</v>
      </c>
      <c r="AO1195" s="1">
        <v>1</v>
      </c>
      <c r="AP1195" s="1">
        <v>0</v>
      </c>
      <c r="AQ1195" s="1">
        <v>0</v>
      </c>
      <c r="AR1195" s="1">
        <v>1</v>
      </c>
      <c r="AS1195" s="1">
        <v>1</v>
      </c>
      <c r="AV1195" s="1">
        <v>13.5</v>
      </c>
      <c r="AW1195" s="1" t="s">
        <v>59</v>
      </c>
      <c r="AX1195" s="1">
        <v>7</v>
      </c>
    </row>
    <row r="1196" spans="1:50">
      <c r="A1196" s="1" t="s">
        <v>2233</v>
      </c>
      <c r="B1196" s="1" t="s">
        <v>2234</v>
      </c>
      <c r="C1196" s="1" t="s">
        <v>88</v>
      </c>
      <c r="D1196" s="1">
        <v>2240</v>
      </c>
      <c r="E1196" s="1" t="s">
        <v>53</v>
      </c>
      <c r="F1196" s="1">
        <v>44</v>
      </c>
      <c r="G1196" s="1" t="s">
        <v>246</v>
      </c>
      <c r="H1196" s="1">
        <v>333.55</v>
      </c>
      <c r="I1196" s="1" t="s">
        <v>55</v>
      </c>
      <c r="J1196" s="1" t="s">
        <v>71</v>
      </c>
      <c r="K1196" s="1" t="s">
        <v>145</v>
      </c>
      <c r="L1196" s="1" t="s">
        <v>66</v>
      </c>
      <c r="M1196" s="1">
        <v>2</v>
      </c>
      <c r="N1196" s="1">
        <v>1</v>
      </c>
      <c r="O1196" s="1">
        <v>1</v>
      </c>
      <c r="P1196" s="1">
        <v>0</v>
      </c>
      <c r="Q1196" s="1" t="s">
        <v>59</v>
      </c>
      <c r="R1196" s="1" t="s">
        <v>59</v>
      </c>
      <c r="S1196" s="1" t="s">
        <v>59</v>
      </c>
      <c r="T1196" s="1" t="s">
        <v>59</v>
      </c>
      <c r="U1196" s="1" t="s">
        <v>59</v>
      </c>
      <c r="V1196" s="1">
        <v>2</v>
      </c>
      <c r="W1196" s="1">
        <v>1</v>
      </c>
      <c r="X1196" s="1">
        <v>1</v>
      </c>
      <c r="Y1196" s="1" t="s">
        <v>59</v>
      </c>
      <c r="Z1196" s="1" t="s">
        <v>59</v>
      </c>
      <c r="AA1196" s="1" t="s">
        <v>59</v>
      </c>
      <c r="AB1196" s="1" t="s">
        <v>59</v>
      </c>
      <c r="AC1196" s="1" t="s">
        <v>59</v>
      </c>
      <c r="AD1196" s="1" t="s">
        <v>59</v>
      </c>
      <c r="AE1196" s="1" t="s">
        <v>59</v>
      </c>
      <c r="AF1196" s="1" t="s">
        <v>59</v>
      </c>
      <c r="AG1196" s="1" t="s">
        <v>59</v>
      </c>
      <c r="AH1196" s="1" t="s">
        <v>59</v>
      </c>
      <c r="AI1196" s="1" t="s">
        <v>59</v>
      </c>
      <c r="AJ1196" s="1" t="s">
        <v>59</v>
      </c>
      <c r="AV1196" s="1">
        <v>12.8</v>
      </c>
      <c r="AW1196" s="1" t="s">
        <v>59</v>
      </c>
      <c r="AX1196" s="1">
        <v>8</v>
      </c>
    </row>
    <row r="1197" spans="1:50">
      <c r="A1197" s="1" t="s">
        <v>2235</v>
      </c>
      <c r="B1197" s="1" t="s">
        <v>2236</v>
      </c>
      <c r="C1197" s="1" t="s">
        <v>93</v>
      </c>
      <c r="D1197" s="1">
        <v>1120</v>
      </c>
      <c r="E1197" s="1" t="s">
        <v>53</v>
      </c>
      <c r="F1197" s="1">
        <v>0</v>
      </c>
      <c r="G1197" s="1" t="s">
        <v>70</v>
      </c>
      <c r="H1197" s="1">
        <v>360.86</v>
      </c>
      <c r="I1197" s="1" t="s">
        <v>55</v>
      </c>
      <c r="J1197" s="1" t="s">
        <v>55</v>
      </c>
      <c r="K1197" s="1" t="s">
        <v>90</v>
      </c>
      <c r="L1197" s="1" t="s">
        <v>58</v>
      </c>
      <c r="M1197" s="1">
        <v>0</v>
      </c>
      <c r="N1197" s="1">
        <v>2</v>
      </c>
      <c r="O1197" s="1">
        <v>2</v>
      </c>
      <c r="P1197" s="1">
        <v>1</v>
      </c>
      <c r="Q1197" s="1" t="s">
        <v>59</v>
      </c>
      <c r="R1197" s="1" t="s">
        <v>59</v>
      </c>
      <c r="S1197" s="1" t="s">
        <v>59</v>
      </c>
      <c r="T1197" s="1" t="s">
        <v>59</v>
      </c>
      <c r="U1197" s="1" t="s">
        <v>59</v>
      </c>
      <c r="Y1197" s="1" t="s">
        <v>66</v>
      </c>
      <c r="Z1197" s="1" t="s">
        <v>66</v>
      </c>
      <c r="AA1197" s="1" t="s">
        <v>66</v>
      </c>
      <c r="AB1197" s="1" t="s">
        <v>66</v>
      </c>
      <c r="AC1197" s="1" t="s">
        <v>58</v>
      </c>
      <c r="AD1197" s="1" t="s">
        <v>58</v>
      </c>
      <c r="AE1197" s="1" t="s">
        <v>58</v>
      </c>
      <c r="AF1197" s="1" t="s">
        <v>58</v>
      </c>
      <c r="AG1197" s="1" t="s">
        <v>58</v>
      </c>
      <c r="AH1197" s="1" t="s">
        <v>58</v>
      </c>
      <c r="AI1197" s="1" t="s">
        <v>58</v>
      </c>
      <c r="AJ1197" s="1" t="s">
        <v>66</v>
      </c>
      <c r="AK1197" s="1">
        <v>0</v>
      </c>
      <c r="AL1197" s="1">
        <v>0</v>
      </c>
      <c r="AM1197" s="1">
        <v>1</v>
      </c>
      <c r="AN1197" s="1">
        <v>1</v>
      </c>
      <c r="AO1197" s="1">
        <v>1</v>
      </c>
      <c r="AP1197" s="1">
        <v>0</v>
      </c>
      <c r="AQ1197" s="1">
        <v>1</v>
      </c>
      <c r="AR1197" s="1">
        <v>0</v>
      </c>
      <c r="AS1197" s="1">
        <v>0</v>
      </c>
      <c r="AW1197" s="1" t="s">
        <v>66</v>
      </c>
      <c r="AX1197" s="1">
        <v>5</v>
      </c>
    </row>
    <row r="1198" spans="1:50">
      <c r="A1198" s="1" t="s">
        <v>2237</v>
      </c>
      <c r="B1198" s="1" t="s">
        <v>840</v>
      </c>
      <c r="C1198" s="1" t="s">
        <v>122</v>
      </c>
      <c r="D1198" s="1">
        <v>8280</v>
      </c>
      <c r="E1198" s="1" t="s">
        <v>63</v>
      </c>
      <c r="F1198" s="1">
        <v>28</v>
      </c>
      <c r="G1198" s="1" t="s">
        <v>64</v>
      </c>
      <c r="H1198" s="1">
        <v>270.07</v>
      </c>
      <c r="I1198" s="1" t="s">
        <v>55</v>
      </c>
      <c r="J1198" s="1" t="s">
        <v>56</v>
      </c>
      <c r="K1198" s="1" t="s">
        <v>131</v>
      </c>
      <c r="L1198" s="1" t="s">
        <v>66</v>
      </c>
      <c r="M1198" s="1">
        <v>1</v>
      </c>
      <c r="N1198" s="1">
        <v>0</v>
      </c>
      <c r="O1198" s="1">
        <v>0</v>
      </c>
      <c r="P1198" s="1">
        <v>0</v>
      </c>
      <c r="Q1198" s="1" t="s">
        <v>59</v>
      </c>
      <c r="R1198" s="1" t="s">
        <v>59</v>
      </c>
      <c r="S1198" s="1" t="s">
        <v>59</v>
      </c>
      <c r="T1198" s="1" t="s">
        <v>59</v>
      </c>
      <c r="U1198" s="1" t="s">
        <v>59</v>
      </c>
      <c r="V1198" s="1">
        <v>1</v>
      </c>
      <c r="W1198" s="1">
        <v>1</v>
      </c>
      <c r="X1198" s="1">
        <v>0</v>
      </c>
      <c r="Y1198" s="1" t="s">
        <v>58</v>
      </c>
      <c r="Z1198" s="1" t="s">
        <v>58</v>
      </c>
      <c r="AA1198" s="1" t="s">
        <v>58</v>
      </c>
      <c r="AB1198" s="1" t="s">
        <v>58</v>
      </c>
      <c r="AC1198" s="1" t="s">
        <v>58</v>
      </c>
      <c r="AD1198" s="1" t="s">
        <v>58</v>
      </c>
      <c r="AE1198" s="1" t="s">
        <v>58</v>
      </c>
      <c r="AF1198" s="1" t="s">
        <v>58</v>
      </c>
      <c r="AG1198" s="1" t="s">
        <v>58</v>
      </c>
      <c r="AH1198" s="1" t="s">
        <v>58</v>
      </c>
      <c r="AI1198" s="1" t="s">
        <v>58</v>
      </c>
      <c r="AJ1198" s="1" t="s">
        <v>58</v>
      </c>
      <c r="AK1198" s="1">
        <v>0</v>
      </c>
      <c r="AL1198" s="1">
        <v>1</v>
      </c>
      <c r="AM1198" s="1">
        <v>0</v>
      </c>
      <c r="AN1198" s="1">
        <v>0</v>
      </c>
      <c r="AO1198" s="1">
        <v>0</v>
      </c>
      <c r="AP1198" s="1">
        <v>0</v>
      </c>
      <c r="AQ1198" s="1">
        <v>0</v>
      </c>
      <c r="AR1198" s="1">
        <v>0</v>
      </c>
      <c r="AS1198" s="1">
        <v>0</v>
      </c>
      <c r="AV1198" s="1">
        <v>12.1</v>
      </c>
      <c r="AW1198" s="1" t="s">
        <v>59</v>
      </c>
      <c r="AX1198" s="1">
        <v>7</v>
      </c>
    </row>
    <row r="1199" spans="1:50">
      <c r="A1199" s="1" t="s">
        <v>2238</v>
      </c>
      <c r="B1199" s="1" t="s">
        <v>1343</v>
      </c>
      <c r="C1199" s="1" t="s">
        <v>137</v>
      </c>
      <c r="D1199" s="1">
        <v>6480</v>
      </c>
      <c r="E1199" s="1" t="s">
        <v>63</v>
      </c>
      <c r="F1199" s="1">
        <v>34</v>
      </c>
      <c r="G1199" s="1" t="s">
        <v>84</v>
      </c>
      <c r="H1199" s="1">
        <v>338.49</v>
      </c>
      <c r="I1199" s="1" t="s">
        <v>105</v>
      </c>
      <c r="J1199" s="1" t="s">
        <v>55</v>
      </c>
      <c r="K1199" s="1" t="s">
        <v>128</v>
      </c>
      <c r="L1199" s="1" t="s">
        <v>66</v>
      </c>
      <c r="M1199" s="1">
        <v>2</v>
      </c>
      <c r="N1199" s="1">
        <v>1</v>
      </c>
      <c r="O1199" s="1">
        <v>1</v>
      </c>
      <c r="P1199" s="1">
        <v>0</v>
      </c>
      <c r="Q1199" s="1" t="s">
        <v>59</v>
      </c>
      <c r="R1199" s="1" t="s">
        <v>59</v>
      </c>
      <c r="S1199" s="1" t="s">
        <v>59</v>
      </c>
      <c r="T1199" s="1" t="s">
        <v>59</v>
      </c>
      <c r="U1199" s="1" t="s">
        <v>59</v>
      </c>
      <c r="W1199" s="1">
        <v>0</v>
      </c>
      <c r="X1199" s="1">
        <v>0</v>
      </c>
      <c r="Y1199" s="1" t="s">
        <v>66</v>
      </c>
      <c r="Z1199" s="1" t="s">
        <v>66</v>
      </c>
      <c r="AA1199" s="1" t="s">
        <v>58</v>
      </c>
      <c r="AB1199" s="1" t="s">
        <v>58</v>
      </c>
      <c r="AC1199" s="1" t="s">
        <v>58</v>
      </c>
      <c r="AD1199" s="1" t="s">
        <v>58</v>
      </c>
      <c r="AE1199" s="1" t="s">
        <v>58</v>
      </c>
      <c r="AF1199" s="1" t="s">
        <v>58</v>
      </c>
      <c r="AG1199" s="1" t="s">
        <v>58</v>
      </c>
      <c r="AH1199" s="1" t="s">
        <v>58</v>
      </c>
      <c r="AI1199" s="1" t="s">
        <v>58</v>
      </c>
      <c r="AJ1199" s="1" t="s">
        <v>58</v>
      </c>
      <c r="AK1199" s="1">
        <v>0</v>
      </c>
      <c r="AL1199" s="1">
        <v>1</v>
      </c>
      <c r="AM1199" s="1">
        <v>1</v>
      </c>
      <c r="AN1199" s="1">
        <v>0</v>
      </c>
      <c r="AO1199" s="1">
        <v>1</v>
      </c>
      <c r="AP1199" s="1">
        <v>0</v>
      </c>
      <c r="AQ1199" s="1">
        <v>0</v>
      </c>
      <c r="AR1199" s="1">
        <v>1</v>
      </c>
      <c r="AS1199" s="1">
        <v>1</v>
      </c>
      <c r="AV1199" s="1">
        <v>13.2</v>
      </c>
      <c r="AW1199" s="1" t="s">
        <v>59</v>
      </c>
      <c r="AX1199" s="1">
        <v>5</v>
      </c>
    </row>
    <row r="1200" spans="1:50">
      <c r="A1200" s="1" t="s">
        <v>2239</v>
      </c>
      <c r="B1200" s="1" t="s">
        <v>2038</v>
      </c>
      <c r="C1200" s="1" t="s">
        <v>122</v>
      </c>
      <c r="D1200" s="1">
        <v>7510</v>
      </c>
      <c r="E1200" s="1" t="s">
        <v>53</v>
      </c>
      <c r="F1200" s="1">
        <v>64</v>
      </c>
      <c r="G1200" s="1" t="s">
        <v>84</v>
      </c>
      <c r="H1200" s="1">
        <v>302.63</v>
      </c>
      <c r="I1200" s="1" t="s">
        <v>55</v>
      </c>
      <c r="J1200" s="1" t="s">
        <v>55</v>
      </c>
      <c r="K1200" s="1" t="s">
        <v>80</v>
      </c>
      <c r="L1200" s="1" t="s">
        <v>58</v>
      </c>
      <c r="M1200" s="1">
        <v>0</v>
      </c>
      <c r="N1200" s="1">
        <v>2</v>
      </c>
      <c r="O1200" s="1">
        <v>2</v>
      </c>
      <c r="P1200" s="1">
        <v>0</v>
      </c>
      <c r="Q1200" s="1" t="s">
        <v>59</v>
      </c>
      <c r="R1200" s="1" t="s">
        <v>59</v>
      </c>
      <c r="S1200" s="1" t="s">
        <v>59</v>
      </c>
      <c r="T1200" s="1" t="s">
        <v>59</v>
      </c>
      <c r="U1200" s="1" t="s">
        <v>59</v>
      </c>
      <c r="V1200" s="1">
        <v>1</v>
      </c>
      <c r="W1200" s="1">
        <v>1</v>
      </c>
      <c r="X1200" s="1">
        <v>1</v>
      </c>
      <c r="Y1200" s="1" t="s">
        <v>66</v>
      </c>
      <c r="Z1200" s="1" t="s">
        <v>58</v>
      </c>
      <c r="AA1200" s="1" t="s">
        <v>58</v>
      </c>
      <c r="AB1200" s="1" t="s">
        <v>58</v>
      </c>
      <c r="AC1200" s="1" t="s">
        <v>58</v>
      </c>
      <c r="AD1200" s="1" t="s">
        <v>58</v>
      </c>
      <c r="AE1200" s="1" t="s">
        <v>58</v>
      </c>
      <c r="AF1200" s="1" t="s">
        <v>58</v>
      </c>
      <c r="AG1200" s="1" t="s">
        <v>58</v>
      </c>
      <c r="AH1200" s="1" t="s">
        <v>58</v>
      </c>
      <c r="AI1200" s="1" t="s">
        <v>58</v>
      </c>
      <c r="AJ1200" s="1" t="s">
        <v>58</v>
      </c>
      <c r="AK1200" s="1">
        <v>0</v>
      </c>
      <c r="AL1200" s="1">
        <v>1</v>
      </c>
      <c r="AM1200" s="1">
        <v>1</v>
      </c>
      <c r="AN1200" s="1">
        <v>0</v>
      </c>
      <c r="AO1200" s="1">
        <v>1</v>
      </c>
      <c r="AP1200" s="1">
        <v>0</v>
      </c>
      <c r="AQ1200" s="1">
        <v>0</v>
      </c>
      <c r="AR1200" s="1">
        <v>0</v>
      </c>
      <c r="AS1200" s="1">
        <v>0</v>
      </c>
      <c r="AV1200" s="1">
        <v>13.5</v>
      </c>
      <c r="AW1200" s="1" t="s">
        <v>59</v>
      </c>
      <c r="AX1200" s="1">
        <v>7</v>
      </c>
    </row>
    <row r="1201" spans="1:50">
      <c r="A1201" s="1" t="s">
        <v>2240</v>
      </c>
      <c r="B1201" s="1" t="s">
        <v>2241</v>
      </c>
      <c r="C1201" s="1" t="s">
        <v>126</v>
      </c>
      <c r="D1201" s="1">
        <v>1440</v>
      </c>
      <c r="E1201" s="1" t="s">
        <v>63</v>
      </c>
      <c r="F1201" s="1">
        <v>0</v>
      </c>
      <c r="G1201" s="1" t="s">
        <v>54</v>
      </c>
      <c r="H1201" s="1">
        <v>139.13999999999999</v>
      </c>
      <c r="I1201" s="1" t="s">
        <v>55</v>
      </c>
      <c r="J1201" s="1" t="s">
        <v>55</v>
      </c>
      <c r="K1201" s="1" t="s">
        <v>131</v>
      </c>
      <c r="L1201" s="1" t="s">
        <v>58</v>
      </c>
      <c r="M1201" s="1">
        <v>0</v>
      </c>
      <c r="N1201" s="1">
        <v>0</v>
      </c>
      <c r="O1201" s="1">
        <v>0</v>
      </c>
      <c r="P1201" s="1">
        <v>0</v>
      </c>
      <c r="Q1201" s="1" t="s">
        <v>59</v>
      </c>
      <c r="R1201" s="1" t="s">
        <v>59</v>
      </c>
      <c r="S1201" s="1" t="s">
        <v>59</v>
      </c>
      <c r="T1201" s="1" t="s">
        <v>59</v>
      </c>
      <c r="U1201" s="1" t="s">
        <v>59</v>
      </c>
      <c r="W1201" s="1">
        <v>0</v>
      </c>
      <c r="X1201" s="1">
        <v>0</v>
      </c>
      <c r="Y1201" s="1" t="s">
        <v>59</v>
      </c>
      <c r="Z1201" s="1" t="s">
        <v>59</v>
      </c>
      <c r="AA1201" s="1" t="s">
        <v>59</v>
      </c>
      <c r="AB1201" s="1" t="s">
        <v>59</v>
      </c>
      <c r="AC1201" s="1" t="s">
        <v>59</v>
      </c>
      <c r="AD1201" s="1" t="s">
        <v>59</v>
      </c>
      <c r="AE1201" s="1" t="s">
        <v>59</v>
      </c>
      <c r="AF1201" s="1" t="s">
        <v>59</v>
      </c>
      <c r="AG1201" s="1" t="s">
        <v>59</v>
      </c>
      <c r="AH1201" s="1" t="s">
        <v>59</v>
      </c>
      <c r="AI1201" s="1" t="s">
        <v>59</v>
      </c>
      <c r="AJ1201" s="1" t="s">
        <v>59</v>
      </c>
      <c r="AV1201" s="1">
        <v>11.7</v>
      </c>
      <c r="AW1201" s="1" t="s">
        <v>59</v>
      </c>
      <c r="AX1201" s="1">
        <v>7</v>
      </c>
    </row>
    <row r="1202" spans="1:50">
      <c r="A1202" s="1" t="s">
        <v>2242</v>
      </c>
      <c r="B1202" s="1" t="s">
        <v>1874</v>
      </c>
      <c r="C1202" s="1" t="s">
        <v>52</v>
      </c>
      <c r="D1202" s="1">
        <v>5480</v>
      </c>
      <c r="E1202" s="1" t="s">
        <v>53</v>
      </c>
      <c r="F1202" s="1">
        <v>36</v>
      </c>
      <c r="G1202" s="1" t="s">
        <v>64</v>
      </c>
      <c r="H1202" s="1">
        <v>389.47</v>
      </c>
      <c r="I1202" s="1" t="s">
        <v>55</v>
      </c>
      <c r="J1202" s="1" t="s">
        <v>55</v>
      </c>
      <c r="K1202" s="1" t="s">
        <v>80</v>
      </c>
      <c r="L1202" s="1" t="s">
        <v>58</v>
      </c>
      <c r="M1202" s="1">
        <v>0</v>
      </c>
      <c r="N1202" s="1">
        <v>2</v>
      </c>
      <c r="O1202" s="1">
        <v>1</v>
      </c>
      <c r="P1202" s="1">
        <v>0</v>
      </c>
      <c r="Q1202" s="1" t="s">
        <v>59</v>
      </c>
      <c r="R1202" s="1" t="s">
        <v>59</v>
      </c>
      <c r="S1202" s="1" t="s">
        <v>59</v>
      </c>
      <c r="T1202" s="1" t="s">
        <v>59</v>
      </c>
      <c r="U1202" s="1" t="s">
        <v>59</v>
      </c>
      <c r="W1202" s="1">
        <v>0</v>
      </c>
      <c r="X1202" s="1">
        <v>0</v>
      </c>
      <c r="Y1202" s="1" t="s">
        <v>66</v>
      </c>
      <c r="Z1202" s="1" t="s">
        <v>58</v>
      </c>
      <c r="AA1202" s="1" t="s">
        <v>58</v>
      </c>
      <c r="AB1202" s="1" t="s">
        <v>58</v>
      </c>
      <c r="AC1202" s="1" t="s">
        <v>58</v>
      </c>
      <c r="AD1202" s="1" t="s">
        <v>58</v>
      </c>
      <c r="AE1202" s="1" t="s">
        <v>58</v>
      </c>
      <c r="AF1202" s="1" t="s">
        <v>58</v>
      </c>
      <c r="AG1202" s="1" t="s">
        <v>58</v>
      </c>
      <c r="AH1202" s="1" t="s">
        <v>58</v>
      </c>
      <c r="AI1202" s="1" t="s">
        <v>58</v>
      </c>
      <c r="AJ1202" s="1" t="s">
        <v>66</v>
      </c>
      <c r="AK1202" s="1">
        <v>0</v>
      </c>
      <c r="AL1202" s="1">
        <v>0</v>
      </c>
      <c r="AM1202" s="1">
        <v>1</v>
      </c>
      <c r="AN1202" s="1">
        <v>0</v>
      </c>
      <c r="AO1202" s="1">
        <v>1</v>
      </c>
      <c r="AP1202" s="1">
        <v>0</v>
      </c>
      <c r="AQ1202" s="1">
        <v>1</v>
      </c>
      <c r="AR1202" s="1">
        <v>1</v>
      </c>
      <c r="AS1202" s="1">
        <v>1</v>
      </c>
      <c r="AV1202" s="1">
        <v>12.2</v>
      </c>
      <c r="AW1202" s="1" t="s">
        <v>59</v>
      </c>
      <c r="AX1202" s="1">
        <v>5</v>
      </c>
    </row>
    <row r="1203" spans="1:50">
      <c r="A1203" s="1" t="s">
        <v>2243</v>
      </c>
      <c r="B1203" s="1" t="s">
        <v>2244</v>
      </c>
      <c r="C1203" s="1" t="s">
        <v>212</v>
      </c>
      <c r="E1203" s="1" t="s">
        <v>63</v>
      </c>
      <c r="F1203" s="1">
        <v>62</v>
      </c>
      <c r="G1203" s="1" t="s">
        <v>64</v>
      </c>
      <c r="H1203" s="1">
        <v>217.76</v>
      </c>
      <c r="I1203" s="1" t="s">
        <v>100</v>
      </c>
      <c r="J1203" s="1" t="s">
        <v>71</v>
      </c>
      <c r="K1203" s="1" t="s">
        <v>72</v>
      </c>
      <c r="L1203" s="1" t="s">
        <v>58</v>
      </c>
      <c r="M1203" s="1">
        <v>0</v>
      </c>
      <c r="N1203" s="1">
        <v>1</v>
      </c>
      <c r="O1203" s="1">
        <v>1</v>
      </c>
      <c r="P1203" s="1">
        <v>0</v>
      </c>
      <c r="Q1203" s="1" t="s">
        <v>59</v>
      </c>
      <c r="R1203" s="1" t="s">
        <v>59</v>
      </c>
      <c r="S1203" s="1" t="s">
        <v>59</v>
      </c>
      <c r="T1203" s="1" t="s">
        <v>59</v>
      </c>
      <c r="U1203" s="1" t="s">
        <v>59</v>
      </c>
      <c r="W1203" s="1">
        <v>0</v>
      </c>
      <c r="X1203" s="1">
        <v>0</v>
      </c>
      <c r="Y1203" s="1" t="s">
        <v>58</v>
      </c>
      <c r="Z1203" s="1" t="s">
        <v>58</v>
      </c>
      <c r="AA1203" s="1" t="s">
        <v>58</v>
      </c>
      <c r="AB1203" s="1" t="s">
        <v>58</v>
      </c>
      <c r="AC1203" s="1" t="s">
        <v>58</v>
      </c>
      <c r="AD1203" s="1" t="s">
        <v>58</v>
      </c>
      <c r="AE1203" s="1" t="s">
        <v>58</v>
      </c>
      <c r="AF1203" s="1" t="s">
        <v>58</v>
      </c>
      <c r="AG1203" s="1" t="s">
        <v>58</v>
      </c>
      <c r="AH1203" s="1" t="s">
        <v>58</v>
      </c>
      <c r="AI1203" s="1" t="s">
        <v>58</v>
      </c>
      <c r="AJ1203" s="1" t="s">
        <v>58</v>
      </c>
      <c r="AK1203" s="1">
        <v>1</v>
      </c>
      <c r="AL1203" s="1">
        <v>1</v>
      </c>
      <c r="AM1203" s="1">
        <v>1</v>
      </c>
      <c r="AN1203" s="1">
        <v>1</v>
      </c>
      <c r="AO1203" s="1">
        <v>1</v>
      </c>
      <c r="AP1203" s="1">
        <v>0</v>
      </c>
      <c r="AQ1203" s="1">
        <v>0</v>
      </c>
      <c r="AR1203" s="1">
        <v>1</v>
      </c>
      <c r="AS1203" s="1">
        <v>0</v>
      </c>
      <c r="AV1203" s="1">
        <v>10.9</v>
      </c>
      <c r="AW1203" s="1" t="s">
        <v>59</v>
      </c>
      <c r="AX1203" s="1">
        <v>7</v>
      </c>
    </row>
    <row r="1204" spans="1:50">
      <c r="A1204" s="1" t="s">
        <v>2245</v>
      </c>
      <c r="B1204" s="1" t="s">
        <v>2246</v>
      </c>
      <c r="C1204" s="1" t="s">
        <v>187</v>
      </c>
      <c r="D1204" s="1">
        <v>6760</v>
      </c>
      <c r="E1204" s="1" t="s">
        <v>53</v>
      </c>
      <c r="F1204" s="1">
        <v>66</v>
      </c>
      <c r="G1204" s="1" t="s">
        <v>54</v>
      </c>
      <c r="H1204" s="1">
        <v>168.75</v>
      </c>
      <c r="I1204" s="1" t="s">
        <v>261</v>
      </c>
      <c r="J1204" s="1" t="s">
        <v>56</v>
      </c>
      <c r="K1204" s="1" t="s">
        <v>85</v>
      </c>
      <c r="L1204" s="1" t="s">
        <v>58</v>
      </c>
      <c r="M1204" s="1">
        <v>0</v>
      </c>
      <c r="N1204" s="1">
        <v>2</v>
      </c>
      <c r="O1204" s="1">
        <v>2</v>
      </c>
      <c r="P1204" s="1">
        <v>0</v>
      </c>
      <c r="Q1204" s="1" t="s">
        <v>59</v>
      </c>
      <c r="R1204" s="1" t="s">
        <v>59</v>
      </c>
      <c r="S1204" s="1" t="s">
        <v>59</v>
      </c>
      <c r="T1204" s="1" t="s">
        <v>59</v>
      </c>
      <c r="U1204" s="1" t="s">
        <v>59</v>
      </c>
      <c r="W1204" s="1">
        <v>0</v>
      </c>
      <c r="X1204" s="1">
        <v>0</v>
      </c>
      <c r="Y1204" s="1" t="s">
        <v>58</v>
      </c>
      <c r="Z1204" s="1" t="s">
        <v>58</v>
      </c>
      <c r="AA1204" s="1" t="s">
        <v>58</v>
      </c>
      <c r="AB1204" s="1" t="s">
        <v>58</v>
      </c>
      <c r="AC1204" s="1" t="s">
        <v>58</v>
      </c>
      <c r="AD1204" s="1" t="s">
        <v>58</v>
      </c>
      <c r="AE1204" s="1" t="s">
        <v>58</v>
      </c>
      <c r="AF1204" s="1" t="s">
        <v>58</v>
      </c>
      <c r="AG1204" s="1" t="s">
        <v>58</v>
      </c>
      <c r="AH1204" s="1" t="s">
        <v>58</v>
      </c>
      <c r="AI1204" s="1" t="s">
        <v>58</v>
      </c>
      <c r="AJ1204" s="1" t="s">
        <v>58</v>
      </c>
      <c r="AK1204" s="1">
        <v>0</v>
      </c>
      <c r="AL1204" s="1">
        <v>0</v>
      </c>
      <c r="AM1204" s="1">
        <v>0</v>
      </c>
      <c r="AN1204" s="1">
        <v>0</v>
      </c>
      <c r="AO1204" s="1">
        <v>0</v>
      </c>
      <c r="AP1204" s="1">
        <v>0</v>
      </c>
      <c r="AQ1204" s="1">
        <v>0</v>
      </c>
      <c r="AR1204" s="1">
        <v>0</v>
      </c>
      <c r="AS1204" s="1">
        <v>0</v>
      </c>
      <c r="AV1204" s="1">
        <v>11.8</v>
      </c>
      <c r="AW1204" s="1" t="s">
        <v>59</v>
      </c>
      <c r="AX1204" s="1">
        <v>7</v>
      </c>
    </row>
    <row r="1205" spans="1:50">
      <c r="A1205" s="1" t="s">
        <v>2247</v>
      </c>
      <c r="B1205" s="1" t="s">
        <v>2248</v>
      </c>
      <c r="C1205" s="1" t="s">
        <v>103</v>
      </c>
      <c r="E1205" s="1" t="s">
        <v>53</v>
      </c>
      <c r="F1205" s="1">
        <v>72</v>
      </c>
      <c r="G1205" s="1" t="s">
        <v>64</v>
      </c>
      <c r="H1205" s="1">
        <v>344.74</v>
      </c>
      <c r="I1205" s="1" t="s">
        <v>94</v>
      </c>
      <c r="J1205" s="1" t="s">
        <v>56</v>
      </c>
      <c r="K1205" s="1" t="s">
        <v>72</v>
      </c>
      <c r="L1205" s="1" t="s">
        <v>58</v>
      </c>
      <c r="M1205" s="1">
        <v>0</v>
      </c>
      <c r="N1205" s="1">
        <v>1</v>
      </c>
      <c r="O1205" s="1">
        <v>1</v>
      </c>
      <c r="P1205" s="1">
        <v>0</v>
      </c>
      <c r="Q1205" s="1" t="s">
        <v>59</v>
      </c>
      <c r="R1205" s="1" t="s">
        <v>59</v>
      </c>
      <c r="S1205" s="1" t="s">
        <v>66</v>
      </c>
      <c r="T1205" s="1" t="s">
        <v>59</v>
      </c>
      <c r="U1205" s="1" t="s">
        <v>66</v>
      </c>
      <c r="W1205" s="1">
        <v>0</v>
      </c>
      <c r="X1205" s="1">
        <v>0</v>
      </c>
      <c r="Y1205" s="1" t="s">
        <v>58</v>
      </c>
      <c r="Z1205" s="1" t="s">
        <v>58</v>
      </c>
      <c r="AA1205" s="1" t="s">
        <v>58</v>
      </c>
      <c r="AB1205" s="1" t="s">
        <v>58</v>
      </c>
      <c r="AC1205" s="1" t="s">
        <v>58</v>
      </c>
      <c r="AD1205" s="1" t="s">
        <v>58</v>
      </c>
      <c r="AE1205" s="1" t="s">
        <v>58</v>
      </c>
      <c r="AF1205" s="1" t="s">
        <v>58</v>
      </c>
      <c r="AG1205" s="1" t="s">
        <v>58</v>
      </c>
      <c r="AH1205" s="1" t="s">
        <v>58</v>
      </c>
      <c r="AI1205" s="1" t="s">
        <v>58</v>
      </c>
      <c r="AJ1205" s="1" t="s">
        <v>58</v>
      </c>
      <c r="AK1205" s="1">
        <v>0</v>
      </c>
      <c r="AL1205" s="1">
        <v>0</v>
      </c>
      <c r="AM1205" s="1">
        <v>1</v>
      </c>
      <c r="AN1205" s="1">
        <v>0</v>
      </c>
      <c r="AO1205" s="1">
        <v>1</v>
      </c>
      <c r="AP1205" s="1">
        <v>0</v>
      </c>
      <c r="AQ1205" s="1">
        <v>0</v>
      </c>
      <c r="AR1205" s="1">
        <v>0</v>
      </c>
      <c r="AS1205" s="1">
        <v>0</v>
      </c>
      <c r="AV1205" s="1">
        <v>13.3</v>
      </c>
      <c r="AW1205" s="1" t="s">
        <v>59</v>
      </c>
      <c r="AX1205" s="1">
        <v>6</v>
      </c>
    </row>
    <row r="1206" spans="1:50">
      <c r="A1206" s="1" t="s">
        <v>2249</v>
      </c>
      <c r="B1206" s="1" t="s">
        <v>1491</v>
      </c>
      <c r="C1206" s="1" t="s">
        <v>75</v>
      </c>
      <c r="D1206" s="1">
        <v>2160</v>
      </c>
      <c r="E1206" s="1" t="s">
        <v>63</v>
      </c>
      <c r="F1206" s="1">
        <v>54</v>
      </c>
      <c r="G1206" s="1" t="s">
        <v>246</v>
      </c>
      <c r="H1206" s="1">
        <v>408.55</v>
      </c>
      <c r="I1206" s="1" t="s">
        <v>105</v>
      </c>
      <c r="J1206" s="1" t="s">
        <v>71</v>
      </c>
      <c r="K1206" s="1" t="s">
        <v>72</v>
      </c>
      <c r="L1206" s="1" t="s">
        <v>66</v>
      </c>
      <c r="M1206" s="1">
        <v>1</v>
      </c>
      <c r="N1206" s="1">
        <v>2</v>
      </c>
      <c r="O1206" s="1">
        <v>2</v>
      </c>
      <c r="P1206" s="1">
        <v>0</v>
      </c>
      <c r="Q1206" s="1" t="s">
        <v>59</v>
      </c>
      <c r="R1206" s="1" t="s">
        <v>59</v>
      </c>
      <c r="S1206" s="1" t="s">
        <v>59</v>
      </c>
      <c r="T1206" s="1" t="s">
        <v>59</v>
      </c>
      <c r="U1206" s="1" t="s">
        <v>59</v>
      </c>
      <c r="V1206" s="1">
        <v>3</v>
      </c>
      <c r="W1206" s="1">
        <v>1</v>
      </c>
      <c r="X1206" s="1">
        <v>1</v>
      </c>
      <c r="Y1206" s="1" t="s">
        <v>58</v>
      </c>
      <c r="Z1206" s="1" t="s">
        <v>66</v>
      </c>
      <c r="AA1206" s="1" t="s">
        <v>66</v>
      </c>
      <c r="AB1206" s="1" t="s">
        <v>66</v>
      </c>
      <c r="AC1206" s="1" t="s">
        <v>58</v>
      </c>
      <c r="AD1206" s="1" t="s">
        <v>58</v>
      </c>
      <c r="AE1206" s="1" t="s">
        <v>58</v>
      </c>
      <c r="AF1206" s="1" t="s">
        <v>58</v>
      </c>
      <c r="AG1206" s="1" t="s">
        <v>58</v>
      </c>
      <c r="AH1206" s="1" t="s">
        <v>58</v>
      </c>
      <c r="AI1206" s="1" t="s">
        <v>58</v>
      </c>
      <c r="AJ1206" s="1" t="s">
        <v>58</v>
      </c>
      <c r="AK1206" s="1">
        <v>0</v>
      </c>
      <c r="AL1206" s="1">
        <v>1</v>
      </c>
      <c r="AM1206" s="1">
        <v>1</v>
      </c>
      <c r="AN1206" s="1">
        <v>0</v>
      </c>
      <c r="AO1206" s="1">
        <v>1</v>
      </c>
      <c r="AP1206" s="1">
        <v>0</v>
      </c>
      <c r="AQ1206" s="1">
        <v>0</v>
      </c>
      <c r="AR1206" s="1">
        <v>1</v>
      </c>
      <c r="AS1206" s="1">
        <v>0</v>
      </c>
      <c r="AV1206" s="1">
        <v>13.2</v>
      </c>
      <c r="AW1206" s="1" t="s">
        <v>59</v>
      </c>
      <c r="AX1206" s="1">
        <v>1</v>
      </c>
    </row>
    <row r="1207" spans="1:50">
      <c r="A1207" s="1" t="s">
        <v>2250</v>
      </c>
      <c r="B1207" s="1" t="s">
        <v>399</v>
      </c>
      <c r="C1207" s="1" t="s">
        <v>103</v>
      </c>
      <c r="D1207" s="1">
        <v>4480</v>
      </c>
      <c r="E1207" s="1" t="s">
        <v>63</v>
      </c>
      <c r="F1207" s="1">
        <v>26</v>
      </c>
      <c r="G1207" s="1" t="s">
        <v>54</v>
      </c>
      <c r="H1207" s="1">
        <v>227.3</v>
      </c>
      <c r="I1207" s="1" t="s">
        <v>55</v>
      </c>
      <c r="J1207" s="1" t="s">
        <v>55</v>
      </c>
      <c r="K1207" s="1" t="s">
        <v>57</v>
      </c>
      <c r="L1207" s="1" t="s">
        <v>58</v>
      </c>
      <c r="M1207" s="1">
        <v>0</v>
      </c>
      <c r="N1207" s="1">
        <v>1</v>
      </c>
      <c r="O1207" s="1">
        <v>1</v>
      </c>
      <c r="P1207" s="1">
        <v>0</v>
      </c>
      <c r="Q1207" s="1" t="s">
        <v>59</v>
      </c>
      <c r="R1207" s="1" t="s">
        <v>59</v>
      </c>
      <c r="S1207" s="1" t="s">
        <v>59</v>
      </c>
      <c r="T1207" s="1" t="s">
        <v>59</v>
      </c>
      <c r="U1207" s="1" t="s">
        <v>59</v>
      </c>
      <c r="W1207" s="1">
        <v>0</v>
      </c>
      <c r="X1207" s="1">
        <v>0</v>
      </c>
      <c r="Y1207" s="1" t="s">
        <v>66</v>
      </c>
      <c r="Z1207" s="1" t="s">
        <v>58</v>
      </c>
      <c r="AA1207" s="1" t="s">
        <v>58</v>
      </c>
      <c r="AB1207" s="1" t="s">
        <v>58</v>
      </c>
      <c r="AC1207" s="1" t="s">
        <v>58</v>
      </c>
      <c r="AD1207" s="1" t="s">
        <v>58</v>
      </c>
      <c r="AE1207" s="1" t="s">
        <v>58</v>
      </c>
      <c r="AF1207" s="1" t="s">
        <v>58</v>
      </c>
      <c r="AG1207" s="1" t="s">
        <v>58</v>
      </c>
      <c r="AH1207" s="1" t="s">
        <v>58</v>
      </c>
      <c r="AI1207" s="1" t="s">
        <v>58</v>
      </c>
      <c r="AJ1207" s="1" t="s">
        <v>58</v>
      </c>
      <c r="AK1207" s="1">
        <v>0</v>
      </c>
      <c r="AL1207" s="1">
        <v>1</v>
      </c>
      <c r="AM1207" s="1">
        <v>0</v>
      </c>
      <c r="AN1207" s="1">
        <v>0</v>
      </c>
      <c r="AO1207" s="1">
        <v>0</v>
      </c>
      <c r="AP1207" s="1">
        <v>0</v>
      </c>
      <c r="AQ1207" s="1">
        <v>0</v>
      </c>
      <c r="AR1207" s="1">
        <v>0</v>
      </c>
      <c r="AS1207" s="1">
        <v>1</v>
      </c>
      <c r="AV1207" s="1">
        <v>11.6</v>
      </c>
      <c r="AW1207" s="1" t="s">
        <v>59</v>
      </c>
      <c r="AX1207" s="1">
        <v>6</v>
      </c>
    </row>
    <row r="1208" spans="1:50">
      <c r="A1208" s="1" t="s">
        <v>2251</v>
      </c>
      <c r="B1208" s="1" t="s">
        <v>1503</v>
      </c>
      <c r="C1208" s="1" t="s">
        <v>266</v>
      </c>
      <c r="D1208" s="1">
        <v>3960</v>
      </c>
      <c r="E1208" s="1" t="s">
        <v>63</v>
      </c>
      <c r="F1208" s="1">
        <v>42</v>
      </c>
      <c r="G1208" s="1" t="s">
        <v>104</v>
      </c>
      <c r="H1208" s="1">
        <v>344.74</v>
      </c>
      <c r="I1208" s="1" t="s">
        <v>100</v>
      </c>
      <c r="J1208" s="1" t="s">
        <v>71</v>
      </c>
      <c r="K1208" s="1" t="s">
        <v>72</v>
      </c>
      <c r="L1208" s="1" t="s">
        <v>66</v>
      </c>
      <c r="M1208" s="1">
        <v>2</v>
      </c>
      <c r="N1208" s="1">
        <v>2</v>
      </c>
      <c r="O1208" s="1">
        <v>2</v>
      </c>
      <c r="P1208" s="1">
        <v>0</v>
      </c>
      <c r="Q1208" s="1" t="s">
        <v>59</v>
      </c>
      <c r="R1208" s="1" t="s">
        <v>59</v>
      </c>
      <c r="S1208" s="1" t="s">
        <v>59</v>
      </c>
      <c r="T1208" s="1" t="s">
        <v>59</v>
      </c>
      <c r="U1208" s="1" t="s">
        <v>59</v>
      </c>
      <c r="V1208" s="1">
        <v>0</v>
      </c>
      <c r="W1208" s="1">
        <v>1</v>
      </c>
      <c r="X1208" s="1">
        <v>1</v>
      </c>
      <c r="Y1208" s="1" t="s">
        <v>58</v>
      </c>
      <c r="Z1208" s="1" t="s">
        <v>58</v>
      </c>
      <c r="AA1208" s="1" t="s">
        <v>66</v>
      </c>
      <c r="AB1208" s="1" t="s">
        <v>58</v>
      </c>
      <c r="AC1208" s="1" t="s">
        <v>58</v>
      </c>
      <c r="AD1208" s="1" t="s">
        <v>58</v>
      </c>
      <c r="AE1208" s="1" t="s">
        <v>58</v>
      </c>
      <c r="AF1208" s="1" t="s">
        <v>66</v>
      </c>
      <c r="AG1208" s="1" t="s">
        <v>58</v>
      </c>
      <c r="AH1208" s="1" t="s">
        <v>58</v>
      </c>
      <c r="AI1208" s="1" t="s">
        <v>58</v>
      </c>
      <c r="AJ1208" s="1" t="s">
        <v>58</v>
      </c>
      <c r="AK1208" s="1">
        <v>1</v>
      </c>
      <c r="AL1208" s="1">
        <v>1</v>
      </c>
      <c r="AM1208" s="1">
        <v>1</v>
      </c>
      <c r="AN1208" s="1">
        <v>0</v>
      </c>
      <c r="AO1208" s="1">
        <v>1</v>
      </c>
      <c r="AP1208" s="1">
        <v>0</v>
      </c>
      <c r="AQ1208" s="1">
        <v>0</v>
      </c>
      <c r="AR1208" s="1">
        <v>1</v>
      </c>
      <c r="AS1208" s="1">
        <v>1</v>
      </c>
      <c r="AV1208" s="1">
        <v>13.8</v>
      </c>
      <c r="AW1208" s="1" t="s">
        <v>59</v>
      </c>
      <c r="AX1208" s="1">
        <v>9</v>
      </c>
    </row>
    <row r="1209" spans="1:50">
      <c r="A1209" s="1" t="s">
        <v>2252</v>
      </c>
      <c r="B1209" s="1" t="s">
        <v>944</v>
      </c>
      <c r="C1209" s="1" t="s">
        <v>148</v>
      </c>
      <c r="D1209" s="1">
        <v>8480</v>
      </c>
      <c r="E1209" s="1" t="s">
        <v>53</v>
      </c>
      <c r="F1209" s="1">
        <v>40</v>
      </c>
      <c r="G1209" s="1" t="s">
        <v>115</v>
      </c>
      <c r="H1209" s="1">
        <v>213.16</v>
      </c>
      <c r="I1209" s="1" t="s">
        <v>55</v>
      </c>
      <c r="J1209" s="1" t="s">
        <v>55</v>
      </c>
      <c r="K1209" s="1" t="s">
        <v>256</v>
      </c>
      <c r="L1209" s="1" t="s">
        <v>58</v>
      </c>
      <c r="M1209" s="1">
        <v>0</v>
      </c>
      <c r="N1209" s="1">
        <v>0</v>
      </c>
      <c r="O1209" s="1">
        <v>0</v>
      </c>
      <c r="P1209" s="1">
        <v>0</v>
      </c>
      <c r="Q1209" s="1" t="s">
        <v>59</v>
      </c>
      <c r="R1209" s="1" t="s">
        <v>59</v>
      </c>
      <c r="S1209" s="1" t="s">
        <v>59</v>
      </c>
      <c r="T1209" s="1" t="s">
        <v>59</v>
      </c>
      <c r="U1209" s="1" t="s">
        <v>59</v>
      </c>
      <c r="W1209" s="1">
        <v>0</v>
      </c>
      <c r="X1209" s="1">
        <v>0</v>
      </c>
      <c r="Y1209" s="1" t="s">
        <v>58</v>
      </c>
      <c r="Z1209" s="1" t="s">
        <v>58</v>
      </c>
      <c r="AA1209" s="1" t="s">
        <v>58</v>
      </c>
      <c r="AB1209" s="1" t="s">
        <v>58</v>
      </c>
      <c r="AC1209" s="1" t="s">
        <v>58</v>
      </c>
      <c r="AD1209" s="1" t="s">
        <v>58</v>
      </c>
      <c r="AE1209" s="1" t="s">
        <v>58</v>
      </c>
      <c r="AF1209" s="1" t="s">
        <v>58</v>
      </c>
      <c r="AG1209" s="1" t="s">
        <v>58</v>
      </c>
      <c r="AH1209" s="1" t="s">
        <v>58</v>
      </c>
      <c r="AI1209" s="1" t="s">
        <v>58</v>
      </c>
      <c r="AJ1209" s="1" t="s">
        <v>58</v>
      </c>
      <c r="AK1209" s="1">
        <v>0</v>
      </c>
      <c r="AL1209" s="1">
        <v>1</v>
      </c>
      <c r="AM1209" s="1">
        <v>1</v>
      </c>
      <c r="AN1209" s="1">
        <v>0</v>
      </c>
      <c r="AO1209" s="1">
        <v>0</v>
      </c>
      <c r="AP1209" s="1">
        <v>1</v>
      </c>
      <c r="AQ1209" s="1">
        <v>0</v>
      </c>
      <c r="AR1209" s="1">
        <v>0</v>
      </c>
      <c r="AS1209" s="1">
        <v>0</v>
      </c>
      <c r="AV1209" s="1">
        <v>11.6</v>
      </c>
      <c r="AW1209" s="1" t="s">
        <v>59</v>
      </c>
      <c r="AX1209" s="1">
        <v>3</v>
      </c>
    </row>
    <row r="1210" spans="1:50">
      <c r="A1210" s="1" t="s">
        <v>2253</v>
      </c>
      <c r="B1210" s="1" t="s">
        <v>2254</v>
      </c>
      <c r="C1210" s="1" t="s">
        <v>134</v>
      </c>
      <c r="E1210" s="1" t="s">
        <v>53</v>
      </c>
      <c r="F1210" s="1">
        <v>0</v>
      </c>
      <c r="G1210" s="1" t="s">
        <v>84</v>
      </c>
      <c r="H1210" s="1">
        <v>223.36</v>
      </c>
      <c r="I1210" s="1" t="s">
        <v>196</v>
      </c>
      <c r="J1210" s="1" t="s">
        <v>55</v>
      </c>
      <c r="K1210" s="1" t="s">
        <v>145</v>
      </c>
      <c r="L1210" s="1" t="s">
        <v>66</v>
      </c>
      <c r="M1210" s="1">
        <v>2</v>
      </c>
      <c r="N1210" s="1">
        <v>2</v>
      </c>
      <c r="O1210" s="1">
        <v>2</v>
      </c>
      <c r="P1210" s="1">
        <v>0</v>
      </c>
      <c r="Q1210" s="1" t="s">
        <v>59</v>
      </c>
      <c r="R1210" s="1" t="s">
        <v>59</v>
      </c>
      <c r="S1210" s="1" t="s">
        <v>59</v>
      </c>
      <c r="T1210" s="1" t="s">
        <v>59</v>
      </c>
      <c r="U1210" s="1" t="s">
        <v>59</v>
      </c>
      <c r="V1210" s="1">
        <v>1</v>
      </c>
      <c r="W1210" s="1">
        <v>1</v>
      </c>
      <c r="X1210" s="1">
        <v>0</v>
      </c>
      <c r="Y1210" s="1" t="s">
        <v>58</v>
      </c>
      <c r="Z1210" s="1" t="s">
        <v>58</v>
      </c>
      <c r="AA1210" s="1" t="s">
        <v>58</v>
      </c>
      <c r="AB1210" s="1" t="s">
        <v>66</v>
      </c>
      <c r="AC1210" s="1" t="s">
        <v>58</v>
      </c>
      <c r="AD1210" s="1" t="s">
        <v>58</v>
      </c>
      <c r="AE1210" s="1" t="s">
        <v>58</v>
      </c>
      <c r="AF1210" s="1" t="s">
        <v>58</v>
      </c>
      <c r="AG1210" s="1" t="s">
        <v>58</v>
      </c>
      <c r="AH1210" s="1" t="s">
        <v>58</v>
      </c>
      <c r="AI1210" s="1" t="s">
        <v>58</v>
      </c>
      <c r="AJ1210" s="1" t="s">
        <v>58</v>
      </c>
      <c r="AK1210" s="1">
        <v>1</v>
      </c>
      <c r="AL1210" s="1">
        <v>1</v>
      </c>
      <c r="AM1210" s="1">
        <v>1</v>
      </c>
      <c r="AN1210" s="1">
        <v>0</v>
      </c>
      <c r="AO1210" s="1">
        <v>0</v>
      </c>
      <c r="AP1210" s="1">
        <v>0</v>
      </c>
      <c r="AQ1210" s="1">
        <v>1</v>
      </c>
      <c r="AR1210" s="1">
        <v>1</v>
      </c>
      <c r="AS1210" s="1">
        <v>0</v>
      </c>
      <c r="AV1210" s="1">
        <v>11.7</v>
      </c>
      <c r="AW1210" s="1" t="s">
        <v>66</v>
      </c>
      <c r="AX1210" s="1">
        <v>1</v>
      </c>
    </row>
    <row r="1211" spans="1:50">
      <c r="A1211" s="1" t="s">
        <v>2255</v>
      </c>
      <c r="B1211" s="1" t="s">
        <v>2256</v>
      </c>
      <c r="C1211" s="1" t="s">
        <v>83</v>
      </c>
      <c r="D1211" s="1">
        <v>1560</v>
      </c>
      <c r="E1211" s="1" t="s">
        <v>63</v>
      </c>
      <c r="F1211" s="1">
        <v>52</v>
      </c>
      <c r="G1211" s="1" t="s">
        <v>163</v>
      </c>
      <c r="H1211" s="1">
        <v>330.92</v>
      </c>
      <c r="I1211" s="1" t="s">
        <v>105</v>
      </c>
      <c r="J1211" s="1" t="s">
        <v>71</v>
      </c>
      <c r="K1211" s="1" t="s">
        <v>111</v>
      </c>
      <c r="L1211" s="1" t="s">
        <v>66</v>
      </c>
      <c r="M1211" s="1">
        <v>1</v>
      </c>
      <c r="N1211" s="1">
        <v>2</v>
      </c>
      <c r="O1211" s="1">
        <v>2</v>
      </c>
      <c r="P1211" s="1">
        <v>1</v>
      </c>
      <c r="Q1211" s="1" t="s">
        <v>59</v>
      </c>
      <c r="R1211" s="1" t="s">
        <v>66</v>
      </c>
      <c r="S1211" s="1" t="s">
        <v>66</v>
      </c>
      <c r="T1211" s="1" t="s">
        <v>66</v>
      </c>
      <c r="U1211" s="1" t="s">
        <v>66</v>
      </c>
      <c r="V1211" s="1">
        <v>1</v>
      </c>
      <c r="W1211" s="1">
        <v>1</v>
      </c>
      <c r="X1211" s="1">
        <v>1</v>
      </c>
      <c r="Y1211" s="1" t="s">
        <v>66</v>
      </c>
      <c r="Z1211" s="1" t="s">
        <v>66</v>
      </c>
      <c r="AA1211" s="1" t="s">
        <v>58</v>
      </c>
      <c r="AB1211" s="1" t="s">
        <v>66</v>
      </c>
      <c r="AC1211" s="1" t="s">
        <v>58</v>
      </c>
      <c r="AD1211" s="1" t="s">
        <v>58</v>
      </c>
      <c r="AE1211" s="1" t="s">
        <v>58</v>
      </c>
      <c r="AF1211" s="1" t="s">
        <v>58</v>
      </c>
      <c r="AG1211" s="1" t="s">
        <v>58</v>
      </c>
      <c r="AH1211" s="1" t="s">
        <v>58</v>
      </c>
      <c r="AI1211" s="1" t="s">
        <v>58</v>
      </c>
      <c r="AJ1211" s="1" t="s">
        <v>58</v>
      </c>
      <c r="AK1211" s="1">
        <v>0</v>
      </c>
      <c r="AL1211" s="1">
        <v>0</v>
      </c>
      <c r="AM1211" s="1">
        <v>1</v>
      </c>
      <c r="AN1211" s="1">
        <v>0</v>
      </c>
      <c r="AO1211" s="1">
        <v>0</v>
      </c>
      <c r="AP1211" s="1">
        <v>0</v>
      </c>
      <c r="AQ1211" s="1">
        <v>0</v>
      </c>
      <c r="AR1211" s="1">
        <v>0</v>
      </c>
      <c r="AS1211" s="1">
        <v>0</v>
      </c>
      <c r="AV1211" s="1">
        <v>12.1</v>
      </c>
      <c r="AW1211" s="1" t="s">
        <v>59</v>
      </c>
      <c r="AX1211" s="1">
        <v>2</v>
      </c>
    </row>
    <row r="1212" spans="1:50">
      <c r="A1212" s="1" t="s">
        <v>2257</v>
      </c>
      <c r="B1212" s="1" t="s">
        <v>2258</v>
      </c>
      <c r="C1212" s="1" t="s">
        <v>1828</v>
      </c>
      <c r="D1212" s="1">
        <v>3320</v>
      </c>
      <c r="E1212" s="1" t="s">
        <v>53</v>
      </c>
      <c r="F1212" s="1">
        <v>62</v>
      </c>
      <c r="G1212" s="1" t="s">
        <v>70</v>
      </c>
      <c r="H1212" s="1">
        <v>406.91</v>
      </c>
      <c r="I1212" s="1" t="s">
        <v>105</v>
      </c>
      <c r="J1212" s="1" t="s">
        <v>71</v>
      </c>
      <c r="K1212" s="1" t="s">
        <v>57</v>
      </c>
      <c r="L1212" s="1" t="s">
        <v>66</v>
      </c>
      <c r="M1212" s="1">
        <v>1</v>
      </c>
      <c r="N1212" s="1">
        <v>2</v>
      </c>
      <c r="O1212" s="1">
        <v>2</v>
      </c>
      <c r="P1212" s="1">
        <v>0</v>
      </c>
      <c r="Q1212" s="1" t="s">
        <v>59</v>
      </c>
      <c r="R1212" s="1" t="s">
        <v>59</v>
      </c>
      <c r="S1212" s="1" t="s">
        <v>59</v>
      </c>
      <c r="T1212" s="1" t="s">
        <v>59</v>
      </c>
      <c r="U1212" s="1" t="s">
        <v>59</v>
      </c>
      <c r="W1212" s="1">
        <v>0</v>
      </c>
      <c r="X1212" s="1">
        <v>0</v>
      </c>
      <c r="Y1212" s="1" t="s">
        <v>66</v>
      </c>
      <c r="Z1212" s="1" t="s">
        <v>58</v>
      </c>
      <c r="AA1212" s="1" t="s">
        <v>58</v>
      </c>
      <c r="AB1212" s="1" t="s">
        <v>58</v>
      </c>
      <c r="AC1212" s="1" t="s">
        <v>58</v>
      </c>
      <c r="AD1212" s="1" t="s">
        <v>58</v>
      </c>
      <c r="AE1212" s="1" t="s">
        <v>58</v>
      </c>
      <c r="AF1212" s="1" t="s">
        <v>58</v>
      </c>
      <c r="AG1212" s="1" t="s">
        <v>58</v>
      </c>
      <c r="AH1212" s="1" t="s">
        <v>58</v>
      </c>
      <c r="AI1212" s="1" t="s">
        <v>58</v>
      </c>
      <c r="AJ1212" s="1" t="s">
        <v>58</v>
      </c>
      <c r="AK1212" s="1">
        <v>0</v>
      </c>
      <c r="AL1212" s="1">
        <v>1</v>
      </c>
      <c r="AM1212" s="1">
        <v>0</v>
      </c>
      <c r="AN1212" s="1">
        <v>0</v>
      </c>
      <c r="AO1212" s="1">
        <v>0</v>
      </c>
      <c r="AP1212" s="1">
        <v>0</v>
      </c>
      <c r="AQ1212" s="1">
        <v>0</v>
      </c>
      <c r="AR1212" s="1">
        <v>0</v>
      </c>
      <c r="AS1212" s="1">
        <v>0</v>
      </c>
      <c r="AV1212" s="1">
        <v>14</v>
      </c>
      <c r="AW1212" s="1" t="s">
        <v>59</v>
      </c>
      <c r="AX1212" s="1">
        <v>6</v>
      </c>
    </row>
    <row r="1213" spans="1:50">
      <c r="A1213" s="1" t="s">
        <v>2259</v>
      </c>
      <c r="B1213" s="1" t="s">
        <v>1159</v>
      </c>
      <c r="C1213" s="1" t="s">
        <v>182</v>
      </c>
      <c r="D1213" s="1">
        <v>720</v>
      </c>
      <c r="E1213" s="1" t="s">
        <v>53</v>
      </c>
      <c r="F1213" s="1">
        <v>42</v>
      </c>
      <c r="G1213" s="1" t="s">
        <v>64</v>
      </c>
      <c r="H1213" s="1">
        <v>258.22000000000003</v>
      </c>
      <c r="I1213" s="1" t="s">
        <v>55</v>
      </c>
      <c r="J1213" s="1" t="s">
        <v>56</v>
      </c>
      <c r="K1213" s="1" t="s">
        <v>256</v>
      </c>
      <c r="L1213" s="1" t="s">
        <v>58</v>
      </c>
      <c r="M1213" s="1">
        <v>0</v>
      </c>
      <c r="N1213" s="1">
        <v>2</v>
      </c>
      <c r="O1213" s="1">
        <v>2</v>
      </c>
      <c r="P1213" s="1">
        <v>0</v>
      </c>
      <c r="Q1213" s="1" t="s">
        <v>59</v>
      </c>
      <c r="R1213" s="1" t="s">
        <v>59</v>
      </c>
      <c r="S1213" s="1" t="s">
        <v>59</v>
      </c>
      <c r="T1213" s="1" t="s">
        <v>59</v>
      </c>
      <c r="U1213" s="1" t="s">
        <v>59</v>
      </c>
      <c r="V1213" s="1">
        <v>1</v>
      </c>
      <c r="W1213" s="1">
        <v>0</v>
      </c>
      <c r="X1213" s="1">
        <v>0</v>
      </c>
      <c r="Y1213" s="1" t="s">
        <v>59</v>
      </c>
      <c r="Z1213" s="1" t="s">
        <v>59</v>
      </c>
      <c r="AA1213" s="1" t="s">
        <v>59</v>
      </c>
      <c r="AB1213" s="1" t="s">
        <v>59</v>
      </c>
      <c r="AC1213" s="1" t="s">
        <v>59</v>
      </c>
      <c r="AD1213" s="1" t="s">
        <v>59</v>
      </c>
      <c r="AE1213" s="1" t="s">
        <v>59</v>
      </c>
      <c r="AF1213" s="1" t="s">
        <v>59</v>
      </c>
      <c r="AG1213" s="1" t="s">
        <v>59</v>
      </c>
      <c r="AH1213" s="1" t="s">
        <v>59</v>
      </c>
      <c r="AI1213" s="1" t="s">
        <v>59</v>
      </c>
      <c r="AJ1213" s="1" t="s">
        <v>59</v>
      </c>
      <c r="AV1213" s="1">
        <v>13</v>
      </c>
      <c r="AW1213" s="1" t="s">
        <v>59</v>
      </c>
      <c r="AX1213" s="1">
        <v>7</v>
      </c>
    </row>
    <row r="1214" spans="1:50">
      <c r="A1214" s="1" t="s">
        <v>2260</v>
      </c>
      <c r="B1214" s="1" t="s">
        <v>773</v>
      </c>
      <c r="C1214" s="1" t="s">
        <v>349</v>
      </c>
      <c r="D1214" s="1">
        <v>9160</v>
      </c>
      <c r="E1214" s="1" t="s">
        <v>63</v>
      </c>
      <c r="F1214" s="1">
        <v>46</v>
      </c>
      <c r="G1214" s="1" t="s">
        <v>70</v>
      </c>
      <c r="H1214" s="1">
        <v>298.68</v>
      </c>
      <c r="I1214" s="1" t="s">
        <v>65</v>
      </c>
      <c r="J1214" s="1" t="s">
        <v>71</v>
      </c>
      <c r="K1214" s="1" t="s">
        <v>256</v>
      </c>
      <c r="L1214" s="1" t="s">
        <v>66</v>
      </c>
      <c r="M1214" s="1">
        <v>2</v>
      </c>
      <c r="N1214" s="1">
        <v>2</v>
      </c>
      <c r="O1214" s="1">
        <v>2</v>
      </c>
      <c r="P1214" s="1">
        <v>0</v>
      </c>
      <c r="Q1214" s="1" t="s">
        <v>59</v>
      </c>
      <c r="R1214" s="1" t="s">
        <v>59</v>
      </c>
      <c r="S1214" s="1" t="s">
        <v>59</v>
      </c>
      <c r="T1214" s="1" t="s">
        <v>59</v>
      </c>
      <c r="U1214" s="1" t="s">
        <v>59</v>
      </c>
      <c r="V1214" s="1">
        <v>1</v>
      </c>
      <c r="W1214" s="1">
        <v>1</v>
      </c>
      <c r="X1214" s="1">
        <v>1</v>
      </c>
      <c r="Y1214" s="1" t="s">
        <v>58</v>
      </c>
      <c r="Z1214" s="1" t="s">
        <v>66</v>
      </c>
      <c r="AA1214" s="1" t="s">
        <v>58</v>
      </c>
      <c r="AB1214" s="1" t="s">
        <v>58</v>
      </c>
      <c r="AC1214" s="1" t="s">
        <v>58</v>
      </c>
      <c r="AD1214" s="1" t="s">
        <v>58</v>
      </c>
      <c r="AE1214" s="1" t="s">
        <v>58</v>
      </c>
      <c r="AF1214" s="1" t="s">
        <v>58</v>
      </c>
      <c r="AG1214" s="1" t="s">
        <v>58</v>
      </c>
      <c r="AH1214" s="1" t="s">
        <v>58</v>
      </c>
      <c r="AI1214" s="1" t="s">
        <v>58</v>
      </c>
      <c r="AJ1214" s="1" t="s">
        <v>58</v>
      </c>
      <c r="AK1214" s="1">
        <v>0</v>
      </c>
      <c r="AL1214" s="1">
        <v>0</v>
      </c>
      <c r="AM1214" s="1">
        <v>1</v>
      </c>
      <c r="AN1214" s="1">
        <v>1</v>
      </c>
      <c r="AO1214" s="1">
        <v>0</v>
      </c>
      <c r="AP1214" s="1">
        <v>0</v>
      </c>
      <c r="AQ1214" s="1">
        <v>0</v>
      </c>
      <c r="AR1214" s="1">
        <v>0</v>
      </c>
      <c r="AS1214" s="1">
        <v>0</v>
      </c>
      <c r="AV1214" s="1">
        <v>11.6</v>
      </c>
      <c r="AW1214" s="1" t="s">
        <v>59</v>
      </c>
      <c r="AX1214" s="1">
        <v>7</v>
      </c>
    </row>
    <row r="1215" spans="1:50">
      <c r="A1215" s="1" t="s">
        <v>2261</v>
      </c>
      <c r="B1215" s="1" t="s">
        <v>2262</v>
      </c>
      <c r="C1215" s="1" t="s">
        <v>122</v>
      </c>
      <c r="D1215" s="1">
        <v>5960</v>
      </c>
      <c r="E1215" s="1" t="s">
        <v>63</v>
      </c>
      <c r="F1215" s="1">
        <v>50</v>
      </c>
      <c r="G1215" s="1" t="s">
        <v>163</v>
      </c>
      <c r="H1215" s="1">
        <v>319.41000000000003</v>
      </c>
      <c r="I1215" s="1" t="s">
        <v>55</v>
      </c>
      <c r="J1215" s="1" t="s">
        <v>55</v>
      </c>
      <c r="K1215" s="1" t="s">
        <v>128</v>
      </c>
      <c r="L1215" s="1" t="s">
        <v>58</v>
      </c>
      <c r="M1215" s="1">
        <v>0</v>
      </c>
      <c r="N1215" s="1">
        <v>1</v>
      </c>
      <c r="O1215" s="1">
        <v>1</v>
      </c>
      <c r="P1215" s="1">
        <v>0</v>
      </c>
      <c r="Q1215" s="1" t="s">
        <v>59</v>
      </c>
      <c r="R1215" s="1" t="s">
        <v>59</v>
      </c>
      <c r="S1215" s="1" t="s">
        <v>59</v>
      </c>
      <c r="T1215" s="1" t="s">
        <v>59</v>
      </c>
      <c r="U1215" s="1" t="s">
        <v>59</v>
      </c>
      <c r="V1215" s="1">
        <v>1</v>
      </c>
      <c r="W1215" s="1">
        <v>1</v>
      </c>
      <c r="X1215" s="1">
        <v>1</v>
      </c>
      <c r="Y1215" s="1" t="s">
        <v>59</v>
      </c>
      <c r="Z1215" s="1" t="s">
        <v>59</v>
      </c>
      <c r="AA1215" s="1" t="s">
        <v>59</v>
      </c>
      <c r="AB1215" s="1" t="s">
        <v>59</v>
      </c>
      <c r="AC1215" s="1" t="s">
        <v>59</v>
      </c>
      <c r="AD1215" s="1" t="s">
        <v>59</v>
      </c>
      <c r="AE1215" s="1" t="s">
        <v>59</v>
      </c>
      <c r="AF1215" s="1" t="s">
        <v>59</v>
      </c>
      <c r="AG1215" s="1" t="s">
        <v>59</v>
      </c>
      <c r="AH1215" s="1" t="s">
        <v>59</v>
      </c>
      <c r="AI1215" s="1" t="s">
        <v>59</v>
      </c>
      <c r="AJ1215" s="1" t="s">
        <v>59</v>
      </c>
      <c r="AV1215" s="1">
        <v>14.9</v>
      </c>
      <c r="AW1215" s="1" t="s">
        <v>59</v>
      </c>
      <c r="AX1215" s="1">
        <v>7</v>
      </c>
    </row>
    <row r="1216" spans="1:50">
      <c r="A1216" s="1" t="s">
        <v>2263</v>
      </c>
      <c r="B1216" s="1" t="s">
        <v>2264</v>
      </c>
      <c r="C1216" s="1" t="s">
        <v>271</v>
      </c>
      <c r="E1216" s="1" t="s">
        <v>63</v>
      </c>
      <c r="F1216" s="1">
        <v>60</v>
      </c>
      <c r="G1216" s="1" t="s">
        <v>115</v>
      </c>
      <c r="H1216" s="1">
        <v>231.25</v>
      </c>
      <c r="I1216" s="1" t="s">
        <v>55</v>
      </c>
      <c r="J1216" s="1" t="s">
        <v>55</v>
      </c>
      <c r="K1216" s="1" t="s">
        <v>215</v>
      </c>
      <c r="L1216" s="1" t="s">
        <v>58</v>
      </c>
      <c r="M1216" s="1">
        <v>0</v>
      </c>
      <c r="N1216" s="1">
        <v>2</v>
      </c>
      <c r="O1216" s="1">
        <v>2</v>
      </c>
      <c r="P1216" s="1">
        <v>0</v>
      </c>
      <c r="Q1216" s="1" t="s">
        <v>59</v>
      </c>
      <c r="R1216" s="1" t="s">
        <v>59</v>
      </c>
      <c r="S1216" s="1" t="s">
        <v>59</v>
      </c>
      <c r="T1216" s="1" t="s">
        <v>59</v>
      </c>
      <c r="U1216" s="1" t="s">
        <v>59</v>
      </c>
      <c r="V1216" s="1">
        <v>1</v>
      </c>
      <c r="W1216" s="1">
        <v>1</v>
      </c>
      <c r="X1216" s="1">
        <v>0</v>
      </c>
      <c r="Y1216" s="1" t="s">
        <v>58</v>
      </c>
      <c r="Z1216" s="1" t="s">
        <v>58</v>
      </c>
      <c r="AA1216" s="1" t="s">
        <v>58</v>
      </c>
      <c r="AB1216" s="1" t="s">
        <v>58</v>
      </c>
      <c r="AC1216" s="1" t="s">
        <v>58</v>
      </c>
      <c r="AD1216" s="1" t="s">
        <v>58</v>
      </c>
      <c r="AE1216" s="1" t="s">
        <v>58</v>
      </c>
      <c r="AF1216" s="1" t="s">
        <v>58</v>
      </c>
      <c r="AG1216" s="1" t="s">
        <v>58</v>
      </c>
      <c r="AH1216" s="1" t="s">
        <v>58</v>
      </c>
      <c r="AI1216" s="1" t="s">
        <v>58</v>
      </c>
      <c r="AJ1216" s="1" t="s">
        <v>58</v>
      </c>
      <c r="AK1216" s="1">
        <v>1</v>
      </c>
      <c r="AL1216" s="1">
        <v>1</v>
      </c>
      <c r="AM1216" s="1">
        <v>1</v>
      </c>
      <c r="AN1216" s="1">
        <v>0</v>
      </c>
      <c r="AO1216" s="1">
        <v>1</v>
      </c>
      <c r="AP1216" s="1">
        <v>0</v>
      </c>
      <c r="AQ1216" s="1">
        <v>1</v>
      </c>
      <c r="AR1216" s="1">
        <v>1</v>
      </c>
      <c r="AS1216" s="1">
        <v>0</v>
      </c>
      <c r="AV1216" s="1">
        <v>12.5</v>
      </c>
      <c r="AW1216" s="1" t="s">
        <v>59</v>
      </c>
      <c r="AX1216" s="1">
        <v>1</v>
      </c>
    </row>
    <row r="1217" spans="1:50">
      <c r="A1217" s="1" t="s">
        <v>2265</v>
      </c>
      <c r="B1217" s="1" t="s">
        <v>842</v>
      </c>
      <c r="C1217" s="1" t="s">
        <v>88</v>
      </c>
      <c r="D1217" s="1">
        <v>5120</v>
      </c>
      <c r="E1217" s="1" t="s">
        <v>53</v>
      </c>
      <c r="F1217" s="1">
        <v>40</v>
      </c>
      <c r="G1217" s="1" t="s">
        <v>104</v>
      </c>
      <c r="H1217" s="1">
        <v>129.93</v>
      </c>
      <c r="I1217" s="1" t="s">
        <v>55</v>
      </c>
      <c r="J1217" s="1" t="s">
        <v>55</v>
      </c>
      <c r="K1217" s="1" t="s">
        <v>131</v>
      </c>
      <c r="L1217" s="1" t="s">
        <v>58</v>
      </c>
      <c r="M1217" s="1">
        <v>0</v>
      </c>
      <c r="N1217" s="1">
        <v>0</v>
      </c>
      <c r="O1217" s="1">
        <v>0</v>
      </c>
      <c r="P1217" s="1">
        <v>0</v>
      </c>
      <c r="Q1217" s="1" t="s">
        <v>59</v>
      </c>
      <c r="R1217" s="1" t="s">
        <v>59</v>
      </c>
      <c r="S1217" s="1" t="s">
        <v>59</v>
      </c>
      <c r="T1217" s="1" t="s">
        <v>59</v>
      </c>
      <c r="U1217" s="1" t="s">
        <v>59</v>
      </c>
      <c r="V1217" s="1">
        <v>1</v>
      </c>
      <c r="W1217" s="1">
        <v>0</v>
      </c>
      <c r="X1217" s="1">
        <v>0</v>
      </c>
      <c r="Y1217" s="1" t="s">
        <v>59</v>
      </c>
      <c r="Z1217" s="1" t="s">
        <v>59</v>
      </c>
      <c r="AA1217" s="1" t="s">
        <v>59</v>
      </c>
      <c r="AB1217" s="1" t="s">
        <v>59</v>
      </c>
      <c r="AC1217" s="1" t="s">
        <v>59</v>
      </c>
      <c r="AD1217" s="1" t="s">
        <v>59</v>
      </c>
      <c r="AE1217" s="1" t="s">
        <v>59</v>
      </c>
      <c r="AF1217" s="1" t="s">
        <v>59</v>
      </c>
      <c r="AG1217" s="1" t="s">
        <v>59</v>
      </c>
      <c r="AH1217" s="1" t="s">
        <v>59</v>
      </c>
      <c r="AI1217" s="1" t="s">
        <v>59</v>
      </c>
      <c r="AJ1217" s="1" t="s">
        <v>59</v>
      </c>
      <c r="AV1217" s="1">
        <v>11.5</v>
      </c>
      <c r="AW1217" s="1" t="s">
        <v>59</v>
      </c>
      <c r="AX1217" s="1">
        <v>8</v>
      </c>
    </row>
    <row r="1218" spans="1:50">
      <c r="A1218" s="1" t="s">
        <v>2266</v>
      </c>
      <c r="B1218" s="1" t="s">
        <v>2267</v>
      </c>
      <c r="C1218" s="1" t="s">
        <v>122</v>
      </c>
      <c r="D1218" s="1">
        <v>6580</v>
      </c>
      <c r="E1218" s="1" t="s">
        <v>53</v>
      </c>
      <c r="F1218" s="1">
        <v>72</v>
      </c>
      <c r="G1218" s="1" t="s">
        <v>104</v>
      </c>
      <c r="H1218" s="1">
        <v>237.17</v>
      </c>
      <c r="I1218" s="1" t="s">
        <v>261</v>
      </c>
      <c r="J1218" s="1" t="s">
        <v>71</v>
      </c>
      <c r="K1218" s="1" t="s">
        <v>153</v>
      </c>
      <c r="L1218" s="1" t="s">
        <v>58</v>
      </c>
      <c r="M1218" s="1">
        <v>0</v>
      </c>
      <c r="N1218" s="1">
        <v>2</v>
      </c>
      <c r="O1218" s="1">
        <v>2</v>
      </c>
      <c r="P1218" s="1">
        <v>0</v>
      </c>
      <c r="Q1218" s="1" t="s">
        <v>59</v>
      </c>
      <c r="R1218" s="1" t="s">
        <v>59</v>
      </c>
      <c r="S1218" s="1" t="s">
        <v>59</v>
      </c>
      <c r="T1218" s="1" t="s">
        <v>59</v>
      </c>
      <c r="U1218" s="1" t="s">
        <v>59</v>
      </c>
      <c r="V1218" s="1">
        <v>0</v>
      </c>
      <c r="W1218" s="1">
        <v>1</v>
      </c>
      <c r="X1218" s="1">
        <v>0</v>
      </c>
      <c r="Y1218" s="1" t="s">
        <v>66</v>
      </c>
      <c r="Z1218" s="1" t="s">
        <v>66</v>
      </c>
      <c r="AA1218" s="1" t="s">
        <v>58</v>
      </c>
      <c r="AB1218" s="1" t="s">
        <v>66</v>
      </c>
      <c r="AC1218" s="1" t="s">
        <v>58</v>
      </c>
      <c r="AD1218" s="1" t="s">
        <v>58</v>
      </c>
      <c r="AE1218" s="1" t="s">
        <v>66</v>
      </c>
      <c r="AF1218" s="1" t="s">
        <v>58</v>
      </c>
      <c r="AG1218" s="1" t="s">
        <v>66</v>
      </c>
      <c r="AH1218" s="1" t="s">
        <v>58</v>
      </c>
      <c r="AI1218" s="1" t="s">
        <v>58</v>
      </c>
      <c r="AJ1218" s="1" t="s">
        <v>58</v>
      </c>
      <c r="AK1218" s="1">
        <v>1</v>
      </c>
      <c r="AL1218" s="1">
        <v>0</v>
      </c>
      <c r="AM1218" s="1">
        <v>0</v>
      </c>
      <c r="AN1218" s="1">
        <v>0</v>
      </c>
      <c r="AO1218" s="1">
        <v>1</v>
      </c>
      <c r="AP1218" s="1">
        <v>0</v>
      </c>
      <c r="AQ1218" s="1">
        <v>0</v>
      </c>
      <c r="AR1218" s="1">
        <v>1</v>
      </c>
      <c r="AS1218" s="1">
        <v>0</v>
      </c>
      <c r="AV1218" s="1">
        <v>12.4</v>
      </c>
      <c r="AW1218" s="1" t="s">
        <v>59</v>
      </c>
      <c r="AX1218" s="1">
        <v>7</v>
      </c>
    </row>
    <row r="1219" spans="1:50">
      <c r="A1219" s="1" t="s">
        <v>2268</v>
      </c>
      <c r="B1219" s="1" t="s">
        <v>2269</v>
      </c>
      <c r="C1219" s="1" t="s">
        <v>75</v>
      </c>
      <c r="D1219" s="1">
        <v>2160</v>
      </c>
      <c r="E1219" s="1" t="s">
        <v>63</v>
      </c>
      <c r="F1219" s="1">
        <v>46</v>
      </c>
      <c r="G1219" s="1" t="s">
        <v>64</v>
      </c>
      <c r="H1219" s="1">
        <v>242.43</v>
      </c>
      <c r="I1219" s="1" t="s">
        <v>55</v>
      </c>
      <c r="J1219" s="1" t="s">
        <v>55</v>
      </c>
      <c r="K1219" s="1" t="s">
        <v>131</v>
      </c>
      <c r="L1219" s="1" t="s">
        <v>58</v>
      </c>
      <c r="M1219" s="1">
        <v>0</v>
      </c>
      <c r="N1219" s="1">
        <v>0</v>
      </c>
      <c r="O1219" s="1">
        <v>0</v>
      </c>
      <c r="P1219" s="1">
        <v>0</v>
      </c>
      <c r="Q1219" s="1" t="s">
        <v>59</v>
      </c>
      <c r="R1219" s="1" t="s">
        <v>59</v>
      </c>
      <c r="S1219" s="1" t="s">
        <v>59</v>
      </c>
      <c r="T1219" s="1" t="s">
        <v>59</v>
      </c>
      <c r="U1219" s="1" t="s">
        <v>59</v>
      </c>
      <c r="V1219" s="1">
        <v>3</v>
      </c>
      <c r="W1219" s="1">
        <v>0</v>
      </c>
      <c r="X1219" s="1">
        <v>0</v>
      </c>
      <c r="Y1219" s="1" t="s">
        <v>58</v>
      </c>
      <c r="Z1219" s="1" t="s">
        <v>58</v>
      </c>
      <c r="AA1219" s="1" t="s">
        <v>58</v>
      </c>
      <c r="AB1219" s="1" t="s">
        <v>58</v>
      </c>
      <c r="AC1219" s="1" t="s">
        <v>58</v>
      </c>
      <c r="AD1219" s="1" t="s">
        <v>58</v>
      </c>
      <c r="AE1219" s="1" t="s">
        <v>58</v>
      </c>
      <c r="AF1219" s="1" t="s">
        <v>58</v>
      </c>
      <c r="AG1219" s="1" t="s">
        <v>58</v>
      </c>
      <c r="AH1219" s="1" t="s">
        <v>58</v>
      </c>
      <c r="AI1219" s="1" t="s">
        <v>58</v>
      </c>
      <c r="AJ1219" s="1" t="s">
        <v>58</v>
      </c>
      <c r="AK1219" s="1">
        <v>0</v>
      </c>
      <c r="AL1219" s="1">
        <v>0</v>
      </c>
      <c r="AM1219" s="1">
        <v>0</v>
      </c>
      <c r="AN1219" s="1">
        <v>0</v>
      </c>
      <c r="AO1219" s="1">
        <v>0</v>
      </c>
      <c r="AP1219" s="1">
        <v>0</v>
      </c>
      <c r="AQ1219" s="1">
        <v>0</v>
      </c>
      <c r="AR1219" s="1">
        <v>0</v>
      </c>
      <c r="AS1219" s="1">
        <v>0</v>
      </c>
      <c r="AV1219" s="1">
        <v>12.8</v>
      </c>
      <c r="AW1219" s="1" t="s">
        <v>59</v>
      </c>
      <c r="AX1219" s="1">
        <v>1</v>
      </c>
    </row>
    <row r="1220" spans="1:50">
      <c r="A1220" s="1" t="s">
        <v>2270</v>
      </c>
      <c r="B1220" s="1" t="s">
        <v>294</v>
      </c>
      <c r="C1220" s="1" t="s">
        <v>83</v>
      </c>
      <c r="D1220" s="1">
        <v>3840</v>
      </c>
      <c r="E1220" s="1" t="s">
        <v>53</v>
      </c>
      <c r="F1220" s="1">
        <v>58</v>
      </c>
      <c r="G1220" s="1" t="s">
        <v>115</v>
      </c>
      <c r="H1220" s="1">
        <v>175.66</v>
      </c>
      <c r="I1220" s="1" t="s">
        <v>55</v>
      </c>
      <c r="J1220" s="1" t="s">
        <v>55</v>
      </c>
      <c r="K1220" s="1" t="s">
        <v>72</v>
      </c>
      <c r="L1220" s="1" t="s">
        <v>58</v>
      </c>
      <c r="M1220" s="1">
        <v>0</v>
      </c>
      <c r="N1220" s="1">
        <v>0</v>
      </c>
      <c r="O1220" s="1">
        <v>0</v>
      </c>
      <c r="P1220" s="1">
        <v>0</v>
      </c>
      <c r="Q1220" s="1" t="s">
        <v>59</v>
      </c>
      <c r="R1220" s="1" t="s">
        <v>59</v>
      </c>
      <c r="S1220" s="1" t="s">
        <v>59</v>
      </c>
      <c r="T1220" s="1" t="s">
        <v>59</v>
      </c>
      <c r="U1220" s="1" t="s">
        <v>59</v>
      </c>
      <c r="V1220" s="1">
        <v>1</v>
      </c>
      <c r="W1220" s="1">
        <v>0</v>
      </c>
      <c r="X1220" s="1">
        <v>0</v>
      </c>
      <c r="Y1220" s="1" t="s">
        <v>59</v>
      </c>
      <c r="Z1220" s="1" t="s">
        <v>59</v>
      </c>
      <c r="AA1220" s="1" t="s">
        <v>59</v>
      </c>
      <c r="AB1220" s="1" t="s">
        <v>59</v>
      </c>
      <c r="AC1220" s="1" t="s">
        <v>59</v>
      </c>
      <c r="AD1220" s="1" t="s">
        <v>59</v>
      </c>
      <c r="AE1220" s="1" t="s">
        <v>59</v>
      </c>
      <c r="AF1220" s="1" t="s">
        <v>59</v>
      </c>
      <c r="AG1220" s="1" t="s">
        <v>59</v>
      </c>
      <c r="AH1220" s="1" t="s">
        <v>59</v>
      </c>
      <c r="AI1220" s="1" t="s">
        <v>59</v>
      </c>
      <c r="AJ1220" s="1" t="s">
        <v>59</v>
      </c>
      <c r="AV1220" s="1">
        <v>11.8</v>
      </c>
      <c r="AW1220" s="1" t="s">
        <v>59</v>
      </c>
      <c r="AX1220" s="1">
        <v>2</v>
      </c>
    </row>
    <row r="1221" spans="1:50">
      <c r="A1221" s="1" t="s">
        <v>2271</v>
      </c>
      <c r="B1221" s="1" t="s">
        <v>653</v>
      </c>
      <c r="C1221" s="1" t="s">
        <v>205</v>
      </c>
      <c r="D1221" s="1">
        <v>2960</v>
      </c>
      <c r="E1221" s="1" t="s">
        <v>63</v>
      </c>
      <c r="F1221" s="1">
        <v>66</v>
      </c>
      <c r="G1221" s="1" t="s">
        <v>104</v>
      </c>
      <c r="H1221" s="1">
        <v>201.32</v>
      </c>
      <c r="I1221" s="1" t="s">
        <v>55</v>
      </c>
      <c r="J1221" s="1" t="s">
        <v>55</v>
      </c>
      <c r="K1221" s="1" t="s">
        <v>156</v>
      </c>
      <c r="L1221" s="1" t="s">
        <v>66</v>
      </c>
      <c r="M1221" s="1">
        <v>2</v>
      </c>
      <c r="N1221" s="1">
        <v>2</v>
      </c>
      <c r="O1221" s="1">
        <v>2</v>
      </c>
      <c r="P1221" s="1">
        <v>0</v>
      </c>
      <c r="Q1221" s="1" t="s">
        <v>59</v>
      </c>
      <c r="R1221" s="1" t="s">
        <v>59</v>
      </c>
      <c r="S1221" s="1" t="s">
        <v>59</v>
      </c>
      <c r="T1221" s="1" t="s">
        <v>59</v>
      </c>
      <c r="U1221" s="1" t="s">
        <v>59</v>
      </c>
      <c r="W1221" s="1">
        <v>0</v>
      </c>
      <c r="X1221" s="1">
        <v>0</v>
      </c>
      <c r="Y1221" s="1" t="s">
        <v>58</v>
      </c>
      <c r="Z1221" s="1" t="s">
        <v>66</v>
      </c>
      <c r="AA1221" s="1" t="s">
        <v>58</v>
      </c>
      <c r="AB1221" s="1" t="s">
        <v>58</v>
      </c>
      <c r="AC1221" s="1" t="s">
        <v>58</v>
      </c>
      <c r="AD1221" s="1" t="s">
        <v>58</v>
      </c>
      <c r="AE1221" s="1" t="s">
        <v>66</v>
      </c>
      <c r="AF1221" s="1" t="s">
        <v>58</v>
      </c>
      <c r="AG1221" s="1" t="s">
        <v>58</v>
      </c>
      <c r="AH1221" s="1" t="s">
        <v>58</v>
      </c>
      <c r="AI1221" s="1" t="s">
        <v>58</v>
      </c>
      <c r="AJ1221" s="1" t="s">
        <v>58</v>
      </c>
      <c r="AK1221" s="1">
        <v>0</v>
      </c>
      <c r="AL1221" s="1">
        <v>0</v>
      </c>
      <c r="AM1221" s="1">
        <v>1</v>
      </c>
      <c r="AN1221" s="1">
        <v>0</v>
      </c>
      <c r="AO1221" s="1">
        <v>0</v>
      </c>
      <c r="AP1221" s="1">
        <v>0</v>
      </c>
      <c r="AQ1221" s="1">
        <v>1</v>
      </c>
      <c r="AR1221" s="1">
        <v>0</v>
      </c>
      <c r="AS1221" s="1">
        <v>0</v>
      </c>
      <c r="AV1221" s="1">
        <v>11.5</v>
      </c>
      <c r="AW1221" s="1" t="s">
        <v>59</v>
      </c>
      <c r="AX1221" s="1">
        <v>1</v>
      </c>
    </row>
    <row r="1222" spans="1:50">
      <c r="A1222" s="1" t="s">
        <v>2272</v>
      </c>
      <c r="B1222" s="1" t="s">
        <v>2273</v>
      </c>
      <c r="C1222" s="1" t="s">
        <v>108</v>
      </c>
      <c r="E1222" s="1" t="s">
        <v>63</v>
      </c>
      <c r="F1222" s="1">
        <v>48</v>
      </c>
      <c r="G1222" s="1" t="s">
        <v>84</v>
      </c>
      <c r="H1222" s="1">
        <v>204.28</v>
      </c>
      <c r="I1222" s="1" t="s">
        <v>55</v>
      </c>
      <c r="J1222" s="1" t="s">
        <v>56</v>
      </c>
      <c r="K1222" s="1" t="s">
        <v>90</v>
      </c>
      <c r="L1222" s="1" t="s">
        <v>58</v>
      </c>
      <c r="M1222" s="1">
        <v>0</v>
      </c>
      <c r="N1222" s="1">
        <v>2</v>
      </c>
      <c r="O1222" s="1">
        <v>2</v>
      </c>
      <c r="P1222" s="1">
        <v>0</v>
      </c>
      <c r="Q1222" s="1" t="s">
        <v>59</v>
      </c>
      <c r="R1222" s="1" t="s">
        <v>59</v>
      </c>
      <c r="S1222" s="1" t="s">
        <v>59</v>
      </c>
      <c r="T1222" s="1" t="s">
        <v>59</v>
      </c>
      <c r="U1222" s="1" t="s">
        <v>59</v>
      </c>
      <c r="V1222" s="1">
        <v>0</v>
      </c>
      <c r="W1222" s="1">
        <v>1</v>
      </c>
      <c r="X1222" s="1">
        <v>1</v>
      </c>
      <c r="Y1222" s="1" t="s">
        <v>66</v>
      </c>
      <c r="Z1222" s="1" t="s">
        <v>66</v>
      </c>
      <c r="AA1222" s="1" t="s">
        <v>66</v>
      </c>
      <c r="AB1222" s="1" t="s">
        <v>66</v>
      </c>
      <c r="AC1222" s="1" t="s">
        <v>58</v>
      </c>
      <c r="AD1222" s="1" t="s">
        <v>58</v>
      </c>
      <c r="AE1222" s="1" t="s">
        <v>58</v>
      </c>
      <c r="AF1222" s="1" t="s">
        <v>58</v>
      </c>
      <c r="AG1222" s="1" t="s">
        <v>58</v>
      </c>
      <c r="AH1222" s="1" t="s">
        <v>58</v>
      </c>
      <c r="AI1222" s="1" t="s">
        <v>58</v>
      </c>
      <c r="AJ1222" s="1" t="s">
        <v>66</v>
      </c>
      <c r="AK1222" s="1">
        <v>1</v>
      </c>
      <c r="AL1222" s="1">
        <v>1</v>
      </c>
      <c r="AM1222" s="1">
        <v>1</v>
      </c>
      <c r="AN1222" s="1">
        <v>1</v>
      </c>
      <c r="AO1222" s="1">
        <v>1</v>
      </c>
      <c r="AP1222" s="1">
        <v>0</v>
      </c>
      <c r="AQ1222" s="1">
        <v>0</v>
      </c>
      <c r="AR1222" s="1">
        <v>0</v>
      </c>
      <c r="AS1222" s="1">
        <v>0</v>
      </c>
      <c r="AV1222" s="1">
        <v>10.7</v>
      </c>
      <c r="AW1222" s="1" t="s">
        <v>59</v>
      </c>
      <c r="AX1222" s="1">
        <v>9</v>
      </c>
    </row>
    <row r="1223" spans="1:50">
      <c r="A1223" s="1" t="s">
        <v>2274</v>
      </c>
      <c r="B1223" s="1" t="s">
        <v>2275</v>
      </c>
      <c r="C1223" s="1" t="s">
        <v>103</v>
      </c>
      <c r="D1223" s="1">
        <v>7360</v>
      </c>
      <c r="E1223" s="1" t="s">
        <v>63</v>
      </c>
      <c r="F1223" s="1">
        <v>88</v>
      </c>
      <c r="G1223" s="1" t="s">
        <v>84</v>
      </c>
      <c r="H1223" s="1">
        <v>470.72</v>
      </c>
      <c r="I1223" s="1" t="s">
        <v>105</v>
      </c>
      <c r="J1223" s="1" t="s">
        <v>71</v>
      </c>
      <c r="K1223" s="1" t="s">
        <v>72</v>
      </c>
      <c r="L1223" s="1" t="s">
        <v>58</v>
      </c>
      <c r="M1223" s="1">
        <v>0</v>
      </c>
      <c r="N1223" s="1">
        <v>2</v>
      </c>
      <c r="O1223" s="1">
        <v>2</v>
      </c>
      <c r="P1223" s="1">
        <v>2</v>
      </c>
      <c r="Q1223" s="1" t="s">
        <v>59</v>
      </c>
      <c r="R1223" s="1" t="s">
        <v>59</v>
      </c>
      <c r="S1223" s="1" t="s">
        <v>59</v>
      </c>
      <c r="T1223" s="1" t="s">
        <v>59</v>
      </c>
      <c r="U1223" s="1" t="s">
        <v>59</v>
      </c>
      <c r="W1223" s="1">
        <v>0</v>
      </c>
      <c r="X1223" s="1">
        <v>0</v>
      </c>
      <c r="Y1223" s="1" t="s">
        <v>58</v>
      </c>
      <c r="Z1223" s="1" t="s">
        <v>58</v>
      </c>
      <c r="AA1223" s="1" t="s">
        <v>58</v>
      </c>
      <c r="AB1223" s="1" t="s">
        <v>66</v>
      </c>
      <c r="AC1223" s="1" t="s">
        <v>58</v>
      </c>
      <c r="AD1223" s="1" t="s">
        <v>58</v>
      </c>
      <c r="AE1223" s="1" t="s">
        <v>58</v>
      </c>
      <c r="AF1223" s="1" t="s">
        <v>58</v>
      </c>
      <c r="AG1223" s="1" t="s">
        <v>58</v>
      </c>
      <c r="AH1223" s="1" t="s">
        <v>58</v>
      </c>
      <c r="AI1223" s="1" t="s">
        <v>58</v>
      </c>
      <c r="AJ1223" s="1" t="s">
        <v>58</v>
      </c>
      <c r="AK1223" s="1">
        <v>0</v>
      </c>
      <c r="AL1223" s="1">
        <v>0</v>
      </c>
      <c r="AM1223" s="1">
        <v>0</v>
      </c>
      <c r="AN1223" s="1">
        <v>0</v>
      </c>
      <c r="AO1223" s="1">
        <v>0</v>
      </c>
      <c r="AP1223" s="1">
        <v>0</v>
      </c>
      <c r="AQ1223" s="1">
        <v>0</v>
      </c>
      <c r="AR1223" s="1">
        <v>0</v>
      </c>
      <c r="AS1223" s="1">
        <v>0</v>
      </c>
      <c r="AV1223" s="1">
        <v>13.7</v>
      </c>
      <c r="AW1223" s="1" t="s">
        <v>59</v>
      </c>
      <c r="AX1223" s="1">
        <v>6</v>
      </c>
    </row>
    <row r="1224" spans="1:50">
      <c r="A1224" s="1" t="s">
        <v>2276</v>
      </c>
      <c r="B1224" s="1" t="s">
        <v>2277</v>
      </c>
      <c r="C1224" s="1" t="s">
        <v>199</v>
      </c>
      <c r="D1224" s="1">
        <v>6160</v>
      </c>
      <c r="E1224" s="1" t="s">
        <v>53</v>
      </c>
      <c r="F1224" s="1">
        <v>0</v>
      </c>
      <c r="G1224" s="1" t="s">
        <v>54</v>
      </c>
      <c r="H1224" s="1">
        <v>203.29</v>
      </c>
      <c r="I1224" s="1" t="s">
        <v>55</v>
      </c>
      <c r="J1224" s="1" t="s">
        <v>55</v>
      </c>
      <c r="K1224" s="1" t="s">
        <v>128</v>
      </c>
      <c r="L1224" s="1" t="s">
        <v>58</v>
      </c>
      <c r="M1224" s="1">
        <v>0</v>
      </c>
      <c r="N1224" s="1">
        <v>0</v>
      </c>
      <c r="O1224" s="1">
        <v>0</v>
      </c>
      <c r="P1224" s="1">
        <v>0</v>
      </c>
      <c r="Q1224" s="1" t="s">
        <v>59</v>
      </c>
      <c r="R1224" s="1" t="s">
        <v>59</v>
      </c>
      <c r="S1224" s="1" t="s">
        <v>59</v>
      </c>
      <c r="T1224" s="1" t="s">
        <v>59</v>
      </c>
      <c r="U1224" s="1" t="s">
        <v>59</v>
      </c>
      <c r="W1224" s="1">
        <v>0</v>
      </c>
      <c r="X1224" s="1">
        <v>0</v>
      </c>
      <c r="Y1224" s="1" t="s">
        <v>58</v>
      </c>
      <c r="Z1224" s="1" t="s">
        <v>58</v>
      </c>
      <c r="AA1224" s="1" t="s">
        <v>58</v>
      </c>
      <c r="AB1224" s="1" t="s">
        <v>58</v>
      </c>
      <c r="AC1224" s="1" t="s">
        <v>58</v>
      </c>
      <c r="AD1224" s="1" t="s">
        <v>58</v>
      </c>
      <c r="AE1224" s="1" t="s">
        <v>58</v>
      </c>
      <c r="AF1224" s="1" t="s">
        <v>58</v>
      </c>
      <c r="AG1224" s="1" t="s">
        <v>58</v>
      </c>
      <c r="AH1224" s="1" t="s">
        <v>58</v>
      </c>
      <c r="AI1224" s="1" t="s">
        <v>58</v>
      </c>
      <c r="AJ1224" s="1" t="s">
        <v>58</v>
      </c>
      <c r="AK1224" s="1">
        <v>0</v>
      </c>
      <c r="AL1224" s="1">
        <v>0</v>
      </c>
      <c r="AM1224" s="1">
        <v>0</v>
      </c>
      <c r="AN1224" s="1">
        <v>0</v>
      </c>
      <c r="AO1224" s="1">
        <v>0</v>
      </c>
      <c r="AP1224" s="1">
        <v>0</v>
      </c>
      <c r="AQ1224" s="1">
        <v>0</v>
      </c>
      <c r="AR1224" s="1">
        <v>0</v>
      </c>
      <c r="AS1224" s="1">
        <v>0</v>
      </c>
      <c r="AV1224" s="1">
        <v>14.8</v>
      </c>
      <c r="AW1224" s="1" t="s">
        <v>59</v>
      </c>
      <c r="AX1224" s="1">
        <v>3</v>
      </c>
    </row>
    <row r="1225" spans="1:50">
      <c r="A1225" s="1" t="s">
        <v>2278</v>
      </c>
      <c r="B1225" s="1" t="s">
        <v>2279</v>
      </c>
      <c r="C1225" s="1" t="s">
        <v>187</v>
      </c>
      <c r="D1225" s="1">
        <v>4640</v>
      </c>
      <c r="E1225" s="1" t="s">
        <v>53</v>
      </c>
      <c r="F1225" s="1">
        <v>38</v>
      </c>
      <c r="G1225" s="1" t="s">
        <v>64</v>
      </c>
      <c r="H1225" s="1">
        <v>212.5</v>
      </c>
      <c r="I1225" s="1" t="s">
        <v>55</v>
      </c>
      <c r="J1225" s="1" t="s">
        <v>55</v>
      </c>
      <c r="K1225" s="1" t="s">
        <v>57</v>
      </c>
      <c r="L1225" s="1" t="s">
        <v>58</v>
      </c>
      <c r="M1225" s="1">
        <v>0</v>
      </c>
      <c r="N1225" s="1">
        <v>1</v>
      </c>
      <c r="O1225" s="1">
        <v>1</v>
      </c>
      <c r="P1225" s="1">
        <v>0</v>
      </c>
      <c r="Q1225" s="1" t="s">
        <v>59</v>
      </c>
      <c r="R1225" s="1" t="s">
        <v>59</v>
      </c>
      <c r="S1225" s="1" t="s">
        <v>59</v>
      </c>
      <c r="T1225" s="1" t="s">
        <v>59</v>
      </c>
      <c r="U1225" s="1" t="s">
        <v>59</v>
      </c>
      <c r="W1225" s="1">
        <v>0</v>
      </c>
      <c r="X1225" s="1">
        <v>0</v>
      </c>
      <c r="Y1225" s="1" t="s">
        <v>59</v>
      </c>
      <c r="Z1225" s="1" t="s">
        <v>59</v>
      </c>
      <c r="AA1225" s="1" t="s">
        <v>59</v>
      </c>
      <c r="AB1225" s="1" t="s">
        <v>59</v>
      </c>
      <c r="AC1225" s="1" t="s">
        <v>59</v>
      </c>
      <c r="AD1225" s="1" t="s">
        <v>59</v>
      </c>
      <c r="AE1225" s="1" t="s">
        <v>59</v>
      </c>
      <c r="AF1225" s="1" t="s">
        <v>59</v>
      </c>
      <c r="AG1225" s="1" t="s">
        <v>59</v>
      </c>
      <c r="AH1225" s="1" t="s">
        <v>59</v>
      </c>
      <c r="AI1225" s="1" t="s">
        <v>59</v>
      </c>
      <c r="AJ1225" s="1" t="s">
        <v>59</v>
      </c>
      <c r="AV1225" s="1">
        <v>13.2</v>
      </c>
      <c r="AW1225" s="1" t="s">
        <v>59</v>
      </c>
      <c r="AX1225" s="1">
        <v>7</v>
      </c>
    </row>
    <row r="1226" spans="1:50">
      <c r="A1226" s="1" t="s">
        <v>2280</v>
      </c>
      <c r="B1226" s="1" t="s">
        <v>2281</v>
      </c>
      <c r="C1226" s="1" t="s">
        <v>126</v>
      </c>
      <c r="D1226" s="1">
        <v>3160</v>
      </c>
      <c r="E1226" s="1" t="s">
        <v>53</v>
      </c>
      <c r="F1226" s="1">
        <v>42</v>
      </c>
      <c r="G1226" s="1" t="s">
        <v>54</v>
      </c>
      <c r="H1226" s="1">
        <v>208.55</v>
      </c>
      <c r="I1226" s="1" t="s">
        <v>55</v>
      </c>
      <c r="J1226" s="1" t="s">
        <v>55</v>
      </c>
      <c r="K1226" s="1" t="s">
        <v>256</v>
      </c>
      <c r="L1226" s="1" t="s">
        <v>58</v>
      </c>
      <c r="M1226" s="1">
        <v>0</v>
      </c>
      <c r="N1226" s="1">
        <v>2</v>
      </c>
      <c r="O1226" s="1">
        <v>2</v>
      </c>
      <c r="P1226" s="1">
        <v>0</v>
      </c>
      <c r="Q1226" s="1" t="s">
        <v>59</v>
      </c>
      <c r="R1226" s="1" t="s">
        <v>59</v>
      </c>
      <c r="S1226" s="1" t="s">
        <v>59</v>
      </c>
      <c r="T1226" s="1" t="s">
        <v>59</v>
      </c>
      <c r="U1226" s="1" t="s">
        <v>59</v>
      </c>
      <c r="W1226" s="1">
        <v>0</v>
      </c>
      <c r="X1226" s="1">
        <v>0</v>
      </c>
      <c r="Y1226" s="1" t="s">
        <v>66</v>
      </c>
      <c r="Z1226" s="1" t="s">
        <v>58</v>
      </c>
      <c r="AA1226" s="1" t="s">
        <v>58</v>
      </c>
      <c r="AB1226" s="1" t="s">
        <v>58</v>
      </c>
      <c r="AC1226" s="1" t="s">
        <v>58</v>
      </c>
      <c r="AD1226" s="1" t="s">
        <v>58</v>
      </c>
      <c r="AE1226" s="1" t="s">
        <v>58</v>
      </c>
      <c r="AF1226" s="1" t="s">
        <v>58</v>
      </c>
      <c r="AG1226" s="1" t="s">
        <v>58</v>
      </c>
      <c r="AH1226" s="1" t="s">
        <v>58</v>
      </c>
      <c r="AI1226" s="1" t="s">
        <v>58</v>
      </c>
      <c r="AJ1226" s="1" t="s">
        <v>58</v>
      </c>
      <c r="AK1226" s="1">
        <v>0</v>
      </c>
      <c r="AL1226" s="1">
        <v>1</v>
      </c>
      <c r="AM1226" s="1">
        <v>1</v>
      </c>
      <c r="AN1226" s="1">
        <v>1</v>
      </c>
      <c r="AO1226" s="1">
        <v>0</v>
      </c>
      <c r="AP1226" s="1">
        <v>0</v>
      </c>
      <c r="AQ1226" s="1">
        <v>0</v>
      </c>
      <c r="AR1226" s="1">
        <v>0</v>
      </c>
      <c r="AS1226" s="1">
        <v>1</v>
      </c>
      <c r="AV1226" s="1">
        <v>11.8</v>
      </c>
      <c r="AW1226" s="1" t="s">
        <v>59</v>
      </c>
      <c r="AX1226" s="1">
        <v>7</v>
      </c>
    </row>
    <row r="1227" spans="1:50">
      <c r="A1227" s="1" t="s">
        <v>2282</v>
      </c>
      <c r="B1227" s="1" t="s">
        <v>2283</v>
      </c>
      <c r="C1227" s="1" t="s">
        <v>126</v>
      </c>
      <c r="E1227" s="1" t="s">
        <v>53</v>
      </c>
      <c r="F1227" s="1">
        <v>50</v>
      </c>
      <c r="G1227" s="1" t="s">
        <v>104</v>
      </c>
      <c r="H1227" s="1">
        <v>145.07</v>
      </c>
      <c r="I1227" s="1" t="s">
        <v>55</v>
      </c>
      <c r="J1227" s="1" t="s">
        <v>55</v>
      </c>
      <c r="K1227" s="1" t="s">
        <v>85</v>
      </c>
      <c r="L1227" s="1" t="s">
        <v>58</v>
      </c>
      <c r="M1227" s="1">
        <v>0</v>
      </c>
      <c r="N1227" s="1">
        <v>2</v>
      </c>
      <c r="O1227" s="1">
        <v>2</v>
      </c>
      <c r="P1227" s="1">
        <v>0</v>
      </c>
      <c r="Q1227" s="1" t="s">
        <v>59</v>
      </c>
      <c r="R1227" s="1" t="s">
        <v>59</v>
      </c>
      <c r="S1227" s="1" t="s">
        <v>59</v>
      </c>
      <c r="T1227" s="1" t="s">
        <v>59</v>
      </c>
      <c r="U1227" s="1" t="s">
        <v>59</v>
      </c>
      <c r="W1227" s="1">
        <v>0</v>
      </c>
      <c r="X1227" s="1">
        <v>0</v>
      </c>
      <c r="Y1227" s="1" t="s">
        <v>59</v>
      </c>
      <c r="Z1227" s="1" t="s">
        <v>59</v>
      </c>
      <c r="AA1227" s="1" t="s">
        <v>59</v>
      </c>
      <c r="AB1227" s="1" t="s">
        <v>59</v>
      </c>
      <c r="AC1227" s="1" t="s">
        <v>59</v>
      </c>
      <c r="AD1227" s="1" t="s">
        <v>59</v>
      </c>
      <c r="AE1227" s="1" t="s">
        <v>59</v>
      </c>
      <c r="AF1227" s="1" t="s">
        <v>59</v>
      </c>
      <c r="AG1227" s="1" t="s">
        <v>59</v>
      </c>
      <c r="AH1227" s="1" t="s">
        <v>59</v>
      </c>
      <c r="AI1227" s="1" t="s">
        <v>59</v>
      </c>
      <c r="AJ1227" s="1" t="s">
        <v>59</v>
      </c>
      <c r="AV1227" s="1">
        <v>11.1</v>
      </c>
      <c r="AW1227" s="1" t="s">
        <v>59</v>
      </c>
      <c r="AX1227" s="1">
        <v>7</v>
      </c>
    </row>
    <row r="1228" spans="1:50">
      <c r="A1228" s="1" t="s">
        <v>2284</v>
      </c>
      <c r="B1228" s="1" t="s">
        <v>102</v>
      </c>
      <c r="C1228" s="1" t="s">
        <v>103</v>
      </c>
      <c r="D1228" s="1">
        <v>4480</v>
      </c>
      <c r="E1228" s="1" t="s">
        <v>53</v>
      </c>
      <c r="F1228" s="1">
        <v>56</v>
      </c>
      <c r="G1228" s="1" t="s">
        <v>84</v>
      </c>
      <c r="H1228" s="1">
        <v>345.07</v>
      </c>
      <c r="I1228" s="1" t="s">
        <v>313</v>
      </c>
      <c r="J1228" s="1" t="s">
        <v>55</v>
      </c>
      <c r="K1228" s="1" t="s">
        <v>116</v>
      </c>
      <c r="L1228" s="1" t="s">
        <v>58</v>
      </c>
      <c r="M1228" s="1">
        <v>0</v>
      </c>
      <c r="N1228" s="1">
        <v>0</v>
      </c>
      <c r="O1228" s="1">
        <v>0</v>
      </c>
      <c r="P1228" s="1">
        <v>1</v>
      </c>
      <c r="Q1228" s="1" t="s">
        <v>59</v>
      </c>
      <c r="R1228" s="1" t="s">
        <v>59</v>
      </c>
      <c r="S1228" s="1" t="s">
        <v>59</v>
      </c>
      <c r="T1228" s="1" t="s">
        <v>59</v>
      </c>
      <c r="U1228" s="1" t="s">
        <v>59</v>
      </c>
      <c r="Y1228" s="1" t="s">
        <v>58</v>
      </c>
      <c r="Z1228" s="1" t="s">
        <v>58</v>
      </c>
      <c r="AA1228" s="1" t="s">
        <v>58</v>
      </c>
      <c r="AB1228" s="1" t="s">
        <v>58</v>
      </c>
      <c r="AC1228" s="1" t="s">
        <v>58</v>
      </c>
      <c r="AD1228" s="1" t="s">
        <v>58</v>
      </c>
      <c r="AE1228" s="1" t="s">
        <v>58</v>
      </c>
      <c r="AF1228" s="1" t="s">
        <v>58</v>
      </c>
      <c r="AG1228" s="1" t="s">
        <v>58</v>
      </c>
      <c r="AH1228" s="1" t="s">
        <v>58</v>
      </c>
      <c r="AI1228" s="1" t="s">
        <v>58</v>
      </c>
      <c r="AJ1228" s="1" t="s">
        <v>58</v>
      </c>
      <c r="AK1228" s="1">
        <v>0</v>
      </c>
      <c r="AL1228" s="1">
        <v>0</v>
      </c>
      <c r="AM1228" s="1">
        <v>1</v>
      </c>
      <c r="AN1228" s="1">
        <v>0</v>
      </c>
      <c r="AO1228" s="1">
        <v>1</v>
      </c>
      <c r="AP1228" s="1">
        <v>0</v>
      </c>
      <c r="AQ1228" s="1">
        <v>0</v>
      </c>
      <c r="AR1228" s="1">
        <v>0</v>
      </c>
      <c r="AS1228" s="1">
        <v>0</v>
      </c>
      <c r="AW1228" s="1" t="s">
        <v>66</v>
      </c>
      <c r="AX1228" s="1">
        <v>6</v>
      </c>
    </row>
    <row r="1229" spans="1:50">
      <c r="A1229" s="1" t="s">
        <v>2285</v>
      </c>
      <c r="B1229" s="1" t="s">
        <v>2286</v>
      </c>
      <c r="C1229" s="1" t="s">
        <v>202</v>
      </c>
      <c r="E1229" s="1" t="s">
        <v>63</v>
      </c>
      <c r="F1229" s="1">
        <v>68</v>
      </c>
      <c r="G1229" s="1" t="s">
        <v>54</v>
      </c>
      <c r="H1229" s="1">
        <v>190.79</v>
      </c>
      <c r="I1229" s="1" t="s">
        <v>55</v>
      </c>
      <c r="J1229" s="1" t="s">
        <v>55</v>
      </c>
      <c r="K1229" s="1" t="s">
        <v>116</v>
      </c>
      <c r="L1229" s="1" t="s">
        <v>58</v>
      </c>
      <c r="M1229" s="1">
        <v>0</v>
      </c>
      <c r="N1229" s="1">
        <v>1</v>
      </c>
      <c r="O1229" s="1">
        <v>1</v>
      </c>
      <c r="P1229" s="1">
        <v>0</v>
      </c>
      <c r="Q1229" s="1" t="s">
        <v>59</v>
      </c>
      <c r="R1229" s="1" t="s">
        <v>59</v>
      </c>
      <c r="S1229" s="1" t="s">
        <v>59</v>
      </c>
      <c r="T1229" s="1" t="s">
        <v>59</v>
      </c>
      <c r="U1229" s="1" t="s">
        <v>59</v>
      </c>
      <c r="V1229" s="1">
        <v>1</v>
      </c>
      <c r="W1229" s="1">
        <v>1</v>
      </c>
      <c r="X1229" s="1">
        <v>0</v>
      </c>
      <c r="Y1229" s="1" t="s">
        <v>66</v>
      </c>
      <c r="Z1229" s="1" t="s">
        <v>66</v>
      </c>
      <c r="AA1229" s="1" t="s">
        <v>58</v>
      </c>
      <c r="AB1229" s="1" t="s">
        <v>58</v>
      </c>
      <c r="AC1229" s="1" t="s">
        <v>58</v>
      </c>
      <c r="AD1229" s="1" t="s">
        <v>58</v>
      </c>
      <c r="AE1229" s="1" t="s">
        <v>66</v>
      </c>
      <c r="AF1229" s="1" t="s">
        <v>58</v>
      </c>
      <c r="AG1229" s="1" t="s">
        <v>58</v>
      </c>
      <c r="AH1229" s="1" t="s">
        <v>58</v>
      </c>
      <c r="AI1229" s="1" t="s">
        <v>58</v>
      </c>
      <c r="AJ1229" s="1" t="s">
        <v>58</v>
      </c>
      <c r="AK1229" s="1">
        <v>0</v>
      </c>
      <c r="AL1229" s="1">
        <v>1</v>
      </c>
      <c r="AM1229" s="1">
        <v>1</v>
      </c>
      <c r="AN1229" s="1">
        <v>0</v>
      </c>
      <c r="AO1229" s="1">
        <v>1</v>
      </c>
      <c r="AP1229" s="1">
        <v>0</v>
      </c>
      <c r="AQ1229" s="1">
        <v>1</v>
      </c>
      <c r="AR1229" s="1">
        <v>0</v>
      </c>
      <c r="AS1229" s="1">
        <v>0</v>
      </c>
      <c r="AV1229" s="1">
        <v>11.4</v>
      </c>
      <c r="AW1229" s="1" t="s">
        <v>59</v>
      </c>
      <c r="AX1229" s="1">
        <v>2</v>
      </c>
    </row>
    <row r="1230" spans="1:50">
      <c r="A1230" s="1" t="s">
        <v>2287</v>
      </c>
      <c r="B1230" s="1" t="s">
        <v>2288</v>
      </c>
      <c r="C1230" s="1" t="s">
        <v>271</v>
      </c>
      <c r="E1230" s="1" t="s">
        <v>63</v>
      </c>
      <c r="F1230" s="1">
        <v>32</v>
      </c>
      <c r="G1230" s="1" t="s">
        <v>64</v>
      </c>
      <c r="H1230" s="1">
        <v>204.28</v>
      </c>
      <c r="I1230" s="1" t="s">
        <v>55</v>
      </c>
      <c r="J1230" s="1" t="s">
        <v>55</v>
      </c>
      <c r="K1230" s="1" t="s">
        <v>256</v>
      </c>
      <c r="L1230" s="1" t="s">
        <v>58</v>
      </c>
      <c r="M1230" s="1">
        <v>0</v>
      </c>
      <c r="N1230" s="1">
        <v>0</v>
      </c>
      <c r="O1230" s="1">
        <v>0</v>
      </c>
      <c r="P1230" s="1">
        <v>0</v>
      </c>
      <c r="Q1230" s="1" t="s">
        <v>59</v>
      </c>
      <c r="R1230" s="1" t="s">
        <v>59</v>
      </c>
      <c r="S1230" s="1" t="s">
        <v>59</v>
      </c>
      <c r="T1230" s="1" t="s">
        <v>59</v>
      </c>
      <c r="U1230" s="1" t="s">
        <v>59</v>
      </c>
      <c r="V1230" s="1">
        <v>0</v>
      </c>
      <c r="W1230" s="1">
        <v>0</v>
      </c>
      <c r="X1230" s="1">
        <v>0</v>
      </c>
      <c r="Y1230" s="1" t="s">
        <v>59</v>
      </c>
      <c r="Z1230" s="1" t="s">
        <v>59</v>
      </c>
      <c r="AA1230" s="1" t="s">
        <v>59</v>
      </c>
      <c r="AB1230" s="1" t="s">
        <v>59</v>
      </c>
      <c r="AC1230" s="1" t="s">
        <v>59</v>
      </c>
      <c r="AD1230" s="1" t="s">
        <v>59</v>
      </c>
      <c r="AE1230" s="1" t="s">
        <v>59</v>
      </c>
      <c r="AF1230" s="1" t="s">
        <v>59</v>
      </c>
      <c r="AG1230" s="1" t="s">
        <v>59</v>
      </c>
      <c r="AH1230" s="1" t="s">
        <v>59</v>
      </c>
      <c r="AI1230" s="1" t="s">
        <v>59</v>
      </c>
      <c r="AJ1230" s="1" t="s">
        <v>59</v>
      </c>
      <c r="AV1230" s="1">
        <v>12.2</v>
      </c>
      <c r="AW1230" s="1" t="s">
        <v>59</v>
      </c>
      <c r="AX1230" s="1">
        <v>1</v>
      </c>
    </row>
    <row r="1231" spans="1:50">
      <c r="A1231" s="1" t="s">
        <v>2289</v>
      </c>
      <c r="B1231" s="1" t="s">
        <v>2290</v>
      </c>
      <c r="C1231" s="1" t="s">
        <v>69</v>
      </c>
      <c r="D1231" s="1">
        <v>7600</v>
      </c>
      <c r="E1231" s="1" t="s">
        <v>53</v>
      </c>
      <c r="F1231" s="1">
        <v>80</v>
      </c>
      <c r="G1231" s="1" t="s">
        <v>64</v>
      </c>
      <c r="H1231" s="1">
        <v>490.46</v>
      </c>
      <c r="I1231" s="1" t="s">
        <v>105</v>
      </c>
      <c r="J1231" s="1" t="s">
        <v>71</v>
      </c>
      <c r="K1231" s="1" t="s">
        <v>85</v>
      </c>
      <c r="L1231" s="1" t="s">
        <v>58</v>
      </c>
      <c r="M1231" s="1">
        <v>0</v>
      </c>
      <c r="N1231" s="1">
        <v>1</v>
      </c>
      <c r="O1231" s="1">
        <v>1</v>
      </c>
      <c r="P1231" s="1">
        <v>0</v>
      </c>
      <c r="Q1231" s="1" t="s">
        <v>59</v>
      </c>
      <c r="R1231" s="1" t="s">
        <v>59</v>
      </c>
      <c r="S1231" s="1" t="s">
        <v>59</v>
      </c>
      <c r="T1231" s="1" t="s">
        <v>59</v>
      </c>
      <c r="U1231" s="1" t="s">
        <v>59</v>
      </c>
      <c r="W1231" s="1">
        <v>0</v>
      </c>
      <c r="X1231" s="1">
        <v>0</v>
      </c>
      <c r="Y1231" s="1" t="s">
        <v>66</v>
      </c>
      <c r="Z1231" s="1" t="s">
        <v>66</v>
      </c>
      <c r="AA1231" s="1" t="s">
        <v>58</v>
      </c>
      <c r="AB1231" s="1" t="s">
        <v>66</v>
      </c>
      <c r="AC1231" s="1" t="s">
        <v>58</v>
      </c>
      <c r="AD1231" s="1" t="s">
        <v>58</v>
      </c>
      <c r="AE1231" s="1" t="s">
        <v>58</v>
      </c>
      <c r="AF1231" s="1" t="s">
        <v>66</v>
      </c>
      <c r="AG1231" s="1" t="s">
        <v>58</v>
      </c>
      <c r="AH1231" s="1" t="s">
        <v>58</v>
      </c>
      <c r="AI1231" s="1" t="s">
        <v>58</v>
      </c>
      <c r="AJ1231" s="1" t="s">
        <v>58</v>
      </c>
      <c r="AK1231" s="1">
        <v>0</v>
      </c>
      <c r="AL1231" s="1">
        <v>0</v>
      </c>
      <c r="AM1231" s="1">
        <v>1</v>
      </c>
      <c r="AN1231" s="1">
        <v>0</v>
      </c>
      <c r="AO1231" s="1">
        <v>0</v>
      </c>
      <c r="AP1231" s="1">
        <v>0</v>
      </c>
      <c r="AQ1231" s="1">
        <v>0</v>
      </c>
      <c r="AR1231" s="1">
        <v>0</v>
      </c>
      <c r="AS1231" s="1">
        <v>0</v>
      </c>
      <c r="AV1231" s="1">
        <v>16.100000000000001</v>
      </c>
      <c r="AW1231" s="1" t="s">
        <v>59</v>
      </c>
      <c r="AX1231" s="1">
        <v>6</v>
      </c>
    </row>
    <row r="1232" spans="1:50">
      <c r="A1232" s="1" t="s">
        <v>2291</v>
      </c>
      <c r="B1232" s="1" t="s">
        <v>2292</v>
      </c>
      <c r="C1232" s="1" t="s">
        <v>62</v>
      </c>
      <c r="E1232" s="1" t="s">
        <v>63</v>
      </c>
      <c r="F1232" s="1">
        <v>34</v>
      </c>
      <c r="G1232" s="1" t="s">
        <v>104</v>
      </c>
      <c r="H1232" s="1">
        <v>221.05</v>
      </c>
      <c r="I1232" s="1" t="s">
        <v>65</v>
      </c>
      <c r="J1232" s="1" t="s">
        <v>71</v>
      </c>
      <c r="K1232" s="1" t="s">
        <v>80</v>
      </c>
      <c r="L1232" s="1" t="s">
        <v>66</v>
      </c>
      <c r="M1232" s="1">
        <v>2</v>
      </c>
      <c r="N1232" s="1">
        <v>2</v>
      </c>
      <c r="O1232" s="1">
        <v>2</v>
      </c>
      <c r="P1232" s="1">
        <v>0</v>
      </c>
      <c r="Q1232" s="1" t="s">
        <v>66</v>
      </c>
      <c r="R1232" s="1" t="s">
        <v>59</v>
      </c>
      <c r="S1232" s="1" t="s">
        <v>59</v>
      </c>
      <c r="T1232" s="1" t="s">
        <v>66</v>
      </c>
      <c r="U1232" s="1" t="s">
        <v>59</v>
      </c>
      <c r="V1232" s="1">
        <v>1</v>
      </c>
      <c r="W1232" s="1">
        <v>1</v>
      </c>
      <c r="X1232" s="1">
        <v>0</v>
      </c>
      <c r="Y1232" s="1" t="s">
        <v>58</v>
      </c>
      <c r="Z1232" s="1" t="s">
        <v>58</v>
      </c>
      <c r="AA1232" s="1" t="s">
        <v>58</v>
      </c>
      <c r="AB1232" s="1" t="s">
        <v>58</v>
      </c>
      <c r="AC1232" s="1" t="s">
        <v>58</v>
      </c>
      <c r="AD1232" s="1" t="s">
        <v>58</v>
      </c>
      <c r="AE1232" s="1" t="s">
        <v>58</v>
      </c>
      <c r="AF1232" s="1" t="s">
        <v>58</v>
      </c>
      <c r="AG1232" s="1" t="s">
        <v>66</v>
      </c>
      <c r="AH1232" s="1" t="s">
        <v>58</v>
      </c>
      <c r="AI1232" s="1" t="s">
        <v>58</v>
      </c>
      <c r="AJ1232" s="1" t="s">
        <v>58</v>
      </c>
      <c r="AK1232" s="1">
        <v>1</v>
      </c>
      <c r="AL1232" s="1">
        <v>1</v>
      </c>
      <c r="AM1232" s="1">
        <v>1</v>
      </c>
      <c r="AN1232" s="1">
        <v>0</v>
      </c>
      <c r="AO1232" s="1">
        <v>1</v>
      </c>
      <c r="AP1232" s="1">
        <v>0</v>
      </c>
      <c r="AQ1232" s="1">
        <v>0</v>
      </c>
      <c r="AR1232" s="1">
        <v>0</v>
      </c>
      <c r="AS1232" s="1">
        <v>0</v>
      </c>
      <c r="AV1232" s="1">
        <v>11.8</v>
      </c>
      <c r="AW1232" s="1" t="s">
        <v>66</v>
      </c>
      <c r="AX1232" s="1">
        <v>8</v>
      </c>
    </row>
    <row r="1233" spans="1:50">
      <c r="A1233" s="1" t="s">
        <v>2293</v>
      </c>
      <c r="B1233" s="1" t="s">
        <v>2294</v>
      </c>
      <c r="C1233" s="1" t="s">
        <v>142</v>
      </c>
      <c r="D1233" s="1">
        <v>7080</v>
      </c>
      <c r="E1233" s="1" t="s">
        <v>53</v>
      </c>
      <c r="F1233" s="1">
        <v>28</v>
      </c>
      <c r="G1233" s="1" t="s">
        <v>54</v>
      </c>
      <c r="H1233" s="1">
        <v>287.83</v>
      </c>
      <c r="I1233" s="1" t="s">
        <v>641</v>
      </c>
      <c r="J1233" s="1" t="s">
        <v>56</v>
      </c>
      <c r="K1233" s="1" t="s">
        <v>131</v>
      </c>
      <c r="L1233" s="1" t="s">
        <v>66</v>
      </c>
      <c r="M1233" s="1">
        <v>1</v>
      </c>
      <c r="N1233" s="1">
        <v>0</v>
      </c>
      <c r="O1233" s="1">
        <v>0</v>
      </c>
      <c r="P1233" s="1">
        <v>0</v>
      </c>
      <c r="Q1233" s="1" t="s">
        <v>59</v>
      </c>
      <c r="R1233" s="1" t="s">
        <v>59</v>
      </c>
      <c r="S1233" s="1" t="s">
        <v>59</v>
      </c>
      <c r="T1233" s="1" t="s">
        <v>59</v>
      </c>
      <c r="U1233" s="1" t="s">
        <v>59</v>
      </c>
      <c r="V1233" s="1">
        <v>0</v>
      </c>
      <c r="W1233" s="1">
        <v>1</v>
      </c>
      <c r="X1233" s="1">
        <v>0</v>
      </c>
      <c r="Y1233" s="1" t="s">
        <v>58</v>
      </c>
      <c r="Z1233" s="1" t="s">
        <v>58</v>
      </c>
      <c r="AA1233" s="1" t="s">
        <v>58</v>
      </c>
      <c r="AB1233" s="1" t="s">
        <v>58</v>
      </c>
      <c r="AC1233" s="1" t="s">
        <v>58</v>
      </c>
      <c r="AD1233" s="1" t="s">
        <v>58</v>
      </c>
      <c r="AE1233" s="1" t="s">
        <v>58</v>
      </c>
      <c r="AF1233" s="1" t="s">
        <v>58</v>
      </c>
      <c r="AG1233" s="1" t="s">
        <v>58</v>
      </c>
      <c r="AH1233" s="1" t="s">
        <v>58</v>
      </c>
      <c r="AI1233" s="1" t="s">
        <v>58</v>
      </c>
      <c r="AJ1233" s="1" t="s">
        <v>58</v>
      </c>
      <c r="AK1233" s="1">
        <v>0</v>
      </c>
      <c r="AL1233" s="1">
        <v>0</v>
      </c>
      <c r="AM1233" s="1">
        <v>0</v>
      </c>
      <c r="AN1233" s="1">
        <v>0</v>
      </c>
      <c r="AO1233" s="1">
        <v>0</v>
      </c>
      <c r="AP1233" s="1">
        <v>0</v>
      </c>
      <c r="AQ1233" s="1">
        <v>0</v>
      </c>
      <c r="AR1233" s="1">
        <v>0</v>
      </c>
      <c r="AS1233" s="1">
        <v>0</v>
      </c>
      <c r="AV1233" s="1">
        <v>12.7</v>
      </c>
      <c r="AW1233" s="1" t="s">
        <v>59</v>
      </c>
      <c r="AX1233" s="1">
        <v>6</v>
      </c>
    </row>
    <row r="1234" spans="1:50">
      <c r="A1234" s="1" t="s">
        <v>2295</v>
      </c>
      <c r="B1234" s="1" t="s">
        <v>2296</v>
      </c>
      <c r="C1234" s="1" t="s">
        <v>187</v>
      </c>
      <c r="D1234" s="1">
        <v>6760</v>
      </c>
      <c r="E1234" s="1" t="s">
        <v>53</v>
      </c>
      <c r="F1234" s="1">
        <v>52</v>
      </c>
      <c r="G1234" s="1" t="s">
        <v>64</v>
      </c>
      <c r="H1234" s="1">
        <v>282.57</v>
      </c>
      <c r="I1234" s="1" t="s">
        <v>313</v>
      </c>
      <c r="J1234" s="1" t="s">
        <v>71</v>
      </c>
      <c r="K1234" s="1" t="s">
        <v>256</v>
      </c>
      <c r="L1234" s="1" t="s">
        <v>66</v>
      </c>
      <c r="M1234" s="1">
        <v>1</v>
      </c>
      <c r="N1234" s="1">
        <v>2</v>
      </c>
      <c r="O1234" s="1">
        <v>2</v>
      </c>
      <c r="P1234" s="1">
        <v>1</v>
      </c>
      <c r="Q1234" s="1" t="s">
        <v>59</v>
      </c>
      <c r="R1234" s="1" t="s">
        <v>59</v>
      </c>
      <c r="S1234" s="1" t="s">
        <v>59</v>
      </c>
      <c r="T1234" s="1" t="s">
        <v>59</v>
      </c>
      <c r="U1234" s="1" t="s">
        <v>59</v>
      </c>
      <c r="Y1234" s="1" t="s">
        <v>58</v>
      </c>
      <c r="Z1234" s="1" t="s">
        <v>66</v>
      </c>
      <c r="AA1234" s="1" t="s">
        <v>58</v>
      </c>
      <c r="AB1234" s="1" t="s">
        <v>66</v>
      </c>
      <c r="AC1234" s="1" t="s">
        <v>58</v>
      </c>
      <c r="AD1234" s="1" t="s">
        <v>58</v>
      </c>
      <c r="AE1234" s="1" t="s">
        <v>66</v>
      </c>
      <c r="AF1234" s="1" t="s">
        <v>58</v>
      </c>
      <c r="AG1234" s="1" t="s">
        <v>58</v>
      </c>
      <c r="AH1234" s="1" t="s">
        <v>58</v>
      </c>
      <c r="AI1234" s="1" t="s">
        <v>58</v>
      </c>
      <c r="AJ1234" s="1" t="s">
        <v>58</v>
      </c>
      <c r="AK1234" s="1">
        <v>0</v>
      </c>
      <c r="AL1234" s="1">
        <v>0</v>
      </c>
      <c r="AM1234" s="1">
        <v>1</v>
      </c>
      <c r="AN1234" s="1">
        <v>0</v>
      </c>
      <c r="AO1234" s="1">
        <v>1</v>
      </c>
      <c r="AP1234" s="1">
        <v>0</v>
      </c>
      <c r="AQ1234" s="1">
        <v>0</v>
      </c>
      <c r="AR1234" s="1">
        <v>0</v>
      </c>
      <c r="AS1234" s="1">
        <v>1</v>
      </c>
      <c r="AW1234" s="1" t="s">
        <v>66</v>
      </c>
      <c r="AX1234" s="1">
        <v>7</v>
      </c>
    </row>
    <row r="1235" spans="1:50">
      <c r="A1235" s="1" t="s">
        <v>2297</v>
      </c>
      <c r="B1235" s="1" t="s">
        <v>396</v>
      </c>
      <c r="C1235" s="1" t="s">
        <v>119</v>
      </c>
      <c r="D1235" s="1">
        <v>600</v>
      </c>
      <c r="E1235" s="1" t="s">
        <v>63</v>
      </c>
      <c r="F1235" s="1">
        <v>52</v>
      </c>
      <c r="G1235" s="1" t="s">
        <v>84</v>
      </c>
      <c r="H1235" s="1">
        <v>237.5</v>
      </c>
      <c r="I1235" s="1" t="s">
        <v>55</v>
      </c>
      <c r="J1235" s="1" t="s">
        <v>56</v>
      </c>
      <c r="K1235" s="1" t="s">
        <v>57</v>
      </c>
      <c r="L1235" s="1" t="s">
        <v>58</v>
      </c>
      <c r="M1235" s="1">
        <v>0</v>
      </c>
      <c r="N1235" s="1">
        <v>0</v>
      </c>
      <c r="O1235" s="1">
        <v>0</v>
      </c>
      <c r="P1235" s="1">
        <v>0</v>
      </c>
      <c r="Q1235" s="1" t="s">
        <v>59</v>
      </c>
      <c r="R1235" s="1" t="s">
        <v>59</v>
      </c>
      <c r="S1235" s="1" t="s">
        <v>59</v>
      </c>
      <c r="T1235" s="1" t="s">
        <v>59</v>
      </c>
      <c r="U1235" s="1" t="s">
        <v>59</v>
      </c>
      <c r="W1235" s="1">
        <v>0</v>
      </c>
      <c r="X1235" s="1">
        <v>0</v>
      </c>
      <c r="Y1235" s="1" t="s">
        <v>58</v>
      </c>
      <c r="Z1235" s="1" t="s">
        <v>58</v>
      </c>
      <c r="AA1235" s="1" t="s">
        <v>58</v>
      </c>
      <c r="AB1235" s="1" t="s">
        <v>58</v>
      </c>
      <c r="AC1235" s="1" t="s">
        <v>58</v>
      </c>
      <c r="AD1235" s="1" t="s">
        <v>58</v>
      </c>
      <c r="AE1235" s="1" t="s">
        <v>58</v>
      </c>
      <c r="AF1235" s="1" t="s">
        <v>58</v>
      </c>
      <c r="AG1235" s="1" t="s">
        <v>58</v>
      </c>
      <c r="AH1235" s="1" t="s">
        <v>58</v>
      </c>
      <c r="AI1235" s="1" t="s">
        <v>58</v>
      </c>
      <c r="AJ1235" s="1" t="s">
        <v>58</v>
      </c>
      <c r="AK1235" s="1">
        <v>0</v>
      </c>
      <c r="AL1235" s="1">
        <v>0</v>
      </c>
      <c r="AM1235" s="1">
        <v>1</v>
      </c>
      <c r="AN1235" s="1">
        <v>0</v>
      </c>
      <c r="AO1235" s="1">
        <v>0</v>
      </c>
      <c r="AP1235" s="1">
        <v>0</v>
      </c>
      <c r="AQ1235" s="1">
        <v>0</v>
      </c>
      <c r="AR1235" s="1">
        <v>0</v>
      </c>
      <c r="AS1235" s="1">
        <v>1</v>
      </c>
      <c r="AV1235" s="1">
        <v>12.9</v>
      </c>
      <c r="AW1235" s="1" t="s">
        <v>59</v>
      </c>
      <c r="AX1235" s="1">
        <v>7</v>
      </c>
    </row>
    <row r="1236" spans="1:50">
      <c r="A1236" s="1" t="s">
        <v>2298</v>
      </c>
      <c r="B1236" s="1" t="s">
        <v>1691</v>
      </c>
      <c r="C1236" s="1" t="s">
        <v>177</v>
      </c>
      <c r="D1236" s="1">
        <v>9040</v>
      </c>
      <c r="E1236" s="1" t="s">
        <v>63</v>
      </c>
      <c r="F1236" s="1">
        <v>0</v>
      </c>
      <c r="G1236" s="1" t="s">
        <v>226</v>
      </c>
      <c r="H1236" s="1">
        <v>340.79</v>
      </c>
      <c r="I1236" s="1" t="s">
        <v>55</v>
      </c>
      <c r="J1236" s="1" t="s">
        <v>55</v>
      </c>
      <c r="K1236" s="1" t="s">
        <v>131</v>
      </c>
      <c r="L1236" s="1" t="s">
        <v>58</v>
      </c>
      <c r="M1236" s="1">
        <v>0</v>
      </c>
      <c r="N1236" s="1">
        <v>1</v>
      </c>
      <c r="O1236" s="1">
        <v>1</v>
      </c>
      <c r="P1236" s="1">
        <v>0</v>
      </c>
      <c r="Q1236" s="1" t="s">
        <v>59</v>
      </c>
      <c r="R1236" s="1" t="s">
        <v>59</v>
      </c>
      <c r="S1236" s="1" t="s">
        <v>59</v>
      </c>
      <c r="T1236" s="1" t="s">
        <v>59</v>
      </c>
      <c r="U1236" s="1" t="s">
        <v>59</v>
      </c>
      <c r="W1236" s="1">
        <v>0</v>
      </c>
      <c r="X1236" s="1">
        <v>0</v>
      </c>
      <c r="Y1236" s="1" t="s">
        <v>58</v>
      </c>
      <c r="Z1236" s="1" t="s">
        <v>58</v>
      </c>
      <c r="AA1236" s="1" t="s">
        <v>58</v>
      </c>
      <c r="AB1236" s="1" t="s">
        <v>58</v>
      </c>
      <c r="AC1236" s="1" t="s">
        <v>58</v>
      </c>
      <c r="AD1236" s="1" t="s">
        <v>58</v>
      </c>
      <c r="AE1236" s="1" t="s">
        <v>58</v>
      </c>
      <c r="AF1236" s="1" t="s">
        <v>58</v>
      </c>
      <c r="AG1236" s="1" t="s">
        <v>58</v>
      </c>
      <c r="AH1236" s="1" t="s">
        <v>58</v>
      </c>
      <c r="AI1236" s="1" t="s">
        <v>58</v>
      </c>
      <c r="AJ1236" s="1" t="s">
        <v>58</v>
      </c>
      <c r="AK1236" s="1">
        <v>0</v>
      </c>
      <c r="AL1236" s="1">
        <v>1</v>
      </c>
      <c r="AM1236" s="1">
        <v>1</v>
      </c>
      <c r="AN1236" s="1">
        <v>0</v>
      </c>
      <c r="AO1236" s="1">
        <v>0</v>
      </c>
      <c r="AP1236" s="1">
        <v>0</v>
      </c>
      <c r="AQ1236" s="1">
        <v>0</v>
      </c>
      <c r="AR1236" s="1">
        <v>1</v>
      </c>
      <c r="AS1236" s="1">
        <v>0</v>
      </c>
      <c r="AV1236" s="1">
        <v>14.3</v>
      </c>
      <c r="AW1236" s="1" t="s">
        <v>59</v>
      </c>
      <c r="AX1236" s="1">
        <v>8</v>
      </c>
    </row>
    <row r="1237" spans="1:50">
      <c r="A1237" s="1" t="s">
        <v>2299</v>
      </c>
      <c r="B1237" s="1" t="s">
        <v>462</v>
      </c>
      <c r="C1237" s="1" t="s">
        <v>171</v>
      </c>
      <c r="D1237" s="1">
        <v>1280</v>
      </c>
      <c r="E1237" s="1" t="s">
        <v>63</v>
      </c>
      <c r="F1237" s="1">
        <v>52</v>
      </c>
      <c r="G1237" s="1" t="s">
        <v>226</v>
      </c>
      <c r="H1237" s="1">
        <v>301.64</v>
      </c>
      <c r="I1237" s="1" t="s">
        <v>100</v>
      </c>
      <c r="J1237" s="1" t="s">
        <v>71</v>
      </c>
      <c r="K1237" s="1" t="s">
        <v>145</v>
      </c>
      <c r="L1237" s="1" t="s">
        <v>58</v>
      </c>
      <c r="M1237" s="1">
        <v>0</v>
      </c>
      <c r="N1237" s="1">
        <v>2</v>
      </c>
      <c r="O1237" s="1">
        <v>2</v>
      </c>
      <c r="P1237" s="1">
        <v>0</v>
      </c>
      <c r="Q1237" s="1" t="s">
        <v>59</v>
      </c>
      <c r="R1237" s="1" t="s">
        <v>59</v>
      </c>
      <c r="S1237" s="1" t="s">
        <v>59</v>
      </c>
      <c r="T1237" s="1" t="s">
        <v>66</v>
      </c>
      <c r="U1237" s="1" t="s">
        <v>66</v>
      </c>
      <c r="V1237" s="1">
        <v>1</v>
      </c>
      <c r="W1237" s="1">
        <v>1</v>
      </c>
      <c r="X1237" s="1">
        <v>1</v>
      </c>
      <c r="Y1237" s="1" t="s">
        <v>66</v>
      </c>
      <c r="Z1237" s="1" t="s">
        <v>58</v>
      </c>
      <c r="AA1237" s="1" t="s">
        <v>58</v>
      </c>
      <c r="AB1237" s="1" t="s">
        <v>58</v>
      </c>
      <c r="AC1237" s="1" t="s">
        <v>66</v>
      </c>
      <c r="AD1237" s="1" t="s">
        <v>58</v>
      </c>
      <c r="AE1237" s="1" t="s">
        <v>58</v>
      </c>
      <c r="AF1237" s="1" t="s">
        <v>58</v>
      </c>
      <c r="AG1237" s="1" t="s">
        <v>58</v>
      </c>
      <c r="AH1237" s="1" t="s">
        <v>66</v>
      </c>
      <c r="AI1237" s="1" t="s">
        <v>58</v>
      </c>
      <c r="AJ1237" s="1" t="s">
        <v>58</v>
      </c>
      <c r="AK1237" s="1">
        <v>0</v>
      </c>
      <c r="AL1237" s="1">
        <v>1</v>
      </c>
      <c r="AM1237" s="1">
        <v>1</v>
      </c>
      <c r="AN1237" s="1">
        <v>0</v>
      </c>
      <c r="AO1237" s="1">
        <v>1</v>
      </c>
      <c r="AP1237" s="1">
        <v>0</v>
      </c>
      <c r="AQ1237" s="1">
        <v>0</v>
      </c>
      <c r="AR1237" s="1">
        <v>0</v>
      </c>
      <c r="AS1237" s="1">
        <v>1</v>
      </c>
      <c r="AV1237" s="1">
        <v>13.4</v>
      </c>
      <c r="AW1237" s="1" t="s">
        <v>59</v>
      </c>
      <c r="AX1237" s="1">
        <v>3</v>
      </c>
    </row>
    <row r="1238" spans="1:50">
      <c r="A1238" s="1" t="s">
        <v>2300</v>
      </c>
      <c r="B1238" s="1" t="s">
        <v>2301</v>
      </c>
      <c r="C1238" s="1" t="s">
        <v>62</v>
      </c>
      <c r="E1238" s="1" t="s">
        <v>63</v>
      </c>
      <c r="F1238" s="1">
        <v>76</v>
      </c>
      <c r="G1238" s="1" t="s">
        <v>84</v>
      </c>
      <c r="H1238" s="1">
        <v>220.07</v>
      </c>
      <c r="I1238" s="1" t="s">
        <v>105</v>
      </c>
      <c r="J1238" s="1" t="s">
        <v>71</v>
      </c>
      <c r="K1238" s="1" t="s">
        <v>72</v>
      </c>
      <c r="L1238" s="1" t="s">
        <v>58</v>
      </c>
      <c r="M1238" s="1">
        <v>0</v>
      </c>
      <c r="N1238" s="1">
        <v>2</v>
      </c>
      <c r="O1238" s="1">
        <v>2</v>
      </c>
      <c r="P1238" s="1">
        <v>1</v>
      </c>
      <c r="Q1238" s="1" t="s">
        <v>59</v>
      </c>
      <c r="R1238" s="1" t="s">
        <v>66</v>
      </c>
      <c r="S1238" s="1" t="s">
        <v>66</v>
      </c>
      <c r="T1238" s="1" t="s">
        <v>66</v>
      </c>
      <c r="U1238" s="1" t="s">
        <v>66</v>
      </c>
      <c r="V1238" s="1">
        <v>1</v>
      </c>
      <c r="W1238" s="1">
        <v>1</v>
      </c>
      <c r="X1238" s="1">
        <v>0</v>
      </c>
      <c r="Y1238" s="1" t="s">
        <v>58</v>
      </c>
      <c r="Z1238" s="1" t="s">
        <v>58</v>
      </c>
      <c r="AA1238" s="1" t="s">
        <v>58</v>
      </c>
      <c r="AB1238" s="1" t="s">
        <v>66</v>
      </c>
      <c r="AC1238" s="1" t="s">
        <v>58</v>
      </c>
      <c r="AD1238" s="1" t="s">
        <v>58</v>
      </c>
      <c r="AE1238" s="1" t="s">
        <v>66</v>
      </c>
      <c r="AF1238" s="1" t="s">
        <v>58</v>
      </c>
      <c r="AG1238" s="1" t="s">
        <v>58</v>
      </c>
      <c r="AH1238" s="1" t="s">
        <v>58</v>
      </c>
      <c r="AI1238" s="1" t="s">
        <v>58</v>
      </c>
      <c r="AJ1238" s="1" t="s">
        <v>58</v>
      </c>
      <c r="AK1238" s="1">
        <v>0</v>
      </c>
      <c r="AL1238" s="1">
        <v>0</v>
      </c>
      <c r="AM1238" s="1">
        <v>0</v>
      </c>
      <c r="AN1238" s="1">
        <v>0</v>
      </c>
      <c r="AO1238" s="1">
        <v>0</v>
      </c>
      <c r="AP1238" s="1">
        <v>0</v>
      </c>
      <c r="AQ1238" s="1">
        <v>0</v>
      </c>
      <c r="AR1238" s="1">
        <v>0</v>
      </c>
      <c r="AS1238" s="1">
        <v>0</v>
      </c>
      <c r="AV1238" s="1">
        <v>12.7</v>
      </c>
      <c r="AW1238" s="1" t="s">
        <v>66</v>
      </c>
      <c r="AX1238" s="1">
        <v>8</v>
      </c>
    </row>
    <row r="1239" spans="1:50">
      <c r="A1239" s="1" t="s">
        <v>2302</v>
      </c>
      <c r="B1239" s="1" t="s">
        <v>2303</v>
      </c>
      <c r="C1239" s="1" t="s">
        <v>177</v>
      </c>
      <c r="E1239" s="1" t="s">
        <v>63</v>
      </c>
      <c r="F1239" s="1">
        <v>76</v>
      </c>
      <c r="G1239" s="1" t="s">
        <v>54</v>
      </c>
      <c r="H1239" s="1">
        <v>209.21</v>
      </c>
      <c r="I1239" s="1" t="s">
        <v>55</v>
      </c>
      <c r="J1239" s="1" t="s">
        <v>71</v>
      </c>
      <c r="K1239" s="1" t="s">
        <v>72</v>
      </c>
      <c r="L1239" s="1" t="s">
        <v>58</v>
      </c>
      <c r="M1239" s="1">
        <v>0</v>
      </c>
      <c r="N1239" s="1">
        <v>2</v>
      </c>
      <c r="O1239" s="1">
        <v>2</v>
      </c>
      <c r="P1239" s="1">
        <v>0</v>
      </c>
      <c r="Q1239" s="1" t="s">
        <v>59</v>
      </c>
      <c r="R1239" s="1" t="s">
        <v>59</v>
      </c>
      <c r="S1239" s="1" t="s">
        <v>59</v>
      </c>
      <c r="T1239" s="1" t="s">
        <v>59</v>
      </c>
      <c r="U1239" s="1" t="s">
        <v>59</v>
      </c>
      <c r="W1239" s="1">
        <v>0</v>
      </c>
      <c r="X1239" s="1">
        <v>0</v>
      </c>
      <c r="Y1239" s="1" t="s">
        <v>66</v>
      </c>
      <c r="Z1239" s="1" t="s">
        <v>66</v>
      </c>
      <c r="AA1239" s="1" t="s">
        <v>58</v>
      </c>
      <c r="AB1239" s="1" t="s">
        <v>58</v>
      </c>
      <c r="AC1239" s="1" t="s">
        <v>58</v>
      </c>
      <c r="AD1239" s="1" t="s">
        <v>58</v>
      </c>
      <c r="AE1239" s="1" t="s">
        <v>58</v>
      </c>
      <c r="AF1239" s="1" t="s">
        <v>58</v>
      </c>
      <c r="AG1239" s="1" t="s">
        <v>58</v>
      </c>
      <c r="AH1239" s="1" t="s">
        <v>58</v>
      </c>
      <c r="AI1239" s="1" t="s">
        <v>58</v>
      </c>
      <c r="AJ1239" s="1" t="s">
        <v>58</v>
      </c>
      <c r="AK1239" s="1">
        <v>0</v>
      </c>
      <c r="AL1239" s="1">
        <v>1</v>
      </c>
      <c r="AM1239" s="1">
        <v>1</v>
      </c>
      <c r="AN1239" s="1">
        <v>1</v>
      </c>
      <c r="AO1239" s="1">
        <v>1</v>
      </c>
      <c r="AP1239" s="1">
        <v>0</v>
      </c>
      <c r="AQ1239" s="1">
        <v>0</v>
      </c>
      <c r="AR1239" s="1">
        <v>0</v>
      </c>
      <c r="AS1239" s="1">
        <v>0</v>
      </c>
      <c r="AV1239" s="1">
        <v>13.1</v>
      </c>
      <c r="AW1239" s="1" t="s">
        <v>59</v>
      </c>
      <c r="AX1239" s="1">
        <v>8</v>
      </c>
    </row>
    <row r="1240" spans="1:50">
      <c r="A1240" s="1" t="s">
        <v>2304</v>
      </c>
      <c r="B1240" s="1" t="s">
        <v>2305</v>
      </c>
      <c r="C1240" s="1" t="s">
        <v>103</v>
      </c>
      <c r="D1240" s="1">
        <v>4480</v>
      </c>
      <c r="E1240" s="1" t="s">
        <v>63</v>
      </c>
      <c r="F1240" s="1">
        <v>30</v>
      </c>
      <c r="G1240" s="1" t="s">
        <v>363</v>
      </c>
      <c r="H1240" s="1">
        <v>340.79</v>
      </c>
      <c r="I1240" s="1" t="s">
        <v>241</v>
      </c>
      <c r="J1240" s="1" t="s">
        <v>56</v>
      </c>
      <c r="K1240" s="1" t="s">
        <v>215</v>
      </c>
      <c r="L1240" s="1" t="s">
        <v>58</v>
      </c>
      <c r="M1240" s="1">
        <v>0</v>
      </c>
      <c r="N1240" s="1">
        <v>0</v>
      </c>
      <c r="O1240" s="1">
        <v>0</v>
      </c>
      <c r="P1240" s="1">
        <v>0</v>
      </c>
      <c r="Q1240" s="1" t="s">
        <v>59</v>
      </c>
      <c r="R1240" s="1" t="s">
        <v>59</v>
      </c>
      <c r="S1240" s="1" t="s">
        <v>59</v>
      </c>
      <c r="T1240" s="1" t="s">
        <v>59</v>
      </c>
      <c r="U1240" s="1" t="s">
        <v>59</v>
      </c>
      <c r="W1240" s="1">
        <v>0</v>
      </c>
      <c r="X1240" s="1">
        <v>0</v>
      </c>
      <c r="Y1240" s="1" t="s">
        <v>66</v>
      </c>
      <c r="Z1240" s="1" t="s">
        <v>66</v>
      </c>
      <c r="AA1240" s="1" t="s">
        <v>58</v>
      </c>
      <c r="AB1240" s="1" t="s">
        <v>66</v>
      </c>
      <c r="AC1240" s="1" t="s">
        <v>58</v>
      </c>
      <c r="AD1240" s="1" t="s">
        <v>58</v>
      </c>
      <c r="AE1240" s="1" t="s">
        <v>58</v>
      </c>
      <c r="AF1240" s="1" t="s">
        <v>58</v>
      </c>
      <c r="AG1240" s="1" t="s">
        <v>58</v>
      </c>
      <c r="AH1240" s="1" t="s">
        <v>58</v>
      </c>
      <c r="AI1240" s="1" t="s">
        <v>58</v>
      </c>
      <c r="AJ1240" s="1" t="s">
        <v>58</v>
      </c>
      <c r="AK1240" s="1">
        <v>0</v>
      </c>
      <c r="AL1240" s="1">
        <v>0</v>
      </c>
      <c r="AM1240" s="1">
        <v>0</v>
      </c>
      <c r="AN1240" s="1">
        <v>0</v>
      </c>
      <c r="AO1240" s="1">
        <v>0</v>
      </c>
      <c r="AP1240" s="1">
        <v>0</v>
      </c>
      <c r="AQ1240" s="1">
        <v>0</v>
      </c>
      <c r="AR1240" s="1">
        <v>0</v>
      </c>
      <c r="AS1240" s="1">
        <v>0</v>
      </c>
      <c r="AV1240" s="1">
        <v>11.6</v>
      </c>
      <c r="AW1240" s="1" t="s">
        <v>59</v>
      </c>
      <c r="AX1240" s="1">
        <v>6</v>
      </c>
    </row>
    <row r="1241" spans="1:50">
      <c r="A1241" s="1" t="s">
        <v>2306</v>
      </c>
      <c r="B1241" s="1" t="s">
        <v>1328</v>
      </c>
      <c r="C1241" s="1" t="s">
        <v>103</v>
      </c>
      <c r="D1241" s="1">
        <v>6780</v>
      </c>
      <c r="E1241" s="1" t="s">
        <v>53</v>
      </c>
      <c r="F1241" s="1">
        <v>48</v>
      </c>
      <c r="G1241" s="1" t="s">
        <v>54</v>
      </c>
      <c r="H1241" s="1">
        <v>290.79000000000002</v>
      </c>
      <c r="I1241" s="1" t="s">
        <v>65</v>
      </c>
      <c r="J1241" s="1" t="s">
        <v>56</v>
      </c>
      <c r="K1241" s="1" t="s">
        <v>85</v>
      </c>
      <c r="L1241" s="1" t="s">
        <v>66</v>
      </c>
      <c r="M1241" s="1">
        <v>1</v>
      </c>
      <c r="N1241" s="1">
        <v>1</v>
      </c>
      <c r="O1241" s="1">
        <v>1</v>
      </c>
      <c r="P1241" s="1">
        <v>0</v>
      </c>
      <c r="Q1241" s="1" t="s">
        <v>66</v>
      </c>
      <c r="R1241" s="1" t="s">
        <v>59</v>
      </c>
      <c r="S1241" s="1" t="s">
        <v>59</v>
      </c>
      <c r="T1241" s="1" t="s">
        <v>59</v>
      </c>
      <c r="U1241" s="1" t="s">
        <v>59</v>
      </c>
      <c r="W1241" s="1">
        <v>0</v>
      </c>
      <c r="X1241" s="1">
        <v>0</v>
      </c>
      <c r="Y1241" s="1" t="s">
        <v>58</v>
      </c>
      <c r="Z1241" s="1" t="s">
        <v>66</v>
      </c>
      <c r="AA1241" s="1" t="s">
        <v>58</v>
      </c>
      <c r="AB1241" s="1" t="s">
        <v>66</v>
      </c>
      <c r="AC1241" s="1" t="s">
        <v>58</v>
      </c>
      <c r="AD1241" s="1" t="s">
        <v>58</v>
      </c>
      <c r="AE1241" s="1" t="s">
        <v>58</v>
      </c>
      <c r="AF1241" s="1" t="s">
        <v>58</v>
      </c>
      <c r="AG1241" s="1" t="s">
        <v>58</v>
      </c>
      <c r="AH1241" s="1" t="s">
        <v>58</v>
      </c>
      <c r="AI1241" s="1" t="s">
        <v>58</v>
      </c>
      <c r="AJ1241" s="1" t="s">
        <v>58</v>
      </c>
      <c r="AK1241" s="1">
        <v>0</v>
      </c>
      <c r="AL1241" s="1">
        <v>1</v>
      </c>
      <c r="AM1241" s="1">
        <v>0</v>
      </c>
      <c r="AN1241" s="1">
        <v>0</v>
      </c>
      <c r="AO1241" s="1">
        <v>0</v>
      </c>
      <c r="AP1241" s="1">
        <v>0</v>
      </c>
      <c r="AQ1241" s="1">
        <v>0</v>
      </c>
      <c r="AR1241" s="1">
        <v>0</v>
      </c>
      <c r="AS1241" s="1">
        <v>1</v>
      </c>
      <c r="AV1241" s="1">
        <v>12.2</v>
      </c>
      <c r="AW1241" s="1" t="s">
        <v>59</v>
      </c>
      <c r="AX1241" s="1">
        <v>6</v>
      </c>
    </row>
    <row r="1242" spans="1:50">
      <c r="A1242" s="1" t="s">
        <v>2307</v>
      </c>
      <c r="B1242" s="1" t="s">
        <v>2308</v>
      </c>
      <c r="C1242" s="1" t="s">
        <v>108</v>
      </c>
      <c r="D1242" s="1">
        <v>1920</v>
      </c>
      <c r="E1242" s="1" t="s">
        <v>53</v>
      </c>
      <c r="F1242" s="1">
        <v>50</v>
      </c>
      <c r="G1242" s="1" t="s">
        <v>163</v>
      </c>
      <c r="H1242" s="1">
        <v>230.26</v>
      </c>
      <c r="I1242" s="1" t="s">
        <v>55</v>
      </c>
      <c r="J1242" s="1" t="s">
        <v>71</v>
      </c>
      <c r="K1242" s="1" t="s">
        <v>131</v>
      </c>
      <c r="L1242" s="1" t="s">
        <v>58</v>
      </c>
      <c r="M1242" s="1">
        <v>0</v>
      </c>
      <c r="N1242" s="1">
        <v>1</v>
      </c>
      <c r="O1242" s="1">
        <v>1</v>
      </c>
      <c r="P1242" s="1">
        <v>0</v>
      </c>
      <c r="Q1242" s="1" t="s">
        <v>59</v>
      </c>
      <c r="R1242" s="1" t="s">
        <v>59</v>
      </c>
      <c r="S1242" s="1" t="s">
        <v>59</v>
      </c>
      <c r="T1242" s="1" t="s">
        <v>59</v>
      </c>
      <c r="U1242" s="1" t="s">
        <v>59</v>
      </c>
      <c r="V1242" s="1">
        <v>0</v>
      </c>
      <c r="W1242" s="1">
        <v>1</v>
      </c>
      <c r="X1242" s="1">
        <v>0</v>
      </c>
      <c r="Y1242" s="1" t="s">
        <v>66</v>
      </c>
      <c r="Z1242" s="1" t="s">
        <v>58</v>
      </c>
      <c r="AA1242" s="1" t="s">
        <v>58</v>
      </c>
      <c r="AB1242" s="1" t="s">
        <v>58</v>
      </c>
      <c r="AC1242" s="1" t="s">
        <v>58</v>
      </c>
      <c r="AD1242" s="1" t="s">
        <v>58</v>
      </c>
      <c r="AE1242" s="1" t="s">
        <v>58</v>
      </c>
      <c r="AF1242" s="1" t="s">
        <v>58</v>
      </c>
      <c r="AG1242" s="1" t="s">
        <v>58</v>
      </c>
      <c r="AH1242" s="1" t="s">
        <v>58</v>
      </c>
      <c r="AI1242" s="1" t="s">
        <v>58</v>
      </c>
      <c r="AJ1242" s="1" t="s">
        <v>58</v>
      </c>
      <c r="AK1242" s="1">
        <v>1</v>
      </c>
      <c r="AL1242" s="1">
        <v>1</v>
      </c>
      <c r="AM1242" s="1">
        <v>1</v>
      </c>
      <c r="AN1242" s="1">
        <v>0</v>
      </c>
      <c r="AO1242" s="1">
        <v>1</v>
      </c>
      <c r="AP1242" s="1">
        <v>0</v>
      </c>
      <c r="AQ1242" s="1">
        <v>1</v>
      </c>
      <c r="AR1242" s="1">
        <v>1</v>
      </c>
      <c r="AS1242" s="1">
        <v>1</v>
      </c>
      <c r="AV1242" s="1">
        <v>11.4</v>
      </c>
      <c r="AW1242" s="1" t="s">
        <v>59</v>
      </c>
      <c r="AX1242" s="1">
        <v>9</v>
      </c>
    </row>
    <row r="1243" spans="1:50">
      <c r="A1243" s="1" t="s">
        <v>2309</v>
      </c>
      <c r="B1243" s="1" t="s">
        <v>2310</v>
      </c>
      <c r="C1243" s="1" t="s">
        <v>122</v>
      </c>
      <c r="D1243" s="1">
        <v>4900</v>
      </c>
      <c r="E1243" s="1" t="s">
        <v>63</v>
      </c>
      <c r="F1243" s="1">
        <v>30</v>
      </c>
      <c r="G1243" s="1" t="s">
        <v>70</v>
      </c>
      <c r="H1243" s="1">
        <v>297.37</v>
      </c>
      <c r="I1243" s="1" t="s">
        <v>55</v>
      </c>
      <c r="J1243" s="1" t="s">
        <v>71</v>
      </c>
      <c r="K1243" s="1" t="s">
        <v>131</v>
      </c>
      <c r="L1243" s="1" t="s">
        <v>66</v>
      </c>
      <c r="M1243" s="1">
        <v>2</v>
      </c>
      <c r="N1243" s="1">
        <v>0</v>
      </c>
      <c r="O1243" s="1">
        <v>0</v>
      </c>
      <c r="P1243" s="1">
        <v>0</v>
      </c>
      <c r="Q1243" s="1" t="s">
        <v>59</v>
      </c>
      <c r="R1243" s="1" t="s">
        <v>59</v>
      </c>
      <c r="S1243" s="1" t="s">
        <v>59</v>
      </c>
      <c r="T1243" s="1" t="s">
        <v>59</v>
      </c>
      <c r="U1243" s="1" t="s">
        <v>59</v>
      </c>
      <c r="V1243" s="1">
        <v>0</v>
      </c>
      <c r="W1243" s="1">
        <v>1</v>
      </c>
      <c r="X1243" s="1">
        <v>1</v>
      </c>
      <c r="Y1243" s="1" t="s">
        <v>59</v>
      </c>
      <c r="Z1243" s="1" t="s">
        <v>59</v>
      </c>
      <c r="AA1243" s="1" t="s">
        <v>59</v>
      </c>
      <c r="AB1243" s="1" t="s">
        <v>59</v>
      </c>
      <c r="AC1243" s="1" t="s">
        <v>59</v>
      </c>
      <c r="AD1243" s="1" t="s">
        <v>59</v>
      </c>
      <c r="AE1243" s="1" t="s">
        <v>59</v>
      </c>
      <c r="AF1243" s="1" t="s">
        <v>59</v>
      </c>
      <c r="AG1243" s="1" t="s">
        <v>59</v>
      </c>
      <c r="AH1243" s="1" t="s">
        <v>59</v>
      </c>
      <c r="AI1243" s="1" t="s">
        <v>59</v>
      </c>
      <c r="AJ1243" s="1" t="s">
        <v>59</v>
      </c>
      <c r="AV1243" s="1">
        <v>14.2</v>
      </c>
      <c r="AW1243" s="1" t="s">
        <v>59</v>
      </c>
      <c r="AX1243" s="1">
        <v>7</v>
      </c>
    </row>
    <row r="1244" spans="1:50">
      <c r="A1244" s="1" t="s">
        <v>2311</v>
      </c>
      <c r="B1244" s="1" t="s">
        <v>1777</v>
      </c>
      <c r="C1244" s="1" t="s">
        <v>93</v>
      </c>
      <c r="D1244" s="1">
        <v>1120</v>
      </c>
      <c r="E1244" s="1" t="s">
        <v>53</v>
      </c>
      <c r="F1244" s="1">
        <v>72</v>
      </c>
      <c r="G1244" s="1" t="s">
        <v>54</v>
      </c>
      <c r="H1244" s="1">
        <v>342.43</v>
      </c>
      <c r="I1244" s="1" t="s">
        <v>55</v>
      </c>
      <c r="J1244" s="1" t="s">
        <v>56</v>
      </c>
      <c r="K1244" s="1" t="s">
        <v>72</v>
      </c>
      <c r="L1244" s="1" t="s">
        <v>58</v>
      </c>
      <c r="M1244" s="1">
        <v>0</v>
      </c>
      <c r="N1244" s="1">
        <v>2</v>
      </c>
      <c r="O1244" s="1">
        <v>1</v>
      </c>
      <c r="P1244" s="1">
        <v>0</v>
      </c>
      <c r="Q1244" s="1" t="s">
        <v>59</v>
      </c>
      <c r="R1244" s="1" t="s">
        <v>59</v>
      </c>
      <c r="S1244" s="1" t="s">
        <v>59</v>
      </c>
      <c r="T1244" s="1" t="s">
        <v>59</v>
      </c>
      <c r="U1244" s="1" t="s">
        <v>59</v>
      </c>
      <c r="W1244" s="1">
        <v>0</v>
      </c>
      <c r="X1244" s="1">
        <v>0</v>
      </c>
      <c r="Y1244" s="1" t="s">
        <v>66</v>
      </c>
      <c r="Z1244" s="1" t="s">
        <v>66</v>
      </c>
      <c r="AA1244" s="1" t="s">
        <v>58</v>
      </c>
      <c r="AB1244" s="1" t="s">
        <v>66</v>
      </c>
      <c r="AC1244" s="1" t="s">
        <v>58</v>
      </c>
      <c r="AD1244" s="1" t="s">
        <v>58</v>
      </c>
      <c r="AE1244" s="1" t="s">
        <v>66</v>
      </c>
      <c r="AF1244" s="1" t="s">
        <v>58</v>
      </c>
      <c r="AG1244" s="1" t="s">
        <v>58</v>
      </c>
      <c r="AH1244" s="1" t="s">
        <v>58</v>
      </c>
      <c r="AI1244" s="1" t="s">
        <v>58</v>
      </c>
      <c r="AJ1244" s="1" t="s">
        <v>58</v>
      </c>
      <c r="AK1244" s="1">
        <v>1</v>
      </c>
      <c r="AL1244" s="1">
        <v>0</v>
      </c>
      <c r="AM1244" s="1">
        <v>1</v>
      </c>
      <c r="AN1244" s="1">
        <v>0</v>
      </c>
      <c r="AO1244" s="1">
        <v>1</v>
      </c>
      <c r="AP1244" s="1">
        <v>0</v>
      </c>
      <c r="AQ1244" s="1">
        <v>0</v>
      </c>
      <c r="AR1244" s="1">
        <v>0</v>
      </c>
      <c r="AS1244" s="1">
        <v>0</v>
      </c>
      <c r="AV1244" s="1">
        <v>12.5</v>
      </c>
      <c r="AW1244" s="1" t="s">
        <v>59</v>
      </c>
      <c r="AX1244" s="1">
        <v>5</v>
      </c>
    </row>
    <row r="1245" spans="1:50">
      <c r="A1245" s="1" t="s">
        <v>2312</v>
      </c>
      <c r="B1245" s="1" t="s">
        <v>800</v>
      </c>
      <c r="C1245" s="1" t="s">
        <v>79</v>
      </c>
      <c r="D1245" s="1">
        <v>7040</v>
      </c>
      <c r="E1245" s="1" t="s">
        <v>63</v>
      </c>
      <c r="F1245" s="1">
        <v>64</v>
      </c>
      <c r="G1245" s="1" t="s">
        <v>89</v>
      </c>
      <c r="H1245" s="1">
        <v>446.05</v>
      </c>
      <c r="I1245" s="1" t="s">
        <v>105</v>
      </c>
      <c r="J1245" s="1" t="s">
        <v>71</v>
      </c>
      <c r="K1245" s="1" t="s">
        <v>156</v>
      </c>
      <c r="L1245" s="1" t="s">
        <v>58</v>
      </c>
      <c r="M1245" s="1">
        <v>0</v>
      </c>
      <c r="N1245" s="1">
        <v>2</v>
      </c>
      <c r="O1245" s="1">
        <v>2</v>
      </c>
      <c r="P1245" s="1">
        <v>1</v>
      </c>
      <c r="Q1245" s="1" t="s">
        <v>59</v>
      </c>
      <c r="R1245" s="1" t="s">
        <v>66</v>
      </c>
      <c r="S1245" s="1" t="s">
        <v>66</v>
      </c>
      <c r="T1245" s="1" t="s">
        <v>66</v>
      </c>
      <c r="U1245" s="1" t="s">
        <v>66</v>
      </c>
      <c r="V1245" s="1">
        <v>1</v>
      </c>
      <c r="W1245" s="1">
        <v>0</v>
      </c>
      <c r="X1245" s="1">
        <v>1</v>
      </c>
      <c r="Y1245" s="1" t="s">
        <v>66</v>
      </c>
      <c r="Z1245" s="1" t="s">
        <v>66</v>
      </c>
      <c r="AA1245" s="1" t="s">
        <v>58</v>
      </c>
      <c r="AB1245" s="1" t="s">
        <v>66</v>
      </c>
      <c r="AC1245" s="1" t="s">
        <v>58</v>
      </c>
      <c r="AD1245" s="1" t="s">
        <v>58</v>
      </c>
      <c r="AE1245" s="1" t="s">
        <v>58</v>
      </c>
      <c r="AF1245" s="1" t="s">
        <v>58</v>
      </c>
      <c r="AG1245" s="1" t="s">
        <v>58</v>
      </c>
      <c r="AH1245" s="1" t="s">
        <v>58</v>
      </c>
      <c r="AI1245" s="1" t="s">
        <v>58</v>
      </c>
      <c r="AJ1245" s="1" t="s">
        <v>58</v>
      </c>
      <c r="AK1245" s="1">
        <v>0</v>
      </c>
      <c r="AL1245" s="1">
        <v>0</v>
      </c>
      <c r="AM1245" s="1">
        <v>1</v>
      </c>
      <c r="AN1245" s="1">
        <v>0</v>
      </c>
      <c r="AO1245" s="1">
        <v>1</v>
      </c>
      <c r="AP1245" s="1">
        <v>0</v>
      </c>
      <c r="AQ1245" s="1">
        <v>0</v>
      </c>
      <c r="AR1245" s="1">
        <v>0</v>
      </c>
      <c r="AS1245" s="1">
        <v>1</v>
      </c>
      <c r="AV1245" s="1">
        <v>16</v>
      </c>
      <c r="AW1245" s="1" t="s">
        <v>59</v>
      </c>
      <c r="AX1245" s="1">
        <v>8</v>
      </c>
    </row>
    <row r="1246" spans="1:50">
      <c r="A1246" s="1" t="s">
        <v>2313</v>
      </c>
      <c r="B1246" s="1" t="s">
        <v>2314</v>
      </c>
      <c r="C1246" s="1" t="s">
        <v>142</v>
      </c>
      <c r="E1246" s="1" t="s">
        <v>63</v>
      </c>
      <c r="F1246" s="1">
        <v>58</v>
      </c>
      <c r="G1246" s="1" t="s">
        <v>70</v>
      </c>
      <c r="H1246" s="1">
        <v>240.13</v>
      </c>
      <c r="I1246" s="1" t="s">
        <v>105</v>
      </c>
      <c r="J1246" s="1" t="s">
        <v>55</v>
      </c>
      <c r="K1246" s="1" t="s">
        <v>116</v>
      </c>
      <c r="L1246" s="1" t="s">
        <v>58</v>
      </c>
      <c r="M1246" s="1">
        <v>0</v>
      </c>
      <c r="N1246" s="1">
        <v>2</v>
      </c>
      <c r="O1246" s="1">
        <v>2</v>
      </c>
      <c r="P1246" s="1">
        <v>0</v>
      </c>
      <c r="Q1246" s="1" t="s">
        <v>66</v>
      </c>
      <c r="R1246" s="1" t="s">
        <v>59</v>
      </c>
      <c r="S1246" s="1" t="s">
        <v>66</v>
      </c>
      <c r="T1246" s="1" t="s">
        <v>59</v>
      </c>
      <c r="U1246" s="1" t="s">
        <v>59</v>
      </c>
      <c r="V1246" s="1">
        <v>3</v>
      </c>
      <c r="W1246" s="1">
        <v>1</v>
      </c>
      <c r="X1246" s="1">
        <v>1</v>
      </c>
      <c r="Y1246" s="1" t="s">
        <v>66</v>
      </c>
      <c r="Z1246" s="1" t="s">
        <v>66</v>
      </c>
      <c r="AA1246" s="1" t="s">
        <v>58</v>
      </c>
      <c r="AB1246" s="1" t="s">
        <v>66</v>
      </c>
      <c r="AC1246" s="1" t="s">
        <v>58</v>
      </c>
      <c r="AD1246" s="1" t="s">
        <v>58</v>
      </c>
      <c r="AE1246" s="1" t="s">
        <v>58</v>
      </c>
      <c r="AF1246" s="1" t="s">
        <v>58</v>
      </c>
      <c r="AG1246" s="1" t="s">
        <v>58</v>
      </c>
      <c r="AH1246" s="1" t="s">
        <v>58</v>
      </c>
      <c r="AI1246" s="1" t="s">
        <v>58</v>
      </c>
      <c r="AJ1246" s="1" t="s">
        <v>58</v>
      </c>
      <c r="AK1246" s="1">
        <v>0</v>
      </c>
      <c r="AL1246" s="1">
        <v>1</v>
      </c>
      <c r="AM1246" s="1">
        <v>1</v>
      </c>
      <c r="AN1246" s="1">
        <v>0</v>
      </c>
      <c r="AO1246" s="1">
        <v>1</v>
      </c>
      <c r="AP1246" s="1">
        <v>1</v>
      </c>
      <c r="AQ1246" s="1">
        <v>0</v>
      </c>
      <c r="AR1246" s="1">
        <v>0</v>
      </c>
      <c r="AS1246" s="1">
        <v>1</v>
      </c>
      <c r="AV1246" s="1">
        <v>12.2</v>
      </c>
      <c r="AW1246" s="1" t="s">
        <v>59</v>
      </c>
      <c r="AX1246" s="1">
        <v>6</v>
      </c>
    </row>
    <row r="1247" spans="1:50">
      <c r="A1247" s="1" t="s">
        <v>2315</v>
      </c>
      <c r="B1247" s="1" t="s">
        <v>2316</v>
      </c>
      <c r="C1247" s="1" t="s">
        <v>199</v>
      </c>
      <c r="D1247" s="1">
        <v>6160</v>
      </c>
      <c r="E1247" s="1" t="s">
        <v>53</v>
      </c>
      <c r="F1247" s="1">
        <v>76</v>
      </c>
      <c r="G1247" s="1" t="s">
        <v>64</v>
      </c>
      <c r="H1247" s="1">
        <v>299.33999999999997</v>
      </c>
      <c r="I1247" s="1" t="s">
        <v>105</v>
      </c>
      <c r="J1247" s="1" t="s">
        <v>71</v>
      </c>
      <c r="K1247" s="1" t="s">
        <v>80</v>
      </c>
      <c r="L1247" s="1" t="s">
        <v>58</v>
      </c>
      <c r="M1247" s="1">
        <v>0</v>
      </c>
      <c r="N1247" s="1">
        <v>2</v>
      </c>
      <c r="O1247" s="1">
        <v>2</v>
      </c>
      <c r="P1247" s="1">
        <v>0</v>
      </c>
      <c r="Q1247" s="1" t="s">
        <v>59</v>
      </c>
      <c r="R1247" s="1" t="s">
        <v>59</v>
      </c>
      <c r="S1247" s="1" t="s">
        <v>59</v>
      </c>
      <c r="T1247" s="1" t="s">
        <v>66</v>
      </c>
      <c r="U1247" s="1" t="s">
        <v>66</v>
      </c>
      <c r="W1247" s="1">
        <v>0</v>
      </c>
      <c r="X1247" s="1">
        <v>0</v>
      </c>
      <c r="Y1247" s="1" t="s">
        <v>59</v>
      </c>
      <c r="Z1247" s="1" t="s">
        <v>59</v>
      </c>
      <c r="AA1247" s="1" t="s">
        <v>59</v>
      </c>
      <c r="AB1247" s="1" t="s">
        <v>59</v>
      </c>
      <c r="AC1247" s="1" t="s">
        <v>59</v>
      </c>
      <c r="AD1247" s="1" t="s">
        <v>59</v>
      </c>
      <c r="AE1247" s="1" t="s">
        <v>59</v>
      </c>
      <c r="AF1247" s="1" t="s">
        <v>59</v>
      </c>
      <c r="AG1247" s="1" t="s">
        <v>59</v>
      </c>
      <c r="AH1247" s="1" t="s">
        <v>59</v>
      </c>
      <c r="AI1247" s="1" t="s">
        <v>59</v>
      </c>
      <c r="AJ1247" s="1" t="s">
        <v>59</v>
      </c>
      <c r="AV1247" s="1">
        <v>14.6</v>
      </c>
      <c r="AW1247" s="1" t="s">
        <v>59</v>
      </c>
      <c r="AX1247" s="1">
        <v>3</v>
      </c>
    </row>
    <row r="1248" spans="1:50">
      <c r="A1248" s="1" t="s">
        <v>2317</v>
      </c>
      <c r="B1248" s="1" t="s">
        <v>2318</v>
      </c>
      <c r="C1248" s="1" t="s">
        <v>185</v>
      </c>
      <c r="D1248" s="1">
        <v>3740</v>
      </c>
      <c r="E1248" s="1" t="s">
        <v>53</v>
      </c>
      <c r="F1248" s="1">
        <v>42</v>
      </c>
      <c r="G1248" s="1" t="s">
        <v>104</v>
      </c>
      <c r="H1248" s="1">
        <v>201.32</v>
      </c>
      <c r="I1248" s="1" t="s">
        <v>55</v>
      </c>
      <c r="J1248" s="1" t="s">
        <v>55</v>
      </c>
      <c r="K1248" s="1" t="s">
        <v>57</v>
      </c>
      <c r="L1248" s="1" t="s">
        <v>66</v>
      </c>
      <c r="M1248" s="1">
        <v>4</v>
      </c>
      <c r="N1248" s="1">
        <v>2</v>
      </c>
      <c r="O1248" s="1">
        <v>2</v>
      </c>
      <c r="P1248" s="1">
        <v>0</v>
      </c>
      <c r="Q1248" s="1" t="s">
        <v>66</v>
      </c>
      <c r="R1248" s="1" t="s">
        <v>66</v>
      </c>
      <c r="S1248" s="1" t="s">
        <v>59</v>
      </c>
      <c r="T1248" s="1" t="s">
        <v>59</v>
      </c>
      <c r="U1248" s="1" t="s">
        <v>59</v>
      </c>
      <c r="W1248" s="1">
        <v>0</v>
      </c>
      <c r="X1248" s="1">
        <v>0</v>
      </c>
      <c r="Y1248" s="1" t="s">
        <v>59</v>
      </c>
      <c r="Z1248" s="1" t="s">
        <v>59</v>
      </c>
      <c r="AA1248" s="1" t="s">
        <v>59</v>
      </c>
      <c r="AB1248" s="1" t="s">
        <v>59</v>
      </c>
      <c r="AC1248" s="1" t="s">
        <v>59</v>
      </c>
      <c r="AD1248" s="1" t="s">
        <v>59</v>
      </c>
      <c r="AE1248" s="1" t="s">
        <v>59</v>
      </c>
      <c r="AF1248" s="1" t="s">
        <v>59</v>
      </c>
      <c r="AG1248" s="1" t="s">
        <v>59</v>
      </c>
      <c r="AH1248" s="1" t="s">
        <v>59</v>
      </c>
      <c r="AI1248" s="1" t="s">
        <v>59</v>
      </c>
      <c r="AJ1248" s="1" t="s">
        <v>59</v>
      </c>
      <c r="AV1248" s="1">
        <v>11.5</v>
      </c>
      <c r="AW1248" s="1" t="s">
        <v>59</v>
      </c>
      <c r="AX1248" s="1">
        <v>1</v>
      </c>
    </row>
    <row r="1249" spans="1:50">
      <c r="A1249" s="1" t="s">
        <v>2319</v>
      </c>
      <c r="B1249" s="1" t="s">
        <v>1619</v>
      </c>
      <c r="C1249" s="1" t="s">
        <v>122</v>
      </c>
      <c r="D1249" s="1">
        <v>8280</v>
      </c>
      <c r="E1249" s="1" t="s">
        <v>53</v>
      </c>
      <c r="F1249" s="1">
        <v>42</v>
      </c>
      <c r="G1249" s="1" t="s">
        <v>115</v>
      </c>
      <c r="H1249" s="1">
        <v>215.13</v>
      </c>
      <c r="I1249" s="1" t="s">
        <v>55</v>
      </c>
      <c r="J1249" s="1" t="s">
        <v>71</v>
      </c>
      <c r="K1249" s="1" t="s">
        <v>85</v>
      </c>
      <c r="L1249" s="1" t="s">
        <v>58</v>
      </c>
      <c r="M1249" s="1">
        <v>0</v>
      </c>
      <c r="N1249" s="1">
        <v>0</v>
      </c>
      <c r="O1249" s="1">
        <v>0</v>
      </c>
      <c r="P1249" s="1">
        <v>0</v>
      </c>
      <c r="Q1249" s="1" t="s">
        <v>59</v>
      </c>
      <c r="R1249" s="1" t="s">
        <v>59</v>
      </c>
      <c r="S1249" s="1" t="s">
        <v>59</v>
      </c>
      <c r="T1249" s="1" t="s">
        <v>59</v>
      </c>
      <c r="U1249" s="1" t="s">
        <v>59</v>
      </c>
      <c r="V1249" s="1">
        <v>1</v>
      </c>
      <c r="W1249" s="1">
        <v>1</v>
      </c>
      <c r="X1249" s="1">
        <v>1</v>
      </c>
      <c r="Y1249" s="1" t="s">
        <v>58</v>
      </c>
      <c r="Z1249" s="1" t="s">
        <v>58</v>
      </c>
      <c r="AA1249" s="1" t="s">
        <v>58</v>
      </c>
      <c r="AB1249" s="1" t="s">
        <v>58</v>
      </c>
      <c r="AC1249" s="1" t="s">
        <v>58</v>
      </c>
      <c r="AD1249" s="1" t="s">
        <v>58</v>
      </c>
      <c r="AE1249" s="1" t="s">
        <v>58</v>
      </c>
      <c r="AF1249" s="1" t="s">
        <v>58</v>
      </c>
      <c r="AG1249" s="1" t="s">
        <v>58</v>
      </c>
      <c r="AH1249" s="1" t="s">
        <v>58</v>
      </c>
      <c r="AI1249" s="1" t="s">
        <v>58</v>
      </c>
      <c r="AJ1249" s="1" t="s">
        <v>58</v>
      </c>
      <c r="AK1249" s="1">
        <v>0</v>
      </c>
      <c r="AL1249" s="1">
        <v>0</v>
      </c>
      <c r="AM1249" s="1">
        <v>1</v>
      </c>
      <c r="AN1249" s="1">
        <v>0</v>
      </c>
      <c r="AO1249" s="1">
        <v>1</v>
      </c>
      <c r="AP1249" s="1">
        <v>0</v>
      </c>
      <c r="AQ1249" s="1">
        <v>0</v>
      </c>
      <c r="AR1249" s="1">
        <v>0</v>
      </c>
      <c r="AS1249" s="1">
        <v>0</v>
      </c>
      <c r="AV1249" s="1">
        <v>12.1</v>
      </c>
      <c r="AW1249" s="1" t="s">
        <v>59</v>
      </c>
      <c r="AX1249" s="1">
        <v>7</v>
      </c>
    </row>
    <row r="1250" spans="1:50">
      <c r="A1250" s="1" t="s">
        <v>2320</v>
      </c>
      <c r="B1250" s="1" t="s">
        <v>1072</v>
      </c>
      <c r="C1250" s="1" t="s">
        <v>236</v>
      </c>
      <c r="D1250" s="1">
        <v>6200</v>
      </c>
      <c r="E1250" s="1" t="s">
        <v>63</v>
      </c>
      <c r="F1250" s="1">
        <v>36</v>
      </c>
      <c r="G1250" s="1" t="s">
        <v>70</v>
      </c>
      <c r="H1250" s="1">
        <v>247.37</v>
      </c>
      <c r="I1250" s="1" t="s">
        <v>55</v>
      </c>
      <c r="J1250" s="1" t="s">
        <v>55</v>
      </c>
      <c r="K1250" s="1" t="s">
        <v>145</v>
      </c>
      <c r="L1250" s="1" t="s">
        <v>58</v>
      </c>
      <c r="M1250" s="1">
        <v>0</v>
      </c>
      <c r="N1250" s="1">
        <v>1</v>
      </c>
      <c r="O1250" s="1">
        <v>1</v>
      </c>
      <c r="P1250" s="1">
        <v>0</v>
      </c>
      <c r="Q1250" s="1" t="s">
        <v>59</v>
      </c>
      <c r="R1250" s="1" t="s">
        <v>59</v>
      </c>
      <c r="S1250" s="1" t="s">
        <v>59</v>
      </c>
      <c r="T1250" s="1" t="s">
        <v>59</v>
      </c>
      <c r="U1250" s="1" t="s">
        <v>59</v>
      </c>
      <c r="V1250" s="1">
        <v>0</v>
      </c>
      <c r="W1250" s="1">
        <v>0</v>
      </c>
      <c r="X1250" s="1">
        <v>0</v>
      </c>
      <c r="Y1250" s="1" t="s">
        <v>58</v>
      </c>
      <c r="Z1250" s="1" t="s">
        <v>66</v>
      </c>
      <c r="AA1250" s="1" t="s">
        <v>66</v>
      </c>
      <c r="AB1250" s="1" t="s">
        <v>66</v>
      </c>
      <c r="AC1250" s="1" t="s">
        <v>58</v>
      </c>
      <c r="AD1250" s="1" t="s">
        <v>58</v>
      </c>
      <c r="AE1250" s="1" t="s">
        <v>58</v>
      </c>
      <c r="AF1250" s="1" t="s">
        <v>58</v>
      </c>
      <c r="AG1250" s="1" t="s">
        <v>58</v>
      </c>
      <c r="AH1250" s="1" t="s">
        <v>58</v>
      </c>
      <c r="AI1250" s="1" t="s">
        <v>58</v>
      </c>
      <c r="AJ1250" s="1" t="s">
        <v>58</v>
      </c>
      <c r="AK1250" s="1">
        <v>0</v>
      </c>
      <c r="AL1250" s="1">
        <v>1</v>
      </c>
      <c r="AM1250" s="1">
        <v>1</v>
      </c>
      <c r="AN1250" s="1">
        <v>0</v>
      </c>
      <c r="AO1250" s="1">
        <v>1</v>
      </c>
      <c r="AP1250" s="1">
        <v>0</v>
      </c>
      <c r="AQ1250" s="1">
        <v>1</v>
      </c>
      <c r="AR1250" s="1">
        <v>1</v>
      </c>
      <c r="AS1250" s="1">
        <v>1</v>
      </c>
      <c r="AV1250" s="1">
        <v>13</v>
      </c>
      <c r="AW1250" s="1" t="s">
        <v>59</v>
      </c>
      <c r="AX1250" s="1">
        <v>4</v>
      </c>
    </row>
    <row r="1251" spans="1:50">
      <c r="A1251" s="1" t="s">
        <v>2321</v>
      </c>
      <c r="B1251" s="1" t="s">
        <v>1345</v>
      </c>
      <c r="C1251" s="1" t="s">
        <v>202</v>
      </c>
      <c r="D1251" s="1">
        <v>1000</v>
      </c>
      <c r="E1251" s="1" t="s">
        <v>63</v>
      </c>
      <c r="F1251" s="1">
        <v>42</v>
      </c>
      <c r="G1251" s="1" t="s">
        <v>226</v>
      </c>
      <c r="H1251" s="1">
        <v>258.22000000000003</v>
      </c>
      <c r="I1251" s="1" t="s">
        <v>105</v>
      </c>
      <c r="J1251" s="1" t="s">
        <v>71</v>
      </c>
      <c r="K1251" s="1" t="s">
        <v>116</v>
      </c>
      <c r="L1251" s="1" t="s">
        <v>58</v>
      </c>
      <c r="M1251" s="1">
        <v>0</v>
      </c>
      <c r="N1251" s="1">
        <v>0</v>
      </c>
      <c r="O1251" s="1">
        <v>0</v>
      </c>
      <c r="P1251" s="1">
        <v>0</v>
      </c>
      <c r="Q1251" s="1" t="s">
        <v>59</v>
      </c>
      <c r="R1251" s="1" t="s">
        <v>59</v>
      </c>
      <c r="S1251" s="1" t="s">
        <v>59</v>
      </c>
      <c r="T1251" s="1" t="s">
        <v>66</v>
      </c>
      <c r="U1251" s="1" t="s">
        <v>66</v>
      </c>
      <c r="V1251" s="1">
        <v>0</v>
      </c>
      <c r="W1251" s="1">
        <v>1</v>
      </c>
      <c r="X1251" s="1">
        <v>1</v>
      </c>
      <c r="Y1251" s="1" t="s">
        <v>58</v>
      </c>
      <c r="Z1251" s="1" t="s">
        <v>66</v>
      </c>
      <c r="AA1251" s="1" t="s">
        <v>58</v>
      </c>
      <c r="AB1251" s="1" t="s">
        <v>66</v>
      </c>
      <c r="AC1251" s="1" t="s">
        <v>58</v>
      </c>
      <c r="AD1251" s="1" t="s">
        <v>58</v>
      </c>
      <c r="AE1251" s="1" t="s">
        <v>58</v>
      </c>
      <c r="AF1251" s="1" t="s">
        <v>58</v>
      </c>
      <c r="AG1251" s="1" t="s">
        <v>58</v>
      </c>
      <c r="AH1251" s="1" t="s">
        <v>58</v>
      </c>
      <c r="AI1251" s="1" t="s">
        <v>58</v>
      </c>
      <c r="AJ1251" s="1" t="s">
        <v>58</v>
      </c>
      <c r="AK1251" s="1">
        <v>0</v>
      </c>
      <c r="AL1251" s="1">
        <v>1</v>
      </c>
      <c r="AM1251" s="1">
        <v>1</v>
      </c>
      <c r="AN1251" s="1">
        <v>0</v>
      </c>
      <c r="AO1251" s="1">
        <v>1</v>
      </c>
      <c r="AP1251" s="1">
        <v>0</v>
      </c>
      <c r="AQ1251" s="1">
        <v>0</v>
      </c>
      <c r="AR1251" s="1">
        <v>0</v>
      </c>
      <c r="AS1251" s="1">
        <v>1</v>
      </c>
      <c r="AV1251" s="1">
        <v>12.5</v>
      </c>
      <c r="AW1251" s="1" t="s">
        <v>59</v>
      </c>
      <c r="AX1251" s="1">
        <v>2</v>
      </c>
    </row>
    <row r="1252" spans="1:50">
      <c r="A1252" s="1" t="s">
        <v>2322</v>
      </c>
      <c r="B1252" s="1" t="s">
        <v>1050</v>
      </c>
      <c r="C1252" s="1" t="s">
        <v>171</v>
      </c>
      <c r="D1252" s="1">
        <v>5600</v>
      </c>
      <c r="E1252" s="1" t="s">
        <v>63</v>
      </c>
      <c r="F1252" s="1">
        <v>44</v>
      </c>
      <c r="G1252" s="1" t="s">
        <v>163</v>
      </c>
      <c r="H1252" s="1">
        <v>459.54</v>
      </c>
      <c r="I1252" s="1" t="s">
        <v>105</v>
      </c>
      <c r="J1252" s="1" t="s">
        <v>71</v>
      </c>
      <c r="K1252" s="1" t="s">
        <v>80</v>
      </c>
      <c r="L1252" s="1" t="s">
        <v>66</v>
      </c>
      <c r="M1252" s="1">
        <v>1</v>
      </c>
      <c r="N1252" s="1">
        <v>2</v>
      </c>
      <c r="O1252" s="1">
        <v>2</v>
      </c>
      <c r="P1252" s="1">
        <v>0</v>
      </c>
      <c r="Q1252" s="1" t="s">
        <v>59</v>
      </c>
      <c r="R1252" s="1" t="s">
        <v>59</v>
      </c>
      <c r="S1252" s="1" t="s">
        <v>66</v>
      </c>
      <c r="T1252" s="1" t="s">
        <v>59</v>
      </c>
      <c r="U1252" s="1" t="s">
        <v>59</v>
      </c>
      <c r="V1252" s="1">
        <v>0</v>
      </c>
      <c r="W1252" s="1">
        <v>1</v>
      </c>
      <c r="X1252" s="1">
        <v>1</v>
      </c>
      <c r="Y1252" s="1" t="s">
        <v>66</v>
      </c>
      <c r="Z1252" s="1" t="s">
        <v>58</v>
      </c>
      <c r="AA1252" s="1" t="s">
        <v>58</v>
      </c>
      <c r="AB1252" s="1" t="s">
        <v>66</v>
      </c>
      <c r="AC1252" s="1" t="s">
        <v>58</v>
      </c>
      <c r="AD1252" s="1" t="s">
        <v>58</v>
      </c>
      <c r="AE1252" s="1" t="s">
        <v>58</v>
      </c>
      <c r="AF1252" s="1" t="s">
        <v>58</v>
      </c>
      <c r="AG1252" s="1" t="s">
        <v>58</v>
      </c>
      <c r="AH1252" s="1" t="s">
        <v>58</v>
      </c>
      <c r="AI1252" s="1" t="s">
        <v>58</v>
      </c>
      <c r="AJ1252" s="1" t="s">
        <v>58</v>
      </c>
      <c r="AK1252" s="1">
        <v>0</v>
      </c>
      <c r="AL1252" s="1">
        <v>0</v>
      </c>
      <c r="AM1252" s="1">
        <v>0</v>
      </c>
      <c r="AN1252" s="1">
        <v>0</v>
      </c>
      <c r="AO1252" s="1">
        <v>0</v>
      </c>
      <c r="AP1252" s="1">
        <v>0</v>
      </c>
      <c r="AQ1252" s="1">
        <v>0</v>
      </c>
      <c r="AR1252" s="1">
        <v>0</v>
      </c>
      <c r="AS1252" s="1">
        <v>1</v>
      </c>
      <c r="AV1252" s="1">
        <v>13.1</v>
      </c>
      <c r="AW1252" s="1" t="s">
        <v>59</v>
      </c>
      <c r="AX1252" s="1">
        <v>3</v>
      </c>
    </row>
    <row r="1253" spans="1:50">
      <c r="A1253" s="1" t="s">
        <v>2323</v>
      </c>
      <c r="B1253" s="1" t="s">
        <v>2324</v>
      </c>
      <c r="C1253" s="1" t="s">
        <v>212</v>
      </c>
      <c r="E1253" s="1" t="s">
        <v>53</v>
      </c>
      <c r="F1253" s="1">
        <v>46</v>
      </c>
      <c r="G1253" s="1" t="s">
        <v>54</v>
      </c>
      <c r="H1253" s="1">
        <v>257.89</v>
      </c>
      <c r="I1253" s="1" t="s">
        <v>641</v>
      </c>
      <c r="J1253" s="1" t="s">
        <v>56</v>
      </c>
      <c r="K1253" s="1" t="s">
        <v>80</v>
      </c>
      <c r="L1253" s="1" t="s">
        <v>66</v>
      </c>
      <c r="M1253" s="1">
        <v>1</v>
      </c>
      <c r="N1253" s="1">
        <v>1</v>
      </c>
      <c r="O1253" s="1">
        <v>1</v>
      </c>
      <c r="P1253" s="1">
        <v>0</v>
      </c>
      <c r="Q1253" s="1" t="s">
        <v>59</v>
      </c>
      <c r="R1253" s="1" t="s">
        <v>66</v>
      </c>
      <c r="S1253" s="1" t="s">
        <v>66</v>
      </c>
      <c r="T1253" s="1" t="s">
        <v>66</v>
      </c>
      <c r="U1253" s="1" t="s">
        <v>66</v>
      </c>
      <c r="W1253" s="1">
        <v>0</v>
      </c>
      <c r="X1253" s="1">
        <v>0</v>
      </c>
      <c r="Y1253" s="1" t="s">
        <v>58</v>
      </c>
      <c r="Z1253" s="1" t="s">
        <v>58</v>
      </c>
      <c r="AA1253" s="1" t="s">
        <v>58</v>
      </c>
      <c r="AB1253" s="1" t="s">
        <v>58</v>
      </c>
      <c r="AC1253" s="1" t="s">
        <v>58</v>
      </c>
      <c r="AD1253" s="1" t="s">
        <v>58</v>
      </c>
      <c r="AE1253" s="1" t="s">
        <v>58</v>
      </c>
      <c r="AF1253" s="1" t="s">
        <v>58</v>
      </c>
      <c r="AG1253" s="1" t="s">
        <v>58</v>
      </c>
      <c r="AH1253" s="1" t="s">
        <v>58</v>
      </c>
      <c r="AI1253" s="1" t="s">
        <v>58</v>
      </c>
      <c r="AJ1253" s="1" t="s">
        <v>58</v>
      </c>
      <c r="AK1253" s="1">
        <v>1</v>
      </c>
      <c r="AL1253" s="1">
        <v>1</v>
      </c>
      <c r="AM1253" s="1">
        <v>1</v>
      </c>
      <c r="AN1253" s="1">
        <v>1</v>
      </c>
      <c r="AO1253" s="1">
        <v>0</v>
      </c>
      <c r="AP1253" s="1">
        <v>0</v>
      </c>
      <c r="AQ1253" s="1">
        <v>0</v>
      </c>
      <c r="AR1253" s="1">
        <v>1</v>
      </c>
      <c r="AS1253" s="1">
        <v>0</v>
      </c>
      <c r="AV1253" s="1">
        <v>12</v>
      </c>
      <c r="AW1253" s="1" t="s">
        <v>66</v>
      </c>
      <c r="AX1253" s="1">
        <v>7</v>
      </c>
    </row>
    <row r="1254" spans="1:50">
      <c r="A1254" s="1" t="s">
        <v>2325</v>
      </c>
      <c r="B1254" s="1" t="s">
        <v>2326</v>
      </c>
      <c r="C1254" s="1" t="s">
        <v>185</v>
      </c>
      <c r="D1254" s="1">
        <v>1400</v>
      </c>
      <c r="E1254" s="1" t="s">
        <v>53</v>
      </c>
      <c r="F1254" s="1">
        <v>0</v>
      </c>
      <c r="G1254" s="1" t="s">
        <v>115</v>
      </c>
      <c r="H1254" s="1">
        <v>195.72</v>
      </c>
      <c r="I1254" s="1" t="s">
        <v>313</v>
      </c>
      <c r="J1254" s="1" t="s">
        <v>55</v>
      </c>
      <c r="K1254" s="1" t="s">
        <v>131</v>
      </c>
      <c r="L1254" s="1" t="s">
        <v>66</v>
      </c>
      <c r="M1254" s="1">
        <v>1</v>
      </c>
      <c r="N1254" s="1">
        <v>1</v>
      </c>
      <c r="O1254" s="1">
        <v>1</v>
      </c>
      <c r="P1254" s="1">
        <v>1</v>
      </c>
      <c r="Q1254" s="1" t="s">
        <v>59</v>
      </c>
      <c r="R1254" s="1" t="s">
        <v>59</v>
      </c>
      <c r="S1254" s="1" t="s">
        <v>59</v>
      </c>
      <c r="T1254" s="1" t="s">
        <v>59</v>
      </c>
      <c r="U1254" s="1" t="s">
        <v>59</v>
      </c>
      <c r="W1254" s="1">
        <v>0</v>
      </c>
      <c r="X1254" s="1">
        <v>0</v>
      </c>
      <c r="Y1254" s="1" t="s">
        <v>58</v>
      </c>
      <c r="Z1254" s="1" t="s">
        <v>58</v>
      </c>
      <c r="AA1254" s="1" t="s">
        <v>58</v>
      </c>
      <c r="AB1254" s="1" t="s">
        <v>58</v>
      </c>
      <c r="AC1254" s="1" t="s">
        <v>58</v>
      </c>
      <c r="AD1254" s="1" t="s">
        <v>58</v>
      </c>
      <c r="AE1254" s="1" t="s">
        <v>58</v>
      </c>
      <c r="AF1254" s="1" t="s">
        <v>58</v>
      </c>
      <c r="AG1254" s="1" t="s">
        <v>58</v>
      </c>
      <c r="AH1254" s="1" t="s">
        <v>58</v>
      </c>
      <c r="AI1254" s="1" t="s">
        <v>58</v>
      </c>
      <c r="AJ1254" s="1" t="s">
        <v>58</v>
      </c>
      <c r="AK1254" s="1">
        <v>0</v>
      </c>
      <c r="AL1254" s="1">
        <v>1</v>
      </c>
      <c r="AM1254" s="1">
        <v>1</v>
      </c>
      <c r="AN1254" s="1">
        <v>0</v>
      </c>
      <c r="AO1254" s="1">
        <v>0</v>
      </c>
      <c r="AP1254" s="1">
        <v>0</v>
      </c>
      <c r="AQ1254" s="1">
        <v>0</v>
      </c>
      <c r="AR1254" s="1">
        <v>0</v>
      </c>
      <c r="AS1254" s="1">
        <v>0</v>
      </c>
      <c r="AV1254" s="1">
        <v>13.8</v>
      </c>
      <c r="AW1254" s="1" t="s">
        <v>66</v>
      </c>
      <c r="AX1254" s="1">
        <v>1</v>
      </c>
    </row>
    <row r="1255" spans="1:50">
      <c r="A1255" s="1" t="s">
        <v>2327</v>
      </c>
      <c r="B1255" s="1" t="s">
        <v>1184</v>
      </c>
      <c r="C1255" s="1" t="s">
        <v>185</v>
      </c>
      <c r="D1255" s="1">
        <v>1040</v>
      </c>
      <c r="E1255" s="1" t="s">
        <v>53</v>
      </c>
      <c r="F1255" s="1">
        <v>46</v>
      </c>
      <c r="G1255" s="1" t="s">
        <v>127</v>
      </c>
      <c r="H1255" s="1">
        <v>416.45</v>
      </c>
      <c r="I1255" s="1" t="s">
        <v>55</v>
      </c>
      <c r="J1255" s="1" t="s">
        <v>55</v>
      </c>
      <c r="K1255" s="1" t="s">
        <v>116</v>
      </c>
      <c r="L1255" s="1" t="s">
        <v>58</v>
      </c>
      <c r="M1255" s="1">
        <v>0</v>
      </c>
      <c r="N1255" s="1">
        <v>2</v>
      </c>
      <c r="O1255" s="1">
        <v>2</v>
      </c>
      <c r="P1255" s="1">
        <v>0</v>
      </c>
      <c r="Q1255" s="1" t="s">
        <v>59</v>
      </c>
      <c r="R1255" s="1" t="s">
        <v>59</v>
      </c>
      <c r="S1255" s="1" t="s">
        <v>59</v>
      </c>
      <c r="T1255" s="1" t="s">
        <v>59</v>
      </c>
      <c r="U1255" s="1" t="s">
        <v>59</v>
      </c>
      <c r="W1255" s="1">
        <v>0</v>
      </c>
      <c r="X1255" s="1">
        <v>0</v>
      </c>
      <c r="Y1255" s="1" t="s">
        <v>58</v>
      </c>
      <c r="Z1255" s="1" t="s">
        <v>66</v>
      </c>
      <c r="AA1255" s="1" t="s">
        <v>58</v>
      </c>
      <c r="AB1255" s="1" t="s">
        <v>66</v>
      </c>
      <c r="AC1255" s="1" t="s">
        <v>58</v>
      </c>
      <c r="AD1255" s="1" t="s">
        <v>58</v>
      </c>
      <c r="AE1255" s="1" t="s">
        <v>66</v>
      </c>
      <c r="AF1255" s="1" t="s">
        <v>58</v>
      </c>
      <c r="AG1255" s="1" t="s">
        <v>58</v>
      </c>
      <c r="AH1255" s="1" t="s">
        <v>58</v>
      </c>
      <c r="AI1255" s="1" t="s">
        <v>58</v>
      </c>
      <c r="AJ1255" s="1" t="s">
        <v>66</v>
      </c>
      <c r="AK1255" s="1">
        <v>0</v>
      </c>
      <c r="AL1255" s="1">
        <v>1</v>
      </c>
      <c r="AM1255" s="1">
        <v>1</v>
      </c>
      <c r="AN1255" s="1">
        <v>0</v>
      </c>
      <c r="AO1255" s="1">
        <v>0</v>
      </c>
      <c r="AP1255" s="1">
        <v>0</v>
      </c>
      <c r="AQ1255" s="1">
        <v>0</v>
      </c>
      <c r="AR1255" s="1">
        <v>0</v>
      </c>
      <c r="AS1255" s="1">
        <v>1</v>
      </c>
      <c r="AV1255" s="1">
        <v>15.7</v>
      </c>
      <c r="AW1255" s="1" t="s">
        <v>59</v>
      </c>
      <c r="AX1255" s="1">
        <v>1</v>
      </c>
    </row>
    <row r="1256" spans="1:50">
      <c r="A1256" s="1" t="s">
        <v>2328</v>
      </c>
      <c r="B1256" s="1" t="s">
        <v>2329</v>
      </c>
      <c r="C1256" s="1" t="s">
        <v>134</v>
      </c>
      <c r="D1256" s="1">
        <v>1680</v>
      </c>
      <c r="E1256" s="1" t="s">
        <v>63</v>
      </c>
      <c r="F1256" s="1">
        <v>40</v>
      </c>
      <c r="G1256" s="1" t="s">
        <v>84</v>
      </c>
      <c r="H1256" s="1">
        <v>196.38</v>
      </c>
      <c r="I1256" s="1" t="s">
        <v>55</v>
      </c>
      <c r="J1256" s="1" t="s">
        <v>55</v>
      </c>
      <c r="K1256" s="1" t="s">
        <v>57</v>
      </c>
      <c r="L1256" s="1" t="s">
        <v>58</v>
      </c>
      <c r="M1256" s="1">
        <v>0</v>
      </c>
      <c r="N1256" s="1">
        <v>0</v>
      </c>
      <c r="O1256" s="1">
        <v>0</v>
      </c>
      <c r="P1256" s="1">
        <v>0</v>
      </c>
      <c r="Q1256" s="1" t="s">
        <v>59</v>
      </c>
      <c r="R1256" s="1" t="s">
        <v>59</v>
      </c>
      <c r="S1256" s="1" t="s">
        <v>59</v>
      </c>
      <c r="T1256" s="1" t="s">
        <v>59</v>
      </c>
      <c r="U1256" s="1" t="s">
        <v>59</v>
      </c>
      <c r="V1256" s="1">
        <v>0</v>
      </c>
      <c r="W1256" s="1">
        <v>1</v>
      </c>
      <c r="X1256" s="1">
        <v>0</v>
      </c>
      <c r="Y1256" s="1" t="s">
        <v>59</v>
      </c>
      <c r="Z1256" s="1" t="s">
        <v>59</v>
      </c>
      <c r="AA1256" s="1" t="s">
        <v>59</v>
      </c>
      <c r="AB1256" s="1" t="s">
        <v>59</v>
      </c>
      <c r="AC1256" s="1" t="s">
        <v>59</v>
      </c>
      <c r="AD1256" s="1" t="s">
        <v>59</v>
      </c>
      <c r="AE1256" s="1" t="s">
        <v>59</v>
      </c>
      <c r="AF1256" s="1" t="s">
        <v>59</v>
      </c>
      <c r="AG1256" s="1" t="s">
        <v>59</v>
      </c>
      <c r="AH1256" s="1" t="s">
        <v>59</v>
      </c>
      <c r="AI1256" s="1" t="s">
        <v>59</v>
      </c>
      <c r="AJ1256" s="1" t="s">
        <v>59</v>
      </c>
      <c r="AV1256" s="1">
        <v>12.5</v>
      </c>
      <c r="AW1256" s="1" t="s">
        <v>59</v>
      </c>
      <c r="AX1256" s="1">
        <v>1</v>
      </c>
    </row>
    <row r="1257" spans="1:50">
      <c r="A1257" s="1" t="s">
        <v>2330</v>
      </c>
      <c r="B1257" s="1" t="s">
        <v>939</v>
      </c>
      <c r="C1257" s="1" t="s">
        <v>103</v>
      </c>
      <c r="D1257" s="1">
        <v>6690</v>
      </c>
      <c r="E1257" s="1" t="s">
        <v>53</v>
      </c>
      <c r="F1257" s="1">
        <v>26</v>
      </c>
      <c r="G1257" s="1" t="s">
        <v>84</v>
      </c>
      <c r="H1257" s="1">
        <v>290.79000000000002</v>
      </c>
      <c r="I1257" s="1" t="s">
        <v>55</v>
      </c>
      <c r="J1257" s="1" t="s">
        <v>55</v>
      </c>
      <c r="K1257" s="1" t="s">
        <v>57</v>
      </c>
      <c r="L1257" s="1" t="s">
        <v>66</v>
      </c>
      <c r="M1257" s="1">
        <v>5</v>
      </c>
      <c r="N1257" s="1">
        <v>0</v>
      </c>
      <c r="O1257" s="1">
        <v>0</v>
      </c>
      <c r="P1257" s="1">
        <v>0</v>
      </c>
      <c r="Q1257" s="1" t="s">
        <v>59</v>
      </c>
      <c r="R1257" s="1" t="s">
        <v>59</v>
      </c>
      <c r="S1257" s="1" t="s">
        <v>59</v>
      </c>
      <c r="T1257" s="1" t="s">
        <v>59</v>
      </c>
      <c r="U1257" s="1" t="s">
        <v>59</v>
      </c>
      <c r="W1257" s="1">
        <v>0</v>
      </c>
      <c r="X1257" s="1">
        <v>0</v>
      </c>
      <c r="Y1257" s="1" t="s">
        <v>58</v>
      </c>
      <c r="Z1257" s="1" t="s">
        <v>58</v>
      </c>
      <c r="AA1257" s="1" t="s">
        <v>58</v>
      </c>
      <c r="AB1257" s="1" t="s">
        <v>58</v>
      </c>
      <c r="AC1257" s="1" t="s">
        <v>58</v>
      </c>
      <c r="AD1257" s="1" t="s">
        <v>58</v>
      </c>
      <c r="AE1257" s="1" t="s">
        <v>58</v>
      </c>
      <c r="AF1257" s="1" t="s">
        <v>58</v>
      </c>
      <c r="AG1257" s="1" t="s">
        <v>58</v>
      </c>
      <c r="AH1257" s="1" t="s">
        <v>66</v>
      </c>
      <c r="AI1257" s="1" t="s">
        <v>58</v>
      </c>
      <c r="AJ1257" s="1" t="s">
        <v>58</v>
      </c>
      <c r="AK1257" s="1">
        <v>0</v>
      </c>
      <c r="AL1257" s="1">
        <v>0</v>
      </c>
      <c r="AM1257" s="1">
        <v>1</v>
      </c>
      <c r="AN1257" s="1">
        <v>0</v>
      </c>
      <c r="AO1257" s="1">
        <v>1</v>
      </c>
      <c r="AP1257" s="1">
        <v>0</v>
      </c>
      <c r="AQ1257" s="1">
        <v>0</v>
      </c>
      <c r="AR1257" s="1">
        <v>0</v>
      </c>
      <c r="AS1257" s="1">
        <v>1</v>
      </c>
      <c r="AV1257" s="1">
        <v>13.7</v>
      </c>
      <c r="AW1257" s="1" t="s">
        <v>59</v>
      </c>
      <c r="AX1257" s="1">
        <v>6</v>
      </c>
    </row>
    <row r="1258" spans="1:50">
      <c r="A1258" s="1" t="s">
        <v>2331</v>
      </c>
      <c r="B1258" s="1" t="s">
        <v>2332</v>
      </c>
      <c r="C1258" s="1" t="s">
        <v>171</v>
      </c>
      <c r="D1258" s="1">
        <v>8160</v>
      </c>
      <c r="E1258" s="1" t="s">
        <v>53</v>
      </c>
      <c r="F1258" s="1">
        <v>46</v>
      </c>
      <c r="G1258" s="1" t="s">
        <v>70</v>
      </c>
      <c r="H1258" s="1">
        <v>222.7</v>
      </c>
      <c r="I1258" s="1" t="s">
        <v>261</v>
      </c>
      <c r="J1258" s="1" t="s">
        <v>71</v>
      </c>
      <c r="K1258" s="1" t="s">
        <v>131</v>
      </c>
      <c r="L1258" s="1" t="s">
        <v>58</v>
      </c>
      <c r="M1258" s="1">
        <v>0</v>
      </c>
      <c r="N1258" s="1">
        <v>2</v>
      </c>
      <c r="O1258" s="1">
        <v>2</v>
      </c>
      <c r="P1258" s="1">
        <v>0</v>
      </c>
      <c r="Q1258" s="1" t="s">
        <v>59</v>
      </c>
      <c r="R1258" s="1" t="s">
        <v>59</v>
      </c>
      <c r="S1258" s="1" t="s">
        <v>59</v>
      </c>
      <c r="T1258" s="1" t="s">
        <v>59</v>
      </c>
      <c r="U1258" s="1" t="s">
        <v>59</v>
      </c>
      <c r="V1258" s="1">
        <v>0</v>
      </c>
      <c r="W1258" s="1">
        <v>1</v>
      </c>
      <c r="X1258" s="1">
        <v>1</v>
      </c>
      <c r="Y1258" s="1" t="s">
        <v>66</v>
      </c>
      <c r="Z1258" s="1" t="s">
        <v>66</v>
      </c>
      <c r="AA1258" s="1" t="s">
        <v>58</v>
      </c>
      <c r="AB1258" s="1" t="s">
        <v>58</v>
      </c>
      <c r="AC1258" s="1" t="s">
        <v>58</v>
      </c>
      <c r="AD1258" s="1" t="s">
        <v>58</v>
      </c>
      <c r="AE1258" s="1" t="s">
        <v>58</v>
      </c>
      <c r="AF1258" s="1" t="s">
        <v>58</v>
      </c>
      <c r="AG1258" s="1" t="s">
        <v>58</v>
      </c>
      <c r="AH1258" s="1" t="s">
        <v>58</v>
      </c>
      <c r="AI1258" s="1" t="s">
        <v>58</v>
      </c>
      <c r="AJ1258" s="1" t="s">
        <v>58</v>
      </c>
      <c r="AK1258" s="1">
        <v>1</v>
      </c>
      <c r="AL1258" s="1">
        <v>0</v>
      </c>
      <c r="AM1258" s="1">
        <v>0</v>
      </c>
      <c r="AN1258" s="1">
        <v>0</v>
      </c>
      <c r="AO1258" s="1">
        <v>0</v>
      </c>
      <c r="AP1258" s="1">
        <v>0</v>
      </c>
      <c r="AQ1258" s="1">
        <v>0</v>
      </c>
      <c r="AR1258" s="1">
        <v>0</v>
      </c>
      <c r="AS1258" s="1">
        <v>0</v>
      </c>
      <c r="AV1258" s="1">
        <v>12.5</v>
      </c>
      <c r="AW1258" s="1" t="s">
        <v>59</v>
      </c>
      <c r="AX1258" s="1">
        <v>3</v>
      </c>
    </row>
    <row r="1259" spans="1:50">
      <c r="A1259" s="1" t="s">
        <v>2333</v>
      </c>
      <c r="B1259" s="1" t="s">
        <v>268</v>
      </c>
      <c r="C1259" s="1" t="s">
        <v>187</v>
      </c>
      <c r="D1259" s="1">
        <v>5720</v>
      </c>
      <c r="E1259" s="1" t="s">
        <v>53</v>
      </c>
      <c r="F1259" s="1">
        <v>40</v>
      </c>
      <c r="G1259" s="1" t="s">
        <v>104</v>
      </c>
      <c r="H1259" s="1">
        <v>196.05</v>
      </c>
      <c r="I1259" s="1" t="s">
        <v>261</v>
      </c>
      <c r="J1259" s="1" t="s">
        <v>56</v>
      </c>
      <c r="K1259" s="1" t="s">
        <v>80</v>
      </c>
      <c r="L1259" s="1" t="s">
        <v>66</v>
      </c>
      <c r="M1259" s="1">
        <v>3</v>
      </c>
      <c r="N1259" s="1">
        <v>1</v>
      </c>
      <c r="O1259" s="1">
        <v>1</v>
      </c>
      <c r="P1259" s="1">
        <v>0</v>
      </c>
      <c r="Q1259" s="1" t="s">
        <v>59</v>
      </c>
      <c r="R1259" s="1" t="s">
        <v>59</v>
      </c>
      <c r="S1259" s="1" t="s">
        <v>59</v>
      </c>
      <c r="T1259" s="1" t="s">
        <v>59</v>
      </c>
      <c r="U1259" s="1" t="s">
        <v>59</v>
      </c>
      <c r="W1259" s="1">
        <v>0</v>
      </c>
      <c r="X1259" s="1">
        <v>0</v>
      </c>
      <c r="Y1259" s="1" t="s">
        <v>59</v>
      </c>
      <c r="Z1259" s="1" t="s">
        <v>59</v>
      </c>
      <c r="AA1259" s="1" t="s">
        <v>59</v>
      </c>
      <c r="AB1259" s="1" t="s">
        <v>59</v>
      </c>
      <c r="AC1259" s="1" t="s">
        <v>59</v>
      </c>
      <c r="AD1259" s="1" t="s">
        <v>59</v>
      </c>
      <c r="AE1259" s="1" t="s">
        <v>59</v>
      </c>
      <c r="AF1259" s="1" t="s">
        <v>59</v>
      </c>
      <c r="AG1259" s="1" t="s">
        <v>59</v>
      </c>
      <c r="AH1259" s="1" t="s">
        <v>59</v>
      </c>
      <c r="AI1259" s="1" t="s">
        <v>59</v>
      </c>
      <c r="AJ1259" s="1" t="s">
        <v>59</v>
      </c>
      <c r="AV1259" s="1">
        <v>12.5</v>
      </c>
      <c r="AW1259" s="1" t="s">
        <v>59</v>
      </c>
      <c r="AX1259" s="1">
        <v>7</v>
      </c>
    </row>
    <row r="1260" spans="1:50">
      <c r="A1260" s="1" t="s">
        <v>2334</v>
      </c>
      <c r="B1260" s="1" t="s">
        <v>286</v>
      </c>
      <c r="C1260" s="1" t="s">
        <v>134</v>
      </c>
      <c r="D1260" s="1">
        <v>1640</v>
      </c>
      <c r="E1260" s="1" t="s">
        <v>53</v>
      </c>
      <c r="F1260" s="1">
        <v>46</v>
      </c>
      <c r="G1260" s="1" t="s">
        <v>64</v>
      </c>
      <c r="H1260" s="1">
        <v>280.58999999999997</v>
      </c>
      <c r="I1260" s="1" t="s">
        <v>55</v>
      </c>
      <c r="J1260" s="1" t="s">
        <v>71</v>
      </c>
      <c r="K1260" s="1" t="s">
        <v>128</v>
      </c>
      <c r="L1260" s="1" t="s">
        <v>58</v>
      </c>
      <c r="M1260" s="1">
        <v>0</v>
      </c>
      <c r="N1260" s="1">
        <v>2</v>
      </c>
      <c r="O1260" s="1">
        <v>2</v>
      </c>
      <c r="P1260" s="1">
        <v>1</v>
      </c>
      <c r="Q1260" s="1" t="s">
        <v>59</v>
      </c>
      <c r="R1260" s="1" t="s">
        <v>59</v>
      </c>
      <c r="S1260" s="1" t="s">
        <v>59</v>
      </c>
      <c r="T1260" s="1" t="s">
        <v>59</v>
      </c>
      <c r="U1260" s="1" t="s">
        <v>59</v>
      </c>
      <c r="Y1260" s="1" t="s">
        <v>58</v>
      </c>
      <c r="Z1260" s="1" t="s">
        <v>58</v>
      </c>
      <c r="AA1260" s="1" t="s">
        <v>58</v>
      </c>
      <c r="AB1260" s="1" t="s">
        <v>58</v>
      </c>
      <c r="AC1260" s="1" t="s">
        <v>58</v>
      </c>
      <c r="AD1260" s="1" t="s">
        <v>58</v>
      </c>
      <c r="AE1260" s="1" t="s">
        <v>58</v>
      </c>
      <c r="AF1260" s="1" t="s">
        <v>58</v>
      </c>
      <c r="AG1260" s="1" t="s">
        <v>58</v>
      </c>
      <c r="AH1260" s="1" t="s">
        <v>58</v>
      </c>
      <c r="AI1260" s="1" t="s">
        <v>58</v>
      </c>
      <c r="AJ1260" s="1" t="s">
        <v>58</v>
      </c>
      <c r="AK1260" s="1">
        <v>0</v>
      </c>
      <c r="AL1260" s="1">
        <v>1</v>
      </c>
      <c r="AM1260" s="1">
        <v>1</v>
      </c>
      <c r="AN1260" s="1">
        <v>0</v>
      </c>
      <c r="AO1260" s="1">
        <v>1</v>
      </c>
      <c r="AP1260" s="1">
        <v>0</v>
      </c>
      <c r="AQ1260" s="1">
        <v>0</v>
      </c>
      <c r="AR1260" s="1">
        <v>0</v>
      </c>
      <c r="AS1260" s="1">
        <v>1</v>
      </c>
      <c r="AW1260" s="1" t="s">
        <v>66</v>
      </c>
      <c r="AX1260" s="1">
        <v>1</v>
      </c>
    </row>
    <row r="1261" spans="1:50">
      <c r="A1261" s="1" t="s">
        <v>2335</v>
      </c>
      <c r="B1261" s="1" t="s">
        <v>2336</v>
      </c>
      <c r="C1261" s="1" t="s">
        <v>612</v>
      </c>
      <c r="D1261" s="1">
        <v>4920</v>
      </c>
      <c r="E1261" s="1" t="s">
        <v>63</v>
      </c>
      <c r="F1261" s="1">
        <v>52</v>
      </c>
      <c r="G1261" s="1" t="s">
        <v>64</v>
      </c>
      <c r="H1261" s="1">
        <v>250</v>
      </c>
      <c r="I1261" s="1" t="s">
        <v>105</v>
      </c>
      <c r="J1261" s="1" t="s">
        <v>71</v>
      </c>
      <c r="K1261" s="1" t="s">
        <v>111</v>
      </c>
      <c r="L1261" s="1" t="s">
        <v>58</v>
      </c>
      <c r="M1261" s="1">
        <v>0</v>
      </c>
      <c r="N1261" s="1">
        <v>2</v>
      </c>
      <c r="O1261" s="1">
        <v>2</v>
      </c>
      <c r="P1261" s="1">
        <v>0</v>
      </c>
      <c r="Q1261" s="1" t="s">
        <v>59</v>
      </c>
      <c r="R1261" s="1" t="s">
        <v>59</v>
      </c>
      <c r="S1261" s="1" t="s">
        <v>59</v>
      </c>
      <c r="T1261" s="1" t="s">
        <v>59</v>
      </c>
      <c r="U1261" s="1" t="s">
        <v>66</v>
      </c>
      <c r="V1261" s="1">
        <v>2</v>
      </c>
      <c r="W1261" s="1">
        <v>1</v>
      </c>
      <c r="X1261" s="1">
        <v>0</v>
      </c>
      <c r="Y1261" s="1" t="s">
        <v>66</v>
      </c>
      <c r="Z1261" s="1" t="s">
        <v>58</v>
      </c>
      <c r="AA1261" s="1" t="s">
        <v>58</v>
      </c>
      <c r="AB1261" s="1" t="s">
        <v>66</v>
      </c>
      <c r="AC1261" s="1" t="s">
        <v>58</v>
      </c>
      <c r="AD1261" s="1" t="s">
        <v>58</v>
      </c>
      <c r="AE1261" s="1" t="s">
        <v>58</v>
      </c>
      <c r="AF1261" s="1" t="s">
        <v>58</v>
      </c>
      <c r="AG1261" s="1" t="s">
        <v>58</v>
      </c>
      <c r="AH1261" s="1" t="s">
        <v>58</v>
      </c>
      <c r="AI1261" s="1" t="s">
        <v>58</v>
      </c>
      <c r="AJ1261" s="1" t="s">
        <v>58</v>
      </c>
      <c r="AK1261" s="1">
        <v>0</v>
      </c>
      <c r="AL1261" s="1">
        <v>1</v>
      </c>
      <c r="AM1261" s="1">
        <v>1</v>
      </c>
      <c r="AN1261" s="1">
        <v>0</v>
      </c>
      <c r="AO1261" s="1">
        <v>1</v>
      </c>
      <c r="AP1261" s="1">
        <v>1</v>
      </c>
      <c r="AQ1261" s="1">
        <v>0</v>
      </c>
      <c r="AR1261" s="1">
        <v>0</v>
      </c>
      <c r="AS1261" s="1">
        <v>0</v>
      </c>
      <c r="AV1261" s="1">
        <v>12.3</v>
      </c>
      <c r="AW1261" s="1" t="s">
        <v>59</v>
      </c>
      <c r="AX1261" s="1">
        <v>2</v>
      </c>
    </row>
    <row r="1262" spans="1:50">
      <c r="A1262" s="1" t="s">
        <v>2337</v>
      </c>
      <c r="B1262" s="1" t="s">
        <v>1333</v>
      </c>
      <c r="C1262" s="1" t="s">
        <v>83</v>
      </c>
      <c r="D1262" s="1">
        <v>1560</v>
      </c>
      <c r="E1262" s="1" t="s">
        <v>53</v>
      </c>
      <c r="F1262" s="1">
        <v>34</v>
      </c>
      <c r="G1262" s="1" t="s">
        <v>104</v>
      </c>
      <c r="H1262" s="1">
        <v>175.99</v>
      </c>
      <c r="I1262" s="1" t="s">
        <v>55</v>
      </c>
      <c r="J1262" s="1" t="s">
        <v>55</v>
      </c>
      <c r="K1262" s="1" t="s">
        <v>55</v>
      </c>
      <c r="L1262" s="1" t="s">
        <v>58</v>
      </c>
      <c r="M1262" s="1">
        <v>0</v>
      </c>
      <c r="N1262" s="1">
        <v>0</v>
      </c>
      <c r="O1262" s="1">
        <v>0</v>
      </c>
      <c r="P1262" s="1">
        <v>0</v>
      </c>
      <c r="Q1262" s="1" t="s">
        <v>59</v>
      </c>
      <c r="R1262" s="1" t="s">
        <v>59</v>
      </c>
      <c r="S1262" s="1" t="s">
        <v>59</v>
      </c>
      <c r="T1262" s="1" t="s">
        <v>59</v>
      </c>
      <c r="U1262" s="1" t="s">
        <v>59</v>
      </c>
      <c r="Y1262" s="1" t="s">
        <v>58</v>
      </c>
      <c r="Z1262" s="1" t="s">
        <v>58</v>
      </c>
      <c r="AA1262" s="1" t="s">
        <v>58</v>
      </c>
      <c r="AB1262" s="1" t="s">
        <v>58</v>
      </c>
      <c r="AC1262" s="1" t="s">
        <v>58</v>
      </c>
      <c r="AD1262" s="1" t="s">
        <v>58</v>
      </c>
      <c r="AE1262" s="1" t="s">
        <v>58</v>
      </c>
      <c r="AF1262" s="1" t="s">
        <v>58</v>
      </c>
      <c r="AG1262" s="1" t="s">
        <v>58</v>
      </c>
      <c r="AH1262" s="1" t="s">
        <v>58</v>
      </c>
      <c r="AI1262" s="1" t="s">
        <v>58</v>
      </c>
      <c r="AJ1262" s="1" t="s">
        <v>58</v>
      </c>
      <c r="AK1262" s="1">
        <v>0</v>
      </c>
      <c r="AL1262" s="1">
        <v>0</v>
      </c>
      <c r="AM1262" s="1">
        <v>0</v>
      </c>
      <c r="AN1262" s="1">
        <v>0</v>
      </c>
      <c r="AO1262" s="1">
        <v>0</v>
      </c>
      <c r="AP1262" s="1">
        <v>0</v>
      </c>
      <c r="AQ1262" s="1">
        <v>0</v>
      </c>
      <c r="AR1262" s="1">
        <v>0</v>
      </c>
      <c r="AS1262" s="1">
        <v>0</v>
      </c>
      <c r="AW1262" s="1" t="s">
        <v>59</v>
      </c>
      <c r="AX1262" s="1">
        <v>2</v>
      </c>
    </row>
    <row r="1263" spans="1:50">
      <c r="A1263" s="1" t="s">
        <v>2338</v>
      </c>
      <c r="B1263" s="1" t="s">
        <v>2339</v>
      </c>
      <c r="C1263" s="1" t="s">
        <v>349</v>
      </c>
      <c r="D1263" s="1">
        <v>9160</v>
      </c>
      <c r="E1263" s="1" t="s">
        <v>53</v>
      </c>
      <c r="F1263" s="1">
        <v>42</v>
      </c>
      <c r="G1263" s="1" t="s">
        <v>70</v>
      </c>
      <c r="H1263" s="1">
        <v>210.53</v>
      </c>
      <c r="I1263" s="1" t="s">
        <v>55</v>
      </c>
      <c r="J1263" s="1" t="s">
        <v>71</v>
      </c>
      <c r="K1263" s="1" t="s">
        <v>116</v>
      </c>
      <c r="L1263" s="1" t="s">
        <v>58</v>
      </c>
      <c r="M1263" s="1">
        <v>0</v>
      </c>
      <c r="N1263" s="1">
        <v>1</v>
      </c>
      <c r="O1263" s="1">
        <v>1</v>
      </c>
      <c r="P1263" s="1">
        <v>0</v>
      </c>
      <c r="Q1263" s="1" t="s">
        <v>59</v>
      </c>
      <c r="R1263" s="1" t="s">
        <v>59</v>
      </c>
      <c r="S1263" s="1" t="s">
        <v>59</v>
      </c>
      <c r="T1263" s="1" t="s">
        <v>59</v>
      </c>
      <c r="U1263" s="1" t="s">
        <v>59</v>
      </c>
      <c r="V1263" s="1">
        <v>0</v>
      </c>
      <c r="W1263" s="1">
        <v>1</v>
      </c>
      <c r="X1263" s="1">
        <v>1</v>
      </c>
      <c r="Y1263" s="1" t="s">
        <v>59</v>
      </c>
      <c r="Z1263" s="1" t="s">
        <v>59</v>
      </c>
      <c r="AA1263" s="1" t="s">
        <v>59</v>
      </c>
      <c r="AB1263" s="1" t="s">
        <v>59</v>
      </c>
      <c r="AC1263" s="1" t="s">
        <v>59</v>
      </c>
      <c r="AD1263" s="1" t="s">
        <v>59</v>
      </c>
      <c r="AE1263" s="1" t="s">
        <v>59</v>
      </c>
      <c r="AF1263" s="1" t="s">
        <v>59</v>
      </c>
      <c r="AG1263" s="1" t="s">
        <v>59</v>
      </c>
      <c r="AH1263" s="1" t="s">
        <v>59</v>
      </c>
      <c r="AI1263" s="1" t="s">
        <v>59</v>
      </c>
      <c r="AJ1263" s="1" t="s">
        <v>59</v>
      </c>
      <c r="AV1263" s="1">
        <v>11.2</v>
      </c>
      <c r="AW1263" s="1" t="s">
        <v>59</v>
      </c>
      <c r="AX1263" s="1">
        <v>7</v>
      </c>
    </row>
    <row r="1264" spans="1:50">
      <c r="A1264" s="1" t="s">
        <v>2340</v>
      </c>
      <c r="B1264" s="1" t="s">
        <v>437</v>
      </c>
      <c r="C1264" s="1" t="s">
        <v>187</v>
      </c>
      <c r="D1264" s="1">
        <v>5720</v>
      </c>
      <c r="E1264" s="1" t="s">
        <v>53</v>
      </c>
      <c r="F1264" s="1">
        <v>0</v>
      </c>
      <c r="G1264" s="1" t="s">
        <v>54</v>
      </c>
      <c r="H1264" s="1">
        <v>100</v>
      </c>
      <c r="I1264" s="1" t="s">
        <v>55</v>
      </c>
      <c r="J1264" s="1" t="s">
        <v>55</v>
      </c>
      <c r="K1264" s="1" t="s">
        <v>57</v>
      </c>
      <c r="L1264" s="1" t="s">
        <v>58</v>
      </c>
      <c r="M1264" s="1">
        <v>0</v>
      </c>
      <c r="N1264" s="1">
        <v>1</v>
      </c>
      <c r="O1264" s="1">
        <v>1</v>
      </c>
      <c r="P1264" s="1">
        <v>0</v>
      </c>
      <c r="Q1264" s="1" t="s">
        <v>59</v>
      </c>
      <c r="R1264" s="1" t="s">
        <v>59</v>
      </c>
      <c r="S1264" s="1" t="s">
        <v>59</v>
      </c>
      <c r="T1264" s="1" t="s">
        <v>59</v>
      </c>
      <c r="U1264" s="1" t="s">
        <v>59</v>
      </c>
      <c r="W1264" s="1">
        <v>0</v>
      </c>
      <c r="X1264" s="1">
        <v>0</v>
      </c>
      <c r="Y1264" s="1" t="s">
        <v>58</v>
      </c>
      <c r="Z1264" s="1" t="s">
        <v>58</v>
      </c>
      <c r="AA1264" s="1" t="s">
        <v>58</v>
      </c>
      <c r="AB1264" s="1" t="s">
        <v>58</v>
      </c>
      <c r="AC1264" s="1" t="s">
        <v>58</v>
      </c>
      <c r="AD1264" s="1" t="s">
        <v>58</v>
      </c>
      <c r="AE1264" s="1" t="s">
        <v>58</v>
      </c>
      <c r="AF1264" s="1" t="s">
        <v>58</v>
      </c>
      <c r="AG1264" s="1" t="s">
        <v>58</v>
      </c>
      <c r="AH1264" s="1" t="s">
        <v>58</v>
      </c>
      <c r="AI1264" s="1" t="s">
        <v>58</v>
      </c>
      <c r="AJ1264" s="1" t="s">
        <v>58</v>
      </c>
      <c r="AK1264" s="1">
        <v>1</v>
      </c>
      <c r="AL1264" s="1">
        <v>0</v>
      </c>
      <c r="AM1264" s="1">
        <v>1</v>
      </c>
      <c r="AN1264" s="1">
        <v>0</v>
      </c>
      <c r="AO1264" s="1">
        <v>1</v>
      </c>
      <c r="AP1264" s="1">
        <v>0</v>
      </c>
      <c r="AQ1264" s="1">
        <v>0</v>
      </c>
      <c r="AR1264" s="1">
        <v>0</v>
      </c>
      <c r="AS1264" s="1">
        <v>1</v>
      </c>
      <c r="AV1264" s="1">
        <v>10.8</v>
      </c>
      <c r="AW1264" s="1" t="s">
        <v>59</v>
      </c>
      <c r="AX1264" s="1">
        <v>7</v>
      </c>
    </row>
    <row r="1265" spans="1:50">
      <c r="A1265" s="1" t="s">
        <v>2341</v>
      </c>
      <c r="B1265" s="1" t="s">
        <v>2342</v>
      </c>
      <c r="C1265" s="1" t="s">
        <v>202</v>
      </c>
      <c r="E1265" s="1" t="s">
        <v>53</v>
      </c>
      <c r="F1265" s="1">
        <v>62</v>
      </c>
      <c r="G1265" s="1" t="s">
        <v>54</v>
      </c>
      <c r="H1265" s="1">
        <v>112.17</v>
      </c>
      <c r="I1265" s="1" t="s">
        <v>55</v>
      </c>
      <c r="J1265" s="1" t="s">
        <v>55</v>
      </c>
      <c r="K1265" s="1" t="s">
        <v>256</v>
      </c>
      <c r="L1265" s="1" t="s">
        <v>58</v>
      </c>
      <c r="M1265" s="1">
        <v>0</v>
      </c>
      <c r="N1265" s="1">
        <v>1</v>
      </c>
      <c r="O1265" s="1">
        <v>1</v>
      </c>
      <c r="P1265" s="1">
        <v>0</v>
      </c>
      <c r="Q1265" s="1" t="s">
        <v>59</v>
      </c>
      <c r="R1265" s="1" t="s">
        <v>59</v>
      </c>
      <c r="S1265" s="1" t="s">
        <v>59</v>
      </c>
      <c r="T1265" s="1" t="s">
        <v>59</v>
      </c>
      <c r="U1265" s="1" t="s">
        <v>59</v>
      </c>
      <c r="V1265" s="1">
        <v>0</v>
      </c>
      <c r="W1265" s="1">
        <v>0</v>
      </c>
      <c r="X1265" s="1">
        <v>0</v>
      </c>
      <c r="Y1265" s="1" t="s">
        <v>59</v>
      </c>
      <c r="Z1265" s="1" t="s">
        <v>59</v>
      </c>
      <c r="AA1265" s="1" t="s">
        <v>59</v>
      </c>
      <c r="AB1265" s="1" t="s">
        <v>59</v>
      </c>
      <c r="AC1265" s="1" t="s">
        <v>59</v>
      </c>
      <c r="AD1265" s="1" t="s">
        <v>59</v>
      </c>
      <c r="AE1265" s="1" t="s">
        <v>59</v>
      </c>
      <c r="AF1265" s="1" t="s">
        <v>59</v>
      </c>
      <c r="AG1265" s="1" t="s">
        <v>59</v>
      </c>
      <c r="AH1265" s="1" t="s">
        <v>59</v>
      </c>
      <c r="AI1265" s="1" t="s">
        <v>59</v>
      </c>
      <c r="AJ1265" s="1" t="s">
        <v>59</v>
      </c>
      <c r="AV1265" s="1">
        <v>11.3</v>
      </c>
      <c r="AW1265" s="1" t="s">
        <v>59</v>
      </c>
      <c r="AX1265" s="1">
        <v>2</v>
      </c>
    </row>
    <row r="1266" spans="1:50">
      <c r="A1266" s="1" t="s">
        <v>2343</v>
      </c>
      <c r="B1266" s="1" t="s">
        <v>2344</v>
      </c>
      <c r="C1266" s="1" t="s">
        <v>122</v>
      </c>
      <c r="D1266" s="1">
        <v>8280</v>
      </c>
      <c r="E1266" s="1" t="s">
        <v>63</v>
      </c>
      <c r="F1266" s="1">
        <v>78</v>
      </c>
      <c r="G1266" s="1" t="s">
        <v>54</v>
      </c>
      <c r="H1266" s="1">
        <v>209.21</v>
      </c>
      <c r="I1266" s="1" t="s">
        <v>55</v>
      </c>
      <c r="J1266" s="1" t="s">
        <v>71</v>
      </c>
      <c r="K1266" s="1" t="s">
        <v>215</v>
      </c>
      <c r="L1266" s="1" t="s">
        <v>58</v>
      </c>
      <c r="M1266" s="1">
        <v>0</v>
      </c>
      <c r="N1266" s="1">
        <v>2</v>
      </c>
      <c r="O1266" s="1">
        <v>2</v>
      </c>
      <c r="P1266" s="1">
        <v>0</v>
      </c>
      <c r="Q1266" s="1" t="s">
        <v>59</v>
      </c>
      <c r="R1266" s="1" t="s">
        <v>59</v>
      </c>
      <c r="S1266" s="1" t="s">
        <v>59</v>
      </c>
      <c r="T1266" s="1" t="s">
        <v>59</v>
      </c>
      <c r="U1266" s="1" t="s">
        <v>59</v>
      </c>
      <c r="V1266" s="1">
        <v>1</v>
      </c>
      <c r="W1266" s="1">
        <v>0</v>
      </c>
      <c r="X1266" s="1">
        <v>0</v>
      </c>
      <c r="Y1266" s="1" t="s">
        <v>66</v>
      </c>
      <c r="Z1266" s="1" t="s">
        <v>66</v>
      </c>
      <c r="AA1266" s="1" t="s">
        <v>58</v>
      </c>
      <c r="AB1266" s="1" t="s">
        <v>58</v>
      </c>
      <c r="AC1266" s="1" t="s">
        <v>58</v>
      </c>
      <c r="AD1266" s="1" t="s">
        <v>58</v>
      </c>
      <c r="AE1266" s="1" t="s">
        <v>58</v>
      </c>
      <c r="AF1266" s="1" t="s">
        <v>58</v>
      </c>
      <c r="AG1266" s="1" t="s">
        <v>58</v>
      </c>
      <c r="AH1266" s="1" t="s">
        <v>58</v>
      </c>
      <c r="AI1266" s="1" t="s">
        <v>58</v>
      </c>
      <c r="AJ1266" s="1" t="s">
        <v>58</v>
      </c>
      <c r="AK1266" s="1">
        <v>0</v>
      </c>
      <c r="AL1266" s="1">
        <v>0</v>
      </c>
      <c r="AM1266" s="1">
        <v>1</v>
      </c>
      <c r="AN1266" s="1">
        <v>0</v>
      </c>
      <c r="AO1266" s="1">
        <v>1</v>
      </c>
      <c r="AP1266" s="1">
        <v>0</v>
      </c>
      <c r="AQ1266" s="1">
        <v>0</v>
      </c>
      <c r="AR1266" s="1">
        <v>0</v>
      </c>
      <c r="AS1266" s="1">
        <v>0</v>
      </c>
      <c r="AV1266" s="1">
        <v>12.1</v>
      </c>
      <c r="AW1266" s="1" t="s">
        <v>59</v>
      </c>
      <c r="AX1266" s="1">
        <v>7</v>
      </c>
    </row>
    <row r="1267" spans="1:50">
      <c r="A1267" s="1" t="s">
        <v>2345</v>
      </c>
      <c r="B1267" s="1" t="s">
        <v>2346</v>
      </c>
      <c r="C1267" s="1" t="s">
        <v>75</v>
      </c>
      <c r="E1267" s="1" t="s">
        <v>63</v>
      </c>
      <c r="F1267" s="1">
        <v>76</v>
      </c>
      <c r="G1267" s="1" t="s">
        <v>70</v>
      </c>
      <c r="H1267" s="1">
        <v>264.14</v>
      </c>
      <c r="I1267" s="1" t="s">
        <v>105</v>
      </c>
      <c r="J1267" s="1" t="s">
        <v>71</v>
      </c>
      <c r="K1267" s="1" t="s">
        <v>215</v>
      </c>
      <c r="L1267" s="1" t="s">
        <v>58</v>
      </c>
      <c r="M1267" s="1">
        <v>0</v>
      </c>
      <c r="N1267" s="1">
        <v>2</v>
      </c>
      <c r="O1267" s="1">
        <v>2</v>
      </c>
      <c r="P1267" s="1">
        <v>0</v>
      </c>
      <c r="Q1267" s="1" t="s">
        <v>59</v>
      </c>
      <c r="R1267" s="1" t="s">
        <v>59</v>
      </c>
      <c r="S1267" s="1" t="s">
        <v>59</v>
      </c>
      <c r="T1267" s="1" t="s">
        <v>59</v>
      </c>
      <c r="U1267" s="1" t="s">
        <v>59</v>
      </c>
      <c r="V1267" s="1">
        <v>1</v>
      </c>
      <c r="W1267" s="1">
        <v>1</v>
      </c>
      <c r="X1267" s="1">
        <v>1</v>
      </c>
      <c r="Y1267" s="1" t="s">
        <v>58</v>
      </c>
      <c r="Z1267" s="1" t="s">
        <v>66</v>
      </c>
      <c r="AA1267" s="1" t="s">
        <v>58</v>
      </c>
      <c r="AB1267" s="1" t="s">
        <v>66</v>
      </c>
      <c r="AC1267" s="1" t="s">
        <v>58</v>
      </c>
      <c r="AD1267" s="1" t="s">
        <v>58</v>
      </c>
      <c r="AE1267" s="1" t="s">
        <v>58</v>
      </c>
      <c r="AF1267" s="1" t="s">
        <v>58</v>
      </c>
      <c r="AG1267" s="1" t="s">
        <v>58</v>
      </c>
      <c r="AH1267" s="1" t="s">
        <v>58</v>
      </c>
      <c r="AI1267" s="1" t="s">
        <v>58</v>
      </c>
      <c r="AJ1267" s="1" t="s">
        <v>58</v>
      </c>
      <c r="AK1267" s="1">
        <v>0</v>
      </c>
      <c r="AL1267" s="1">
        <v>0</v>
      </c>
      <c r="AM1267" s="1">
        <v>1</v>
      </c>
      <c r="AN1267" s="1">
        <v>0</v>
      </c>
      <c r="AO1267" s="1">
        <v>0</v>
      </c>
      <c r="AP1267" s="1">
        <v>0</v>
      </c>
      <c r="AQ1267" s="1">
        <v>0</v>
      </c>
      <c r="AR1267" s="1">
        <v>0</v>
      </c>
      <c r="AS1267" s="1">
        <v>0</v>
      </c>
      <c r="AV1267" s="1">
        <v>12.4</v>
      </c>
      <c r="AW1267" s="1" t="s">
        <v>59</v>
      </c>
      <c r="AX1267" s="1">
        <v>1</v>
      </c>
    </row>
    <row r="1268" spans="1:50">
      <c r="A1268" s="1" t="s">
        <v>2347</v>
      </c>
      <c r="B1268" s="1" t="s">
        <v>2348</v>
      </c>
      <c r="C1268" s="1" t="s">
        <v>52</v>
      </c>
      <c r="E1268" s="1" t="s">
        <v>53</v>
      </c>
      <c r="F1268" s="1">
        <v>32</v>
      </c>
      <c r="G1268" s="1" t="s">
        <v>64</v>
      </c>
      <c r="H1268" s="1">
        <v>243.75</v>
      </c>
      <c r="I1268" s="1" t="s">
        <v>55</v>
      </c>
      <c r="J1268" s="1" t="s">
        <v>55</v>
      </c>
      <c r="K1268" s="1" t="s">
        <v>128</v>
      </c>
      <c r="L1268" s="1" t="s">
        <v>58</v>
      </c>
      <c r="M1268" s="1">
        <v>0</v>
      </c>
      <c r="N1268" s="1">
        <v>1</v>
      </c>
      <c r="O1268" s="1">
        <v>1</v>
      </c>
      <c r="P1268" s="1">
        <v>0</v>
      </c>
      <c r="Q1268" s="1" t="s">
        <v>59</v>
      </c>
      <c r="R1268" s="1" t="s">
        <v>59</v>
      </c>
      <c r="S1268" s="1" t="s">
        <v>59</v>
      </c>
      <c r="T1268" s="1" t="s">
        <v>59</v>
      </c>
      <c r="U1268" s="1" t="s">
        <v>59</v>
      </c>
      <c r="W1268" s="1">
        <v>0</v>
      </c>
      <c r="X1268" s="1">
        <v>0</v>
      </c>
      <c r="Y1268" s="1" t="s">
        <v>59</v>
      </c>
      <c r="Z1268" s="1" t="s">
        <v>59</v>
      </c>
      <c r="AA1268" s="1" t="s">
        <v>59</v>
      </c>
      <c r="AB1268" s="1" t="s">
        <v>59</v>
      </c>
      <c r="AC1268" s="1" t="s">
        <v>59</v>
      </c>
      <c r="AD1268" s="1" t="s">
        <v>59</v>
      </c>
      <c r="AE1268" s="1" t="s">
        <v>59</v>
      </c>
      <c r="AF1268" s="1" t="s">
        <v>59</v>
      </c>
      <c r="AG1268" s="1" t="s">
        <v>59</v>
      </c>
      <c r="AH1268" s="1" t="s">
        <v>59</v>
      </c>
      <c r="AI1268" s="1" t="s">
        <v>59</v>
      </c>
      <c r="AJ1268" s="1" t="s">
        <v>59</v>
      </c>
      <c r="AV1268" s="1">
        <v>12</v>
      </c>
      <c r="AW1268" s="1" t="s">
        <v>59</v>
      </c>
      <c r="AX1268" s="1">
        <v>5</v>
      </c>
    </row>
    <row r="1269" spans="1:50">
      <c r="A1269" s="1" t="s">
        <v>2349</v>
      </c>
      <c r="B1269" s="1" t="s">
        <v>1434</v>
      </c>
      <c r="C1269" s="1" t="s">
        <v>134</v>
      </c>
      <c r="D1269" s="1">
        <v>1680</v>
      </c>
      <c r="E1269" s="1" t="s">
        <v>53</v>
      </c>
      <c r="F1269" s="1">
        <v>22</v>
      </c>
      <c r="G1269" s="1" t="s">
        <v>54</v>
      </c>
      <c r="H1269" s="1">
        <v>191.45</v>
      </c>
      <c r="I1269" s="1" t="s">
        <v>55</v>
      </c>
      <c r="J1269" s="1" t="s">
        <v>55</v>
      </c>
      <c r="K1269" s="1" t="s">
        <v>131</v>
      </c>
      <c r="L1269" s="1" t="s">
        <v>66</v>
      </c>
      <c r="M1269" s="1">
        <v>2</v>
      </c>
      <c r="N1269" s="1">
        <v>0</v>
      </c>
      <c r="O1269" s="1">
        <v>0</v>
      </c>
      <c r="P1269" s="1">
        <v>0</v>
      </c>
      <c r="Q1269" s="1" t="s">
        <v>59</v>
      </c>
      <c r="R1269" s="1" t="s">
        <v>59</v>
      </c>
      <c r="S1269" s="1" t="s">
        <v>59</v>
      </c>
      <c r="T1269" s="1" t="s">
        <v>59</v>
      </c>
      <c r="U1269" s="1" t="s">
        <v>59</v>
      </c>
      <c r="W1269" s="1">
        <v>0</v>
      </c>
      <c r="X1269" s="1">
        <v>0</v>
      </c>
      <c r="Y1269" s="1" t="s">
        <v>58</v>
      </c>
      <c r="Z1269" s="1" t="s">
        <v>58</v>
      </c>
      <c r="AA1269" s="1" t="s">
        <v>58</v>
      </c>
      <c r="AB1269" s="1" t="s">
        <v>58</v>
      </c>
      <c r="AC1269" s="1" t="s">
        <v>58</v>
      </c>
      <c r="AD1269" s="1" t="s">
        <v>58</v>
      </c>
      <c r="AE1269" s="1" t="s">
        <v>58</v>
      </c>
      <c r="AF1269" s="1" t="s">
        <v>58</v>
      </c>
      <c r="AG1269" s="1" t="s">
        <v>58</v>
      </c>
      <c r="AH1269" s="1" t="s">
        <v>58</v>
      </c>
      <c r="AI1269" s="1" t="s">
        <v>58</v>
      </c>
      <c r="AJ1269" s="1" t="s">
        <v>58</v>
      </c>
      <c r="AK1269" s="1">
        <v>0</v>
      </c>
      <c r="AL1269" s="1">
        <v>0</v>
      </c>
      <c r="AM1269" s="1">
        <v>1</v>
      </c>
      <c r="AN1269" s="1">
        <v>0</v>
      </c>
      <c r="AO1269" s="1">
        <v>0</v>
      </c>
      <c r="AP1269" s="1">
        <v>0</v>
      </c>
      <c r="AQ1269" s="1">
        <v>0</v>
      </c>
      <c r="AR1269" s="1">
        <v>0</v>
      </c>
      <c r="AS1269" s="1">
        <v>0</v>
      </c>
      <c r="AV1269" s="1">
        <v>11.7</v>
      </c>
      <c r="AW1269" s="1" t="s">
        <v>59</v>
      </c>
      <c r="AX1269" s="1">
        <v>1</v>
      </c>
    </row>
    <row r="1270" spans="1:50">
      <c r="A1270" s="1" t="s">
        <v>2350</v>
      </c>
      <c r="B1270" s="1" t="s">
        <v>1722</v>
      </c>
      <c r="C1270" s="1" t="s">
        <v>148</v>
      </c>
      <c r="D1270" s="1">
        <v>5190</v>
      </c>
      <c r="E1270" s="1" t="s">
        <v>63</v>
      </c>
      <c r="F1270" s="1">
        <v>42</v>
      </c>
      <c r="G1270" s="1" t="s">
        <v>70</v>
      </c>
      <c r="H1270" s="1">
        <v>360.86</v>
      </c>
      <c r="I1270" s="1" t="s">
        <v>196</v>
      </c>
      <c r="J1270" s="1" t="s">
        <v>71</v>
      </c>
      <c r="K1270" s="1" t="s">
        <v>168</v>
      </c>
      <c r="L1270" s="1" t="s">
        <v>66</v>
      </c>
      <c r="M1270" s="1">
        <v>3</v>
      </c>
      <c r="N1270" s="1">
        <v>0</v>
      </c>
      <c r="O1270" s="1">
        <v>0</v>
      </c>
      <c r="P1270" s="1">
        <v>0</v>
      </c>
      <c r="Q1270" s="1" t="s">
        <v>59</v>
      </c>
      <c r="R1270" s="1" t="s">
        <v>59</v>
      </c>
      <c r="S1270" s="1" t="s">
        <v>59</v>
      </c>
      <c r="T1270" s="1" t="s">
        <v>59</v>
      </c>
      <c r="U1270" s="1" t="s">
        <v>59</v>
      </c>
      <c r="W1270" s="1">
        <v>0</v>
      </c>
      <c r="X1270" s="1">
        <v>0</v>
      </c>
      <c r="Y1270" s="1" t="s">
        <v>58</v>
      </c>
      <c r="Z1270" s="1" t="s">
        <v>66</v>
      </c>
      <c r="AA1270" s="1" t="s">
        <v>58</v>
      </c>
      <c r="AB1270" s="1" t="s">
        <v>58</v>
      </c>
      <c r="AC1270" s="1" t="s">
        <v>58</v>
      </c>
      <c r="AD1270" s="1" t="s">
        <v>58</v>
      </c>
      <c r="AE1270" s="1" t="s">
        <v>58</v>
      </c>
      <c r="AF1270" s="1" t="s">
        <v>58</v>
      </c>
      <c r="AG1270" s="1" t="s">
        <v>58</v>
      </c>
      <c r="AH1270" s="1" t="s">
        <v>58</v>
      </c>
      <c r="AI1270" s="1" t="s">
        <v>58</v>
      </c>
      <c r="AJ1270" s="1" t="s">
        <v>58</v>
      </c>
      <c r="AK1270" s="1">
        <v>0</v>
      </c>
      <c r="AL1270" s="1">
        <v>1</v>
      </c>
      <c r="AM1270" s="1">
        <v>1</v>
      </c>
      <c r="AN1270" s="1">
        <v>0</v>
      </c>
      <c r="AO1270" s="1">
        <v>0</v>
      </c>
      <c r="AP1270" s="1">
        <v>0</v>
      </c>
      <c r="AQ1270" s="1">
        <v>0</v>
      </c>
      <c r="AR1270" s="1">
        <v>0</v>
      </c>
      <c r="AS1270" s="1">
        <v>0</v>
      </c>
      <c r="AV1270" s="1">
        <v>12.7</v>
      </c>
      <c r="AW1270" s="1" t="s">
        <v>59</v>
      </c>
      <c r="AX1270" s="1">
        <v>3</v>
      </c>
    </row>
    <row r="1271" spans="1:50">
      <c r="A1271" s="1" t="s">
        <v>2351</v>
      </c>
      <c r="B1271" s="1" t="s">
        <v>2352</v>
      </c>
      <c r="C1271" s="1" t="s">
        <v>366</v>
      </c>
      <c r="D1271" s="1">
        <v>7160</v>
      </c>
      <c r="E1271" s="1" t="s">
        <v>53</v>
      </c>
      <c r="F1271" s="1">
        <v>30</v>
      </c>
      <c r="G1271" s="1" t="s">
        <v>84</v>
      </c>
      <c r="H1271" s="1">
        <v>251.32</v>
      </c>
      <c r="I1271" s="1" t="s">
        <v>55</v>
      </c>
      <c r="J1271" s="1" t="s">
        <v>55</v>
      </c>
      <c r="K1271" s="1" t="s">
        <v>131</v>
      </c>
      <c r="L1271" s="1" t="s">
        <v>58</v>
      </c>
      <c r="M1271" s="1">
        <v>0</v>
      </c>
      <c r="N1271" s="1">
        <v>0</v>
      </c>
      <c r="O1271" s="1">
        <v>0</v>
      </c>
      <c r="P1271" s="1">
        <v>0</v>
      </c>
      <c r="Q1271" s="1" t="s">
        <v>59</v>
      </c>
      <c r="R1271" s="1" t="s">
        <v>59</v>
      </c>
      <c r="S1271" s="1" t="s">
        <v>59</v>
      </c>
      <c r="T1271" s="1" t="s">
        <v>59</v>
      </c>
      <c r="U1271" s="1" t="s">
        <v>59</v>
      </c>
      <c r="V1271" s="1">
        <v>1</v>
      </c>
      <c r="W1271" s="1">
        <v>1</v>
      </c>
      <c r="X1271" s="1">
        <v>0</v>
      </c>
      <c r="Y1271" s="1" t="s">
        <v>58</v>
      </c>
      <c r="Z1271" s="1" t="s">
        <v>58</v>
      </c>
      <c r="AA1271" s="1" t="s">
        <v>58</v>
      </c>
      <c r="AB1271" s="1" t="s">
        <v>58</v>
      </c>
      <c r="AC1271" s="1" t="s">
        <v>58</v>
      </c>
      <c r="AD1271" s="1" t="s">
        <v>58</v>
      </c>
      <c r="AE1271" s="1" t="s">
        <v>58</v>
      </c>
      <c r="AF1271" s="1" t="s">
        <v>58</v>
      </c>
      <c r="AG1271" s="1" t="s">
        <v>58</v>
      </c>
      <c r="AH1271" s="1" t="s">
        <v>58</v>
      </c>
      <c r="AI1271" s="1" t="s">
        <v>58</v>
      </c>
      <c r="AJ1271" s="1" t="s">
        <v>58</v>
      </c>
      <c r="AK1271" s="1">
        <v>0</v>
      </c>
      <c r="AL1271" s="1">
        <v>0</v>
      </c>
      <c r="AM1271" s="1">
        <v>1</v>
      </c>
      <c r="AN1271" s="1">
        <v>0</v>
      </c>
      <c r="AO1271" s="1">
        <v>1</v>
      </c>
      <c r="AP1271" s="1">
        <v>0</v>
      </c>
      <c r="AQ1271" s="1">
        <v>0</v>
      </c>
      <c r="AR1271" s="1">
        <v>0</v>
      </c>
      <c r="AS1271" s="1">
        <v>1</v>
      </c>
      <c r="AV1271" s="1">
        <v>13.4</v>
      </c>
      <c r="AW1271" s="1" t="s">
        <v>59</v>
      </c>
      <c r="AX1271" s="1">
        <v>4</v>
      </c>
    </row>
    <row r="1272" spans="1:50">
      <c r="A1272" s="1" t="s">
        <v>2353</v>
      </c>
      <c r="B1272" s="1" t="s">
        <v>1388</v>
      </c>
      <c r="C1272" s="1" t="s">
        <v>420</v>
      </c>
      <c r="D1272" s="1">
        <v>4520</v>
      </c>
      <c r="E1272" s="1" t="s">
        <v>63</v>
      </c>
      <c r="F1272" s="1">
        <v>32</v>
      </c>
      <c r="G1272" s="1" t="s">
        <v>226</v>
      </c>
      <c r="H1272" s="1">
        <v>291.45</v>
      </c>
      <c r="I1272" s="1" t="s">
        <v>105</v>
      </c>
      <c r="J1272" s="1" t="s">
        <v>71</v>
      </c>
      <c r="K1272" s="1" t="s">
        <v>85</v>
      </c>
      <c r="L1272" s="1" t="s">
        <v>58</v>
      </c>
      <c r="M1272" s="1">
        <v>0</v>
      </c>
      <c r="N1272" s="1">
        <v>1</v>
      </c>
      <c r="O1272" s="1">
        <v>1</v>
      </c>
      <c r="P1272" s="1">
        <v>0</v>
      </c>
      <c r="Q1272" s="1" t="s">
        <v>59</v>
      </c>
      <c r="R1272" s="1" t="s">
        <v>59</v>
      </c>
      <c r="S1272" s="1" t="s">
        <v>59</v>
      </c>
      <c r="T1272" s="1" t="s">
        <v>59</v>
      </c>
      <c r="U1272" s="1" t="s">
        <v>59</v>
      </c>
      <c r="V1272" s="1">
        <v>0</v>
      </c>
      <c r="W1272" s="1">
        <v>1</v>
      </c>
      <c r="X1272" s="1">
        <v>1</v>
      </c>
      <c r="Y1272" s="1" t="s">
        <v>58</v>
      </c>
      <c r="Z1272" s="1" t="s">
        <v>66</v>
      </c>
      <c r="AA1272" s="1" t="s">
        <v>58</v>
      </c>
      <c r="AB1272" s="1" t="s">
        <v>58</v>
      </c>
      <c r="AC1272" s="1" t="s">
        <v>58</v>
      </c>
      <c r="AD1272" s="1" t="s">
        <v>58</v>
      </c>
      <c r="AE1272" s="1" t="s">
        <v>58</v>
      </c>
      <c r="AF1272" s="1" t="s">
        <v>58</v>
      </c>
      <c r="AG1272" s="1" t="s">
        <v>58</v>
      </c>
      <c r="AH1272" s="1" t="s">
        <v>58</v>
      </c>
      <c r="AI1272" s="1" t="s">
        <v>58</v>
      </c>
      <c r="AJ1272" s="1" t="s">
        <v>58</v>
      </c>
      <c r="AK1272" s="1">
        <v>0</v>
      </c>
      <c r="AL1272" s="1">
        <v>1</v>
      </c>
      <c r="AM1272" s="1">
        <v>1</v>
      </c>
      <c r="AN1272" s="1">
        <v>0</v>
      </c>
      <c r="AO1272" s="1">
        <v>1</v>
      </c>
      <c r="AP1272" s="1">
        <v>0</v>
      </c>
      <c r="AQ1272" s="1">
        <v>0</v>
      </c>
      <c r="AR1272" s="1">
        <v>0</v>
      </c>
      <c r="AS1272" s="1">
        <v>1</v>
      </c>
      <c r="AV1272" s="1">
        <v>12.9</v>
      </c>
      <c r="AW1272" s="1" t="s">
        <v>59</v>
      </c>
      <c r="AX1272" s="1">
        <v>2</v>
      </c>
    </row>
    <row r="1273" spans="1:50">
      <c r="A1273" s="1" t="s">
        <v>2354</v>
      </c>
      <c r="B1273" s="1" t="s">
        <v>2355</v>
      </c>
      <c r="C1273" s="1" t="s">
        <v>122</v>
      </c>
      <c r="D1273" s="1">
        <v>2700</v>
      </c>
      <c r="E1273" s="1" t="s">
        <v>53</v>
      </c>
      <c r="F1273" s="1">
        <v>78</v>
      </c>
      <c r="G1273" s="1" t="s">
        <v>104</v>
      </c>
      <c r="H1273" s="1">
        <v>215.79</v>
      </c>
      <c r="I1273" s="1" t="s">
        <v>55</v>
      </c>
      <c r="J1273" s="1" t="s">
        <v>71</v>
      </c>
      <c r="K1273" s="1" t="s">
        <v>156</v>
      </c>
      <c r="L1273" s="1" t="s">
        <v>58</v>
      </c>
      <c r="M1273" s="1">
        <v>0</v>
      </c>
      <c r="N1273" s="1">
        <v>2</v>
      </c>
      <c r="O1273" s="1">
        <v>2</v>
      </c>
      <c r="P1273" s="1">
        <v>0</v>
      </c>
      <c r="Q1273" s="1" t="s">
        <v>59</v>
      </c>
      <c r="R1273" s="1" t="s">
        <v>59</v>
      </c>
      <c r="S1273" s="1" t="s">
        <v>59</v>
      </c>
      <c r="T1273" s="1" t="s">
        <v>59</v>
      </c>
      <c r="U1273" s="1" t="s">
        <v>59</v>
      </c>
      <c r="V1273" s="1">
        <v>1</v>
      </c>
      <c r="W1273" s="1">
        <v>0</v>
      </c>
      <c r="X1273" s="1">
        <v>1</v>
      </c>
      <c r="Y1273" s="1" t="s">
        <v>58</v>
      </c>
      <c r="Z1273" s="1" t="s">
        <v>66</v>
      </c>
      <c r="AA1273" s="1" t="s">
        <v>58</v>
      </c>
      <c r="AB1273" s="1" t="s">
        <v>66</v>
      </c>
      <c r="AC1273" s="1" t="s">
        <v>58</v>
      </c>
      <c r="AD1273" s="1" t="s">
        <v>66</v>
      </c>
      <c r="AE1273" s="1" t="s">
        <v>66</v>
      </c>
      <c r="AF1273" s="1" t="s">
        <v>58</v>
      </c>
      <c r="AG1273" s="1" t="s">
        <v>58</v>
      </c>
      <c r="AH1273" s="1" t="s">
        <v>58</v>
      </c>
      <c r="AI1273" s="1" t="s">
        <v>58</v>
      </c>
      <c r="AJ1273" s="1" t="s">
        <v>58</v>
      </c>
      <c r="AK1273" s="1">
        <v>0</v>
      </c>
      <c r="AL1273" s="1">
        <v>0</v>
      </c>
      <c r="AM1273" s="1">
        <v>1</v>
      </c>
      <c r="AN1273" s="1">
        <v>0</v>
      </c>
      <c r="AO1273" s="1">
        <v>1</v>
      </c>
      <c r="AP1273" s="1">
        <v>0</v>
      </c>
      <c r="AQ1273" s="1">
        <v>0</v>
      </c>
      <c r="AR1273" s="1">
        <v>0</v>
      </c>
      <c r="AS1273" s="1">
        <v>0</v>
      </c>
      <c r="AV1273" s="1">
        <v>12.4</v>
      </c>
      <c r="AW1273" s="1" t="s">
        <v>59</v>
      </c>
      <c r="AX1273" s="1">
        <v>7</v>
      </c>
    </row>
    <row r="1274" spans="1:50">
      <c r="A1274" s="1" t="s">
        <v>2356</v>
      </c>
      <c r="B1274" s="1" t="s">
        <v>2357</v>
      </c>
      <c r="C1274" s="1" t="s">
        <v>119</v>
      </c>
      <c r="E1274" s="1" t="s">
        <v>53</v>
      </c>
      <c r="F1274" s="1">
        <v>48</v>
      </c>
      <c r="G1274" s="1" t="s">
        <v>64</v>
      </c>
      <c r="H1274" s="1">
        <v>312.17</v>
      </c>
      <c r="I1274" s="1" t="s">
        <v>641</v>
      </c>
      <c r="J1274" s="1" t="s">
        <v>55</v>
      </c>
      <c r="K1274" s="1" t="s">
        <v>72</v>
      </c>
      <c r="L1274" s="1" t="s">
        <v>58</v>
      </c>
      <c r="M1274" s="1">
        <v>0</v>
      </c>
      <c r="N1274" s="1">
        <v>2</v>
      </c>
      <c r="O1274" s="1">
        <v>1</v>
      </c>
      <c r="P1274" s="1">
        <v>0</v>
      </c>
      <c r="Q1274" s="1" t="s">
        <v>66</v>
      </c>
      <c r="R1274" s="1" t="s">
        <v>66</v>
      </c>
      <c r="S1274" s="1" t="s">
        <v>66</v>
      </c>
      <c r="T1274" s="1" t="s">
        <v>66</v>
      </c>
      <c r="U1274" s="1" t="s">
        <v>59</v>
      </c>
      <c r="W1274" s="1">
        <v>0</v>
      </c>
      <c r="X1274" s="1">
        <v>0</v>
      </c>
      <c r="Y1274" s="1" t="s">
        <v>66</v>
      </c>
      <c r="Z1274" s="1" t="s">
        <v>66</v>
      </c>
      <c r="AA1274" s="1" t="s">
        <v>66</v>
      </c>
      <c r="AB1274" s="1" t="s">
        <v>66</v>
      </c>
      <c r="AC1274" s="1" t="s">
        <v>58</v>
      </c>
      <c r="AD1274" s="1" t="s">
        <v>58</v>
      </c>
      <c r="AE1274" s="1" t="s">
        <v>66</v>
      </c>
      <c r="AF1274" s="1" t="s">
        <v>58</v>
      </c>
      <c r="AG1274" s="1" t="s">
        <v>58</v>
      </c>
      <c r="AH1274" s="1" t="s">
        <v>58</v>
      </c>
      <c r="AI1274" s="1" t="s">
        <v>58</v>
      </c>
      <c r="AJ1274" s="1" t="s">
        <v>58</v>
      </c>
      <c r="AK1274" s="1">
        <v>1</v>
      </c>
      <c r="AL1274" s="1">
        <v>1</v>
      </c>
      <c r="AM1274" s="1">
        <v>1</v>
      </c>
      <c r="AN1274" s="1">
        <v>0</v>
      </c>
      <c r="AO1274" s="1">
        <v>1</v>
      </c>
      <c r="AP1274" s="1">
        <v>1</v>
      </c>
      <c r="AQ1274" s="1">
        <v>1</v>
      </c>
      <c r="AR1274" s="1">
        <v>0</v>
      </c>
      <c r="AS1274" s="1">
        <v>0</v>
      </c>
      <c r="AV1274" s="1">
        <v>14.1</v>
      </c>
      <c r="AW1274" s="1" t="s">
        <v>59</v>
      </c>
      <c r="AX1274" s="1">
        <v>7</v>
      </c>
    </row>
    <row r="1275" spans="1:50">
      <c r="A1275" s="1" t="s">
        <v>2358</v>
      </c>
      <c r="B1275" s="1" t="s">
        <v>2053</v>
      </c>
      <c r="C1275" s="1" t="s">
        <v>177</v>
      </c>
      <c r="D1275" s="1">
        <v>3760</v>
      </c>
      <c r="E1275" s="1" t="s">
        <v>53</v>
      </c>
      <c r="F1275" s="1">
        <v>44</v>
      </c>
      <c r="G1275" s="1" t="s">
        <v>70</v>
      </c>
      <c r="H1275" s="1">
        <v>343.09</v>
      </c>
      <c r="I1275" s="1" t="s">
        <v>105</v>
      </c>
      <c r="J1275" s="1" t="s">
        <v>71</v>
      </c>
      <c r="K1275" s="1" t="s">
        <v>131</v>
      </c>
      <c r="L1275" s="1" t="s">
        <v>66</v>
      </c>
      <c r="M1275" s="1">
        <v>2</v>
      </c>
      <c r="N1275" s="1">
        <v>0</v>
      </c>
      <c r="O1275" s="1">
        <v>0</v>
      </c>
      <c r="P1275" s="1">
        <v>0</v>
      </c>
      <c r="Q1275" s="1" t="s">
        <v>59</v>
      </c>
      <c r="R1275" s="1" t="s">
        <v>59</v>
      </c>
      <c r="S1275" s="1" t="s">
        <v>59</v>
      </c>
      <c r="T1275" s="1" t="s">
        <v>59</v>
      </c>
      <c r="U1275" s="1" t="s">
        <v>59</v>
      </c>
      <c r="W1275" s="1">
        <v>0</v>
      </c>
      <c r="X1275" s="1">
        <v>0</v>
      </c>
      <c r="Y1275" s="1" t="s">
        <v>59</v>
      </c>
      <c r="Z1275" s="1" t="s">
        <v>59</v>
      </c>
      <c r="AA1275" s="1" t="s">
        <v>59</v>
      </c>
      <c r="AB1275" s="1" t="s">
        <v>59</v>
      </c>
      <c r="AC1275" s="1" t="s">
        <v>59</v>
      </c>
      <c r="AD1275" s="1" t="s">
        <v>59</v>
      </c>
      <c r="AE1275" s="1" t="s">
        <v>59</v>
      </c>
      <c r="AF1275" s="1" t="s">
        <v>59</v>
      </c>
      <c r="AG1275" s="1" t="s">
        <v>59</v>
      </c>
      <c r="AH1275" s="1" t="s">
        <v>59</v>
      </c>
      <c r="AI1275" s="1" t="s">
        <v>59</v>
      </c>
      <c r="AJ1275" s="1" t="s">
        <v>59</v>
      </c>
      <c r="AV1275" s="1">
        <v>15</v>
      </c>
      <c r="AW1275" s="1" t="s">
        <v>59</v>
      </c>
      <c r="AX1275" s="1">
        <v>8</v>
      </c>
    </row>
    <row r="1276" spans="1:50">
      <c r="A1276" s="1" t="s">
        <v>2359</v>
      </c>
      <c r="B1276" s="1" t="s">
        <v>739</v>
      </c>
      <c r="C1276" s="1" t="s">
        <v>609</v>
      </c>
      <c r="D1276" s="1">
        <v>5880</v>
      </c>
      <c r="E1276" s="1" t="s">
        <v>53</v>
      </c>
      <c r="F1276" s="1">
        <v>44</v>
      </c>
      <c r="G1276" s="1" t="s">
        <v>84</v>
      </c>
      <c r="H1276" s="1">
        <v>205.26</v>
      </c>
      <c r="I1276" s="1" t="s">
        <v>55</v>
      </c>
      <c r="J1276" s="1" t="s">
        <v>55</v>
      </c>
      <c r="K1276" s="1" t="s">
        <v>57</v>
      </c>
      <c r="L1276" s="1" t="s">
        <v>58</v>
      </c>
      <c r="M1276" s="1">
        <v>0</v>
      </c>
      <c r="N1276" s="1">
        <v>1</v>
      </c>
      <c r="O1276" s="1">
        <v>1</v>
      </c>
      <c r="P1276" s="1">
        <v>0</v>
      </c>
      <c r="Q1276" s="1" t="s">
        <v>59</v>
      </c>
      <c r="R1276" s="1" t="s">
        <v>59</v>
      </c>
      <c r="S1276" s="1" t="s">
        <v>59</v>
      </c>
      <c r="T1276" s="1" t="s">
        <v>59</v>
      </c>
      <c r="U1276" s="1" t="s">
        <v>59</v>
      </c>
      <c r="W1276" s="1">
        <v>0</v>
      </c>
      <c r="X1276" s="1">
        <v>0</v>
      </c>
      <c r="Y1276" s="1" t="s">
        <v>58</v>
      </c>
      <c r="Z1276" s="1" t="s">
        <v>58</v>
      </c>
      <c r="AA1276" s="1" t="s">
        <v>58</v>
      </c>
      <c r="AB1276" s="1" t="s">
        <v>58</v>
      </c>
      <c r="AC1276" s="1" t="s">
        <v>58</v>
      </c>
      <c r="AD1276" s="1" t="s">
        <v>58</v>
      </c>
      <c r="AE1276" s="1" t="s">
        <v>58</v>
      </c>
      <c r="AF1276" s="1" t="s">
        <v>58</v>
      </c>
      <c r="AG1276" s="1" t="s">
        <v>58</v>
      </c>
      <c r="AH1276" s="1" t="s">
        <v>58</v>
      </c>
      <c r="AI1276" s="1" t="s">
        <v>58</v>
      </c>
      <c r="AJ1276" s="1" t="s">
        <v>58</v>
      </c>
      <c r="AK1276" s="1">
        <v>0</v>
      </c>
      <c r="AL1276" s="1">
        <v>0</v>
      </c>
      <c r="AM1276" s="1">
        <v>0</v>
      </c>
      <c r="AN1276" s="1">
        <v>0</v>
      </c>
      <c r="AO1276" s="1">
        <v>0</v>
      </c>
      <c r="AP1276" s="1">
        <v>0</v>
      </c>
      <c r="AQ1276" s="1">
        <v>0</v>
      </c>
      <c r="AR1276" s="1">
        <v>0</v>
      </c>
      <c r="AS1276" s="1">
        <v>0</v>
      </c>
      <c r="AV1276" s="1">
        <v>14</v>
      </c>
      <c r="AW1276" s="1" t="s">
        <v>59</v>
      </c>
      <c r="AX1276" s="1">
        <v>9</v>
      </c>
    </row>
    <row r="1277" spans="1:50">
      <c r="A1277" s="1" t="s">
        <v>2360</v>
      </c>
      <c r="B1277" s="1" t="s">
        <v>2361</v>
      </c>
      <c r="C1277" s="1" t="s">
        <v>205</v>
      </c>
      <c r="D1277" s="1">
        <v>2330</v>
      </c>
      <c r="E1277" s="1" t="s">
        <v>53</v>
      </c>
      <c r="F1277" s="1">
        <v>48</v>
      </c>
      <c r="G1277" s="1" t="s">
        <v>163</v>
      </c>
      <c r="H1277" s="1">
        <v>254.61</v>
      </c>
      <c r="I1277" s="1" t="s">
        <v>105</v>
      </c>
      <c r="J1277" s="1" t="s">
        <v>56</v>
      </c>
      <c r="K1277" s="1" t="s">
        <v>128</v>
      </c>
      <c r="L1277" s="1" t="s">
        <v>58</v>
      </c>
      <c r="M1277" s="1">
        <v>0</v>
      </c>
      <c r="N1277" s="1">
        <v>2</v>
      </c>
      <c r="O1277" s="1">
        <v>2</v>
      </c>
      <c r="P1277" s="1">
        <v>0</v>
      </c>
      <c r="Q1277" s="1" t="s">
        <v>59</v>
      </c>
      <c r="R1277" s="1" t="s">
        <v>59</v>
      </c>
      <c r="S1277" s="1" t="s">
        <v>66</v>
      </c>
      <c r="T1277" s="1" t="s">
        <v>66</v>
      </c>
      <c r="U1277" s="1" t="s">
        <v>66</v>
      </c>
      <c r="W1277" s="1">
        <v>0</v>
      </c>
      <c r="X1277" s="1">
        <v>0</v>
      </c>
      <c r="Y1277" s="1" t="s">
        <v>59</v>
      </c>
      <c r="Z1277" s="1" t="s">
        <v>59</v>
      </c>
      <c r="AA1277" s="1" t="s">
        <v>59</v>
      </c>
      <c r="AB1277" s="1" t="s">
        <v>59</v>
      </c>
      <c r="AC1277" s="1" t="s">
        <v>59</v>
      </c>
      <c r="AD1277" s="1" t="s">
        <v>59</v>
      </c>
      <c r="AE1277" s="1" t="s">
        <v>59</v>
      </c>
      <c r="AF1277" s="1" t="s">
        <v>59</v>
      </c>
      <c r="AG1277" s="1" t="s">
        <v>59</v>
      </c>
      <c r="AH1277" s="1" t="s">
        <v>59</v>
      </c>
      <c r="AI1277" s="1" t="s">
        <v>59</v>
      </c>
      <c r="AJ1277" s="1" t="s">
        <v>59</v>
      </c>
      <c r="AV1277" s="1">
        <v>11</v>
      </c>
      <c r="AW1277" s="1" t="s">
        <v>66</v>
      </c>
      <c r="AX1277" s="1">
        <v>1</v>
      </c>
    </row>
    <row r="1278" spans="1:50">
      <c r="A1278" s="1" t="s">
        <v>2362</v>
      </c>
      <c r="B1278" s="1" t="s">
        <v>2363</v>
      </c>
      <c r="C1278" s="1" t="s">
        <v>612</v>
      </c>
      <c r="D1278" s="1">
        <v>920</v>
      </c>
      <c r="E1278" s="1" t="s">
        <v>53</v>
      </c>
      <c r="F1278" s="1">
        <v>78</v>
      </c>
      <c r="G1278" s="1" t="s">
        <v>54</v>
      </c>
      <c r="H1278" s="1">
        <v>168.75</v>
      </c>
      <c r="I1278" s="1" t="s">
        <v>65</v>
      </c>
      <c r="J1278" s="1" t="s">
        <v>71</v>
      </c>
      <c r="K1278" s="1" t="s">
        <v>72</v>
      </c>
      <c r="L1278" s="1" t="s">
        <v>58</v>
      </c>
      <c r="M1278" s="1">
        <v>0</v>
      </c>
      <c r="N1278" s="1">
        <v>2</v>
      </c>
      <c r="O1278" s="1">
        <v>2</v>
      </c>
      <c r="P1278" s="1">
        <v>0</v>
      </c>
      <c r="Q1278" s="1" t="s">
        <v>59</v>
      </c>
      <c r="R1278" s="1" t="s">
        <v>59</v>
      </c>
      <c r="S1278" s="1" t="s">
        <v>59</v>
      </c>
      <c r="T1278" s="1" t="s">
        <v>59</v>
      </c>
      <c r="U1278" s="1" t="s">
        <v>59</v>
      </c>
      <c r="V1278" s="1">
        <v>0</v>
      </c>
      <c r="W1278" s="1">
        <v>0</v>
      </c>
      <c r="X1278" s="1">
        <v>0</v>
      </c>
      <c r="Y1278" s="1" t="s">
        <v>59</v>
      </c>
      <c r="Z1278" s="1" t="s">
        <v>59</v>
      </c>
      <c r="AA1278" s="1" t="s">
        <v>59</v>
      </c>
      <c r="AB1278" s="1" t="s">
        <v>59</v>
      </c>
      <c r="AC1278" s="1" t="s">
        <v>59</v>
      </c>
      <c r="AD1278" s="1" t="s">
        <v>59</v>
      </c>
      <c r="AE1278" s="1" t="s">
        <v>59</v>
      </c>
      <c r="AF1278" s="1" t="s">
        <v>59</v>
      </c>
      <c r="AG1278" s="1" t="s">
        <v>59</v>
      </c>
      <c r="AH1278" s="1" t="s">
        <v>59</v>
      </c>
      <c r="AI1278" s="1" t="s">
        <v>59</v>
      </c>
      <c r="AJ1278" s="1" t="s">
        <v>59</v>
      </c>
      <c r="AV1278" s="1">
        <v>13.2</v>
      </c>
      <c r="AW1278" s="1" t="s">
        <v>59</v>
      </c>
      <c r="AX1278" s="1">
        <v>2</v>
      </c>
    </row>
    <row r="1279" spans="1:50">
      <c r="A1279" s="1" t="s">
        <v>2364</v>
      </c>
      <c r="B1279" s="1" t="s">
        <v>773</v>
      </c>
      <c r="C1279" s="1" t="s">
        <v>171</v>
      </c>
      <c r="D1279" s="1">
        <v>5660</v>
      </c>
      <c r="E1279" s="1" t="s">
        <v>53</v>
      </c>
      <c r="F1279" s="1">
        <v>0</v>
      </c>
      <c r="G1279" s="1" t="s">
        <v>64</v>
      </c>
      <c r="H1279" s="1">
        <v>184.87</v>
      </c>
      <c r="I1279" s="1" t="s">
        <v>55</v>
      </c>
      <c r="J1279" s="1" t="s">
        <v>55</v>
      </c>
      <c r="K1279" s="1" t="s">
        <v>131</v>
      </c>
      <c r="L1279" s="1" t="s">
        <v>58</v>
      </c>
      <c r="M1279" s="1">
        <v>0</v>
      </c>
      <c r="N1279" s="1">
        <v>0</v>
      </c>
      <c r="O1279" s="1">
        <v>0</v>
      </c>
      <c r="P1279" s="1">
        <v>0</v>
      </c>
      <c r="Q1279" s="1" t="s">
        <v>59</v>
      </c>
      <c r="R1279" s="1" t="s">
        <v>59</v>
      </c>
      <c r="S1279" s="1" t="s">
        <v>59</v>
      </c>
      <c r="T1279" s="1" t="s">
        <v>59</v>
      </c>
      <c r="U1279" s="1" t="s">
        <v>59</v>
      </c>
      <c r="V1279" s="1">
        <v>1</v>
      </c>
      <c r="W1279" s="1">
        <v>0</v>
      </c>
      <c r="X1279" s="1">
        <v>0</v>
      </c>
      <c r="Y1279" s="1" t="s">
        <v>58</v>
      </c>
      <c r="Z1279" s="1" t="s">
        <v>58</v>
      </c>
      <c r="AA1279" s="1" t="s">
        <v>58</v>
      </c>
      <c r="AB1279" s="1" t="s">
        <v>58</v>
      </c>
      <c r="AC1279" s="1" t="s">
        <v>58</v>
      </c>
      <c r="AD1279" s="1" t="s">
        <v>58</v>
      </c>
      <c r="AE1279" s="1" t="s">
        <v>58</v>
      </c>
      <c r="AF1279" s="1" t="s">
        <v>58</v>
      </c>
      <c r="AG1279" s="1" t="s">
        <v>58</v>
      </c>
      <c r="AH1279" s="1" t="s">
        <v>58</v>
      </c>
      <c r="AI1279" s="1" t="s">
        <v>58</v>
      </c>
      <c r="AJ1279" s="1" t="s">
        <v>58</v>
      </c>
      <c r="AK1279" s="1">
        <v>0</v>
      </c>
      <c r="AL1279" s="1">
        <v>0</v>
      </c>
      <c r="AM1279" s="1">
        <v>0</v>
      </c>
      <c r="AN1279" s="1">
        <v>0</v>
      </c>
      <c r="AO1279" s="1">
        <v>0</v>
      </c>
      <c r="AP1279" s="1">
        <v>0</v>
      </c>
      <c r="AQ1279" s="1">
        <v>0</v>
      </c>
      <c r="AR1279" s="1">
        <v>0</v>
      </c>
      <c r="AS1279" s="1">
        <v>0</v>
      </c>
      <c r="AV1279" s="1">
        <v>12</v>
      </c>
      <c r="AW1279" s="1" t="s">
        <v>59</v>
      </c>
      <c r="AX1279" s="1">
        <v>3</v>
      </c>
    </row>
    <row r="1280" spans="1:50">
      <c r="A1280" s="1" t="s">
        <v>2365</v>
      </c>
      <c r="B1280" s="1" t="s">
        <v>2366</v>
      </c>
      <c r="C1280" s="1" t="s">
        <v>420</v>
      </c>
      <c r="D1280" s="1">
        <v>5990</v>
      </c>
      <c r="E1280" s="1" t="s">
        <v>53</v>
      </c>
      <c r="F1280" s="1">
        <v>42</v>
      </c>
      <c r="G1280" s="1" t="s">
        <v>64</v>
      </c>
      <c r="H1280" s="1">
        <v>266.45</v>
      </c>
      <c r="I1280" s="1" t="s">
        <v>55</v>
      </c>
      <c r="J1280" s="1" t="s">
        <v>71</v>
      </c>
      <c r="K1280" s="1" t="s">
        <v>156</v>
      </c>
      <c r="L1280" s="1" t="s">
        <v>66</v>
      </c>
      <c r="M1280" s="1">
        <v>1</v>
      </c>
      <c r="N1280" s="1">
        <v>2</v>
      </c>
      <c r="O1280" s="1">
        <v>2</v>
      </c>
      <c r="P1280" s="1">
        <v>0</v>
      </c>
      <c r="Q1280" s="1" t="s">
        <v>59</v>
      </c>
      <c r="R1280" s="1" t="s">
        <v>59</v>
      </c>
      <c r="S1280" s="1" t="s">
        <v>59</v>
      </c>
      <c r="T1280" s="1" t="s">
        <v>59</v>
      </c>
      <c r="U1280" s="1" t="s">
        <v>59</v>
      </c>
      <c r="Y1280" s="1" t="s">
        <v>66</v>
      </c>
      <c r="Z1280" s="1" t="s">
        <v>66</v>
      </c>
      <c r="AA1280" s="1" t="s">
        <v>58</v>
      </c>
      <c r="AB1280" s="1" t="s">
        <v>58</v>
      </c>
      <c r="AC1280" s="1" t="s">
        <v>58</v>
      </c>
      <c r="AD1280" s="1" t="s">
        <v>58</v>
      </c>
      <c r="AE1280" s="1" t="s">
        <v>58</v>
      </c>
      <c r="AF1280" s="1" t="s">
        <v>58</v>
      </c>
      <c r="AG1280" s="1" t="s">
        <v>58</v>
      </c>
      <c r="AH1280" s="1" t="s">
        <v>58</v>
      </c>
      <c r="AI1280" s="1" t="s">
        <v>58</v>
      </c>
      <c r="AJ1280" s="1" t="s">
        <v>58</v>
      </c>
      <c r="AK1280" s="1">
        <v>1</v>
      </c>
      <c r="AL1280" s="1">
        <v>0</v>
      </c>
      <c r="AM1280" s="1">
        <v>1</v>
      </c>
      <c r="AN1280" s="1">
        <v>0</v>
      </c>
      <c r="AO1280" s="1">
        <v>0</v>
      </c>
      <c r="AP1280" s="1">
        <v>0</v>
      </c>
      <c r="AQ1280" s="1">
        <v>0</v>
      </c>
      <c r="AR1280" s="1">
        <v>1</v>
      </c>
      <c r="AS1280" s="1">
        <v>0</v>
      </c>
      <c r="AW1280" s="1" t="s">
        <v>66</v>
      </c>
      <c r="AX1280" s="1">
        <v>2</v>
      </c>
    </row>
    <row r="1281" spans="1:50">
      <c r="A1281" s="1" t="s">
        <v>2367</v>
      </c>
      <c r="B1281" s="1" t="s">
        <v>727</v>
      </c>
      <c r="C1281" s="1" t="s">
        <v>366</v>
      </c>
      <c r="D1281" s="1">
        <v>6520</v>
      </c>
      <c r="E1281" s="1" t="s">
        <v>63</v>
      </c>
      <c r="F1281" s="1">
        <v>54</v>
      </c>
      <c r="G1281" s="1" t="s">
        <v>127</v>
      </c>
      <c r="H1281" s="1">
        <v>461.51</v>
      </c>
      <c r="I1281" s="1" t="s">
        <v>105</v>
      </c>
      <c r="J1281" s="1" t="s">
        <v>71</v>
      </c>
      <c r="K1281" s="1" t="s">
        <v>72</v>
      </c>
      <c r="L1281" s="1" t="s">
        <v>58</v>
      </c>
      <c r="M1281" s="1">
        <v>0</v>
      </c>
      <c r="N1281" s="1">
        <v>2</v>
      </c>
      <c r="O1281" s="1">
        <v>2</v>
      </c>
      <c r="P1281" s="1">
        <v>0</v>
      </c>
      <c r="Q1281" s="1" t="s">
        <v>59</v>
      </c>
      <c r="R1281" s="1" t="s">
        <v>59</v>
      </c>
      <c r="S1281" s="1" t="s">
        <v>59</v>
      </c>
      <c r="T1281" s="1" t="s">
        <v>59</v>
      </c>
      <c r="U1281" s="1" t="s">
        <v>59</v>
      </c>
      <c r="V1281" s="1">
        <v>1</v>
      </c>
      <c r="W1281" s="1">
        <v>1</v>
      </c>
      <c r="X1281" s="1">
        <v>1</v>
      </c>
      <c r="Y1281" s="1" t="s">
        <v>66</v>
      </c>
      <c r="Z1281" s="1" t="s">
        <v>66</v>
      </c>
      <c r="AA1281" s="1" t="s">
        <v>66</v>
      </c>
      <c r="AB1281" s="1" t="s">
        <v>66</v>
      </c>
      <c r="AC1281" s="1" t="s">
        <v>58</v>
      </c>
      <c r="AD1281" s="1" t="s">
        <v>58</v>
      </c>
      <c r="AE1281" s="1" t="s">
        <v>58</v>
      </c>
      <c r="AF1281" s="1" t="s">
        <v>58</v>
      </c>
      <c r="AG1281" s="1" t="s">
        <v>58</v>
      </c>
      <c r="AH1281" s="1" t="s">
        <v>58</v>
      </c>
      <c r="AI1281" s="1" t="s">
        <v>58</v>
      </c>
      <c r="AJ1281" s="1" t="s">
        <v>58</v>
      </c>
      <c r="AK1281" s="1">
        <v>1</v>
      </c>
      <c r="AL1281" s="1">
        <v>1</v>
      </c>
      <c r="AM1281" s="1">
        <v>1</v>
      </c>
      <c r="AN1281" s="1">
        <v>0</v>
      </c>
      <c r="AO1281" s="1">
        <v>1</v>
      </c>
      <c r="AP1281" s="1">
        <v>1</v>
      </c>
      <c r="AQ1281" s="1">
        <v>1</v>
      </c>
      <c r="AR1281" s="1">
        <v>0</v>
      </c>
      <c r="AS1281" s="1">
        <v>0</v>
      </c>
      <c r="AV1281" s="1">
        <v>15.4</v>
      </c>
      <c r="AW1281" s="1" t="s">
        <v>59</v>
      </c>
      <c r="AX1281" s="1">
        <v>4</v>
      </c>
    </row>
    <row r="1282" spans="1:50">
      <c r="A1282" s="1" t="s">
        <v>2368</v>
      </c>
      <c r="B1282" s="1" t="s">
        <v>2369</v>
      </c>
      <c r="C1282" s="1" t="s">
        <v>218</v>
      </c>
      <c r="D1282" s="1">
        <v>2720</v>
      </c>
      <c r="E1282" s="1" t="s">
        <v>53</v>
      </c>
      <c r="F1282" s="1">
        <v>46</v>
      </c>
      <c r="G1282" s="1" t="s">
        <v>84</v>
      </c>
      <c r="H1282" s="1">
        <v>185.53</v>
      </c>
      <c r="I1282" s="1" t="s">
        <v>55</v>
      </c>
      <c r="J1282" s="1" t="s">
        <v>71</v>
      </c>
      <c r="K1282" s="1" t="s">
        <v>116</v>
      </c>
      <c r="L1282" s="1" t="s">
        <v>58</v>
      </c>
      <c r="M1282" s="1">
        <v>0</v>
      </c>
      <c r="N1282" s="1">
        <v>1</v>
      </c>
      <c r="O1282" s="1">
        <v>1</v>
      </c>
      <c r="P1282" s="1">
        <v>0</v>
      </c>
      <c r="Q1282" s="1" t="s">
        <v>59</v>
      </c>
      <c r="R1282" s="1" t="s">
        <v>59</v>
      </c>
      <c r="S1282" s="1" t="s">
        <v>59</v>
      </c>
      <c r="T1282" s="1" t="s">
        <v>59</v>
      </c>
      <c r="U1282" s="1" t="s">
        <v>59</v>
      </c>
      <c r="W1282" s="1">
        <v>0</v>
      </c>
      <c r="X1282" s="1">
        <v>0</v>
      </c>
      <c r="Y1282" s="1" t="s">
        <v>66</v>
      </c>
      <c r="Z1282" s="1" t="s">
        <v>66</v>
      </c>
      <c r="AA1282" s="1" t="s">
        <v>58</v>
      </c>
      <c r="AB1282" s="1" t="s">
        <v>66</v>
      </c>
      <c r="AC1282" s="1" t="s">
        <v>58</v>
      </c>
      <c r="AD1282" s="1" t="s">
        <v>58</v>
      </c>
      <c r="AE1282" s="1" t="s">
        <v>58</v>
      </c>
      <c r="AF1282" s="1" t="s">
        <v>58</v>
      </c>
      <c r="AG1282" s="1" t="s">
        <v>58</v>
      </c>
      <c r="AH1282" s="1" t="s">
        <v>58</v>
      </c>
      <c r="AI1282" s="1" t="s">
        <v>58</v>
      </c>
      <c r="AJ1282" s="1" t="s">
        <v>58</v>
      </c>
      <c r="AK1282" s="1">
        <v>0</v>
      </c>
      <c r="AL1282" s="1">
        <v>0</v>
      </c>
      <c r="AM1282" s="1">
        <v>1</v>
      </c>
      <c r="AN1282" s="1">
        <v>0</v>
      </c>
      <c r="AO1282" s="1">
        <v>0</v>
      </c>
      <c r="AP1282" s="1">
        <v>0</v>
      </c>
      <c r="AQ1282" s="1">
        <v>0</v>
      </c>
      <c r="AR1282" s="1">
        <v>0</v>
      </c>
      <c r="AS1282" s="1">
        <v>1</v>
      </c>
      <c r="AV1282" s="1">
        <v>11.8</v>
      </c>
      <c r="AW1282" s="1" t="s">
        <v>59</v>
      </c>
      <c r="AX1282" s="1">
        <v>9</v>
      </c>
    </row>
    <row r="1283" spans="1:50">
      <c r="A1283" s="1" t="s">
        <v>2370</v>
      </c>
      <c r="B1283" s="1" t="s">
        <v>2371</v>
      </c>
      <c r="C1283" s="1" t="s">
        <v>119</v>
      </c>
      <c r="E1283" s="1" t="s">
        <v>63</v>
      </c>
      <c r="F1283" s="1">
        <v>52</v>
      </c>
      <c r="G1283" s="1" t="s">
        <v>226</v>
      </c>
      <c r="H1283" s="1">
        <v>310.86</v>
      </c>
      <c r="I1283" s="1" t="s">
        <v>196</v>
      </c>
      <c r="J1283" s="1" t="s">
        <v>71</v>
      </c>
      <c r="K1283" s="1" t="s">
        <v>72</v>
      </c>
      <c r="L1283" s="1" t="s">
        <v>66</v>
      </c>
      <c r="M1283" s="1">
        <v>1</v>
      </c>
      <c r="N1283" s="1">
        <v>2</v>
      </c>
      <c r="O1283" s="1">
        <v>2</v>
      </c>
      <c r="P1283" s="1">
        <v>0</v>
      </c>
      <c r="Q1283" s="1" t="s">
        <v>59</v>
      </c>
      <c r="R1283" s="1" t="s">
        <v>59</v>
      </c>
      <c r="S1283" s="1" t="s">
        <v>59</v>
      </c>
      <c r="T1283" s="1" t="s">
        <v>59</v>
      </c>
      <c r="U1283" s="1" t="s">
        <v>59</v>
      </c>
      <c r="W1283" s="1">
        <v>0</v>
      </c>
      <c r="X1283" s="1">
        <v>0</v>
      </c>
      <c r="Y1283" s="1" t="s">
        <v>66</v>
      </c>
      <c r="Z1283" s="1" t="s">
        <v>66</v>
      </c>
      <c r="AA1283" s="1" t="s">
        <v>58</v>
      </c>
      <c r="AB1283" s="1" t="s">
        <v>66</v>
      </c>
      <c r="AC1283" s="1" t="s">
        <v>58</v>
      </c>
      <c r="AD1283" s="1" t="s">
        <v>58</v>
      </c>
      <c r="AE1283" s="1" t="s">
        <v>66</v>
      </c>
      <c r="AF1283" s="1" t="s">
        <v>58</v>
      </c>
      <c r="AG1283" s="1" t="s">
        <v>58</v>
      </c>
      <c r="AH1283" s="1" t="s">
        <v>58</v>
      </c>
      <c r="AI1283" s="1" t="s">
        <v>58</v>
      </c>
      <c r="AJ1283" s="1" t="s">
        <v>66</v>
      </c>
      <c r="AK1283" s="1">
        <v>0</v>
      </c>
      <c r="AL1283" s="1">
        <v>1</v>
      </c>
      <c r="AM1283" s="1">
        <v>1</v>
      </c>
      <c r="AN1283" s="1">
        <v>1</v>
      </c>
      <c r="AO1283" s="1">
        <v>0</v>
      </c>
      <c r="AP1283" s="1">
        <v>0</v>
      </c>
      <c r="AQ1283" s="1">
        <v>0</v>
      </c>
      <c r="AR1283" s="1">
        <v>0</v>
      </c>
      <c r="AS1283" s="1">
        <v>1</v>
      </c>
      <c r="AV1283" s="1">
        <v>12.4</v>
      </c>
      <c r="AW1283" s="1" t="s">
        <v>59</v>
      </c>
      <c r="AX1283" s="1">
        <v>7</v>
      </c>
    </row>
    <row r="1284" spans="1:50">
      <c r="A1284" s="1" t="s">
        <v>2372</v>
      </c>
      <c r="B1284" s="1" t="s">
        <v>51</v>
      </c>
      <c r="C1284" s="1" t="s">
        <v>97</v>
      </c>
      <c r="D1284" s="1">
        <v>4760</v>
      </c>
      <c r="E1284" s="1" t="s">
        <v>53</v>
      </c>
      <c r="F1284" s="1">
        <v>34</v>
      </c>
      <c r="G1284" s="1" t="s">
        <v>115</v>
      </c>
      <c r="H1284" s="1">
        <v>245.39</v>
      </c>
      <c r="I1284" s="1" t="s">
        <v>55</v>
      </c>
      <c r="J1284" s="1" t="s">
        <v>55</v>
      </c>
      <c r="K1284" s="1" t="s">
        <v>153</v>
      </c>
      <c r="L1284" s="1" t="s">
        <v>58</v>
      </c>
      <c r="M1284" s="1">
        <v>0</v>
      </c>
      <c r="N1284" s="1">
        <v>0</v>
      </c>
      <c r="O1284" s="1">
        <v>0</v>
      </c>
      <c r="P1284" s="1">
        <v>0</v>
      </c>
      <c r="Q1284" s="1" t="s">
        <v>59</v>
      </c>
      <c r="R1284" s="1" t="s">
        <v>59</v>
      </c>
      <c r="S1284" s="1" t="s">
        <v>59</v>
      </c>
      <c r="T1284" s="1" t="s">
        <v>59</v>
      </c>
      <c r="U1284" s="1" t="s">
        <v>59</v>
      </c>
      <c r="V1284" s="1">
        <v>0</v>
      </c>
      <c r="W1284" s="1">
        <v>0</v>
      </c>
      <c r="X1284" s="1">
        <v>0</v>
      </c>
      <c r="Y1284" s="1" t="s">
        <v>58</v>
      </c>
      <c r="Z1284" s="1" t="s">
        <v>58</v>
      </c>
      <c r="AA1284" s="1" t="s">
        <v>58</v>
      </c>
      <c r="AB1284" s="1" t="s">
        <v>58</v>
      </c>
      <c r="AC1284" s="1" t="s">
        <v>58</v>
      </c>
      <c r="AD1284" s="1" t="s">
        <v>58</v>
      </c>
      <c r="AE1284" s="1" t="s">
        <v>58</v>
      </c>
      <c r="AF1284" s="1" t="s">
        <v>58</v>
      </c>
      <c r="AG1284" s="1" t="s">
        <v>58</v>
      </c>
      <c r="AH1284" s="1" t="s">
        <v>58</v>
      </c>
      <c r="AI1284" s="1" t="s">
        <v>58</v>
      </c>
      <c r="AJ1284" s="1" t="s">
        <v>58</v>
      </c>
      <c r="AK1284" s="1">
        <v>1</v>
      </c>
      <c r="AL1284" s="1">
        <v>0</v>
      </c>
      <c r="AM1284" s="1">
        <v>0</v>
      </c>
      <c r="AN1284" s="1">
        <v>0</v>
      </c>
      <c r="AO1284" s="1">
        <v>1</v>
      </c>
      <c r="AP1284" s="1">
        <v>0</v>
      </c>
      <c r="AQ1284" s="1">
        <v>0</v>
      </c>
      <c r="AR1284" s="1">
        <v>0</v>
      </c>
      <c r="AS1284" s="1">
        <v>0</v>
      </c>
      <c r="AV1284" s="1">
        <v>11.1</v>
      </c>
      <c r="AW1284" s="1" t="s">
        <v>59</v>
      </c>
      <c r="AX1284" s="1">
        <v>5</v>
      </c>
    </row>
    <row r="1285" spans="1:50">
      <c r="A1285" s="1" t="s">
        <v>2373</v>
      </c>
      <c r="B1285" s="1" t="s">
        <v>1177</v>
      </c>
      <c r="C1285" s="1" t="s">
        <v>148</v>
      </c>
      <c r="D1285" s="1">
        <v>6160</v>
      </c>
      <c r="E1285" s="1" t="s">
        <v>63</v>
      </c>
      <c r="F1285" s="1">
        <v>0</v>
      </c>
      <c r="G1285" s="1" t="s">
        <v>54</v>
      </c>
      <c r="H1285" s="1">
        <v>138.82</v>
      </c>
      <c r="I1285" s="1" t="s">
        <v>55</v>
      </c>
      <c r="J1285" s="1" t="s">
        <v>55</v>
      </c>
      <c r="K1285" s="1" t="s">
        <v>57</v>
      </c>
      <c r="L1285" s="1" t="s">
        <v>58</v>
      </c>
      <c r="M1285" s="1">
        <v>0</v>
      </c>
      <c r="N1285" s="1">
        <v>0</v>
      </c>
      <c r="O1285" s="1">
        <v>0</v>
      </c>
      <c r="P1285" s="1">
        <v>0</v>
      </c>
      <c r="Q1285" s="1" t="s">
        <v>59</v>
      </c>
      <c r="R1285" s="1" t="s">
        <v>59</v>
      </c>
      <c r="S1285" s="1" t="s">
        <v>59</v>
      </c>
      <c r="T1285" s="1" t="s">
        <v>59</v>
      </c>
      <c r="U1285" s="1" t="s">
        <v>59</v>
      </c>
      <c r="W1285" s="1">
        <v>0</v>
      </c>
      <c r="X1285" s="1">
        <v>0</v>
      </c>
      <c r="Y1285" s="1" t="s">
        <v>59</v>
      </c>
      <c r="Z1285" s="1" t="s">
        <v>59</v>
      </c>
      <c r="AA1285" s="1" t="s">
        <v>59</v>
      </c>
      <c r="AB1285" s="1" t="s">
        <v>59</v>
      </c>
      <c r="AC1285" s="1" t="s">
        <v>59</v>
      </c>
      <c r="AD1285" s="1" t="s">
        <v>59</v>
      </c>
      <c r="AE1285" s="1" t="s">
        <v>59</v>
      </c>
      <c r="AF1285" s="1" t="s">
        <v>59</v>
      </c>
      <c r="AG1285" s="1" t="s">
        <v>59</v>
      </c>
      <c r="AH1285" s="1" t="s">
        <v>59</v>
      </c>
      <c r="AI1285" s="1" t="s">
        <v>59</v>
      </c>
      <c r="AJ1285" s="1" t="s">
        <v>59</v>
      </c>
      <c r="AV1285" s="1">
        <v>12.2</v>
      </c>
      <c r="AW1285" s="1" t="s">
        <v>59</v>
      </c>
      <c r="AX1285" s="1">
        <v>3</v>
      </c>
    </row>
    <row r="1286" spans="1:50">
      <c r="A1286" s="1" t="s">
        <v>2374</v>
      </c>
      <c r="B1286" s="1" t="s">
        <v>2375</v>
      </c>
      <c r="C1286" s="1" t="s">
        <v>69</v>
      </c>
      <c r="D1286" s="1">
        <v>7600</v>
      </c>
      <c r="E1286" s="1" t="s">
        <v>53</v>
      </c>
      <c r="F1286" s="1">
        <v>34</v>
      </c>
      <c r="G1286" s="1" t="s">
        <v>54</v>
      </c>
      <c r="H1286" s="1">
        <v>318.75</v>
      </c>
      <c r="I1286" s="1" t="s">
        <v>55</v>
      </c>
      <c r="J1286" s="1" t="s">
        <v>55</v>
      </c>
      <c r="K1286" s="1" t="s">
        <v>131</v>
      </c>
      <c r="L1286" s="1" t="s">
        <v>66</v>
      </c>
      <c r="M1286" s="1">
        <v>4</v>
      </c>
      <c r="N1286" s="1">
        <v>1</v>
      </c>
      <c r="O1286" s="1">
        <v>1</v>
      </c>
      <c r="P1286" s="1">
        <v>0</v>
      </c>
      <c r="Q1286" s="1" t="s">
        <v>59</v>
      </c>
      <c r="R1286" s="1" t="s">
        <v>59</v>
      </c>
      <c r="S1286" s="1" t="s">
        <v>59</v>
      </c>
      <c r="T1286" s="1" t="s">
        <v>59</v>
      </c>
      <c r="U1286" s="1" t="s">
        <v>59</v>
      </c>
      <c r="W1286" s="1">
        <v>0</v>
      </c>
      <c r="X1286" s="1">
        <v>0</v>
      </c>
      <c r="Y1286" s="1" t="s">
        <v>58</v>
      </c>
      <c r="Z1286" s="1" t="s">
        <v>58</v>
      </c>
      <c r="AA1286" s="1" t="s">
        <v>58</v>
      </c>
      <c r="AB1286" s="1" t="s">
        <v>58</v>
      </c>
      <c r="AC1286" s="1" t="s">
        <v>58</v>
      </c>
      <c r="AD1286" s="1" t="s">
        <v>58</v>
      </c>
      <c r="AE1286" s="1" t="s">
        <v>58</v>
      </c>
      <c r="AF1286" s="1" t="s">
        <v>58</v>
      </c>
      <c r="AG1286" s="1" t="s">
        <v>58</v>
      </c>
      <c r="AH1286" s="1" t="s">
        <v>58</v>
      </c>
      <c r="AI1286" s="1" t="s">
        <v>58</v>
      </c>
      <c r="AJ1286" s="1" t="s">
        <v>58</v>
      </c>
      <c r="AK1286" s="1">
        <v>0</v>
      </c>
      <c r="AL1286" s="1">
        <v>1</v>
      </c>
      <c r="AM1286" s="1">
        <v>1</v>
      </c>
      <c r="AN1286" s="1">
        <v>0</v>
      </c>
      <c r="AO1286" s="1">
        <v>0</v>
      </c>
      <c r="AP1286" s="1">
        <v>0</v>
      </c>
      <c r="AQ1286" s="1">
        <v>0</v>
      </c>
      <c r="AR1286" s="1">
        <v>0</v>
      </c>
      <c r="AS1286" s="1">
        <v>0</v>
      </c>
      <c r="AV1286" s="1">
        <v>13.2</v>
      </c>
      <c r="AW1286" s="1" t="s">
        <v>59</v>
      </c>
      <c r="AX1286" s="1">
        <v>6</v>
      </c>
    </row>
    <row r="1287" spans="1:50">
      <c r="A1287" s="1" t="s">
        <v>2376</v>
      </c>
      <c r="B1287" s="1" t="s">
        <v>2377</v>
      </c>
      <c r="C1287" s="1" t="s">
        <v>171</v>
      </c>
      <c r="D1287" s="1">
        <v>5600</v>
      </c>
      <c r="E1287" s="1" t="s">
        <v>63</v>
      </c>
      <c r="F1287" s="1">
        <v>40</v>
      </c>
      <c r="G1287" s="1" t="s">
        <v>54</v>
      </c>
      <c r="H1287" s="1">
        <v>287.5</v>
      </c>
      <c r="I1287" s="1" t="s">
        <v>55</v>
      </c>
      <c r="J1287" s="1" t="s">
        <v>55</v>
      </c>
      <c r="K1287" s="1" t="s">
        <v>131</v>
      </c>
      <c r="L1287" s="1" t="s">
        <v>66</v>
      </c>
      <c r="M1287" s="1">
        <v>2</v>
      </c>
      <c r="N1287" s="1">
        <v>0</v>
      </c>
      <c r="O1287" s="1">
        <v>0</v>
      </c>
      <c r="P1287" s="1">
        <v>0</v>
      </c>
      <c r="Q1287" s="1" t="s">
        <v>59</v>
      </c>
      <c r="R1287" s="1" t="s">
        <v>59</v>
      </c>
      <c r="S1287" s="1" t="s">
        <v>59</v>
      </c>
      <c r="T1287" s="1" t="s">
        <v>59</v>
      </c>
      <c r="U1287" s="1" t="s">
        <v>59</v>
      </c>
      <c r="V1287" s="1">
        <v>0</v>
      </c>
      <c r="W1287" s="1">
        <v>1</v>
      </c>
      <c r="X1287" s="1">
        <v>0</v>
      </c>
      <c r="Y1287" s="1" t="s">
        <v>58</v>
      </c>
      <c r="Z1287" s="1" t="s">
        <v>58</v>
      </c>
      <c r="AA1287" s="1" t="s">
        <v>58</v>
      </c>
      <c r="AB1287" s="1" t="s">
        <v>58</v>
      </c>
      <c r="AC1287" s="1" t="s">
        <v>58</v>
      </c>
      <c r="AD1287" s="1" t="s">
        <v>58</v>
      </c>
      <c r="AE1287" s="1" t="s">
        <v>58</v>
      </c>
      <c r="AF1287" s="1" t="s">
        <v>58</v>
      </c>
      <c r="AG1287" s="1" t="s">
        <v>58</v>
      </c>
      <c r="AH1287" s="1" t="s">
        <v>58</v>
      </c>
      <c r="AI1287" s="1" t="s">
        <v>58</v>
      </c>
      <c r="AJ1287" s="1" t="s">
        <v>58</v>
      </c>
      <c r="AK1287" s="1">
        <v>0</v>
      </c>
      <c r="AL1287" s="1">
        <v>1</v>
      </c>
      <c r="AM1287" s="1">
        <v>1</v>
      </c>
      <c r="AN1287" s="1">
        <v>0</v>
      </c>
      <c r="AO1287" s="1">
        <v>0</v>
      </c>
      <c r="AP1287" s="1">
        <v>0</v>
      </c>
      <c r="AQ1287" s="1">
        <v>0</v>
      </c>
      <c r="AR1287" s="1">
        <v>0</v>
      </c>
      <c r="AS1287" s="1">
        <v>1</v>
      </c>
      <c r="AV1287" s="1">
        <v>11.9</v>
      </c>
      <c r="AW1287" s="1" t="s">
        <v>59</v>
      </c>
      <c r="AX1287" s="1">
        <v>3</v>
      </c>
    </row>
    <row r="1288" spans="1:50">
      <c r="A1288" s="1" t="s">
        <v>2378</v>
      </c>
      <c r="B1288" s="1" t="s">
        <v>2379</v>
      </c>
      <c r="C1288" s="1" t="s">
        <v>83</v>
      </c>
      <c r="D1288" s="1">
        <v>5360</v>
      </c>
      <c r="E1288" s="1" t="s">
        <v>63</v>
      </c>
      <c r="F1288" s="1">
        <v>30</v>
      </c>
      <c r="G1288" s="1" t="s">
        <v>70</v>
      </c>
      <c r="H1288" s="1">
        <v>245.39</v>
      </c>
      <c r="I1288" s="1" t="s">
        <v>55</v>
      </c>
      <c r="J1288" s="1" t="s">
        <v>55</v>
      </c>
      <c r="K1288" s="1" t="s">
        <v>80</v>
      </c>
      <c r="L1288" s="1" t="s">
        <v>66</v>
      </c>
      <c r="M1288" s="1">
        <v>2</v>
      </c>
      <c r="N1288" s="1">
        <v>1</v>
      </c>
      <c r="O1288" s="1">
        <v>1</v>
      </c>
      <c r="P1288" s="1">
        <v>0</v>
      </c>
      <c r="Q1288" s="1" t="s">
        <v>59</v>
      </c>
      <c r="R1288" s="1" t="s">
        <v>59</v>
      </c>
      <c r="S1288" s="1" t="s">
        <v>59</v>
      </c>
      <c r="T1288" s="1" t="s">
        <v>59</v>
      </c>
      <c r="U1288" s="1" t="s">
        <v>59</v>
      </c>
      <c r="V1288" s="1">
        <v>0</v>
      </c>
      <c r="W1288" s="1">
        <v>0</v>
      </c>
      <c r="X1288" s="1">
        <v>0</v>
      </c>
      <c r="Y1288" s="1" t="s">
        <v>59</v>
      </c>
      <c r="Z1288" s="1" t="s">
        <v>59</v>
      </c>
      <c r="AA1288" s="1" t="s">
        <v>59</v>
      </c>
      <c r="AB1288" s="1" t="s">
        <v>59</v>
      </c>
      <c r="AC1288" s="1" t="s">
        <v>59</v>
      </c>
      <c r="AD1288" s="1" t="s">
        <v>59</v>
      </c>
      <c r="AE1288" s="1" t="s">
        <v>59</v>
      </c>
      <c r="AF1288" s="1" t="s">
        <v>59</v>
      </c>
      <c r="AG1288" s="1" t="s">
        <v>59</v>
      </c>
      <c r="AH1288" s="1" t="s">
        <v>59</v>
      </c>
      <c r="AI1288" s="1" t="s">
        <v>59</v>
      </c>
      <c r="AJ1288" s="1" t="s">
        <v>59</v>
      </c>
      <c r="AV1288" s="1">
        <v>11.6</v>
      </c>
      <c r="AW1288" s="1" t="s">
        <v>59</v>
      </c>
      <c r="AX1288" s="1">
        <v>2</v>
      </c>
    </row>
    <row r="1289" spans="1:50">
      <c r="A1289" s="1" t="s">
        <v>2380</v>
      </c>
      <c r="B1289" s="1" t="s">
        <v>253</v>
      </c>
      <c r="C1289" s="1" t="s">
        <v>122</v>
      </c>
      <c r="D1289" s="1">
        <v>6080</v>
      </c>
      <c r="E1289" s="1" t="s">
        <v>63</v>
      </c>
      <c r="F1289" s="1">
        <v>34</v>
      </c>
      <c r="G1289" s="1" t="s">
        <v>64</v>
      </c>
      <c r="H1289" s="1">
        <v>253.62</v>
      </c>
      <c r="I1289" s="1" t="s">
        <v>261</v>
      </c>
      <c r="J1289" s="1" t="s">
        <v>71</v>
      </c>
      <c r="K1289" s="1" t="s">
        <v>57</v>
      </c>
      <c r="L1289" s="1" t="s">
        <v>66</v>
      </c>
      <c r="M1289" s="1">
        <v>2</v>
      </c>
      <c r="N1289" s="1">
        <v>1</v>
      </c>
      <c r="O1289" s="1">
        <v>1</v>
      </c>
      <c r="P1289" s="1">
        <v>0</v>
      </c>
      <c r="Q1289" s="1" t="s">
        <v>59</v>
      </c>
      <c r="R1289" s="1" t="s">
        <v>59</v>
      </c>
      <c r="S1289" s="1" t="s">
        <v>59</v>
      </c>
      <c r="T1289" s="1" t="s">
        <v>59</v>
      </c>
      <c r="U1289" s="1" t="s">
        <v>59</v>
      </c>
      <c r="V1289" s="1">
        <v>1</v>
      </c>
      <c r="W1289" s="1">
        <v>1</v>
      </c>
      <c r="X1289" s="1">
        <v>1</v>
      </c>
      <c r="Y1289" s="1" t="s">
        <v>58</v>
      </c>
      <c r="Z1289" s="1" t="s">
        <v>58</v>
      </c>
      <c r="AA1289" s="1" t="s">
        <v>58</v>
      </c>
      <c r="AB1289" s="1" t="s">
        <v>58</v>
      </c>
      <c r="AC1289" s="1" t="s">
        <v>58</v>
      </c>
      <c r="AD1289" s="1" t="s">
        <v>58</v>
      </c>
      <c r="AE1289" s="1" t="s">
        <v>58</v>
      </c>
      <c r="AF1289" s="1" t="s">
        <v>58</v>
      </c>
      <c r="AG1289" s="1" t="s">
        <v>66</v>
      </c>
      <c r="AH1289" s="1" t="s">
        <v>58</v>
      </c>
      <c r="AI1289" s="1" t="s">
        <v>58</v>
      </c>
      <c r="AJ1289" s="1" t="s">
        <v>58</v>
      </c>
      <c r="AK1289" s="1">
        <v>0</v>
      </c>
      <c r="AL1289" s="1">
        <v>1</v>
      </c>
      <c r="AM1289" s="1">
        <v>1</v>
      </c>
      <c r="AN1289" s="1">
        <v>0</v>
      </c>
      <c r="AO1289" s="1">
        <v>1</v>
      </c>
      <c r="AP1289" s="1">
        <v>0</v>
      </c>
      <c r="AQ1289" s="1">
        <v>0</v>
      </c>
      <c r="AR1289" s="1">
        <v>0</v>
      </c>
      <c r="AS1289" s="1">
        <v>1</v>
      </c>
      <c r="AV1289" s="1">
        <v>13.1</v>
      </c>
      <c r="AW1289" s="1" t="s">
        <v>59</v>
      </c>
      <c r="AX1289" s="1">
        <v>7</v>
      </c>
    </row>
    <row r="1290" spans="1:50">
      <c r="A1290" s="1" t="s">
        <v>2381</v>
      </c>
      <c r="B1290" s="1" t="s">
        <v>2382</v>
      </c>
      <c r="C1290" s="1" t="s">
        <v>182</v>
      </c>
      <c r="E1290" s="1" t="s">
        <v>63</v>
      </c>
      <c r="F1290" s="1">
        <v>48</v>
      </c>
      <c r="G1290" s="1" t="s">
        <v>163</v>
      </c>
      <c r="H1290" s="1">
        <v>303.29000000000002</v>
      </c>
      <c r="I1290" s="1" t="s">
        <v>55</v>
      </c>
      <c r="J1290" s="1" t="s">
        <v>71</v>
      </c>
      <c r="K1290" s="1" t="s">
        <v>72</v>
      </c>
      <c r="L1290" s="1" t="s">
        <v>58</v>
      </c>
      <c r="M1290" s="1">
        <v>0</v>
      </c>
      <c r="N1290" s="1">
        <v>1</v>
      </c>
      <c r="O1290" s="1">
        <v>1</v>
      </c>
      <c r="P1290" s="1">
        <v>0</v>
      </c>
      <c r="Q1290" s="1" t="s">
        <v>59</v>
      </c>
      <c r="R1290" s="1" t="s">
        <v>59</v>
      </c>
      <c r="S1290" s="1" t="s">
        <v>59</v>
      </c>
      <c r="T1290" s="1" t="s">
        <v>59</v>
      </c>
      <c r="U1290" s="1" t="s">
        <v>59</v>
      </c>
      <c r="V1290" s="1">
        <v>1</v>
      </c>
      <c r="W1290" s="1">
        <v>1</v>
      </c>
      <c r="X1290" s="1">
        <v>0</v>
      </c>
      <c r="Y1290" s="1" t="s">
        <v>59</v>
      </c>
      <c r="Z1290" s="1" t="s">
        <v>59</v>
      </c>
      <c r="AA1290" s="1" t="s">
        <v>59</v>
      </c>
      <c r="AB1290" s="1" t="s">
        <v>59</v>
      </c>
      <c r="AC1290" s="1" t="s">
        <v>59</v>
      </c>
      <c r="AD1290" s="1" t="s">
        <v>59</v>
      </c>
      <c r="AE1290" s="1" t="s">
        <v>59</v>
      </c>
      <c r="AF1290" s="1" t="s">
        <v>59</v>
      </c>
      <c r="AG1290" s="1" t="s">
        <v>59</v>
      </c>
      <c r="AH1290" s="1" t="s">
        <v>59</v>
      </c>
      <c r="AI1290" s="1" t="s">
        <v>59</v>
      </c>
      <c r="AJ1290" s="1" t="s">
        <v>59</v>
      </c>
      <c r="AV1290" s="1">
        <v>11.8</v>
      </c>
      <c r="AW1290" s="1" t="s">
        <v>59</v>
      </c>
      <c r="AX1290" s="1">
        <v>7</v>
      </c>
    </row>
    <row r="1291" spans="1:50">
      <c r="A1291" s="1" t="s">
        <v>2383</v>
      </c>
      <c r="B1291" s="1" t="s">
        <v>2384</v>
      </c>
      <c r="C1291" s="1" t="s">
        <v>122</v>
      </c>
      <c r="D1291" s="1">
        <v>6015</v>
      </c>
      <c r="E1291" s="1" t="s">
        <v>53</v>
      </c>
      <c r="F1291" s="1">
        <v>56</v>
      </c>
      <c r="G1291" s="1" t="s">
        <v>363</v>
      </c>
      <c r="H1291" s="1">
        <v>364.8</v>
      </c>
      <c r="I1291" s="1" t="s">
        <v>55</v>
      </c>
      <c r="J1291" s="1" t="s">
        <v>71</v>
      </c>
      <c r="K1291" s="1" t="s">
        <v>111</v>
      </c>
      <c r="L1291" s="1" t="s">
        <v>58</v>
      </c>
      <c r="M1291" s="1">
        <v>0</v>
      </c>
      <c r="N1291" s="1">
        <v>2</v>
      </c>
      <c r="O1291" s="1">
        <v>2</v>
      </c>
      <c r="P1291" s="1">
        <v>0</v>
      </c>
      <c r="Q1291" s="1" t="s">
        <v>59</v>
      </c>
      <c r="R1291" s="1" t="s">
        <v>59</v>
      </c>
      <c r="S1291" s="1" t="s">
        <v>59</v>
      </c>
      <c r="T1291" s="1" t="s">
        <v>59</v>
      </c>
      <c r="U1291" s="1" t="s">
        <v>59</v>
      </c>
      <c r="V1291" s="1">
        <v>0</v>
      </c>
      <c r="W1291" s="1">
        <v>1</v>
      </c>
      <c r="X1291" s="1">
        <v>0</v>
      </c>
      <c r="Y1291" s="1" t="s">
        <v>66</v>
      </c>
      <c r="Z1291" s="1" t="s">
        <v>66</v>
      </c>
      <c r="AA1291" s="1" t="s">
        <v>58</v>
      </c>
      <c r="AB1291" s="1" t="s">
        <v>58</v>
      </c>
      <c r="AC1291" s="1" t="s">
        <v>58</v>
      </c>
      <c r="AD1291" s="1" t="s">
        <v>58</v>
      </c>
      <c r="AE1291" s="1" t="s">
        <v>58</v>
      </c>
      <c r="AF1291" s="1" t="s">
        <v>58</v>
      </c>
      <c r="AG1291" s="1" t="s">
        <v>58</v>
      </c>
      <c r="AH1291" s="1" t="s">
        <v>66</v>
      </c>
      <c r="AI1291" s="1" t="s">
        <v>58</v>
      </c>
      <c r="AJ1291" s="1" t="s">
        <v>58</v>
      </c>
      <c r="AK1291" s="1">
        <v>0</v>
      </c>
      <c r="AL1291" s="1">
        <v>1</v>
      </c>
      <c r="AM1291" s="1">
        <v>1</v>
      </c>
      <c r="AN1291" s="1">
        <v>0</v>
      </c>
      <c r="AO1291" s="1">
        <v>1</v>
      </c>
      <c r="AP1291" s="1">
        <v>0</v>
      </c>
      <c r="AQ1291" s="1">
        <v>0</v>
      </c>
      <c r="AR1291" s="1">
        <v>0</v>
      </c>
      <c r="AS1291" s="1">
        <v>1</v>
      </c>
      <c r="AV1291" s="1">
        <v>13.6</v>
      </c>
      <c r="AW1291" s="1" t="s">
        <v>59</v>
      </c>
      <c r="AX1291" s="1">
        <v>7</v>
      </c>
    </row>
    <row r="1292" spans="1:50">
      <c r="A1292" s="1" t="s">
        <v>2385</v>
      </c>
      <c r="B1292" s="1" t="s">
        <v>437</v>
      </c>
      <c r="C1292" s="1" t="s">
        <v>187</v>
      </c>
      <c r="D1292" s="1">
        <v>5720</v>
      </c>
      <c r="E1292" s="1" t="s">
        <v>63</v>
      </c>
      <c r="F1292" s="1">
        <v>32</v>
      </c>
      <c r="G1292" s="1" t="s">
        <v>54</v>
      </c>
      <c r="H1292" s="1">
        <v>217.76</v>
      </c>
      <c r="I1292" s="1" t="s">
        <v>55</v>
      </c>
      <c r="J1292" s="1" t="s">
        <v>55</v>
      </c>
      <c r="K1292" s="1" t="s">
        <v>131</v>
      </c>
      <c r="L1292" s="1" t="s">
        <v>58</v>
      </c>
      <c r="M1292" s="1">
        <v>0</v>
      </c>
      <c r="N1292" s="1">
        <v>0</v>
      </c>
      <c r="O1292" s="1">
        <v>0</v>
      </c>
      <c r="P1292" s="1">
        <v>0</v>
      </c>
      <c r="Q1292" s="1" t="s">
        <v>59</v>
      </c>
      <c r="R1292" s="1" t="s">
        <v>59</v>
      </c>
      <c r="S1292" s="1" t="s">
        <v>59</v>
      </c>
      <c r="T1292" s="1" t="s">
        <v>59</v>
      </c>
      <c r="U1292" s="1" t="s">
        <v>59</v>
      </c>
      <c r="W1292" s="1">
        <v>0</v>
      </c>
      <c r="X1292" s="1">
        <v>0</v>
      </c>
      <c r="Y1292" s="1" t="s">
        <v>66</v>
      </c>
      <c r="Z1292" s="1" t="s">
        <v>58</v>
      </c>
      <c r="AA1292" s="1" t="s">
        <v>58</v>
      </c>
      <c r="AB1292" s="1" t="s">
        <v>58</v>
      </c>
      <c r="AC1292" s="1" t="s">
        <v>58</v>
      </c>
      <c r="AD1292" s="1" t="s">
        <v>58</v>
      </c>
      <c r="AE1292" s="1" t="s">
        <v>58</v>
      </c>
      <c r="AF1292" s="1" t="s">
        <v>58</v>
      </c>
      <c r="AG1292" s="1" t="s">
        <v>58</v>
      </c>
      <c r="AH1292" s="1" t="s">
        <v>58</v>
      </c>
      <c r="AI1292" s="1" t="s">
        <v>58</v>
      </c>
      <c r="AJ1292" s="1" t="s">
        <v>58</v>
      </c>
      <c r="AK1292" s="1">
        <v>0</v>
      </c>
      <c r="AL1292" s="1">
        <v>1</v>
      </c>
      <c r="AM1292" s="1">
        <v>1</v>
      </c>
      <c r="AN1292" s="1">
        <v>0</v>
      </c>
      <c r="AO1292" s="1">
        <v>1</v>
      </c>
      <c r="AP1292" s="1">
        <v>0</v>
      </c>
      <c r="AQ1292" s="1">
        <v>1</v>
      </c>
      <c r="AR1292" s="1">
        <v>0</v>
      </c>
      <c r="AS1292" s="1">
        <v>1</v>
      </c>
      <c r="AV1292" s="1">
        <v>11.4</v>
      </c>
      <c r="AW1292" s="1" t="s">
        <v>59</v>
      </c>
      <c r="AX1292" s="1">
        <v>7</v>
      </c>
    </row>
    <row r="1293" spans="1:50">
      <c r="A1293" s="1" t="s">
        <v>2386</v>
      </c>
      <c r="B1293" s="1" t="s">
        <v>1106</v>
      </c>
      <c r="C1293" s="1" t="s">
        <v>417</v>
      </c>
      <c r="D1293" s="1">
        <v>1720</v>
      </c>
      <c r="E1293" s="1" t="s">
        <v>63</v>
      </c>
      <c r="F1293" s="1">
        <v>68</v>
      </c>
      <c r="G1293" s="1" t="s">
        <v>84</v>
      </c>
      <c r="H1293" s="1">
        <v>277.95999999999998</v>
      </c>
      <c r="I1293" s="1" t="s">
        <v>105</v>
      </c>
      <c r="J1293" s="1" t="s">
        <v>71</v>
      </c>
      <c r="K1293" s="1" t="s">
        <v>72</v>
      </c>
      <c r="L1293" s="1" t="s">
        <v>58</v>
      </c>
      <c r="M1293" s="1">
        <v>0</v>
      </c>
      <c r="N1293" s="1">
        <v>2</v>
      </c>
      <c r="O1293" s="1">
        <v>2</v>
      </c>
      <c r="P1293" s="1">
        <v>0</v>
      </c>
      <c r="Q1293" s="1" t="s">
        <v>59</v>
      </c>
      <c r="R1293" s="1" t="s">
        <v>59</v>
      </c>
      <c r="S1293" s="1" t="s">
        <v>59</v>
      </c>
      <c r="T1293" s="1" t="s">
        <v>59</v>
      </c>
      <c r="U1293" s="1" t="s">
        <v>59</v>
      </c>
      <c r="V1293" s="1">
        <v>1</v>
      </c>
      <c r="W1293" s="1">
        <v>1</v>
      </c>
      <c r="X1293" s="1">
        <v>1</v>
      </c>
      <c r="Y1293" s="1" t="s">
        <v>66</v>
      </c>
      <c r="Z1293" s="1" t="s">
        <v>66</v>
      </c>
      <c r="AA1293" s="1" t="s">
        <v>66</v>
      </c>
      <c r="AB1293" s="1" t="s">
        <v>66</v>
      </c>
      <c r="AC1293" s="1" t="s">
        <v>58</v>
      </c>
      <c r="AD1293" s="1" t="s">
        <v>66</v>
      </c>
      <c r="AE1293" s="1" t="s">
        <v>66</v>
      </c>
      <c r="AF1293" s="1" t="s">
        <v>58</v>
      </c>
      <c r="AG1293" s="1" t="s">
        <v>58</v>
      </c>
      <c r="AH1293" s="1" t="s">
        <v>58</v>
      </c>
      <c r="AI1293" s="1" t="s">
        <v>58</v>
      </c>
      <c r="AJ1293" s="1" t="s">
        <v>58</v>
      </c>
      <c r="AK1293" s="1">
        <v>1</v>
      </c>
      <c r="AL1293" s="1">
        <v>1</v>
      </c>
      <c r="AM1293" s="1">
        <v>1</v>
      </c>
      <c r="AN1293" s="1">
        <v>1</v>
      </c>
      <c r="AO1293" s="1">
        <v>1</v>
      </c>
      <c r="AP1293" s="1">
        <v>1</v>
      </c>
      <c r="AQ1293" s="1">
        <v>0</v>
      </c>
      <c r="AR1293" s="1">
        <v>0</v>
      </c>
      <c r="AS1293" s="1">
        <v>1</v>
      </c>
      <c r="AV1293" s="1">
        <v>13.4</v>
      </c>
      <c r="AW1293" s="1" t="s">
        <v>59</v>
      </c>
      <c r="AX1293" s="1">
        <v>4</v>
      </c>
    </row>
    <row r="1294" spans="1:50">
      <c r="A1294" s="1" t="s">
        <v>2387</v>
      </c>
      <c r="B1294" s="1" t="s">
        <v>319</v>
      </c>
      <c r="C1294" s="1" t="s">
        <v>199</v>
      </c>
      <c r="D1294" s="1">
        <v>6280</v>
      </c>
      <c r="E1294" s="1" t="s">
        <v>53</v>
      </c>
      <c r="F1294" s="1">
        <v>40</v>
      </c>
      <c r="G1294" s="1" t="s">
        <v>104</v>
      </c>
      <c r="H1294" s="1">
        <v>173.03</v>
      </c>
      <c r="I1294" s="1" t="s">
        <v>55</v>
      </c>
      <c r="J1294" s="1" t="s">
        <v>55</v>
      </c>
      <c r="K1294" s="1" t="s">
        <v>72</v>
      </c>
      <c r="L1294" s="1" t="s">
        <v>58</v>
      </c>
      <c r="M1294" s="1">
        <v>0</v>
      </c>
      <c r="N1294" s="1">
        <v>1</v>
      </c>
      <c r="O1294" s="1">
        <v>1</v>
      </c>
      <c r="P1294" s="1">
        <v>0</v>
      </c>
      <c r="Q1294" s="1" t="s">
        <v>59</v>
      </c>
      <c r="R1294" s="1" t="s">
        <v>59</v>
      </c>
      <c r="S1294" s="1" t="s">
        <v>59</v>
      </c>
      <c r="T1294" s="1" t="s">
        <v>59</v>
      </c>
      <c r="U1294" s="1" t="s">
        <v>59</v>
      </c>
      <c r="W1294" s="1">
        <v>0</v>
      </c>
      <c r="X1294" s="1">
        <v>0</v>
      </c>
      <c r="Y1294" s="1" t="s">
        <v>66</v>
      </c>
      <c r="Z1294" s="1" t="s">
        <v>58</v>
      </c>
      <c r="AA1294" s="1" t="s">
        <v>58</v>
      </c>
      <c r="AB1294" s="1" t="s">
        <v>66</v>
      </c>
      <c r="AC1294" s="1" t="s">
        <v>58</v>
      </c>
      <c r="AD1294" s="1" t="s">
        <v>66</v>
      </c>
      <c r="AE1294" s="1" t="s">
        <v>58</v>
      </c>
      <c r="AF1294" s="1" t="s">
        <v>58</v>
      </c>
      <c r="AG1294" s="1" t="s">
        <v>58</v>
      </c>
      <c r="AH1294" s="1" t="s">
        <v>58</v>
      </c>
      <c r="AI1294" s="1" t="s">
        <v>58</v>
      </c>
      <c r="AJ1294" s="1" t="s">
        <v>58</v>
      </c>
      <c r="AK1294" s="1">
        <v>0</v>
      </c>
      <c r="AL1294" s="1">
        <v>1</v>
      </c>
      <c r="AM1294" s="1">
        <v>1</v>
      </c>
      <c r="AN1294" s="1">
        <v>0</v>
      </c>
      <c r="AO1294" s="1">
        <v>1</v>
      </c>
      <c r="AP1294" s="1">
        <v>0</v>
      </c>
      <c r="AQ1294" s="1">
        <v>0</v>
      </c>
      <c r="AR1294" s="1">
        <v>0</v>
      </c>
      <c r="AS1294" s="1">
        <v>1</v>
      </c>
      <c r="AV1294" s="1">
        <v>11.9</v>
      </c>
      <c r="AW1294" s="1" t="s">
        <v>59</v>
      </c>
      <c r="AX1294" s="1">
        <v>3</v>
      </c>
    </row>
    <row r="1295" spans="1:50">
      <c r="A1295" s="1" t="s">
        <v>2388</v>
      </c>
      <c r="B1295" s="1" t="s">
        <v>1707</v>
      </c>
      <c r="C1295" s="1" t="s">
        <v>83</v>
      </c>
      <c r="E1295" s="1" t="s">
        <v>63</v>
      </c>
      <c r="F1295" s="1">
        <v>54</v>
      </c>
      <c r="G1295" s="1" t="s">
        <v>363</v>
      </c>
      <c r="H1295" s="1">
        <v>342.43</v>
      </c>
      <c r="I1295" s="1" t="s">
        <v>105</v>
      </c>
      <c r="J1295" s="1" t="s">
        <v>55</v>
      </c>
      <c r="K1295" s="1" t="s">
        <v>80</v>
      </c>
      <c r="L1295" s="1" t="s">
        <v>66</v>
      </c>
      <c r="M1295" s="1">
        <v>2</v>
      </c>
      <c r="N1295" s="1">
        <v>2</v>
      </c>
      <c r="O1295" s="1">
        <v>2</v>
      </c>
      <c r="P1295" s="1">
        <v>0</v>
      </c>
      <c r="Q1295" s="1" t="s">
        <v>66</v>
      </c>
      <c r="R1295" s="1" t="s">
        <v>66</v>
      </c>
      <c r="S1295" s="1" t="s">
        <v>66</v>
      </c>
      <c r="T1295" s="1" t="s">
        <v>66</v>
      </c>
      <c r="U1295" s="1" t="s">
        <v>66</v>
      </c>
      <c r="V1295" s="1">
        <v>0</v>
      </c>
      <c r="W1295" s="1">
        <v>1</v>
      </c>
      <c r="X1295" s="1">
        <v>1</v>
      </c>
      <c r="Y1295" s="1" t="s">
        <v>66</v>
      </c>
      <c r="Z1295" s="1" t="s">
        <v>58</v>
      </c>
      <c r="AA1295" s="1" t="s">
        <v>58</v>
      </c>
      <c r="AB1295" s="1" t="s">
        <v>58</v>
      </c>
      <c r="AC1295" s="1" t="s">
        <v>58</v>
      </c>
      <c r="AD1295" s="1" t="s">
        <v>58</v>
      </c>
      <c r="AE1295" s="1" t="s">
        <v>58</v>
      </c>
      <c r="AF1295" s="1" t="s">
        <v>58</v>
      </c>
      <c r="AG1295" s="1" t="s">
        <v>58</v>
      </c>
      <c r="AH1295" s="1" t="s">
        <v>58</v>
      </c>
      <c r="AI1295" s="1" t="s">
        <v>58</v>
      </c>
      <c r="AJ1295" s="1" t="s">
        <v>58</v>
      </c>
      <c r="AK1295" s="1">
        <v>1</v>
      </c>
      <c r="AL1295" s="1">
        <v>1</v>
      </c>
      <c r="AM1295" s="1">
        <v>1</v>
      </c>
      <c r="AN1295" s="1">
        <v>0</v>
      </c>
      <c r="AO1295" s="1">
        <v>0</v>
      </c>
      <c r="AP1295" s="1">
        <v>1</v>
      </c>
      <c r="AQ1295" s="1">
        <v>0</v>
      </c>
      <c r="AR1295" s="1">
        <v>1</v>
      </c>
      <c r="AS1295" s="1">
        <v>1</v>
      </c>
      <c r="AV1295" s="1">
        <v>11.6</v>
      </c>
      <c r="AW1295" s="1" t="s">
        <v>66</v>
      </c>
      <c r="AX1295" s="1">
        <v>2</v>
      </c>
    </row>
    <row r="1296" spans="1:50">
      <c r="A1296" s="1" t="s">
        <v>2389</v>
      </c>
      <c r="B1296" s="1" t="s">
        <v>962</v>
      </c>
      <c r="C1296" s="1" t="s">
        <v>103</v>
      </c>
      <c r="D1296" s="1">
        <v>5775</v>
      </c>
      <c r="E1296" s="1" t="s">
        <v>53</v>
      </c>
      <c r="F1296" s="1">
        <v>68</v>
      </c>
      <c r="G1296" s="1" t="s">
        <v>104</v>
      </c>
      <c r="H1296" s="1">
        <v>372.04</v>
      </c>
      <c r="I1296" s="1" t="s">
        <v>105</v>
      </c>
      <c r="J1296" s="1" t="s">
        <v>71</v>
      </c>
      <c r="K1296" s="1" t="s">
        <v>72</v>
      </c>
      <c r="L1296" s="1" t="s">
        <v>58</v>
      </c>
      <c r="M1296" s="1">
        <v>0</v>
      </c>
      <c r="N1296" s="1">
        <v>2</v>
      </c>
      <c r="O1296" s="1">
        <v>2</v>
      </c>
      <c r="P1296" s="1">
        <v>0</v>
      </c>
      <c r="Q1296" s="1" t="s">
        <v>59</v>
      </c>
      <c r="R1296" s="1" t="s">
        <v>59</v>
      </c>
      <c r="S1296" s="1" t="s">
        <v>59</v>
      </c>
      <c r="T1296" s="1" t="s">
        <v>59</v>
      </c>
      <c r="U1296" s="1" t="s">
        <v>59</v>
      </c>
      <c r="W1296" s="1">
        <v>0</v>
      </c>
      <c r="X1296" s="1">
        <v>0</v>
      </c>
      <c r="Y1296" s="1" t="s">
        <v>58</v>
      </c>
      <c r="Z1296" s="1" t="s">
        <v>58</v>
      </c>
      <c r="AA1296" s="1" t="s">
        <v>58</v>
      </c>
      <c r="AB1296" s="1" t="s">
        <v>66</v>
      </c>
      <c r="AC1296" s="1" t="s">
        <v>58</v>
      </c>
      <c r="AD1296" s="1" t="s">
        <v>58</v>
      </c>
      <c r="AE1296" s="1" t="s">
        <v>58</v>
      </c>
      <c r="AF1296" s="1" t="s">
        <v>58</v>
      </c>
      <c r="AG1296" s="1" t="s">
        <v>58</v>
      </c>
      <c r="AH1296" s="1" t="s">
        <v>58</v>
      </c>
      <c r="AI1296" s="1" t="s">
        <v>58</v>
      </c>
      <c r="AJ1296" s="1" t="s">
        <v>58</v>
      </c>
      <c r="AK1296" s="1">
        <v>1</v>
      </c>
      <c r="AL1296" s="1">
        <v>0</v>
      </c>
      <c r="AM1296" s="1">
        <v>1</v>
      </c>
      <c r="AN1296" s="1">
        <v>0</v>
      </c>
      <c r="AO1296" s="1">
        <v>1</v>
      </c>
      <c r="AP1296" s="1">
        <v>0</v>
      </c>
      <c r="AQ1296" s="1">
        <v>0</v>
      </c>
      <c r="AR1296" s="1">
        <v>0</v>
      </c>
      <c r="AS1296" s="1">
        <v>0</v>
      </c>
      <c r="AV1296" s="1">
        <v>13.1</v>
      </c>
      <c r="AW1296" s="1" t="s">
        <v>59</v>
      </c>
      <c r="AX1296" s="1">
        <v>6</v>
      </c>
    </row>
    <row r="1297" spans="1:50">
      <c r="A1297" s="1" t="s">
        <v>2390</v>
      </c>
      <c r="B1297" s="1" t="s">
        <v>2391</v>
      </c>
      <c r="C1297" s="1" t="s">
        <v>148</v>
      </c>
      <c r="D1297" s="1">
        <v>8480</v>
      </c>
      <c r="E1297" s="1" t="s">
        <v>63</v>
      </c>
      <c r="F1297" s="1">
        <v>46</v>
      </c>
      <c r="G1297" s="1" t="s">
        <v>246</v>
      </c>
      <c r="H1297" s="1">
        <v>462.5</v>
      </c>
      <c r="I1297" s="1" t="s">
        <v>105</v>
      </c>
      <c r="J1297" s="1" t="s">
        <v>55</v>
      </c>
      <c r="K1297" s="1" t="s">
        <v>145</v>
      </c>
      <c r="L1297" s="1" t="s">
        <v>66</v>
      </c>
      <c r="M1297" s="1">
        <v>2</v>
      </c>
      <c r="N1297" s="1">
        <v>2</v>
      </c>
      <c r="O1297" s="1">
        <v>2</v>
      </c>
      <c r="P1297" s="1">
        <v>0</v>
      </c>
      <c r="Q1297" s="1" t="s">
        <v>59</v>
      </c>
      <c r="R1297" s="1" t="s">
        <v>66</v>
      </c>
      <c r="S1297" s="1" t="s">
        <v>66</v>
      </c>
      <c r="T1297" s="1" t="s">
        <v>66</v>
      </c>
      <c r="U1297" s="1" t="s">
        <v>66</v>
      </c>
      <c r="W1297" s="1">
        <v>0</v>
      </c>
      <c r="X1297" s="1">
        <v>0</v>
      </c>
      <c r="Y1297" s="1" t="s">
        <v>66</v>
      </c>
      <c r="Z1297" s="1" t="s">
        <v>58</v>
      </c>
      <c r="AA1297" s="1" t="s">
        <v>66</v>
      </c>
      <c r="AB1297" s="1" t="s">
        <v>66</v>
      </c>
      <c r="AC1297" s="1" t="s">
        <v>58</v>
      </c>
      <c r="AD1297" s="1" t="s">
        <v>66</v>
      </c>
      <c r="AE1297" s="1" t="s">
        <v>58</v>
      </c>
      <c r="AF1297" s="1" t="s">
        <v>58</v>
      </c>
      <c r="AG1297" s="1" t="s">
        <v>58</v>
      </c>
      <c r="AH1297" s="1" t="s">
        <v>58</v>
      </c>
      <c r="AI1297" s="1" t="s">
        <v>58</v>
      </c>
      <c r="AJ1297" s="1" t="s">
        <v>58</v>
      </c>
      <c r="AK1297" s="1">
        <v>0</v>
      </c>
      <c r="AL1297" s="1">
        <v>0</v>
      </c>
      <c r="AM1297" s="1">
        <v>0</v>
      </c>
      <c r="AN1297" s="1">
        <v>0</v>
      </c>
      <c r="AO1297" s="1">
        <v>0</v>
      </c>
      <c r="AP1297" s="1">
        <v>0</v>
      </c>
      <c r="AQ1297" s="1">
        <v>0</v>
      </c>
      <c r="AR1297" s="1">
        <v>0</v>
      </c>
      <c r="AS1297" s="1">
        <v>0</v>
      </c>
      <c r="AV1297" s="1">
        <v>15.3</v>
      </c>
      <c r="AW1297" s="1" t="s">
        <v>66</v>
      </c>
      <c r="AX1297" s="1">
        <v>3</v>
      </c>
    </row>
    <row r="1298" spans="1:50">
      <c r="A1298" s="1" t="s">
        <v>2392</v>
      </c>
      <c r="B1298" s="1" t="s">
        <v>458</v>
      </c>
      <c r="C1298" s="1" t="s">
        <v>88</v>
      </c>
      <c r="D1298" s="1">
        <v>6820</v>
      </c>
      <c r="E1298" s="1" t="s">
        <v>53</v>
      </c>
      <c r="F1298" s="1">
        <v>30</v>
      </c>
      <c r="G1298" s="1" t="s">
        <v>64</v>
      </c>
      <c r="H1298" s="1">
        <v>230.59</v>
      </c>
      <c r="I1298" s="1" t="s">
        <v>100</v>
      </c>
      <c r="J1298" s="1" t="s">
        <v>71</v>
      </c>
      <c r="K1298" s="1" t="s">
        <v>57</v>
      </c>
      <c r="L1298" s="1" t="s">
        <v>58</v>
      </c>
      <c r="M1298" s="1">
        <v>0</v>
      </c>
      <c r="N1298" s="1">
        <v>2</v>
      </c>
      <c r="O1298" s="1">
        <v>2</v>
      </c>
      <c r="P1298" s="1">
        <v>0</v>
      </c>
      <c r="Q1298" s="1" t="s">
        <v>59</v>
      </c>
      <c r="R1298" s="1" t="s">
        <v>59</v>
      </c>
      <c r="S1298" s="1" t="s">
        <v>59</v>
      </c>
      <c r="T1298" s="1" t="s">
        <v>59</v>
      </c>
      <c r="U1298" s="1" t="s">
        <v>59</v>
      </c>
      <c r="V1298" s="1">
        <v>0</v>
      </c>
      <c r="W1298" s="1">
        <v>0</v>
      </c>
      <c r="X1298" s="1">
        <v>0</v>
      </c>
      <c r="Y1298" s="1" t="s">
        <v>58</v>
      </c>
      <c r="Z1298" s="1" t="s">
        <v>66</v>
      </c>
      <c r="AA1298" s="1" t="s">
        <v>58</v>
      </c>
      <c r="AB1298" s="1" t="s">
        <v>58</v>
      </c>
      <c r="AC1298" s="1" t="s">
        <v>58</v>
      </c>
      <c r="AD1298" s="1" t="s">
        <v>58</v>
      </c>
      <c r="AE1298" s="1" t="s">
        <v>58</v>
      </c>
      <c r="AF1298" s="1" t="s">
        <v>58</v>
      </c>
      <c r="AG1298" s="1" t="s">
        <v>58</v>
      </c>
      <c r="AH1298" s="1" t="s">
        <v>58</v>
      </c>
      <c r="AI1298" s="1" t="s">
        <v>58</v>
      </c>
      <c r="AJ1298" s="1" t="s">
        <v>58</v>
      </c>
      <c r="AK1298" s="1">
        <v>1</v>
      </c>
      <c r="AL1298" s="1">
        <v>0</v>
      </c>
      <c r="AM1298" s="1">
        <v>0</v>
      </c>
      <c r="AN1298" s="1">
        <v>0</v>
      </c>
      <c r="AO1298" s="1">
        <v>1</v>
      </c>
      <c r="AP1298" s="1">
        <v>1</v>
      </c>
      <c r="AQ1298" s="1">
        <v>0</v>
      </c>
      <c r="AR1298" s="1">
        <v>0</v>
      </c>
      <c r="AS1298" s="1">
        <v>0</v>
      </c>
      <c r="AV1298" s="1">
        <v>14</v>
      </c>
      <c r="AW1298" s="1" t="s">
        <v>59</v>
      </c>
      <c r="AX1298" s="1">
        <v>8</v>
      </c>
    </row>
    <row r="1299" spans="1:50">
      <c r="A1299" s="1" t="s">
        <v>2393</v>
      </c>
      <c r="B1299" s="1" t="s">
        <v>2394</v>
      </c>
      <c r="C1299" s="1" t="s">
        <v>122</v>
      </c>
      <c r="E1299" s="1" t="s">
        <v>53</v>
      </c>
      <c r="F1299" s="1">
        <v>40</v>
      </c>
      <c r="G1299" s="1" t="s">
        <v>54</v>
      </c>
      <c r="H1299" s="1">
        <v>111.51</v>
      </c>
      <c r="I1299" s="1" t="s">
        <v>55</v>
      </c>
      <c r="J1299" s="1" t="s">
        <v>55</v>
      </c>
      <c r="K1299" s="1" t="s">
        <v>57</v>
      </c>
      <c r="L1299" s="1" t="s">
        <v>58</v>
      </c>
      <c r="M1299" s="1">
        <v>0</v>
      </c>
      <c r="N1299" s="1">
        <v>0</v>
      </c>
      <c r="O1299" s="1">
        <v>0</v>
      </c>
      <c r="P1299" s="1">
        <v>0</v>
      </c>
      <c r="Q1299" s="1" t="s">
        <v>59</v>
      </c>
      <c r="R1299" s="1" t="s">
        <v>59</v>
      </c>
      <c r="S1299" s="1" t="s">
        <v>59</v>
      </c>
      <c r="T1299" s="1" t="s">
        <v>59</v>
      </c>
      <c r="U1299" s="1" t="s">
        <v>59</v>
      </c>
      <c r="V1299" s="1">
        <v>1</v>
      </c>
      <c r="W1299" s="1">
        <v>1</v>
      </c>
      <c r="X1299" s="1">
        <v>0</v>
      </c>
      <c r="Y1299" s="1" t="s">
        <v>59</v>
      </c>
      <c r="Z1299" s="1" t="s">
        <v>59</v>
      </c>
      <c r="AA1299" s="1" t="s">
        <v>59</v>
      </c>
      <c r="AB1299" s="1" t="s">
        <v>59</v>
      </c>
      <c r="AC1299" s="1" t="s">
        <v>59</v>
      </c>
      <c r="AD1299" s="1" t="s">
        <v>59</v>
      </c>
      <c r="AE1299" s="1" t="s">
        <v>59</v>
      </c>
      <c r="AF1299" s="1" t="s">
        <v>59</v>
      </c>
      <c r="AG1299" s="1" t="s">
        <v>59</v>
      </c>
      <c r="AH1299" s="1" t="s">
        <v>59</v>
      </c>
      <c r="AI1299" s="1" t="s">
        <v>59</v>
      </c>
      <c r="AJ1299" s="1" t="s">
        <v>59</v>
      </c>
      <c r="AV1299" s="1">
        <v>12.4</v>
      </c>
      <c r="AW1299" s="1" t="s">
        <v>59</v>
      </c>
      <c r="AX1299" s="1">
        <v>7</v>
      </c>
    </row>
    <row r="1300" spans="1:50">
      <c r="A1300" s="1" t="s">
        <v>2395</v>
      </c>
      <c r="B1300" s="1" t="s">
        <v>2396</v>
      </c>
      <c r="C1300" s="1" t="s">
        <v>148</v>
      </c>
      <c r="D1300" s="1">
        <v>875</v>
      </c>
      <c r="E1300" s="1" t="s">
        <v>63</v>
      </c>
      <c r="F1300" s="1">
        <v>56</v>
      </c>
      <c r="G1300" s="1" t="s">
        <v>127</v>
      </c>
      <c r="H1300" s="1">
        <v>490.46</v>
      </c>
      <c r="I1300" s="1" t="s">
        <v>105</v>
      </c>
      <c r="J1300" s="1" t="s">
        <v>71</v>
      </c>
      <c r="K1300" s="1" t="s">
        <v>72</v>
      </c>
      <c r="L1300" s="1" t="s">
        <v>58</v>
      </c>
      <c r="M1300" s="1">
        <v>0</v>
      </c>
      <c r="N1300" s="1">
        <v>2</v>
      </c>
      <c r="O1300" s="1">
        <v>2</v>
      </c>
      <c r="P1300" s="1">
        <v>0</v>
      </c>
      <c r="Q1300" s="1" t="s">
        <v>59</v>
      </c>
      <c r="R1300" s="1" t="s">
        <v>66</v>
      </c>
      <c r="S1300" s="1" t="s">
        <v>59</v>
      </c>
      <c r="T1300" s="1" t="s">
        <v>66</v>
      </c>
      <c r="U1300" s="1" t="s">
        <v>66</v>
      </c>
      <c r="W1300" s="1">
        <v>0</v>
      </c>
      <c r="X1300" s="1">
        <v>0</v>
      </c>
      <c r="Y1300" s="1" t="s">
        <v>66</v>
      </c>
      <c r="Z1300" s="1" t="s">
        <v>66</v>
      </c>
      <c r="AA1300" s="1" t="s">
        <v>58</v>
      </c>
      <c r="AB1300" s="1" t="s">
        <v>66</v>
      </c>
      <c r="AC1300" s="1" t="s">
        <v>58</v>
      </c>
      <c r="AD1300" s="1" t="s">
        <v>58</v>
      </c>
      <c r="AE1300" s="1" t="s">
        <v>58</v>
      </c>
      <c r="AF1300" s="1" t="s">
        <v>58</v>
      </c>
      <c r="AG1300" s="1" t="s">
        <v>58</v>
      </c>
      <c r="AH1300" s="1" t="s">
        <v>58</v>
      </c>
      <c r="AI1300" s="1" t="s">
        <v>58</v>
      </c>
      <c r="AJ1300" s="1" t="s">
        <v>58</v>
      </c>
      <c r="AK1300" s="1">
        <v>0</v>
      </c>
      <c r="AL1300" s="1">
        <v>1</v>
      </c>
      <c r="AM1300" s="1">
        <v>1</v>
      </c>
      <c r="AN1300" s="1">
        <v>0</v>
      </c>
      <c r="AO1300" s="1">
        <v>0</v>
      </c>
      <c r="AP1300" s="1">
        <v>0</v>
      </c>
      <c r="AQ1300" s="1">
        <v>0</v>
      </c>
      <c r="AR1300" s="1">
        <v>0</v>
      </c>
      <c r="AS1300" s="1">
        <v>0</v>
      </c>
      <c r="AV1300" s="1">
        <v>15</v>
      </c>
      <c r="AW1300" s="1" t="s">
        <v>66</v>
      </c>
      <c r="AX1300" s="1">
        <v>3</v>
      </c>
    </row>
    <row r="1301" spans="1:50">
      <c r="A1301" s="1" t="s">
        <v>2397</v>
      </c>
      <c r="B1301" s="1" t="s">
        <v>2398</v>
      </c>
      <c r="C1301" s="1" t="s">
        <v>171</v>
      </c>
      <c r="D1301" s="1">
        <v>160</v>
      </c>
      <c r="E1301" s="1" t="s">
        <v>63</v>
      </c>
      <c r="F1301" s="1">
        <v>62</v>
      </c>
      <c r="G1301" s="1" t="s">
        <v>226</v>
      </c>
      <c r="H1301" s="1">
        <v>384.21</v>
      </c>
      <c r="I1301" s="1" t="s">
        <v>105</v>
      </c>
      <c r="J1301" s="1" t="s">
        <v>71</v>
      </c>
      <c r="K1301" s="1" t="s">
        <v>72</v>
      </c>
      <c r="L1301" s="1" t="s">
        <v>58</v>
      </c>
      <c r="M1301" s="1">
        <v>0</v>
      </c>
      <c r="N1301" s="1">
        <v>2</v>
      </c>
      <c r="O1301" s="1">
        <v>2</v>
      </c>
      <c r="P1301" s="1">
        <v>0</v>
      </c>
      <c r="Q1301" s="1" t="s">
        <v>59</v>
      </c>
      <c r="R1301" s="1" t="s">
        <v>59</v>
      </c>
      <c r="S1301" s="1" t="s">
        <v>66</v>
      </c>
      <c r="T1301" s="1" t="s">
        <v>59</v>
      </c>
      <c r="U1301" s="1" t="s">
        <v>59</v>
      </c>
      <c r="V1301" s="1">
        <v>1</v>
      </c>
      <c r="W1301" s="1">
        <v>1</v>
      </c>
      <c r="X1301" s="1">
        <v>1</v>
      </c>
      <c r="Y1301" s="1" t="s">
        <v>66</v>
      </c>
      <c r="Z1301" s="1" t="s">
        <v>58</v>
      </c>
      <c r="AA1301" s="1" t="s">
        <v>58</v>
      </c>
      <c r="AB1301" s="1" t="s">
        <v>58</v>
      </c>
      <c r="AC1301" s="1" t="s">
        <v>58</v>
      </c>
      <c r="AD1301" s="1" t="s">
        <v>58</v>
      </c>
      <c r="AE1301" s="1" t="s">
        <v>58</v>
      </c>
      <c r="AF1301" s="1" t="s">
        <v>58</v>
      </c>
      <c r="AG1301" s="1" t="s">
        <v>58</v>
      </c>
      <c r="AH1301" s="1" t="s">
        <v>58</v>
      </c>
      <c r="AI1301" s="1" t="s">
        <v>58</v>
      </c>
      <c r="AJ1301" s="1" t="s">
        <v>58</v>
      </c>
      <c r="AK1301" s="1">
        <v>1</v>
      </c>
      <c r="AL1301" s="1">
        <v>0</v>
      </c>
      <c r="AM1301" s="1">
        <v>1</v>
      </c>
      <c r="AN1301" s="1">
        <v>0</v>
      </c>
      <c r="AO1301" s="1">
        <v>1</v>
      </c>
      <c r="AP1301" s="1">
        <v>0</v>
      </c>
      <c r="AQ1301" s="1">
        <v>0</v>
      </c>
      <c r="AR1301" s="1">
        <v>1</v>
      </c>
      <c r="AS1301" s="1">
        <v>0</v>
      </c>
      <c r="AV1301" s="1">
        <v>15.8</v>
      </c>
      <c r="AW1301" s="1" t="s">
        <v>59</v>
      </c>
      <c r="AX1301" s="1">
        <v>3</v>
      </c>
    </row>
    <row r="1302" spans="1:50">
      <c r="A1302" s="1" t="s">
        <v>2399</v>
      </c>
      <c r="B1302" s="1" t="s">
        <v>2400</v>
      </c>
      <c r="C1302" s="1" t="s">
        <v>171</v>
      </c>
      <c r="E1302" s="1" t="s">
        <v>53</v>
      </c>
      <c r="F1302" s="1">
        <v>32</v>
      </c>
      <c r="G1302" s="1" t="s">
        <v>64</v>
      </c>
      <c r="H1302" s="1">
        <v>234.54</v>
      </c>
      <c r="I1302" s="1" t="s">
        <v>55</v>
      </c>
      <c r="J1302" s="1" t="s">
        <v>56</v>
      </c>
      <c r="K1302" s="1" t="s">
        <v>153</v>
      </c>
      <c r="L1302" s="1" t="s">
        <v>58</v>
      </c>
      <c r="M1302" s="1">
        <v>0</v>
      </c>
      <c r="N1302" s="1">
        <v>1</v>
      </c>
      <c r="O1302" s="1">
        <v>1</v>
      </c>
      <c r="P1302" s="1">
        <v>0</v>
      </c>
      <c r="Q1302" s="1" t="s">
        <v>59</v>
      </c>
      <c r="R1302" s="1" t="s">
        <v>59</v>
      </c>
      <c r="S1302" s="1" t="s">
        <v>59</v>
      </c>
      <c r="T1302" s="1" t="s">
        <v>59</v>
      </c>
      <c r="U1302" s="1" t="s">
        <v>59</v>
      </c>
      <c r="V1302" s="1">
        <v>1</v>
      </c>
      <c r="W1302" s="1">
        <v>0</v>
      </c>
      <c r="X1302" s="1">
        <v>1</v>
      </c>
      <c r="Y1302" s="1" t="s">
        <v>58</v>
      </c>
      <c r="Z1302" s="1" t="s">
        <v>58</v>
      </c>
      <c r="AA1302" s="1" t="s">
        <v>58</v>
      </c>
      <c r="AB1302" s="1" t="s">
        <v>58</v>
      </c>
      <c r="AC1302" s="1" t="s">
        <v>58</v>
      </c>
      <c r="AD1302" s="1" t="s">
        <v>58</v>
      </c>
      <c r="AE1302" s="1" t="s">
        <v>58</v>
      </c>
      <c r="AF1302" s="1" t="s">
        <v>58</v>
      </c>
      <c r="AG1302" s="1" t="s">
        <v>58</v>
      </c>
      <c r="AH1302" s="1" t="s">
        <v>58</v>
      </c>
      <c r="AI1302" s="1" t="s">
        <v>58</v>
      </c>
      <c r="AJ1302" s="1" t="s">
        <v>58</v>
      </c>
      <c r="AK1302" s="1">
        <v>0</v>
      </c>
      <c r="AL1302" s="1">
        <v>1</v>
      </c>
      <c r="AM1302" s="1">
        <v>1</v>
      </c>
      <c r="AN1302" s="1">
        <v>0</v>
      </c>
      <c r="AO1302" s="1">
        <v>0</v>
      </c>
      <c r="AP1302" s="1">
        <v>0</v>
      </c>
      <c r="AQ1302" s="1">
        <v>0</v>
      </c>
      <c r="AR1302" s="1">
        <v>0</v>
      </c>
      <c r="AS1302" s="1">
        <v>1</v>
      </c>
      <c r="AV1302" s="1">
        <v>14.4</v>
      </c>
      <c r="AW1302" s="1" t="s">
        <v>59</v>
      </c>
      <c r="AX1302" s="1">
        <v>3</v>
      </c>
    </row>
    <row r="1303" spans="1:50">
      <c r="A1303" s="1" t="s">
        <v>2401</v>
      </c>
      <c r="B1303" s="1" t="s">
        <v>2402</v>
      </c>
      <c r="C1303" s="1" t="s">
        <v>202</v>
      </c>
      <c r="E1303" s="1" t="s">
        <v>63</v>
      </c>
      <c r="F1303" s="1">
        <v>0</v>
      </c>
      <c r="G1303" s="1" t="s">
        <v>64</v>
      </c>
      <c r="H1303" s="1">
        <v>172.04</v>
      </c>
      <c r="I1303" s="1" t="s">
        <v>55</v>
      </c>
      <c r="J1303" s="1" t="s">
        <v>55</v>
      </c>
      <c r="K1303" s="1" t="s">
        <v>131</v>
      </c>
      <c r="L1303" s="1" t="s">
        <v>58</v>
      </c>
      <c r="M1303" s="1">
        <v>0</v>
      </c>
      <c r="N1303" s="1">
        <v>0</v>
      </c>
      <c r="O1303" s="1">
        <v>0</v>
      </c>
      <c r="P1303" s="1">
        <v>0</v>
      </c>
      <c r="Q1303" s="1" t="s">
        <v>59</v>
      </c>
      <c r="R1303" s="1" t="s">
        <v>59</v>
      </c>
      <c r="S1303" s="1" t="s">
        <v>59</v>
      </c>
      <c r="T1303" s="1" t="s">
        <v>59</v>
      </c>
      <c r="U1303" s="1" t="s">
        <v>59</v>
      </c>
      <c r="W1303" s="1">
        <v>0</v>
      </c>
      <c r="X1303" s="1">
        <v>0</v>
      </c>
      <c r="Y1303" s="1" t="s">
        <v>59</v>
      </c>
      <c r="Z1303" s="1" t="s">
        <v>59</v>
      </c>
      <c r="AA1303" s="1" t="s">
        <v>59</v>
      </c>
      <c r="AB1303" s="1" t="s">
        <v>59</v>
      </c>
      <c r="AC1303" s="1" t="s">
        <v>59</v>
      </c>
      <c r="AD1303" s="1" t="s">
        <v>59</v>
      </c>
      <c r="AE1303" s="1" t="s">
        <v>59</v>
      </c>
      <c r="AF1303" s="1" t="s">
        <v>59</v>
      </c>
      <c r="AG1303" s="1" t="s">
        <v>59</v>
      </c>
      <c r="AH1303" s="1" t="s">
        <v>59</v>
      </c>
      <c r="AI1303" s="1" t="s">
        <v>59</v>
      </c>
      <c r="AJ1303" s="1" t="s">
        <v>59</v>
      </c>
      <c r="AV1303" s="1">
        <v>11.4</v>
      </c>
      <c r="AW1303" s="1" t="s">
        <v>59</v>
      </c>
      <c r="AX1303" s="1">
        <v>2</v>
      </c>
    </row>
    <row r="1304" spans="1:50">
      <c r="A1304" s="1" t="s">
        <v>2403</v>
      </c>
      <c r="B1304" s="1" t="s">
        <v>2092</v>
      </c>
      <c r="C1304" s="1" t="s">
        <v>83</v>
      </c>
      <c r="E1304" s="1" t="s">
        <v>63</v>
      </c>
      <c r="F1304" s="1">
        <v>52</v>
      </c>
      <c r="G1304" s="1" t="s">
        <v>84</v>
      </c>
      <c r="H1304" s="1">
        <v>258.22000000000003</v>
      </c>
      <c r="I1304" s="1" t="s">
        <v>55</v>
      </c>
      <c r="J1304" s="1" t="s">
        <v>55</v>
      </c>
      <c r="K1304" s="1" t="s">
        <v>116</v>
      </c>
      <c r="L1304" s="1" t="s">
        <v>58</v>
      </c>
      <c r="M1304" s="1">
        <v>0</v>
      </c>
      <c r="N1304" s="1">
        <v>0</v>
      </c>
      <c r="O1304" s="1">
        <v>0</v>
      </c>
      <c r="P1304" s="1">
        <v>0</v>
      </c>
      <c r="Q1304" s="1" t="s">
        <v>59</v>
      </c>
      <c r="R1304" s="1" t="s">
        <v>59</v>
      </c>
      <c r="S1304" s="1" t="s">
        <v>59</v>
      </c>
      <c r="T1304" s="1" t="s">
        <v>59</v>
      </c>
      <c r="U1304" s="1" t="s">
        <v>59</v>
      </c>
      <c r="V1304" s="1">
        <v>0</v>
      </c>
      <c r="W1304" s="1">
        <v>0</v>
      </c>
      <c r="X1304" s="1">
        <v>0</v>
      </c>
      <c r="Y1304" s="1" t="s">
        <v>58</v>
      </c>
      <c r="Z1304" s="1" t="s">
        <v>58</v>
      </c>
      <c r="AA1304" s="1" t="s">
        <v>58</v>
      </c>
      <c r="AB1304" s="1" t="s">
        <v>58</v>
      </c>
      <c r="AC1304" s="1" t="s">
        <v>58</v>
      </c>
      <c r="AD1304" s="1" t="s">
        <v>58</v>
      </c>
      <c r="AE1304" s="1" t="s">
        <v>58</v>
      </c>
      <c r="AF1304" s="1" t="s">
        <v>58</v>
      </c>
      <c r="AG1304" s="1" t="s">
        <v>58</v>
      </c>
      <c r="AH1304" s="1" t="s">
        <v>58</v>
      </c>
      <c r="AI1304" s="1" t="s">
        <v>58</v>
      </c>
      <c r="AJ1304" s="1" t="s">
        <v>58</v>
      </c>
      <c r="AK1304" s="1">
        <v>1</v>
      </c>
      <c r="AL1304" s="1">
        <v>1</v>
      </c>
      <c r="AM1304" s="1">
        <v>1</v>
      </c>
      <c r="AN1304" s="1">
        <v>1</v>
      </c>
      <c r="AO1304" s="1">
        <v>1</v>
      </c>
      <c r="AP1304" s="1">
        <v>1</v>
      </c>
      <c r="AQ1304" s="1">
        <v>1</v>
      </c>
      <c r="AR1304" s="1">
        <v>1</v>
      </c>
      <c r="AS1304" s="1">
        <v>1</v>
      </c>
      <c r="AV1304" s="1">
        <v>12.3</v>
      </c>
      <c r="AW1304" s="1" t="s">
        <v>59</v>
      </c>
      <c r="AX1304" s="1">
        <v>2</v>
      </c>
    </row>
    <row r="1305" spans="1:50">
      <c r="A1305" s="1" t="s">
        <v>2404</v>
      </c>
      <c r="B1305" s="1" t="s">
        <v>1181</v>
      </c>
      <c r="C1305" s="1" t="s">
        <v>108</v>
      </c>
      <c r="D1305" s="1">
        <v>2800</v>
      </c>
      <c r="E1305" s="1" t="s">
        <v>63</v>
      </c>
      <c r="F1305" s="1">
        <v>54</v>
      </c>
      <c r="G1305" s="1" t="s">
        <v>226</v>
      </c>
      <c r="H1305" s="1">
        <v>351.32</v>
      </c>
      <c r="I1305" s="1" t="s">
        <v>105</v>
      </c>
      <c r="J1305" s="1" t="s">
        <v>71</v>
      </c>
      <c r="K1305" s="1" t="s">
        <v>57</v>
      </c>
      <c r="L1305" s="1" t="s">
        <v>58</v>
      </c>
      <c r="M1305" s="1">
        <v>0</v>
      </c>
      <c r="N1305" s="1">
        <v>2</v>
      </c>
      <c r="O1305" s="1">
        <v>2</v>
      </c>
      <c r="P1305" s="1">
        <v>0</v>
      </c>
      <c r="Q1305" s="1" t="s">
        <v>59</v>
      </c>
      <c r="R1305" s="1" t="s">
        <v>59</v>
      </c>
      <c r="S1305" s="1" t="s">
        <v>59</v>
      </c>
      <c r="T1305" s="1" t="s">
        <v>59</v>
      </c>
      <c r="U1305" s="1" t="s">
        <v>59</v>
      </c>
      <c r="V1305" s="1">
        <v>0</v>
      </c>
      <c r="W1305" s="1">
        <v>1</v>
      </c>
      <c r="X1305" s="1">
        <v>1</v>
      </c>
      <c r="Y1305" s="1" t="s">
        <v>66</v>
      </c>
      <c r="Z1305" s="1" t="s">
        <v>66</v>
      </c>
      <c r="AA1305" s="1" t="s">
        <v>58</v>
      </c>
      <c r="AB1305" s="1" t="s">
        <v>66</v>
      </c>
      <c r="AC1305" s="1" t="s">
        <v>58</v>
      </c>
      <c r="AD1305" s="1" t="s">
        <v>66</v>
      </c>
      <c r="AE1305" s="1" t="s">
        <v>66</v>
      </c>
      <c r="AF1305" s="1" t="s">
        <v>58</v>
      </c>
      <c r="AG1305" s="1" t="s">
        <v>58</v>
      </c>
      <c r="AH1305" s="1" t="s">
        <v>58</v>
      </c>
      <c r="AI1305" s="1" t="s">
        <v>58</v>
      </c>
      <c r="AJ1305" s="1" t="s">
        <v>58</v>
      </c>
      <c r="AK1305" s="1">
        <v>1</v>
      </c>
      <c r="AL1305" s="1">
        <v>1</v>
      </c>
      <c r="AM1305" s="1">
        <v>1</v>
      </c>
      <c r="AN1305" s="1">
        <v>1</v>
      </c>
      <c r="AO1305" s="1">
        <v>0</v>
      </c>
      <c r="AP1305" s="1">
        <v>0</v>
      </c>
      <c r="AQ1305" s="1">
        <v>1</v>
      </c>
      <c r="AR1305" s="1">
        <v>1</v>
      </c>
      <c r="AS1305" s="1">
        <v>1</v>
      </c>
      <c r="AV1305" s="1">
        <v>14.3</v>
      </c>
      <c r="AW1305" s="1" t="s">
        <v>59</v>
      </c>
      <c r="AX1305" s="1">
        <v>9</v>
      </c>
    </row>
    <row r="1306" spans="1:50">
      <c r="A1306" s="1" t="s">
        <v>2405</v>
      </c>
      <c r="B1306" s="1" t="s">
        <v>2406</v>
      </c>
      <c r="C1306" s="1" t="s">
        <v>420</v>
      </c>
      <c r="E1306" s="1" t="s">
        <v>63</v>
      </c>
      <c r="F1306" s="1">
        <v>42</v>
      </c>
      <c r="G1306" s="1" t="s">
        <v>104</v>
      </c>
      <c r="H1306" s="1">
        <v>213.82</v>
      </c>
      <c r="I1306" s="1" t="s">
        <v>55</v>
      </c>
      <c r="J1306" s="1" t="s">
        <v>55</v>
      </c>
      <c r="K1306" s="1" t="s">
        <v>116</v>
      </c>
      <c r="L1306" s="1" t="s">
        <v>58</v>
      </c>
      <c r="M1306" s="1">
        <v>0</v>
      </c>
      <c r="N1306" s="1">
        <v>1</v>
      </c>
      <c r="O1306" s="1">
        <v>1</v>
      </c>
      <c r="P1306" s="1">
        <v>0</v>
      </c>
      <c r="Q1306" s="1" t="s">
        <v>59</v>
      </c>
      <c r="R1306" s="1" t="s">
        <v>59</v>
      </c>
      <c r="S1306" s="1" t="s">
        <v>59</v>
      </c>
      <c r="T1306" s="1" t="s">
        <v>59</v>
      </c>
      <c r="U1306" s="1" t="s">
        <v>59</v>
      </c>
      <c r="V1306" s="1">
        <v>2</v>
      </c>
      <c r="W1306" s="1">
        <v>1</v>
      </c>
      <c r="X1306" s="1">
        <v>0</v>
      </c>
      <c r="Y1306" s="1" t="s">
        <v>58</v>
      </c>
      <c r="Z1306" s="1" t="s">
        <v>66</v>
      </c>
      <c r="AA1306" s="1" t="s">
        <v>58</v>
      </c>
      <c r="AB1306" s="1" t="s">
        <v>58</v>
      </c>
      <c r="AC1306" s="1" t="s">
        <v>58</v>
      </c>
      <c r="AD1306" s="1" t="s">
        <v>58</v>
      </c>
      <c r="AE1306" s="1" t="s">
        <v>58</v>
      </c>
      <c r="AF1306" s="1" t="s">
        <v>58</v>
      </c>
      <c r="AG1306" s="1" t="s">
        <v>58</v>
      </c>
      <c r="AH1306" s="1" t="s">
        <v>58</v>
      </c>
      <c r="AI1306" s="1" t="s">
        <v>58</v>
      </c>
      <c r="AJ1306" s="1" t="s">
        <v>58</v>
      </c>
      <c r="AK1306" s="1">
        <v>0</v>
      </c>
      <c r="AL1306" s="1">
        <v>1</v>
      </c>
      <c r="AM1306" s="1">
        <v>1</v>
      </c>
      <c r="AN1306" s="1">
        <v>0</v>
      </c>
      <c r="AO1306" s="1">
        <v>0</v>
      </c>
      <c r="AP1306" s="1">
        <v>0</v>
      </c>
      <c r="AQ1306" s="1">
        <v>0</v>
      </c>
      <c r="AR1306" s="1">
        <v>0</v>
      </c>
      <c r="AS1306" s="1">
        <v>0</v>
      </c>
      <c r="AV1306" s="1">
        <v>10.7</v>
      </c>
      <c r="AW1306" s="1" t="s">
        <v>59</v>
      </c>
      <c r="AX1306" s="1">
        <v>2</v>
      </c>
    </row>
    <row r="1307" spans="1:50">
      <c r="A1307" s="1" t="s">
        <v>2407</v>
      </c>
      <c r="B1307" s="1" t="s">
        <v>928</v>
      </c>
      <c r="C1307" s="1" t="s">
        <v>171</v>
      </c>
      <c r="D1307" s="1">
        <v>3610</v>
      </c>
      <c r="E1307" s="1" t="s">
        <v>63</v>
      </c>
      <c r="F1307" s="1">
        <v>36</v>
      </c>
      <c r="G1307" s="1" t="s">
        <v>64</v>
      </c>
      <c r="H1307" s="1">
        <v>265.45999999999998</v>
      </c>
      <c r="I1307" s="1" t="s">
        <v>55</v>
      </c>
      <c r="J1307" s="1" t="s">
        <v>71</v>
      </c>
      <c r="K1307" s="1" t="s">
        <v>128</v>
      </c>
      <c r="L1307" s="1" t="s">
        <v>66</v>
      </c>
      <c r="M1307" s="1">
        <v>1</v>
      </c>
      <c r="N1307" s="1">
        <v>2</v>
      </c>
      <c r="O1307" s="1">
        <v>2</v>
      </c>
      <c r="P1307" s="1">
        <v>0</v>
      </c>
      <c r="Q1307" s="1" t="s">
        <v>59</v>
      </c>
      <c r="R1307" s="1" t="s">
        <v>59</v>
      </c>
      <c r="S1307" s="1" t="s">
        <v>59</v>
      </c>
      <c r="T1307" s="1" t="s">
        <v>59</v>
      </c>
      <c r="U1307" s="1" t="s">
        <v>59</v>
      </c>
      <c r="V1307" s="1">
        <v>0</v>
      </c>
      <c r="W1307" s="1">
        <v>1</v>
      </c>
      <c r="X1307" s="1">
        <v>0</v>
      </c>
      <c r="Y1307" s="1" t="s">
        <v>59</v>
      </c>
      <c r="Z1307" s="1" t="s">
        <v>59</v>
      </c>
      <c r="AA1307" s="1" t="s">
        <v>59</v>
      </c>
      <c r="AB1307" s="1" t="s">
        <v>59</v>
      </c>
      <c r="AC1307" s="1" t="s">
        <v>59</v>
      </c>
      <c r="AD1307" s="1" t="s">
        <v>59</v>
      </c>
      <c r="AE1307" s="1" t="s">
        <v>59</v>
      </c>
      <c r="AF1307" s="1" t="s">
        <v>59</v>
      </c>
      <c r="AG1307" s="1" t="s">
        <v>59</v>
      </c>
      <c r="AH1307" s="1" t="s">
        <v>59</v>
      </c>
      <c r="AI1307" s="1" t="s">
        <v>59</v>
      </c>
      <c r="AJ1307" s="1" t="s">
        <v>59</v>
      </c>
      <c r="AV1307" s="1">
        <v>14.3</v>
      </c>
      <c r="AW1307" s="1" t="s">
        <v>59</v>
      </c>
      <c r="AX1307" s="1">
        <v>3</v>
      </c>
    </row>
    <row r="1308" spans="1:50">
      <c r="A1308" s="1" t="s">
        <v>2408</v>
      </c>
      <c r="B1308" s="1" t="s">
        <v>2409</v>
      </c>
      <c r="C1308" s="1" t="s">
        <v>103</v>
      </c>
      <c r="D1308" s="1">
        <v>1620</v>
      </c>
      <c r="E1308" s="1" t="s">
        <v>53</v>
      </c>
      <c r="F1308" s="1">
        <v>56</v>
      </c>
      <c r="G1308" s="1" t="s">
        <v>127</v>
      </c>
      <c r="H1308" s="1">
        <v>383.22</v>
      </c>
      <c r="I1308" s="1" t="s">
        <v>55</v>
      </c>
      <c r="J1308" s="1" t="s">
        <v>55</v>
      </c>
      <c r="K1308" s="1" t="s">
        <v>80</v>
      </c>
      <c r="L1308" s="1" t="s">
        <v>58</v>
      </c>
      <c r="M1308" s="1">
        <v>0</v>
      </c>
      <c r="N1308" s="1">
        <v>2</v>
      </c>
      <c r="O1308" s="1">
        <v>2</v>
      </c>
      <c r="P1308" s="1">
        <v>0</v>
      </c>
      <c r="Q1308" s="1" t="s">
        <v>59</v>
      </c>
      <c r="R1308" s="1" t="s">
        <v>59</v>
      </c>
      <c r="S1308" s="1" t="s">
        <v>59</v>
      </c>
      <c r="T1308" s="1" t="s">
        <v>66</v>
      </c>
      <c r="U1308" s="1" t="s">
        <v>66</v>
      </c>
      <c r="W1308" s="1">
        <v>0</v>
      </c>
      <c r="X1308" s="1">
        <v>0</v>
      </c>
      <c r="Y1308" s="1" t="s">
        <v>66</v>
      </c>
      <c r="Z1308" s="1" t="s">
        <v>58</v>
      </c>
      <c r="AA1308" s="1" t="s">
        <v>58</v>
      </c>
      <c r="AB1308" s="1" t="s">
        <v>66</v>
      </c>
      <c r="AC1308" s="1" t="s">
        <v>58</v>
      </c>
      <c r="AD1308" s="1" t="s">
        <v>58</v>
      </c>
      <c r="AE1308" s="1" t="s">
        <v>58</v>
      </c>
      <c r="AF1308" s="1" t="s">
        <v>58</v>
      </c>
      <c r="AG1308" s="1" t="s">
        <v>58</v>
      </c>
      <c r="AH1308" s="1" t="s">
        <v>58</v>
      </c>
      <c r="AI1308" s="1" t="s">
        <v>58</v>
      </c>
      <c r="AJ1308" s="1" t="s">
        <v>58</v>
      </c>
      <c r="AK1308" s="1">
        <v>1</v>
      </c>
      <c r="AL1308" s="1">
        <v>1</v>
      </c>
      <c r="AM1308" s="1">
        <v>1</v>
      </c>
      <c r="AN1308" s="1">
        <v>1</v>
      </c>
      <c r="AO1308" s="1">
        <v>1</v>
      </c>
      <c r="AP1308" s="1">
        <v>0</v>
      </c>
      <c r="AQ1308" s="1">
        <v>0</v>
      </c>
      <c r="AR1308" s="1">
        <v>1</v>
      </c>
      <c r="AS1308" s="1">
        <v>1</v>
      </c>
      <c r="AV1308" s="1">
        <v>13.2</v>
      </c>
      <c r="AW1308" s="1" t="s">
        <v>59</v>
      </c>
      <c r="AX1308" s="1">
        <v>6</v>
      </c>
    </row>
    <row r="1309" spans="1:50">
      <c r="A1309" s="1" t="s">
        <v>2410</v>
      </c>
      <c r="B1309" s="1" t="s">
        <v>2411</v>
      </c>
      <c r="C1309" s="1" t="s">
        <v>205</v>
      </c>
      <c r="E1309" s="1" t="s">
        <v>53</v>
      </c>
      <c r="F1309" s="1">
        <v>42</v>
      </c>
      <c r="G1309" s="1" t="s">
        <v>115</v>
      </c>
      <c r="H1309" s="1">
        <v>277.95999999999998</v>
      </c>
      <c r="I1309" s="1" t="s">
        <v>55</v>
      </c>
      <c r="J1309" s="1" t="s">
        <v>55</v>
      </c>
      <c r="K1309" s="1" t="s">
        <v>145</v>
      </c>
      <c r="L1309" s="1" t="s">
        <v>66</v>
      </c>
      <c r="M1309" s="1">
        <v>4</v>
      </c>
      <c r="N1309" s="1">
        <v>1</v>
      </c>
      <c r="O1309" s="1">
        <v>1</v>
      </c>
      <c r="P1309" s="1">
        <v>0</v>
      </c>
      <c r="Q1309" s="1" t="s">
        <v>59</v>
      </c>
      <c r="R1309" s="1" t="s">
        <v>59</v>
      </c>
      <c r="S1309" s="1" t="s">
        <v>59</v>
      </c>
      <c r="T1309" s="1" t="s">
        <v>59</v>
      </c>
      <c r="U1309" s="1" t="s">
        <v>59</v>
      </c>
      <c r="W1309" s="1">
        <v>0</v>
      </c>
      <c r="X1309" s="1">
        <v>0</v>
      </c>
      <c r="Y1309" s="1" t="s">
        <v>58</v>
      </c>
      <c r="Z1309" s="1" t="s">
        <v>58</v>
      </c>
      <c r="AA1309" s="1" t="s">
        <v>58</v>
      </c>
      <c r="AB1309" s="1" t="s">
        <v>58</v>
      </c>
      <c r="AC1309" s="1" t="s">
        <v>58</v>
      </c>
      <c r="AD1309" s="1" t="s">
        <v>58</v>
      </c>
      <c r="AE1309" s="1" t="s">
        <v>58</v>
      </c>
      <c r="AF1309" s="1" t="s">
        <v>58</v>
      </c>
      <c r="AG1309" s="1" t="s">
        <v>58</v>
      </c>
      <c r="AH1309" s="1" t="s">
        <v>58</v>
      </c>
      <c r="AI1309" s="1" t="s">
        <v>58</v>
      </c>
      <c r="AJ1309" s="1" t="s">
        <v>58</v>
      </c>
      <c r="AK1309" s="1">
        <v>1</v>
      </c>
      <c r="AL1309" s="1">
        <v>1</v>
      </c>
      <c r="AM1309" s="1">
        <v>1</v>
      </c>
      <c r="AN1309" s="1">
        <v>0</v>
      </c>
      <c r="AO1309" s="1">
        <v>0</v>
      </c>
      <c r="AP1309" s="1">
        <v>0</v>
      </c>
      <c r="AQ1309" s="1">
        <v>0</v>
      </c>
      <c r="AR1309" s="1">
        <v>0</v>
      </c>
      <c r="AS1309" s="1">
        <v>0</v>
      </c>
      <c r="AV1309" s="1">
        <v>11.6</v>
      </c>
      <c r="AW1309" s="1" t="s">
        <v>59</v>
      </c>
      <c r="AX1309" s="1">
        <v>1</v>
      </c>
    </row>
    <row r="1310" spans="1:50">
      <c r="A1310" s="1" t="s">
        <v>2412</v>
      </c>
      <c r="B1310" s="1" t="s">
        <v>2413</v>
      </c>
      <c r="C1310" s="1" t="s">
        <v>126</v>
      </c>
      <c r="D1310" s="1">
        <v>3160</v>
      </c>
      <c r="E1310" s="1" t="s">
        <v>53</v>
      </c>
      <c r="F1310" s="1">
        <v>0</v>
      </c>
      <c r="G1310" s="1" t="s">
        <v>84</v>
      </c>
      <c r="H1310" s="1">
        <v>275.33</v>
      </c>
      <c r="I1310" s="1" t="s">
        <v>55</v>
      </c>
      <c r="J1310" s="1" t="s">
        <v>55</v>
      </c>
      <c r="K1310" s="1" t="s">
        <v>256</v>
      </c>
      <c r="L1310" s="1" t="s">
        <v>58</v>
      </c>
      <c r="M1310" s="1">
        <v>0</v>
      </c>
      <c r="N1310" s="1">
        <v>1</v>
      </c>
      <c r="O1310" s="1">
        <v>1</v>
      </c>
      <c r="P1310" s="1">
        <v>0</v>
      </c>
      <c r="Q1310" s="1" t="s">
        <v>59</v>
      </c>
      <c r="R1310" s="1" t="s">
        <v>59</v>
      </c>
      <c r="S1310" s="1" t="s">
        <v>59</v>
      </c>
      <c r="T1310" s="1" t="s">
        <v>59</v>
      </c>
      <c r="U1310" s="1" t="s">
        <v>59</v>
      </c>
      <c r="W1310" s="1">
        <v>0</v>
      </c>
      <c r="X1310" s="1">
        <v>0</v>
      </c>
      <c r="Y1310" s="1" t="s">
        <v>58</v>
      </c>
      <c r="Z1310" s="1" t="s">
        <v>58</v>
      </c>
      <c r="AA1310" s="1" t="s">
        <v>58</v>
      </c>
      <c r="AB1310" s="1" t="s">
        <v>58</v>
      </c>
      <c r="AC1310" s="1" t="s">
        <v>58</v>
      </c>
      <c r="AD1310" s="1" t="s">
        <v>58</v>
      </c>
      <c r="AE1310" s="1" t="s">
        <v>58</v>
      </c>
      <c r="AF1310" s="1" t="s">
        <v>58</v>
      </c>
      <c r="AG1310" s="1" t="s">
        <v>58</v>
      </c>
      <c r="AH1310" s="1" t="s">
        <v>58</v>
      </c>
      <c r="AI1310" s="1" t="s">
        <v>58</v>
      </c>
      <c r="AJ1310" s="1" t="s">
        <v>58</v>
      </c>
      <c r="AK1310" s="1">
        <v>1</v>
      </c>
      <c r="AL1310" s="1">
        <v>1</v>
      </c>
      <c r="AM1310" s="1">
        <v>1</v>
      </c>
      <c r="AN1310" s="1">
        <v>0</v>
      </c>
      <c r="AO1310" s="1">
        <v>0</v>
      </c>
      <c r="AP1310" s="1">
        <v>0</v>
      </c>
      <c r="AQ1310" s="1">
        <v>0</v>
      </c>
      <c r="AR1310" s="1">
        <v>0</v>
      </c>
      <c r="AS1310" s="1">
        <v>0</v>
      </c>
      <c r="AV1310" s="1">
        <v>13.5</v>
      </c>
      <c r="AW1310" s="1" t="s">
        <v>59</v>
      </c>
      <c r="AX1310" s="1">
        <v>7</v>
      </c>
    </row>
    <row r="1311" spans="1:50">
      <c r="A1311" s="1" t="s">
        <v>2414</v>
      </c>
      <c r="B1311" s="1" t="s">
        <v>2415</v>
      </c>
      <c r="C1311" s="1" t="s">
        <v>366</v>
      </c>
      <c r="D1311" s="1">
        <v>7160</v>
      </c>
      <c r="E1311" s="1" t="s">
        <v>63</v>
      </c>
      <c r="F1311" s="1">
        <v>50</v>
      </c>
      <c r="G1311" s="1" t="s">
        <v>64</v>
      </c>
      <c r="H1311" s="1">
        <v>324.33999999999997</v>
      </c>
      <c r="I1311" s="1" t="s">
        <v>55</v>
      </c>
      <c r="J1311" s="1" t="s">
        <v>71</v>
      </c>
      <c r="K1311" s="1" t="s">
        <v>90</v>
      </c>
      <c r="L1311" s="1" t="s">
        <v>58</v>
      </c>
      <c r="M1311" s="1">
        <v>0</v>
      </c>
      <c r="N1311" s="1">
        <v>2</v>
      </c>
      <c r="O1311" s="1">
        <v>2</v>
      </c>
      <c r="P1311" s="1">
        <v>0</v>
      </c>
      <c r="Q1311" s="1" t="s">
        <v>66</v>
      </c>
      <c r="R1311" s="1" t="s">
        <v>59</v>
      </c>
      <c r="S1311" s="1" t="s">
        <v>59</v>
      </c>
      <c r="T1311" s="1" t="s">
        <v>66</v>
      </c>
      <c r="U1311" s="1" t="s">
        <v>59</v>
      </c>
      <c r="V1311" s="1">
        <v>0</v>
      </c>
      <c r="W1311" s="1">
        <v>1</v>
      </c>
      <c r="X1311" s="1">
        <v>0</v>
      </c>
      <c r="Y1311" s="1" t="s">
        <v>58</v>
      </c>
      <c r="Z1311" s="1" t="s">
        <v>58</v>
      </c>
      <c r="AA1311" s="1" t="s">
        <v>58</v>
      </c>
      <c r="AB1311" s="1" t="s">
        <v>58</v>
      </c>
      <c r="AC1311" s="1" t="s">
        <v>58</v>
      </c>
      <c r="AD1311" s="1" t="s">
        <v>58</v>
      </c>
      <c r="AE1311" s="1" t="s">
        <v>66</v>
      </c>
      <c r="AF1311" s="1" t="s">
        <v>58</v>
      </c>
      <c r="AG1311" s="1" t="s">
        <v>58</v>
      </c>
      <c r="AH1311" s="1" t="s">
        <v>58</v>
      </c>
      <c r="AI1311" s="1" t="s">
        <v>58</v>
      </c>
      <c r="AJ1311" s="1" t="s">
        <v>58</v>
      </c>
      <c r="AK1311" s="1">
        <v>1</v>
      </c>
      <c r="AL1311" s="1">
        <v>1</v>
      </c>
      <c r="AM1311" s="1">
        <v>0</v>
      </c>
      <c r="AN1311" s="1">
        <v>0</v>
      </c>
      <c r="AO1311" s="1">
        <v>0</v>
      </c>
      <c r="AP1311" s="1">
        <v>0</v>
      </c>
      <c r="AQ1311" s="1">
        <v>0</v>
      </c>
      <c r="AR1311" s="1">
        <v>0</v>
      </c>
      <c r="AS1311" s="1">
        <v>0</v>
      </c>
      <c r="AV1311" s="1">
        <v>14.1</v>
      </c>
      <c r="AW1311" s="1" t="s">
        <v>59</v>
      </c>
      <c r="AX1311" s="1">
        <v>4</v>
      </c>
    </row>
    <row r="1312" spans="1:50">
      <c r="A1312" s="1" t="s">
        <v>2416</v>
      </c>
      <c r="B1312" s="1" t="s">
        <v>2417</v>
      </c>
      <c r="C1312" s="1" t="s">
        <v>171</v>
      </c>
      <c r="E1312" s="1" t="s">
        <v>63</v>
      </c>
      <c r="F1312" s="1">
        <v>52</v>
      </c>
      <c r="G1312" s="1" t="s">
        <v>70</v>
      </c>
      <c r="H1312" s="1">
        <v>379.61</v>
      </c>
      <c r="I1312" s="1" t="s">
        <v>105</v>
      </c>
      <c r="J1312" s="1" t="s">
        <v>71</v>
      </c>
      <c r="K1312" s="1" t="s">
        <v>72</v>
      </c>
      <c r="L1312" s="1" t="s">
        <v>66</v>
      </c>
      <c r="M1312" s="1">
        <v>2</v>
      </c>
      <c r="N1312" s="1">
        <v>2</v>
      </c>
      <c r="O1312" s="1">
        <v>2</v>
      </c>
      <c r="P1312" s="1">
        <v>0</v>
      </c>
      <c r="Q1312" s="1" t="s">
        <v>59</v>
      </c>
      <c r="R1312" s="1" t="s">
        <v>66</v>
      </c>
      <c r="S1312" s="1" t="s">
        <v>66</v>
      </c>
      <c r="T1312" s="1" t="s">
        <v>66</v>
      </c>
      <c r="U1312" s="1" t="s">
        <v>66</v>
      </c>
      <c r="V1312" s="1">
        <v>1</v>
      </c>
      <c r="W1312" s="1">
        <v>1</v>
      </c>
      <c r="X1312" s="1">
        <v>0</v>
      </c>
      <c r="Y1312" s="1" t="s">
        <v>58</v>
      </c>
      <c r="Z1312" s="1" t="s">
        <v>58</v>
      </c>
      <c r="AA1312" s="1" t="s">
        <v>58</v>
      </c>
      <c r="AB1312" s="1" t="s">
        <v>58</v>
      </c>
      <c r="AC1312" s="1" t="s">
        <v>58</v>
      </c>
      <c r="AD1312" s="1" t="s">
        <v>58</v>
      </c>
      <c r="AE1312" s="1" t="s">
        <v>58</v>
      </c>
      <c r="AF1312" s="1" t="s">
        <v>58</v>
      </c>
      <c r="AG1312" s="1" t="s">
        <v>58</v>
      </c>
      <c r="AH1312" s="1" t="s">
        <v>58</v>
      </c>
      <c r="AI1312" s="1" t="s">
        <v>58</v>
      </c>
      <c r="AJ1312" s="1" t="s">
        <v>58</v>
      </c>
      <c r="AK1312" s="1">
        <v>1</v>
      </c>
      <c r="AL1312" s="1">
        <v>1</v>
      </c>
      <c r="AM1312" s="1">
        <v>1</v>
      </c>
      <c r="AN1312" s="1">
        <v>0</v>
      </c>
      <c r="AO1312" s="1">
        <v>0</v>
      </c>
      <c r="AP1312" s="1">
        <v>0</v>
      </c>
      <c r="AQ1312" s="1">
        <v>0</v>
      </c>
      <c r="AR1312" s="1">
        <v>1</v>
      </c>
      <c r="AS1312" s="1">
        <v>1</v>
      </c>
      <c r="AV1312" s="1">
        <v>12.4</v>
      </c>
      <c r="AW1312" s="1" t="s">
        <v>59</v>
      </c>
      <c r="AX1312" s="1">
        <v>3</v>
      </c>
    </row>
    <row r="1313" spans="1:50">
      <c r="A1313" s="1" t="s">
        <v>2418</v>
      </c>
      <c r="B1313" s="1" t="s">
        <v>2419</v>
      </c>
      <c r="C1313" s="1" t="s">
        <v>199</v>
      </c>
      <c r="D1313" s="1">
        <v>6280</v>
      </c>
      <c r="E1313" s="1" t="s">
        <v>53</v>
      </c>
      <c r="F1313" s="1">
        <v>70</v>
      </c>
      <c r="G1313" s="1" t="s">
        <v>70</v>
      </c>
      <c r="H1313" s="1">
        <v>315.13</v>
      </c>
      <c r="I1313" s="1" t="s">
        <v>55</v>
      </c>
      <c r="J1313" s="1" t="s">
        <v>55</v>
      </c>
      <c r="K1313" s="1" t="s">
        <v>72</v>
      </c>
      <c r="L1313" s="1" t="s">
        <v>58</v>
      </c>
      <c r="M1313" s="1">
        <v>0</v>
      </c>
      <c r="N1313" s="1">
        <v>2</v>
      </c>
      <c r="O1313" s="1">
        <v>2</v>
      </c>
      <c r="P1313" s="1">
        <v>1</v>
      </c>
      <c r="Q1313" s="1" t="s">
        <v>59</v>
      </c>
      <c r="R1313" s="1" t="s">
        <v>59</v>
      </c>
      <c r="S1313" s="1" t="s">
        <v>59</v>
      </c>
      <c r="T1313" s="1" t="s">
        <v>59</v>
      </c>
      <c r="U1313" s="1" t="s">
        <v>59</v>
      </c>
      <c r="W1313" s="1">
        <v>0</v>
      </c>
      <c r="X1313" s="1">
        <v>0</v>
      </c>
      <c r="Y1313" s="1" t="s">
        <v>66</v>
      </c>
      <c r="Z1313" s="1" t="s">
        <v>66</v>
      </c>
      <c r="AA1313" s="1" t="s">
        <v>58</v>
      </c>
      <c r="AB1313" s="1" t="s">
        <v>66</v>
      </c>
      <c r="AC1313" s="1" t="s">
        <v>58</v>
      </c>
      <c r="AD1313" s="1" t="s">
        <v>58</v>
      </c>
      <c r="AE1313" s="1" t="s">
        <v>58</v>
      </c>
      <c r="AF1313" s="1" t="s">
        <v>58</v>
      </c>
      <c r="AG1313" s="1" t="s">
        <v>58</v>
      </c>
      <c r="AH1313" s="1" t="s">
        <v>58</v>
      </c>
      <c r="AI1313" s="1" t="s">
        <v>58</v>
      </c>
      <c r="AJ1313" s="1" t="s">
        <v>58</v>
      </c>
      <c r="AK1313" s="1">
        <v>0</v>
      </c>
      <c r="AL1313" s="1">
        <v>0</v>
      </c>
      <c r="AM1313" s="1">
        <v>0</v>
      </c>
      <c r="AN1313" s="1">
        <v>0</v>
      </c>
      <c r="AO1313" s="1">
        <v>0</v>
      </c>
      <c r="AP1313" s="1">
        <v>0</v>
      </c>
      <c r="AQ1313" s="1">
        <v>0</v>
      </c>
      <c r="AR1313" s="1">
        <v>0</v>
      </c>
      <c r="AS1313" s="1">
        <v>0</v>
      </c>
      <c r="AV1313" s="1">
        <v>14.7</v>
      </c>
      <c r="AW1313" s="1" t="s">
        <v>59</v>
      </c>
      <c r="AX1313" s="1">
        <v>3</v>
      </c>
    </row>
    <row r="1314" spans="1:50">
      <c r="A1314" s="1" t="s">
        <v>2420</v>
      </c>
      <c r="B1314" s="1" t="s">
        <v>2421</v>
      </c>
      <c r="C1314" s="1" t="s">
        <v>62</v>
      </c>
      <c r="E1314" s="1" t="s">
        <v>63</v>
      </c>
      <c r="F1314" s="1">
        <v>70</v>
      </c>
      <c r="G1314" s="1" t="s">
        <v>163</v>
      </c>
      <c r="H1314" s="1">
        <v>276.32</v>
      </c>
      <c r="I1314" s="1" t="s">
        <v>105</v>
      </c>
      <c r="J1314" s="1" t="s">
        <v>71</v>
      </c>
      <c r="K1314" s="1" t="s">
        <v>168</v>
      </c>
      <c r="L1314" s="1" t="s">
        <v>58</v>
      </c>
      <c r="M1314" s="1">
        <v>0</v>
      </c>
      <c r="N1314" s="1">
        <v>2</v>
      </c>
      <c r="O1314" s="1">
        <v>2</v>
      </c>
      <c r="P1314" s="1">
        <v>0</v>
      </c>
      <c r="Q1314" s="1" t="s">
        <v>66</v>
      </c>
      <c r="R1314" s="1" t="s">
        <v>66</v>
      </c>
      <c r="S1314" s="1" t="s">
        <v>59</v>
      </c>
      <c r="T1314" s="1" t="s">
        <v>66</v>
      </c>
      <c r="U1314" s="1" t="s">
        <v>59</v>
      </c>
      <c r="V1314" s="1">
        <v>1</v>
      </c>
      <c r="W1314" s="1">
        <v>1</v>
      </c>
      <c r="X1314" s="1">
        <v>0</v>
      </c>
      <c r="Y1314" s="1" t="s">
        <v>58</v>
      </c>
      <c r="Z1314" s="1" t="s">
        <v>66</v>
      </c>
      <c r="AA1314" s="1" t="s">
        <v>58</v>
      </c>
      <c r="AB1314" s="1" t="s">
        <v>58</v>
      </c>
      <c r="AC1314" s="1" t="s">
        <v>58</v>
      </c>
      <c r="AD1314" s="1" t="s">
        <v>58</v>
      </c>
      <c r="AE1314" s="1" t="s">
        <v>58</v>
      </c>
      <c r="AF1314" s="1" t="s">
        <v>58</v>
      </c>
      <c r="AG1314" s="1" t="s">
        <v>58</v>
      </c>
      <c r="AH1314" s="1" t="s">
        <v>58</v>
      </c>
      <c r="AI1314" s="1" t="s">
        <v>58</v>
      </c>
      <c r="AJ1314" s="1" t="s">
        <v>58</v>
      </c>
      <c r="AK1314" s="1">
        <v>1</v>
      </c>
      <c r="AL1314" s="1">
        <v>1</v>
      </c>
      <c r="AM1314" s="1">
        <v>1</v>
      </c>
      <c r="AN1314" s="1">
        <v>0</v>
      </c>
      <c r="AO1314" s="1">
        <v>0</v>
      </c>
      <c r="AP1314" s="1">
        <v>1</v>
      </c>
      <c r="AQ1314" s="1">
        <v>1</v>
      </c>
      <c r="AR1314" s="1">
        <v>0</v>
      </c>
      <c r="AS1314" s="1">
        <v>0</v>
      </c>
      <c r="AV1314" s="1">
        <v>11.7</v>
      </c>
      <c r="AW1314" s="1" t="s">
        <v>66</v>
      </c>
      <c r="AX1314" s="1">
        <v>8</v>
      </c>
    </row>
    <row r="1315" spans="1:50">
      <c r="A1315" s="1" t="s">
        <v>2422</v>
      </c>
      <c r="B1315" s="1" t="s">
        <v>2423</v>
      </c>
      <c r="C1315" s="1" t="s">
        <v>126</v>
      </c>
      <c r="E1315" s="1" t="s">
        <v>53</v>
      </c>
      <c r="F1315" s="1">
        <v>46</v>
      </c>
      <c r="G1315" s="1" t="s">
        <v>363</v>
      </c>
      <c r="H1315" s="1">
        <v>301.64</v>
      </c>
      <c r="I1315" s="1" t="s">
        <v>105</v>
      </c>
      <c r="J1315" s="1" t="s">
        <v>55</v>
      </c>
      <c r="K1315" s="1" t="s">
        <v>168</v>
      </c>
      <c r="L1315" s="1" t="s">
        <v>58</v>
      </c>
      <c r="M1315" s="1">
        <v>0</v>
      </c>
      <c r="N1315" s="1">
        <v>2</v>
      </c>
      <c r="O1315" s="1">
        <v>2</v>
      </c>
      <c r="P1315" s="1">
        <v>0</v>
      </c>
      <c r="Q1315" s="1" t="s">
        <v>59</v>
      </c>
      <c r="R1315" s="1" t="s">
        <v>66</v>
      </c>
      <c r="S1315" s="1" t="s">
        <v>66</v>
      </c>
      <c r="T1315" s="1" t="s">
        <v>59</v>
      </c>
      <c r="U1315" s="1" t="s">
        <v>66</v>
      </c>
      <c r="W1315" s="1">
        <v>0</v>
      </c>
      <c r="X1315" s="1">
        <v>0</v>
      </c>
      <c r="Y1315" s="1" t="s">
        <v>66</v>
      </c>
      <c r="Z1315" s="1" t="s">
        <v>66</v>
      </c>
      <c r="AA1315" s="1" t="s">
        <v>66</v>
      </c>
      <c r="AB1315" s="1" t="s">
        <v>66</v>
      </c>
      <c r="AC1315" s="1" t="s">
        <v>58</v>
      </c>
      <c r="AD1315" s="1" t="s">
        <v>58</v>
      </c>
      <c r="AE1315" s="1" t="s">
        <v>66</v>
      </c>
      <c r="AF1315" s="1" t="s">
        <v>58</v>
      </c>
      <c r="AG1315" s="1" t="s">
        <v>58</v>
      </c>
      <c r="AH1315" s="1" t="s">
        <v>58</v>
      </c>
      <c r="AI1315" s="1" t="s">
        <v>58</v>
      </c>
      <c r="AJ1315" s="1" t="s">
        <v>58</v>
      </c>
      <c r="AK1315" s="1">
        <v>1</v>
      </c>
      <c r="AL1315" s="1">
        <v>1</v>
      </c>
      <c r="AM1315" s="1">
        <v>1</v>
      </c>
      <c r="AN1315" s="1">
        <v>0</v>
      </c>
      <c r="AO1315" s="1">
        <v>1</v>
      </c>
      <c r="AP1315" s="1">
        <v>1</v>
      </c>
      <c r="AQ1315" s="1">
        <v>0</v>
      </c>
      <c r="AR1315" s="1">
        <v>1</v>
      </c>
      <c r="AS1315" s="1">
        <v>1</v>
      </c>
      <c r="AV1315" s="1">
        <v>11.5</v>
      </c>
      <c r="AW1315" s="1" t="s">
        <v>59</v>
      </c>
      <c r="AX1315" s="1">
        <v>7</v>
      </c>
    </row>
    <row r="1316" spans="1:50">
      <c r="A1316" s="1" t="s">
        <v>2424</v>
      </c>
      <c r="B1316" s="1" t="s">
        <v>2425</v>
      </c>
      <c r="C1316" s="1" t="s">
        <v>1828</v>
      </c>
      <c r="D1316" s="1">
        <v>3320</v>
      </c>
      <c r="E1316" s="1" t="s">
        <v>53</v>
      </c>
      <c r="F1316" s="1">
        <v>42</v>
      </c>
      <c r="G1316" s="1" t="s">
        <v>64</v>
      </c>
      <c r="H1316" s="1">
        <v>379.61</v>
      </c>
      <c r="I1316" s="1" t="s">
        <v>55</v>
      </c>
      <c r="J1316" s="1" t="s">
        <v>55</v>
      </c>
      <c r="K1316" s="1" t="s">
        <v>123</v>
      </c>
      <c r="L1316" s="1" t="s">
        <v>58</v>
      </c>
      <c r="M1316" s="1">
        <v>0</v>
      </c>
      <c r="N1316" s="1">
        <v>1</v>
      </c>
      <c r="O1316" s="1">
        <v>1</v>
      </c>
      <c r="P1316" s="1">
        <v>0</v>
      </c>
      <c r="Q1316" s="1" t="s">
        <v>59</v>
      </c>
      <c r="R1316" s="1" t="s">
        <v>59</v>
      </c>
      <c r="S1316" s="1" t="s">
        <v>59</v>
      </c>
      <c r="T1316" s="1" t="s">
        <v>59</v>
      </c>
      <c r="U1316" s="1" t="s">
        <v>59</v>
      </c>
      <c r="W1316" s="1">
        <v>0</v>
      </c>
      <c r="X1316" s="1">
        <v>0</v>
      </c>
      <c r="Y1316" s="1" t="s">
        <v>58</v>
      </c>
      <c r="Z1316" s="1" t="s">
        <v>58</v>
      </c>
      <c r="AA1316" s="1" t="s">
        <v>58</v>
      </c>
      <c r="AB1316" s="1" t="s">
        <v>58</v>
      </c>
      <c r="AC1316" s="1" t="s">
        <v>58</v>
      </c>
      <c r="AD1316" s="1" t="s">
        <v>58</v>
      </c>
      <c r="AE1316" s="1" t="s">
        <v>58</v>
      </c>
      <c r="AF1316" s="1" t="s">
        <v>58</v>
      </c>
      <c r="AG1316" s="1" t="s">
        <v>58</v>
      </c>
      <c r="AH1316" s="1" t="s">
        <v>58</v>
      </c>
      <c r="AI1316" s="1" t="s">
        <v>58</v>
      </c>
      <c r="AJ1316" s="1" t="s">
        <v>58</v>
      </c>
      <c r="AK1316" s="1">
        <v>0</v>
      </c>
      <c r="AL1316" s="1">
        <v>1</v>
      </c>
      <c r="AM1316" s="1">
        <v>1</v>
      </c>
      <c r="AN1316" s="1">
        <v>0</v>
      </c>
      <c r="AO1316" s="1">
        <v>0</v>
      </c>
      <c r="AP1316" s="1">
        <v>1</v>
      </c>
      <c r="AQ1316" s="1">
        <v>0</v>
      </c>
      <c r="AR1316" s="1">
        <v>0</v>
      </c>
      <c r="AS1316" s="1">
        <v>0</v>
      </c>
      <c r="AV1316" s="1">
        <v>13.1</v>
      </c>
      <c r="AW1316" s="1" t="s">
        <v>59</v>
      </c>
      <c r="AX1316" s="1">
        <v>6</v>
      </c>
    </row>
    <row r="1317" spans="1:50">
      <c r="A1317" s="1" t="s">
        <v>2426</v>
      </c>
      <c r="B1317" s="1" t="s">
        <v>562</v>
      </c>
      <c r="C1317" s="1" t="s">
        <v>271</v>
      </c>
      <c r="D1317" s="1">
        <v>5080</v>
      </c>
      <c r="E1317" s="1" t="s">
        <v>63</v>
      </c>
      <c r="F1317" s="1">
        <v>28</v>
      </c>
      <c r="G1317" s="1" t="s">
        <v>84</v>
      </c>
      <c r="H1317" s="1">
        <v>232.57</v>
      </c>
      <c r="I1317" s="1" t="s">
        <v>55</v>
      </c>
      <c r="J1317" s="1" t="s">
        <v>55</v>
      </c>
      <c r="K1317" s="1" t="s">
        <v>131</v>
      </c>
      <c r="L1317" s="1" t="s">
        <v>58</v>
      </c>
      <c r="M1317" s="1">
        <v>0</v>
      </c>
      <c r="N1317" s="1">
        <v>1</v>
      </c>
      <c r="O1317" s="1">
        <v>1</v>
      </c>
      <c r="P1317" s="1">
        <v>0</v>
      </c>
      <c r="Q1317" s="1" t="s">
        <v>59</v>
      </c>
      <c r="R1317" s="1" t="s">
        <v>59</v>
      </c>
      <c r="S1317" s="1" t="s">
        <v>59</v>
      </c>
      <c r="T1317" s="1" t="s">
        <v>59</v>
      </c>
      <c r="U1317" s="1" t="s">
        <v>59</v>
      </c>
      <c r="V1317" s="1">
        <v>1</v>
      </c>
      <c r="W1317" s="1">
        <v>0</v>
      </c>
      <c r="X1317" s="1">
        <v>0</v>
      </c>
      <c r="Y1317" s="1" t="s">
        <v>59</v>
      </c>
      <c r="Z1317" s="1" t="s">
        <v>59</v>
      </c>
      <c r="AA1317" s="1" t="s">
        <v>59</v>
      </c>
      <c r="AB1317" s="1" t="s">
        <v>59</v>
      </c>
      <c r="AC1317" s="1" t="s">
        <v>59</v>
      </c>
      <c r="AD1317" s="1" t="s">
        <v>59</v>
      </c>
      <c r="AE1317" s="1" t="s">
        <v>59</v>
      </c>
      <c r="AF1317" s="1" t="s">
        <v>59</v>
      </c>
      <c r="AG1317" s="1" t="s">
        <v>59</v>
      </c>
      <c r="AH1317" s="1" t="s">
        <v>59</v>
      </c>
      <c r="AI1317" s="1" t="s">
        <v>59</v>
      </c>
      <c r="AJ1317" s="1" t="s">
        <v>59</v>
      </c>
      <c r="AV1317" s="1">
        <v>14.1</v>
      </c>
      <c r="AW1317" s="1" t="s">
        <v>59</v>
      </c>
      <c r="AX1317" s="1">
        <v>1</v>
      </c>
    </row>
    <row r="1318" spans="1:50">
      <c r="A1318" s="1" t="s">
        <v>2427</v>
      </c>
      <c r="B1318" s="1" t="s">
        <v>2428</v>
      </c>
      <c r="C1318" s="1" t="s">
        <v>199</v>
      </c>
      <c r="D1318" s="1">
        <v>6160</v>
      </c>
      <c r="E1318" s="1" t="s">
        <v>63</v>
      </c>
      <c r="F1318" s="1">
        <v>36</v>
      </c>
      <c r="G1318" s="1" t="s">
        <v>70</v>
      </c>
      <c r="H1318" s="1">
        <v>359.54</v>
      </c>
      <c r="I1318" s="1" t="s">
        <v>105</v>
      </c>
      <c r="J1318" s="1" t="s">
        <v>71</v>
      </c>
      <c r="K1318" s="1" t="s">
        <v>128</v>
      </c>
      <c r="L1318" s="1" t="s">
        <v>66</v>
      </c>
      <c r="M1318" s="1">
        <v>1</v>
      </c>
      <c r="N1318" s="1">
        <v>2</v>
      </c>
      <c r="O1318" s="1">
        <v>2</v>
      </c>
      <c r="P1318" s="1">
        <v>0</v>
      </c>
      <c r="Q1318" s="1" t="s">
        <v>59</v>
      </c>
      <c r="R1318" s="1" t="s">
        <v>59</v>
      </c>
      <c r="S1318" s="1" t="s">
        <v>59</v>
      </c>
      <c r="T1318" s="1" t="s">
        <v>59</v>
      </c>
      <c r="U1318" s="1" t="s">
        <v>59</v>
      </c>
      <c r="W1318" s="1">
        <v>0</v>
      </c>
      <c r="X1318" s="1">
        <v>0</v>
      </c>
      <c r="Y1318" s="1" t="s">
        <v>58</v>
      </c>
      <c r="Z1318" s="1" t="s">
        <v>58</v>
      </c>
      <c r="AA1318" s="1" t="s">
        <v>58</v>
      </c>
      <c r="AB1318" s="1" t="s">
        <v>58</v>
      </c>
      <c r="AC1318" s="1" t="s">
        <v>58</v>
      </c>
      <c r="AD1318" s="1" t="s">
        <v>58</v>
      </c>
      <c r="AE1318" s="1" t="s">
        <v>58</v>
      </c>
      <c r="AF1318" s="1" t="s">
        <v>58</v>
      </c>
      <c r="AG1318" s="1" t="s">
        <v>58</v>
      </c>
      <c r="AH1318" s="1" t="s">
        <v>58</v>
      </c>
      <c r="AI1318" s="1" t="s">
        <v>58</v>
      </c>
      <c r="AJ1318" s="1" t="s">
        <v>58</v>
      </c>
      <c r="AK1318" s="1">
        <v>0</v>
      </c>
      <c r="AL1318" s="1">
        <v>1</v>
      </c>
      <c r="AM1318" s="1">
        <v>1</v>
      </c>
      <c r="AN1318" s="1">
        <v>0</v>
      </c>
      <c r="AO1318" s="1">
        <v>1</v>
      </c>
      <c r="AP1318" s="1">
        <v>0</v>
      </c>
      <c r="AQ1318" s="1">
        <v>1</v>
      </c>
      <c r="AR1318" s="1">
        <v>0</v>
      </c>
      <c r="AS1318" s="1">
        <v>1</v>
      </c>
      <c r="AV1318" s="1">
        <v>14.3</v>
      </c>
      <c r="AW1318" s="1" t="s">
        <v>59</v>
      </c>
      <c r="AX1318" s="1">
        <v>3</v>
      </c>
    </row>
    <row r="1319" spans="1:50">
      <c r="A1319" s="1" t="s">
        <v>2429</v>
      </c>
      <c r="B1319" s="1" t="s">
        <v>2430</v>
      </c>
      <c r="C1319" s="1" t="s">
        <v>417</v>
      </c>
      <c r="D1319" s="1">
        <v>2080</v>
      </c>
      <c r="E1319" s="1" t="s">
        <v>63</v>
      </c>
      <c r="F1319" s="1">
        <v>32</v>
      </c>
      <c r="G1319" s="1" t="s">
        <v>104</v>
      </c>
      <c r="H1319" s="1">
        <v>257.57</v>
      </c>
      <c r="I1319" s="1" t="s">
        <v>55</v>
      </c>
      <c r="J1319" s="1" t="s">
        <v>55</v>
      </c>
      <c r="K1319" s="1" t="s">
        <v>111</v>
      </c>
      <c r="L1319" s="1" t="s">
        <v>58</v>
      </c>
      <c r="M1319" s="1">
        <v>0</v>
      </c>
      <c r="N1319" s="1">
        <v>2</v>
      </c>
      <c r="O1319" s="1">
        <v>2</v>
      </c>
      <c r="P1319" s="1">
        <v>0</v>
      </c>
      <c r="Q1319" s="1" t="s">
        <v>59</v>
      </c>
      <c r="R1319" s="1" t="s">
        <v>59</v>
      </c>
      <c r="S1319" s="1" t="s">
        <v>59</v>
      </c>
      <c r="T1319" s="1" t="s">
        <v>59</v>
      </c>
      <c r="U1319" s="1" t="s">
        <v>59</v>
      </c>
      <c r="V1319" s="1">
        <v>3</v>
      </c>
      <c r="W1319" s="1">
        <v>0</v>
      </c>
      <c r="X1319" s="1">
        <v>0</v>
      </c>
      <c r="Y1319" s="1" t="s">
        <v>66</v>
      </c>
      <c r="Z1319" s="1" t="s">
        <v>58</v>
      </c>
      <c r="AA1319" s="1" t="s">
        <v>66</v>
      </c>
      <c r="AB1319" s="1" t="s">
        <v>66</v>
      </c>
      <c r="AC1319" s="1" t="s">
        <v>58</v>
      </c>
      <c r="AD1319" s="1" t="s">
        <v>58</v>
      </c>
      <c r="AE1319" s="1" t="s">
        <v>66</v>
      </c>
      <c r="AF1319" s="1" t="s">
        <v>58</v>
      </c>
      <c r="AG1319" s="1" t="s">
        <v>58</v>
      </c>
      <c r="AH1319" s="1" t="s">
        <v>58</v>
      </c>
      <c r="AI1319" s="1" t="s">
        <v>58</v>
      </c>
      <c r="AJ1319" s="1" t="s">
        <v>66</v>
      </c>
      <c r="AK1319" s="1">
        <v>0</v>
      </c>
      <c r="AL1319" s="1">
        <v>1</v>
      </c>
      <c r="AM1319" s="1">
        <v>1</v>
      </c>
      <c r="AN1319" s="1">
        <v>0</v>
      </c>
      <c r="AO1319" s="1">
        <v>1</v>
      </c>
      <c r="AP1319" s="1">
        <v>0</v>
      </c>
      <c r="AQ1319" s="1">
        <v>0</v>
      </c>
      <c r="AR1319" s="1">
        <v>0</v>
      </c>
      <c r="AS1319" s="1">
        <v>1</v>
      </c>
      <c r="AV1319" s="1">
        <v>13</v>
      </c>
      <c r="AW1319" s="1" t="s">
        <v>59</v>
      </c>
      <c r="AX1319" s="1">
        <v>4</v>
      </c>
    </row>
    <row r="1320" spans="1:50">
      <c r="A1320" s="1" t="s">
        <v>2431</v>
      </c>
      <c r="B1320" s="1" t="s">
        <v>78</v>
      </c>
      <c r="C1320" s="1" t="s">
        <v>79</v>
      </c>
      <c r="E1320" s="1" t="s">
        <v>53</v>
      </c>
      <c r="F1320" s="1">
        <v>32</v>
      </c>
      <c r="G1320" s="1" t="s">
        <v>64</v>
      </c>
      <c r="H1320" s="1">
        <v>373.36</v>
      </c>
      <c r="I1320" s="1" t="s">
        <v>55</v>
      </c>
      <c r="J1320" s="1" t="s">
        <v>55</v>
      </c>
      <c r="K1320" s="1" t="s">
        <v>80</v>
      </c>
      <c r="L1320" s="1" t="s">
        <v>58</v>
      </c>
      <c r="M1320" s="1">
        <v>0</v>
      </c>
      <c r="N1320" s="1">
        <v>0</v>
      </c>
      <c r="O1320" s="1">
        <v>0</v>
      </c>
      <c r="P1320" s="1">
        <v>0</v>
      </c>
      <c r="Q1320" s="1" t="s">
        <v>59</v>
      </c>
      <c r="R1320" s="1" t="s">
        <v>59</v>
      </c>
      <c r="S1320" s="1" t="s">
        <v>59</v>
      </c>
      <c r="T1320" s="1" t="s">
        <v>59</v>
      </c>
      <c r="U1320" s="1" t="s">
        <v>59</v>
      </c>
      <c r="V1320" s="1">
        <v>1</v>
      </c>
      <c r="W1320" s="1">
        <v>1</v>
      </c>
      <c r="X1320" s="1">
        <v>1</v>
      </c>
      <c r="Y1320" s="1" t="s">
        <v>66</v>
      </c>
      <c r="Z1320" s="1" t="s">
        <v>58</v>
      </c>
      <c r="AA1320" s="1" t="s">
        <v>58</v>
      </c>
      <c r="AB1320" s="1" t="s">
        <v>58</v>
      </c>
      <c r="AC1320" s="1" t="s">
        <v>58</v>
      </c>
      <c r="AD1320" s="1" t="s">
        <v>58</v>
      </c>
      <c r="AE1320" s="1" t="s">
        <v>58</v>
      </c>
      <c r="AF1320" s="1" t="s">
        <v>58</v>
      </c>
      <c r="AG1320" s="1" t="s">
        <v>58</v>
      </c>
      <c r="AH1320" s="1" t="s">
        <v>58</v>
      </c>
      <c r="AI1320" s="1" t="s">
        <v>58</v>
      </c>
      <c r="AJ1320" s="1" t="s">
        <v>58</v>
      </c>
      <c r="AK1320" s="1">
        <v>0</v>
      </c>
      <c r="AL1320" s="1">
        <v>0</v>
      </c>
      <c r="AM1320" s="1">
        <v>1</v>
      </c>
      <c r="AN1320" s="1">
        <v>0</v>
      </c>
      <c r="AO1320" s="1">
        <v>0</v>
      </c>
      <c r="AP1320" s="1">
        <v>0</v>
      </c>
      <c r="AQ1320" s="1">
        <v>0</v>
      </c>
      <c r="AR1320" s="1">
        <v>0</v>
      </c>
      <c r="AS1320" s="1">
        <v>0</v>
      </c>
      <c r="AV1320" s="1">
        <v>14.6</v>
      </c>
      <c r="AW1320" s="1" t="s">
        <v>59</v>
      </c>
      <c r="AX1320" s="1">
        <v>8</v>
      </c>
    </row>
    <row r="1321" spans="1:50">
      <c r="A1321" s="1" t="s">
        <v>2432</v>
      </c>
      <c r="B1321" s="1" t="s">
        <v>2433</v>
      </c>
      <c r="C1321" s="1" t="s">
        <v>83</v>
      </c>
      <c r="E1321" s="1" t="s">
        <v>53</v>
      </c>
      <c r="F1321" s="1">
        <v>62</v>
      </c>
      <c r="G1321" s="1" t="s">
        <v>54</v>
      </c>
      <c r="H1321" s="1">
        <v>223.68</v>
      </c>
      <c r="I1321" s="1" t="s">
        <v>55</v>
      </c>
      <c r="J1321" s="1" t="s">
        <v>55</v>
      </c>
      <c r="K1321" s="1" t="s">
        <v>111</v>
      </c>
      <c r="L1321" s="1" t="s">
        <v>58</v>
      </c>
      <c r="M1321" s="1">
        <v>0</v>
      </c>
      <c r="N1321" s="1">
        <v>1</v>
      </c>
      <c r="O1321" s="1">
        <v>1</v>
      </c>
      <c r="P1321" s="1">
        <v>0</v>
      </c>
      <c r="Q1321" s="1" t="s">
        <v>59</v>
      </c>
      <c r="R1321" s="1" t="s">
        <v>59</v>
      </c>
      <c r="S1321" s="1" t="s">
        <v>59</v>
      </c>
      <c r="T1321" s="1" t="s">
        <v>59</v>
      </c>
      <c r="U1321" s="1" t="s">
        <v>59</v>
      </c>
      <c r="V1321" s="1">
        <v>1</v>
      </c>
      <c r="W1321" s="1">
        <v>0</v>
      </c>
      <c r="X1321" s="1">
        <v>1</v>
      </c>
      <c r="Y1321" s="1" t="s">
        <v>58</v>
      </c>
      <c r="Z1321" s="1" t="s">
        <v>66</v>
      </c>
      <c r="AA1321" s="1" t="s">
        <v>58</v>
      </c>
      <c r="AB1321" s="1" t="s">
        <v>58</v>
      </c>
      <c r="AC1321" s="1" t="s">
        <v>58</v>
      </c>
      <c r="AD1321" s="1" t="s">
        <v>58</v>
      </c>
      <c r="AE1321" s="1" t="s">
        <v>58</v>
      </c>
      <c r="AF1321" s="1" t="s">
        <v>58</v>
      </c>
      <c r="AG1321" s="1" t="s">
        <v>58</v>
      </c>
      <c r="AH1321" s="1" t="s">
        <v>58</v>
      </c>
      <c r="AI1321" s="1" t="s">
        <v>58</v>
      </c>
      <c r="AJ1321" s="1" t="s">
        <v>58</v>
      </c>
      <c r="AK1321" s="1">
        <v>1</v>
      </c>
      <c r="AL1321" s="1">
        <v>0</v>
      </c>
      <c r="AM1321" s="1">
        <v>1</v>
      </c>
      <c r="AN1321" s="1">
        <v>0</v>
      </c>
      <c r="AO1321" s="1">
        <v>1</v>
      </c>
      <c r="AP1321" s="1">
        <v>0</v>
      </c>
      <c r="AQ1321" s="1">
        <v>0</v>
      </c>
      <c r="AR1321" s="1">
        <v>1</v>
      </c>
      <c r="AS1321" s="1">
        <v>1</v>
      </c>
      <c r="AV1321" s="1">
        <v>12</v>
      </c>
      <c r="AW1321" s="1" t="s">
        <v>59</v>
      </c>
      <c r="AX1321" s="1">
        <v>2</v>
      </c>
    </row>
    <row r="1322" spans="1:50">
      <c r="A1322" s="1" t="s">
        <v>2434</v>
      </c>
      <c r="B1322" s="1" t="s">
        <v>319</v>
      </c>
      <c r="C1322" s="1" t="s">
        <v>199</v>
      </c>
      <c r="D1322" s="1">
        <v>6280</v>
      </c>
      <c r="E1322" s="1" t="s">
        <v>63</v>
      </c>
      <c r="F1322" s="1">
        <v>34</v>
      </c>
      <c r="G1322" s="1" t="s">
        <v>64</v>
      </c>
      <c r="H1322" s="1">
        <v>246.71</v>
      </c>
      <c r="I1322" s="1" t="s">
        <v>100</v>
      </c>
      <c r="J1322" s="1" t="s">
        <v>71</v>
      </c>
      <c r="K1322" s="1" t="s">
        <v>80</v>
      </c>
      <c r="L1322" s="1" t="s">
        <v>66</v>
      </c>
      <c r="M1322" s="1">
        <v>2</v>
      </c>
      <c r="N1322" s="1">
        <v>2</v>
      </c>
      <c r="O1322" s="1">
        <v>2</v>
      </c>
      <c r="P1322" s="1">
        <v>0</v>
      </c>
      <c r="Q1322" s="1" t="s">
        <v>59</v>
      </c>
      <c r="R1322" s="1" t="s">
        <v>59</v>
      </c>
      <c r="S1322" s="1" t="s">
        <v>66</v>
      </c>
      <c r="T1322" s="1" t="s">
        <v>59</v>
      </c>
      <c r="U1322" s="1" t="s">
        <v>59</v>
      </c>
      <c r="W1322" s="1">
        <v>0</v>
      </c>
      <c r="X1322" s="1">
        <v>0</v>
      </c>
      <c r="Y1322" s="1" t="s">
        <v>58</v>
      </c>
      <c r="Z1322" s="1" t="s">
        <v>66</v>
      </c>
      <c r="AA1322" s="1" t="s">
        <v>58</v>
      </c>
      <c r="AB1322" s="1" t="s">
        <v>58</v>
      </c>
      <c r="AC1322" s="1" t="s">
        <v>58</v>
      </c>
      <c r="AD1322" s="1" t="s">
        <v>58</v>
      </c>
      <c r="AE1322" s="1" t="s">
        <v>58</v>
      </c>
      <c r="AF1322" s="1" t="s">
        <v>58</v>
      </c>
      <c r="AG1322" s="1" t="s">
        <v>58</v>
      </c>
      <c r="AH1322" s="1" t="s">
        <v>58</v>
      </c>
      <c r="AI1322" s="1" t="s">
        <v>58</v>
      </c>
      <c r="AJ1322" s="1" t="s">
        <v>58</v>
      </c>
      <c r="AK1322" s="1">
        <v>0</v>
      </c>
      <c r="AL1322" s="1">
        <v>0</v>
      </c>
      <c r="AM1322" s="1">
        <v>1</v>
      </c>
      <c r="AN1322" s="1">
        <v>0</v>
      </c>
      <c r="AO1322" s="1">
        <v>1</v>
      </c>
      <c r="AP1322" s="1">
        <v>0</v>
      </c>
      <c r="AQ1322" s="1">
        <v>0</v>
      </c>
      <c r="AR1322" s="1">
        <v>0</v>
      </c>
      <c r="AS1322" s="1">
        <v>1</v>
      </c>
      <c r="AV1322" s="1">
        <v>13</v>
      </c>
      <c r="AW1322" s="1" t="s">
        <v>66</v>
      </c>
      <c r="AX1322" s="1">
        <v>3</v>
      </c>
    </row>
    <row r="1323" spans="1:50">
      <c r="A1323" s="1" t="s">
        <v>2435</v>
      </c>
      <c r="B1323" s="1" t="s">
        <v>2436</v>
      </c>
      <c r="C1323" s="1" t="s">
        <v>185</v>
      </c>
      <c r="E1323" s="1" t="s">
        <v>53</v>
      </c>
      <c r="F1323" s="1">
        <v>0</v>
      </c>
      <c r="G1323" s="1" t="s">
        <v>84</v>
      </c>
      <c r="H1323" s="1">
        <v>119.41</v>
      </c>
      <c r="I1323" s="1" t="s">
        <v>55</v>
      </c>
      <c r="J1323" s="1" t="s">
        <v>55</v>
      </c>
      <c r="K1323" s="1" t="s">
        <v>123</v>
      </c>
      <c r="L1323" s="1" t="s">
        <v>58</v>
      </c>
      <c r="M1323" s="1">
        <v>0</v>
      </c>
      <c r="N1323" s="1">
        <v>0</v>
      </c>
      <c r="O1323" s="1">
        <v>0</v>
      </c>
      <c r="P1323" s="1">
        <v>0</v>
      </c>
      <c r="Q1323" s="1" t="s">
        <v>59</v>
      </c>
      <c r="R1323" s="1" t="s">
        <v>59</v>
      </c>
      <c r="S1323" s="1" t="s">
        <v>59</v>
      </c>
      <c r="T1323" s="1" t="s">
        <v>59</v>
      </c>
      <c r="U1323" s="1" t="s">
        <v>59</v>
      </c>
      <c r="W1323" s="1">
        <v>0</v>
      </c>
      <c r="X1323" s="1">
        <v>0</v>
      </c>
      <c r="Y1323" s="1" t="s">
        <v>59</v>
      </c>
      <c r="Z1323" s="1" t="s">
        <v>59</v>
      </c>
      <c r="AA1323" s="1" t="s">
        <v>59</v>
      </c>
      <c r="AB1323" s="1" t="s">
        <v>59</v>
      </c>
      <c r="AC1323" s="1" t="s">
        <v>59</v>
      </c>
      <c r="AD1323" s="1" t="s">
        <v>59</v>
      </c>
      <c r="AE1323" s="1" t="s">
        <v>59</v>
      </c>
      <c r="AF1323" s="1" t="s">
        <v>59</v>
      </c>
      <c r="AG1323" s="1" t="s">
        <v>59</v>
      </c>
      <c r="AH1323" s="1" t="s">
        <v>59</v>
      </c>
      <c r="AI1323" s="1" t="s">
        <v>59</v>
      </c>
      <c r="AJ1323" s="1" t="s">
        <v>59</v>
      </c>
      <c r="AV1323" s="1">
        <v>11.8</v>
      </c>
      <c r="AW1323" s="1" t="s">
        <v>59</v>
      </c>
      <c r="AX1323" s="1">
        <v>1</v>
      </c>
    </row>
    <row r="1324" spans="1:50">
      <c r="A1324" s="1" t="s">
        <v>2437</v>
      </c>
      <c r="B1324" s="1" t="s">
        <v>936</v>
      </c>
      <c r="C1324" s="1" t="s">
        <v>108</v>
      </c>
      <c r="D1324" s="1">
        <v>40</v>
      </c>
      <c r="E1324" s="1" t="s">
        <v>63</v>
      </c>
      <c r="F1324" s="1">
        <v>62</v>
      </c>
      <c r="G1324" s="1" t="s">
        <v>363</v>
      </c>
      <c r="H1324" s="1">
        <v>340.13</v>
      </c>
      <c r="I1324" s="1" t="s">
        <v>105</v>
      </c>
      <c r="J1324" s="1" t="s">
        <v>71</v>
      </c>
      <c r="K1324" s="1" t="s">
        <v>72</v>
      </c>
      <c r="L1324" s="1" t="s">
        <v>58</v>
      </c>
      <c r="M1324" s="1">
        <v>0</v>
      </c>
      <c r="N1324" s="1">
        <v>2</v>
      </c>
      <c r="O1324" s="1">
        <v>2</v>
      </c>
      <c r="P1324" s="1">
        <v>2</v>
      </c>
      <c r="Q1324" s="1" t="s">
        <v>66</v>
      </c>
      <c r="R1324" s="1" t="s">
        <v>66</v>
      </c>
      <c r="S1324" s="1" t="s">
        <v>59</v>
      </c>
      <c r="T1324" s="1" t="s">
        <v>59</v>
      </c>
      <c r="U1324" s="1" t="s">
        <v>59</v>
      </c>
      <c r="V1324" s="1">
        <v>0</v>
      </c>
      <c r="W1324" s="1">
        <v>1</v>
      </c>
      <c r="X1324" s="1">
        <v>1</v>
      </c>
      <c r="Y1324" s="1" t="s">
        <v>66</v>
      </c>
      <c r="Z1324" s="1" t="s">
        <v>66</v>
      </c>
      <c r="AA1324" s="1" t="s">
        <v>58</v>
      </c>
      <c r="AB1324" s="1" t="s">
        <v>58</v>
      </c>
      <c r="AC1324" s="1" t="s">
        <v>58</v>
      </c>
      <c r="AD1324" s="1" t="s">
        <v>58</v>
      </c>
      <c r="AE1324" s="1" t="s">
        <v>66</v>
      </c>
      <c r="AF1324" s="1" t="s">
        <v>58</v>
      </c>
      <c r="AG1324" s="1" t="s">
        <v>58</v>
      </c>
      <c r="AH1324" s="1" t="s">
        <v>58</v>
      </c>
      <c r="AI1324" s="1" t="s">
        <v>58</v>
      </c>
      <c r="AJ1324" s="1" t="s">
        <v>58</v>
      </c>
      <c r="AK1324" s="1">
        <v>0</v>
      </c>
      <c r="AL1324" s="1">
        <v>1</v>
      </c>
      <c r="AM1324" s="1">
        <v>1</v>
      </c>
      <c r="AN1324" s="1">
        <v>1</v>
      </c>
      <c r="AO1324" s="1">
        <v>1</v>
      </c>
      <c r="AP1324" s="1">
        <v>0</v>
      </c>
      <c r="AQ1324" s="1">
        <v>0</v>
      </c>
      <c r="AR1324" s="1">
        <v>0</v>
      </c>
      <c r="AS1324" s="1">
        <v>1</v>
      </c>
      <c r="AV1324" s="1">
        <v>12.9</v>
      </c>
      <c r="AW1324" s="1" t="s">
        <v>66</v>
      </c>
      <c r="AX1324" s="1">
        <v>9</v>
      </c>
    </row>
    <row r="1325" spans="1:50">
      <c r="A1325" s="1" t="s">
        <v>2438</v>
      </c>
      <c r="B1325" s="1" t="s">
        <v>1333</v>
      </c>
      <c r="C1325" s="1" t="s">
        <v>83</v>
      </c>
      <c r="D1325" s="1">
        <v>1560</v>
      </c>
      <c r="E1325" s="1" t="s">
        <v>53</v>
      </c>
      <c r="F1325" s="1">
        <v>36</v>
      </c>
      <c r="G1325" s="1" t="s">
        <v>84</v>
      </c>
      <c r="H1325" s="1">
        <v>194.74</v>
      </c>
      <c r="I1325" s="1" t="s">
        <v>55</v>
      </c>
      <c r="J1325" s="1" t="s">
        <v>56</v>
      </c>
      <c r="K1325" s="1" t="s">
        <v>85</v>
      </c>
      <c r="L1325" s="1" t="s">
        <v>66</v>
      </c>
      <c r="M1325" s="1">
        <v>1</v>
      </c>
      <c r="N1325" s="1">
        <v>2</v>
      </c>
      <c r="O1325" s="1">
        <v>2</v>
      </c>
      <c r="P1325" s="1">
        <v>0</v>
      </c>
      <c r="Q1325" s="1" t="s">
        <v>59</v>
      </c>
      <c r="R1325" s="1" t="s">
        <v>59</v>
      </c>
      <c r="S1325" s="1" t="s">
        <v>59</v>
      </c>
      <c r="T1325" s="1" t="s">
        <v>59</v>
      </c>
      <c r="U1325" s="1" t="s">
        <v>59</v>
      </c>
      <c r="V1325" s="1">
        <v>0</v>
      </c>
      <c r="W1325" s="1">
        <v>0</v>
      </c>
      <c r="X1325" s="1">
        <v>1</v>
      </c>
      <c r="Y1325" s="1" t="s">
        <v>59</v>
      </c>
      <c r="Z1325" s="1" t="s">
        <v>59</v>
      </c>
      <c r="AA1325" s="1" t="s">
        <v>59</v>
      </c>
      <c r="AB1325" s="1" t="s">
        <v>59</v>
      </c>
      <c r="AC1325" s="1" t="s">
        <v>59</v>
      </c>
      <c r="AD1325" s="1" t="s">
        <v>59</v>
      </c>
      <c r="AE1325" s="1" t="s">
        <v>59</v>
      </c>
      <c r="AF1325" s="1" t="s">
        <v>59</v>
      </c>
      <c r="AG1325" s="1" t="s">
        <v>59</v>
      </c>
      <c r="AH1325" s="1" t="s">
        <v>59</v>
      </c>
      <c r="AI1325" s="1" t="s">
        <v>59</v>
      </c>
      <c r="AJ1325" s="1" t="s">
        <v>59</v>
      </c>
      <c r="AV1325" s="1">
        <v>11.8</v>
      </c>
      <c r="AW1325" s="1" t="s">
        <v>59</v>
      </c>
      <c r="AX1325" s="1">
        <v>2</v>
      </c>
    </row>
    <row r="1326" spans="1:50">
      <c r="A1326" s="1" t="s">
        <v>2439</v>
      </c>
      <c r="B1326" s="1" t="s">
        <v>284</v>
      </c>
      <c r="C1326" s="1" t="s">
        <v>122</v>
      </c>
      <c r="D1326" s="1">
        <v>3600</v>
      </c>
      <c r="E1326" s="1" t="s">
        <v>63</v>
      </c>
      <c r="F1326" s="1">
        <v>44</v>
      </c>
      <c r="G1326" s="1" t="s">
        <v>115</v>
      </c>
      <c r="H1326" s="1">
        <v>192.43</v>
      </c>
      <c r="I1326" s="1" t="s">
        <v>55</v>
      </c>
      <c r="J1326" s="1" t="s">
        <v>55</v>
      </c>
      <c r="K1326" s="1" t="s">
        <v>80</v>
      </c>
      <c r="L1326" s="1" t="s">
        <v>58</v>
      </c>
      <c r="M1326" s="1">
        <v>0</v>
      </c>
      <c r="N1326" s="1">
        <v>2</v>
      </c>
      <c r="O1326" s="1">
        <v>2</v>
      </c>
      <c r="P1326" s="1">
        <v>0</v>
      </c>
      <c r="Q1326" s="1" t="s">
        <v>59</v>
      </c>
      <c r="R1326" s="1" t="s">
        <v>59</v>
      </c>
      <c r="S1326" s="1" t="s">
        <v>59</v>
      </c>
      <c r="T1326" s="1" t="s">
        <v>59</v>
      </c>
      <c r="U1326" s="1" t="s">
        <v>59</v>
      </c>
      <c r="V1326" s="1">
        <v>0</v>
      </c>
      <c r="W1326" s="1">
        <v>1</v>
      </c>
      <c r="X1326" s="1">
        <v>1</v>
      </c>
      <c r="Y1326" s="1" t="s">
        <v>66</v>
      </c>
      <c r="Z1326" s="1" t="s">
        <v>58</v>
      </c>
      <c r="AA1326" s="1" t="s">
        <v>58</v>
      </c>
      <c r="AB1326" s="1" t="s">
        <v>66</v>
      </c>
      <c r="AC1326" s="1" t="s">
        <v>58</v>
      </c>
      <c r="AD1326" s="1" t="s">
        <v>58</v>
      </c>
      <c r="AE1326" s="1" t="s">
        <v>58</v>
      </c>
      <c r="AF1326" s="1" t="s">
        <v>58</v>
      </c>
      <c r="AG1326" s="1" t="s">
        <v>58</v>
      </c>
      <c r="AH1326" s="1" t="s">
        <v>58</v>
      </c>
      <c r="AI1326" s="1" t="s">
        <v>58</v>
      </c>
      <c r="AJ1326" s="1" t="s">
        <v>58</v>
      </c>
      <c r="AK1326" s="1">
        <v>1</v>
      </c>
      <c r="AL1326" s="1">
        <v>1</v>
      </c>
      <c r="AM1326" s="1">
        <v>1</v>
      </c>
      <c r="AN1326" s="1">
        <v>1</v>
      </c>
      <c r="AO1326" s="1">
        <v>0</v>
      </c>
      <c r="AP1326" s="1">
        <v>0</v>
      </c>
      <c r="AQ1326" s="1">
        <v>0</v>
      </c>
      <c r="AR1326" s="1">
        <v>0</v>
      </c>
      <c r="AS1326" s="1">
        <v>1</v>
      </c>
      <c r="AV1326" s="1">
        <v>11.4</v>
      </c>
      <c r="AW1326" s="1" t="s">
        <v>59</v>
      </c>
      <c r="AX1326" s="1">
        <v>7</v>
      </c>
    </row>
    <row r="1327" spans="1:50">
      <c r="A1327" s="1" t="s">
        <v>2440</v>
      </c>
      <c r="B1327" s="1" t="s">
        <v>2441</v>
      </c>
      <c r="C1327" s="1" t="s">
        <v>199</v>
      </c>
      <c r="D1327" s="1">
        <v>240</v>
      </c>
      <c r="E1327" s="1" t="s">
        <v>58</v>
      </c>
      <c r="F1327" s="1">
        <v>0</v>
      </c>
      <c r="G1327" s="1" t="s">
        <v>64</v>
      </c>
      <c r="H1327" s="1">
        <v>302.3</v>
      </c>
      <c r="I1327" s="1" t="s">
        <v>55</v>
      </c>
      <c r="J1327" s="1" t="s">
        <v>71</v>
      </c>
      <c r="K1327" s="1" t="s">
        <v>116</v>
      </c>
      <c r="L1327" s="1" t="s">
        <v>66</v>
      </c>
      <c r="M1327" s="1">
        <v>1</v>
      </c>
      <c r="N1327" s="1">
        <v>1</v>
      </c>
      <c r="O1327" s="1">
        <v>1</v>
      </c>
      <c r="P1327" s="1">
        <v>0</v>
      </c>
      <c r="Q1327" s="1" t="s">
        <v>59</v>
      </c>
      <c r="R1327" s="1" t="s">
        <v>59</v>
      </c>
      <c r="S1327" s="1" t="s">
        <v>59</v>
      </c>
      <c r="T1327" s="1" t="s">
        <v>59</v>
      </c>
      <c r="U1327" s="1" t="s">
        <v>59</v>
      </c>
      <c r="W1327" s="1">
        <v>0</v>
      </c>
      <c r="X1327" s="1">
        <v>0</v>
      </c>
      <c r="Y1327" s="1" t="s">
        <v>66</v>
      </c>
      <c r="Z1327" s="1" t="s">
        <v>66</v>
      </c>
      <c r="AA1327" s="1" t="s">
        <v>58</v>
      </c>
      <c r="AB1327" s="1" t="s">
        <v>58</v>
      </c>
      <c r="AC1327" s="1" t="s">
        <v>58</v>
      </c>
      <c r="AD1327" s="1" t="s">
        <v>58</v>
      </c>
      <c r="AE1327" s="1" t="s">
        <v>58</v>
      </c>
      <c r="AF1327" s="1" t="s">
        <v>58</v>
      </c>
      <c r="AG1327" s="1" t="s">
        <v>58</v>
      </c>
      <c r="AH1327" s="1" t="s">
        <v>58</v>
      </c>
      <c r="AI1327" s="1" t="s">
        <v>58</v>
      </c>
      <c r="AJ1327" s="1" t="s">
        <v>58</v>
      </c>
      <c r="AK1327" s="1">
        <v>0</v>
      </c>
      <c r="AL1327" s="1">
        <v>1</v>
      </c>
      <c r="AM1327" s="1">
        <v>1</v>
      </c>
      <c r="AN1327" s="1">
        <v>1</v>
      </c>
      <c r="AO1327" s="1">
        <v>1</v>
      </c>
      <c r="AP1327" s="1">
        <v>0</v>
      </c>
      <c r="AQ1327" s="1">
        <v>1</v>
      </c>
      <c r="AR1327" s="1">
        <v>1</v>
      </c>
      <c r="AS1327" s="1">
        <v>1</v>
      </c>
      <c r="AV1327" s="1">
        <v>12</v>
      </c>
      <c r="AW1327" s="1" t="s">
        <v>59</v>
      </c>
      <c r="AX1327" s="1">
        <v>3</v>
      </c>
    </row>
    <row r="1328" spans="1:50">
      <c r="A1328" s="1" t="s">
        <v>2442</v>
      </c>
      <c r="B1328" s="1" t="s">
        <v>1584</v>
      </c>
      <c r="C1328" s="1" t="s">
        <v>134</v>
      </c>
      <c r="E1328" s="1" t="s">
        <v>53</v>
      </c>
      <c r="F1328" s="1">
        <v>0</v>
      </c>
      <c r="G1328" s="1" t="s">
        <v>70</v>
      </c>
      <c r="H1328" s="1">
        <v>229.61</v>
      </c>
      <c r="I1328" s="1" t="s">
        <v>55</v>
      </c>
      <c r="J1328" s="1" t="s">
        <v>55</v>
      </c>
      <c r="K1328" s="1" t="s">
        <v>256</v>
      </c>
      <c r="L1328" s="1" t="s">
        <v>58</v>
      </c>
      <c r="M1328" s="1">
        <v>0</v>
      </c>
      <c r="N1328" s="1">
        <v>1</v>
      </c>
      <c r="O1328" s="1">
        <v>1</v>
      </c>
      <c r="P1328" s="1">
        <v>0</v>
      </c>
      <c r="Q1328" s="1" t="s">
        <v>59</v>
      </c>
      <c r="R1328" s="1" t="s">
        <v>59</v>
      </c>
      <c r="S1328" s="1" t="s">
        <v>59</v>
      </c>
      <c r="T1328" s="1" t="s">
        <v>59</v>
      </c>
      <c r="U1328" s="1" t="s">
        <v>59</v>
      </c>
      <c r="V1328" s="1">
        <v>1</v>
      </c>
      <c r="W1328" s="1">
        <v>1</v>
      </c>
      <c r="X1328" s="1">
        <v>1</v>
      </c>
      <c r="Y1328" s="1" t="s">
        <v>59</v>
      </c>
      <c r="Z1328" s="1" t="s">
        <v>59</v>
      </c>
      <c r="AA1328" s="1" t="s">
        <v>59</v>
      </c>
      <c r="AB1328" s="1" t="s">
        <v>59</v>
      </c>
      <c r="AC1328" s="1" t="s">
        <v>59</v>
      </c>
      <c r="AD1328" s="1" t="s">
        <v>59</v>
      </c>
      <c r="AE1328" s="1" t="s">
        <v>59</v>
      </c>
      <c r="AF1328" s="1" t="s">
        <v>59</v>
      </c>
      <c r="AG1328" s="1" t="s">
        <v>59</v>
      </c>
      <c r="AH1328" s="1" t="s">
        <v>59</v>
      </c>
      <c r="AI1328" s="1" t="s">
        <v>59</v>
      </c>
      <c r="AJ1328" s="1" t="s">
        <v>59</v>
      </c>
      <c r="AV1328" s="1">
        <v>12.9</v>
      </c>
      <c r="AW1328" s="1" t="s">
        <v>59</v>
      </c>
      <c r="AX1328" s="1">
        <v>1</v>
      </c>
    </row>
    <row r="1329" spans="1:50">
      <c r="A1329" s="1" t="s">
        <v>2443</v>
      </c>
      <c r="B1329" s="1" t="s">
        <v>2444</v>
      </c>
      <c r="C1329" s="1" t="s">
        <v>199</v>
      </c>
      <c r="D1329" s="1">
        <v>6160</v>
      </c>
      <c r="E1329" s="1" t="s">
        <v>63</v>
      </c>
      <c r="F1329" s="1">
        <v>54</v>
      </c>
      <c r="G1329" s="1" t="s">
        <v>163</v>
      </c>
      <c r="H1329" s="1">
        <v>447.37</v>
      </c>
      <c r="I1329" s="1" t="s">
        <v>105</v>
      </c>
      <c r="J1329" s="1" t="s">
        <v>71</v>
      </c>
      <c r="K1329" s="1" t="s">
        <v>72</v>
      </c>
      <c r="L1329" s="1" t="s">
        <v>66</v>
      </c>
      <c r="M1329" s="1">
        <v>1</v>
      </c>
      <c r="N1329" s="1">
        <v>2</v>
      </c>
      <c r="O1329" s="1">
        <v>2</v>
      </c>
      <c r="P1329" s="1">
        <v>0</v>
      </c>
      <c r="Q1329" s="1" t="s">
        <v>59</v>
      </c>
      <c r="R1329" s="1" t="s">
        <v>66</v>
      </c>
      <c r="S1329" s="1" t="s">
        <v>66</v>
      </c>
      <c r="T1329" s="1" t="s">
        <v>59</v>
      </c>
      <c r="U1329" s="1" t="s">
        <v>66</v>
      </c>
      <c r="W1329" s="1">
        <v>0</v>
      </c>
      <c r="X1329" s="1">
        <v>0</v>
      </c>
      <c r="Y1329" s="1" t="s">
        <v>66</v>
      </c>
      <c r="Z1329" s="1" t="s">
        <v>58</v>
      </c>
      <c r="AA1329" s="1" t="s">
        <v>58</v>
      </c>
      <c r="AB1329" s="1" t="s">
        <v>66</v>
      </c>
      <c r="AC1329" s="1" t="s">
        <v>58</v>
      </c>
      <c r="AD1329" s="1" t="s">
        <v>58</v>
      </c>
      <c r="AE1329" s="1" t="s">
        <v>58</v>
      </c>
      <c r="AF1329" s="1" t="s">
        <v>58</v>
      </c>
      <c r="AG1329" s="1" t="s">
        <v>58</v>
      </c>
      <c r="AH1329" s="1" t="s">
        <v>58</v>
      </c>
      <c r="AI1329" s="1" t="s">
        <v>58</v>
      </c>
      <c r="AJ1329" s="1" t="s">
        <v>58</v>
      </c>
      <c r="AK1329" s="1">
        <v>0</v>
      </c>
      <c r="AL1329" s="1">
        <v>1</v>
      </c>
      <c r="AM1329" s="1">
        <v>1</v>
      </c>
      <c r="AN1329" s="1">
        <v>0</v>
      </c>
      <c r="AO1329" s="1">
        <v>1</v>
      </c>
      <c r="AP1329" s="1">
        <v>0</v>
      </c>
      <c r="AQ1329" s="1">
        <v>0</v>
      </c>
      <c r="AR1329" s="1">
        <v>0</v>
      </c>
      <c r="AS1329" s="1">
        <v>0</v>
      </c>
      <c r="AV1329" s="1">
        <v>15.9</v>
      </c>
      <c r="AW1329" s="1" t="s">
        <v>66</v>
      </c>
      <c r="AX1329" s="1">
        <v>3</v>
      </c>
    </row>
    <row r="1330" spans="1:50">
      <c r="A1330" s="1" t="s">
        <v>2445</v>
      </c>
      <c r="B1330" s="1" t="s">
        <v>2446</v>
      </c>
      <c r="C1330" s="1" t="s">
        <v>182</v>
      </c>
      <c r="D1330" s="1">
        <v>8840</v>
      </c>
      <c r="E1330" s="1" t="s">
        <v>53</v>
      </c>
      <c r="F1330" s="1">
        <v>40</v>
      </c>
      <c r="G1330" s="1" t="s">
        <v>64</v>
      </c>
      <c r="H1330" s="1">
        <v>327.3</v>
      </c>
      <c r="I1330" s="1" t="s">
        <v>55</v>
      </c>
      <c r="J1330" s="1" t="s">
        <v>55</v>
      </c>
      <c r="K1330" s="1" t="s">
        <v>57</v>
      </c>
      <c r="L1330" s="1" t="s">
        <v>66</v>
      </c>
      <c r="M1330" s="1">
        <v>1</v>
      </c>
      <c r="N1330" s="1">
        <v>2</v>
      </c>
      <c r="O1330" s="1">
        <v>2</v>
      </c>
      <c r="P1330" s="1">
        <v>0</v>
      </c>
      <c r="Q1330" s="1" t="s">
        <v>59</v>
      </c>
      <c r="R1330" s="1" t="s">
        <v>59</v>
      </c>
      <c r="S1330" s="1" t="s">
        <v>59</v>
      </c>
      <c r="T1330" s="1" t="s">
        <v>59</v>
      </c>
      <c r="U1330" s="1" t="s">
        <v>59</v>
      </c>
      <c r="W1330" s="1">
        <v>0</v>
      </c>
      <c r="X1330" s="1">
        <v>0</v>
      </c>
      <c r="Y1330" s="1" t="s">
        <v>58</v>
      </c>
      <c r="Z1330" s="1" t="s">
        <v>58</v>
      </c>
      <c r="AA1330" s="1" t="s">
        <v>58</v>
      </c>
      <c r="AB1330" s="1" t="s">
        <v>58</v>
      </c>
      <c r="AC1330" s="1" t="s">
        <v>58</v>
      </c>
      <c r="AD1330" s="1" t="s">
        <v>58</v>
      </c>
      <c r="AE1330" s="1" t="s">
        <v>58</v>
      </c>
      <c r="AF1330" s="1" t="s">
        <v>58</v>
      </c>
      <c r="AG1330" s="1" t="s">
        <v>58</v>
      </c>
      <c r="AH1330" s="1" t="s">
        <v>58</v>
      </c>
      <c r="AI1330" s="1" t="s">
        <v>58</v>
      </c>
      <c r="AJ1330" s="1" t="s">
        <v>58</v>
      </c>
      <c r="AK1330" s="1">
        <v>0</v>
      </c>
      <c r="AL1330" s="1">
        <v>0</v>
      </c>
      <c r="AM1330" s="1">
        <v>1</v>
      </c>
      <c r="AN1330" s="1">
        <v>0</v>
      </c>
      <c r="AO1330" s="1">
        <v>1</v>
      </c>
      <c r="AP1330" s="1">
        <v>0</v>
      </c>
      <c r="AQ1330" s="1">
        <v>0</v>
      </c>
      <c r="AR1330" s="1">
        <v>0</v>
      </c>
      <c r="AS1330" s="1">
        <v>1</v>
      </c>
      <c r="AV1330" s="1">
        <v>12.3</v>
      </c>
      <c r="AW1330" s="1" t="s">
        <v>59</v>
      </c>
      <c r="AX1330" s="1">
        <v>7</v>
      </c>
    </row>
    <row r="1331" spans="1:50">
      <c r="A1331" s="1" t="s">
        <v>2447</v>
      </c>
      <c r="B1331" s="1" t="s">
        <v>102</v>
      </c>
      <c r="C1331" s="1" t="s">
        <v>103</v>
      </c>
      <c r="D1331" s="1">
        <v>4480</v>
      </c>
      <c r="E1331" s="1" t="s">
        <v>63</v>
      </c>
      <c r="F1331" s="1">
        <v>0</v>
      </c>
      <c r="G1331" s="1" t="s">
        <v>115</v>
      </c>
      <c r="H1331" s="1">
        <v>192.43</v>
      </c>
      <c r="I1331" s="1" t="s">
        <v>55</v>
      </c>
      <c r="J1331" s="1" t="s">
        <v>55</v>
      </c>
      <c r="K1331" s="1" t="s">
        <v>123</v>
      </c>
      <c r="L1331" s="1" t="s">
        <v>58</v>
      </c>
      <c r="M1331" s="1">
        <v>0</v>
      </c>
      <c r="N1331" s="1">
        <v>0</v>
      </c>
      <c r="O1331" s="1">
        <v>0</v>
      </c>
      <c r="P1331" s="1">
        <v>0</v>
      </c>
      <c r="Q1331" s="1" t="s">
        <v>59</v>
      </c>
      <c r="R1331" s="1" t="s">
        <v>59</v>
      </c>
      <c r="S1331" s="1" t="s">
        <v>59</v>
      </c>
      <c r="T1331" s="1" t="s">
        <v>59</v>
      </c>
      <c r="U1331" s="1" t="s">
        <v>59</v>
      </c>
      <c r="W1331" s="1">
        <v>0</v>
      </c>
      <c r="X1331" s="1">
        <v>0</v>
      </c>
      <c r="Y1331" s="1" t="s">
        <v>59</v>
      </c>
      <c r="Z1331" s="1" t="s">
        <v>59</v>
      </c>
      <c r="AA1331" s="1" t="s">
        <v>59</v>
      </c>
      <c r="AB1331" s="1" t="s">
        <v>59</v>
      </c>
      <c r="AC1331" s="1" t="s">
        <v>59</v>
      </c>
      <c r="AD1331" s="1" t="s">
        <v>59</v>
      </c>
      <c r="AE1331" s="1" t="s">
        <v>59</v>
      </c>
      <c r="AF1331" s="1" t="s">
        <v>59</v>
      </c>
      <c r="AG1331" s="1" t="s">
        <v>59</v>
      </c>
      <c r="AH1331" s="1" t="s">
        <v>59</v>
      </c>
      <c r="AI1331" s="1" t="s">
        <v>59</v>
      </c>
      <c r="AJ1331" s="1" t="s">
        <v>59</v>
      </c>
      <c r="AV1331" s="1">
        <v>13.2</v>
      </c>
      <c r="AW1331" s="1" t="s">
        <v>59</v>
      </c>
      <c r="AX1331" s="1">
        <v>6</v>
      </c>
    </row>
    <row r="1332" spans="1:50">
      <c r="A1332" s="1" t="s">
        <v>2448</v>
      </c>
      <c r="B1332" s="1" t="s">
        <v>2324</v>
      </c>
      <c r="C1332" s="1" t="s">
        <v>79</v>
      </c>
      <c r="E1332" s="1" t="s">
        <v>63</v>
      </c>
      <c r="F1332" s="1">
        <v>64</v>
      </c>
      <c r="G1332" s="1" t="s">
        <v>64</v>
      </c>
      <c r="H1332" s="1">
        <v>220.72</v>
      </c>
      <c r="I1332" s="1" t="s">
        <v>105</v>
      </c>
      <c r="J1332" s="1" t="s">
        <v>71</v>
      </c>
      <c r="K1332" s="1" t="s">
        <v>256</v>
      </c>
      <c r="L1332" s="1" t="s">
        <v>58</v>
      </c>
      <c r="M1332" s="1">
        <v>0</v>
      </c>
      <c r="N1332" s="1">
        <v>2</v>
      </c>
      <c r="O1332" s="1">
        <v>2</v>
      </c>
      <c r="P1332" s="1">
        <v>0</v>
      </c>
      <c r="Q1332" s="1" t="s">
        <v>59</v>
      </c>
      <c r="R1332" s="1" t="s">
        <v>59</v>
      </c>
      <c r="S1332" s="1" t="s">
        <v>59</v>
      </c>
      <c r="T1332" s="1" t="s">
        <v>59</v>
      </c>
      <c r="U1332" s="1" t="s">
        <v>59</v>
      </c>
      <c r="V1332" s="1">
        <v>4</v>
      </c>
      <c r="W1332" s="1">
        <v>1</v>
      </c>
      <c r="X1332" s="1">
        <v>1</v>
      </c>
      <c r="Y1332" s="1" t="s">
        <v>59</v>
      </c>
      <c r="Z1332" s="1" t="s">
        <v>59</v>
      </c>
      <c r="AA1332" s="1" t="s">
        <v>59</v>
      </c>
      <c r="AB1332" s="1" t="s">
        <v>59</v>
      </c>
      <c r="AC1332" s="1" t="s">
        <v>59</v>
      </c>
      <c r="AD1332" s="1" t="s">
        <v>59</v>
      </c>
      <c r="AE1332" s="1" t="s">
        <v>59</v>
      </c>
      <c r="AF1332" s="1" t="s">
        <v>59</v>
      </c>
      <c r="AG1332" s="1" t="s">
        <v>59</v>
      </c>
      <c r="AH1332" s="1" t="s">
        <v>59</v>
      </c>
      <c r="AI1332" s="1" t="s">
        <v>59</v>
      </c>
      <c r="AJ1332" s="1" t="s">
        <v>59</v>
      </c>
      <c r="AV1332" s="1">
        <v>12.3</v>
      </c>
      <c r="AW1332" s="1" t="s">
        <v>59</v>
      </c>
      <c r="AX1332" s="1">
        <v>8</v>
      </c>
    </row>
    <row r="1333" spans="1:50">
      <c r="A1333" s="1" t="s">
        <v>2449</v>
      </c>
      <c r="B1333" s="1" t="s">
        <v>1627</v>
      </c>
      <c r="C1333" s="1" t="s">
        <v>75</v>
      </c>
      <c r="D1333" s="1">
        <v>3000</v>
      </c>
      <c r="E1333" s="1" t="s">
        <v>63</v>
      </c>
      <c r="F1333" s="1">
        <v>38</v>
      </c>
      <c r="G1333" s="1" t="s">
        <v>64</v>
      </c>
      <c r="H1333" s="1">
        <v>291.12</v>
      </c>
      <c r="I1333" s="1" t="s">
        <v>105</v>
      </c>
      <c r="J1333" s="1" t="s">
        <v>56</v>
      </c>
      <c r="K1333" s="1" t="s">
        <v>72</v>
      </c>
      <c r="L1333" s="1" t="s">
        <v>58</v>
      </c>
      <c r="M1333" s="1">
        <v>0</v>
      </c>
      <c r="N1333" s="1">
        <v>1</v>
      </c>
      <c r="O1333" s="1">
        <v>1</v>
      </c>
      <c r="P1333" s="1">
        <v>0</v>
      </c>
      <c r="Q1333" s="1" t="s">
        <v>59</v>
      </c>
      <c r="R1333" s="1" t="s">
        <v>59</v>
      </c>
      <c r="S1333" s="1" t="s">
        <v>59</v>
      </c>
      <c r="T1333" s="1" t="s">
        <v>59</v>
      </c>
      <c r="U1333" s="1" t="s">
        <v>59</v>
      </c>
      <c r="V1333" s="1">
        <v>1</v>
      </c>
      <c r="W1333" s="1">
        <v>1</v>
      </c>
      <c r="X1333" s="1">
        <v>0</v>
      </c>
      <c r="Y1333" s="1" t="s">
        <v>58</v>
      </c>
      <c r="Z1333" s="1" t="s">
        <v>58</v>
      </c>
      <c r="AA1333" s="1" t="s">
        <v>58</v>
      </c>
      <c r="AB1333" s="1" t="s">
        <v>58</v>
      </c>
      <c r="AC1333" s="1" t="s">
        <v>58</v>
      </c>
      <c r="AD1333" s="1" t="s">
        <v>58</v>
      </c>
      <c r="AE1333" s="1" t="s">
        <v>58</v>
      </c>
      <c r="AF1333" s="1" t="s">
        <v>58</v>
      </c>
      <c r="AG1333" s="1" t="s">
        <v>66</v>
      </c>
      <c r="AH1333" s="1" t="s">
        <v>58</v>
      </c>
      <c r="AI1333" s="1" t="s">
        <v>58</v>
      </c>
      <c r="AJ1333" s="1" t="s">
        <v>58</v>
      </c>
      <c r="AK1333" s="1">
        <v>0</v>
      </c>
      <c r="AL1333" s="1">
        <v>1</v>
      </c>
      <c r="AM1333" s="1">
        <v>1</v>
      </c>
      <c r="AN1333" s="1">
        <v>0</v>
      </c>
      <c r="AO1333" s="1">
        <v>0</v>
      </c>
      <c r="AP1333" s="1">
        <v>0</v>
      </c>
      <c r="AQ1333" s="1">
        <v>0</v>
      </c>
      <c r="AR1333" s="1">
        <v>0</v>
      </c>
      <c r="AS1333" s="1">
        <v>0</v>
      </c>
      <c r="AV1333" s="1">
        <v>11.8</v>
      </c>
      <c r="AW1333" s="1" t="s">
        <v>66</v>
      </c>
      <c r="AX1333" s="1">
        <v>1</v>
      </c>
    </row>
    <row r="1334" spans="1:50">
      <c r="A1334" s="1" t="s">
        <v>2450</v>
      </c>
      <c r="B1334" s="1" t="s">
        <v>2451</v>
      </c>
      <c r="C1334" s="1" t="s">
        <v>1269</v>
      </c>
      <c r="E1334" s="1" t="s">
        <v>53</v>
      </c>
      <c r="F1334" s="1">
        <v>36</v>
      </c>
      <c r="G1334" s="1" t="s">
        <v>84</v>
      </c>
      <c r="H1334" s="1">
        <v>219.74</v>
      </c>
      <c r="I1334" s="1" t="s">
        <v>196</v>
      </c>
      <c r="J1334" s="1" t="s">
        <v>71</v>
      </c>
      <c r="K1334" s="1" t="s">
        <v>128</v>
      </c>
      <c r="L1334" s="1" t="s">
        <v>58</v>
      </c>
      <c r="M1334" s="1">
        <v>0</v>
      </c>
      <c r="N1334" s="1">
        <v>0</v>
      </c>
      <c r="O1334" s="1">
        <v>0</v>
      </c>
      <c r="P1334" s="1">
        <v>0</v>
      </c>
      <c r="Q1334" s="1" t="s">
        <v>59</v>
      </c>
      <c r="R1334" s="1" t="s">
        <v>59</v>
      </c>
      <c r="S1334" s="1" t="s">
        <v>66</v>
      </c>
      <c r="T1334" s="1" t="s">
        <v>66</v>
      </c>
      <c r="U1334" s="1" t="s">
        <v>59</v>
      </c>
      <c r="V1334" s="1">
        <v>0</v>
      </c>
      <c r="W1334" s="1">
        <v>0</v>
      </c>
      <c r="X1334" s="1">
        <v>0</v>
      </c>
      <c r="Y1334" s="1" t="s">
        <v>59</v>
      </c>
      <c r="Z1334" s="1" t="s">
        <v>59</v>
      </c>
      <c r="AA1334" s="1" t="s">
        <v>59</v>
      </c>
      <c r="AB1334" s="1" t="s">
        <v>59</v>
      </c>
      <c r="AC1334" s="1" t="s">
        <v>59</v>
      </c>
      <c r="AD1334" s="1" t="s">
        <v>59</v>
      </c>
      <c r="AE1334" s="1" t="s">
        <v>59</v>
      </c>
      <c r="AF1334" s="1" t="s">
        <v>59</v>
      </c>
      <c r="AG1334" s="1" t="s">
        <v>59</v>
      </c>
      <c r="AH1334" s="1" t="s">
        <v>59</v>
      </c>
      <c r="AI1334" s="1" t="s">
        <v>59</v>
      </c>
      <c r="AJ1334" s="1" t="s">
        <v>59</v>
      </c>
      <c r="AV1334" s="1">
        <v>13</v>
      </c>
      <c r="AW1334" s="1" t="s">
        <v>59</v>
      </c>
      <c r="AX1334" s="1">
        <v>4</v>
      </c>
    </row>
    <row r="1335" spans="1:50">
      <c r="A1335" s="1" t="s">
        <v>2452</v>
      </c>
      <c r="B1335" s="1" t="s">
        <v>2453</v>
      </c>
      <c r="C1335" s="1" t="s">
        <v>199</v>
      </c>
      <c r="D1335" s="1">
        <v>240</v>
      </c>
      <c r="E1335" s="1" t="s">
        <v>53</v>
      </c>
      <c r="F1335" s="1">
        <v>36</v>
      </c>
      <c r="G1335" s="1" t="s">
        <v>70</v>
      </c>
      <c r="H1335" s="1">
        <v>276.64</v>
      </c>
      <c r="I1335" s="1" t="s">
        <v>55</v>
      </c>
      <c r="J1335" s="1" t="s">
        <v>55</v>
      </c>
      <c r="K1335" s="1" t="s">
        <v>153</v>
      </c>
      <c r="L1335" s="1" t="s">
        <v>66</v>
      </c>
      <c r="M1335" s="1">
        <v>3</v>
      </c>
      <c r="N1335" s="1">
        <v>0</v>
      </c>
      <c r="O1335" s="1">
        <v>0</v>
      </c>
      <c r="P1335" s="1">
        <v>0</v>
      </c>
      <c r="Q1335" s="1" t="s">
        <v>59</v>
      </c>
      <c r="R1335" s="1" t="s">
        <v>59</v>
      </c>
      <c r="S1335" s="1" t="s">
        <v>59</v>
      </c>
      <c r="T1335" s="1" t="s">
        <v>59</v>
      </c>
      <c r="U1335" s="1" t="s">
        <v>59</v>
      </c>
      <c r="W1335" s="1">
        <v>0</v>
      </c>
      <c r="X1335" s="1">
        <v>0</v>
      </c>
      <c r="Y1335" s="1" t="s">
        <v>59</v>
      </c>
      <c r="Z1335" s="1" t="s">
        <v>59</v>
      </c>
      <c r="AA1335" s="1" t="s">
        <v>59</v>
      </c>
      <c r="AB1335" s="1" t="s">
        <v>59</v>
      </c>
      <c r="AC1335" s="1" t="s">
        <v>59</v>
      </c>
      <c r="AD1335" s="1" t="s">
        <v>59</v>
      </c>
      <c r="AE1335" s="1" t="s">
        <v>59</v>
      </c>
      <c r="AF1335" s="1" t="s">
        <v>59</v>
      </c>
      <c r="AG1335" s="1" t="s">
        <v>59</v>
      </c>
      <c r="AH1335" s="1" t="s">
        <v>59</v>
      </c>
      <c r="AI1335" s="1" t="s">
        <v>59</v>
      </c>
      <c r="AJ1335" s="1" t="s">
        <v>59</v>
      </c>
      <c r="AV1335" s="1">
        <v>11.5</v>
      </c>
      <c r="AW1335" s="1" t="s">
        <v>59</v>
      </c>
      <c r="AX1335" s="1">
        <v>3</v>
      </c>
    </row>
    <row r="1336" spans="1:50">
      <c r="A1336" s="1" t="s">
        <v>2454</v>
      </c>
      <c r="B1336" s="1" t="s">
        <v>370</v>
      </c>
      <c r="C1336" s="1" t="s">
        <v>134</v>
      </c>
      <c r="D1336" s="1">
        <v>1320</v>
      </c>
      <c r="E1336" s="1" t="s">
        <v>63</v>
      </c>
      <c r="F1336" s="1">
        <v>64</v>
      </c>
      <c r="G1336" s="1" t="s">
        <v>64</v>
      </c>
      <c r="H1336" s="1">
        <v>245.39</v>
      </c>
      <c r="I1336" s="1" t="s">
        <v>76</v>
      </c>
      <c r="J1336" s="1" t="s">
        <v>71</v>
      </c>
      <c r="K1336" s="1" t="s">
        <v>72</v>
      </c>
      <c r="L1336" s="1" t="s">
        <v>58</v>
      </c>
      <c r="M1336" s="1">
        <v>0</v>
      </c>
      <c r="N1336" s="1">
        <v>2</v>
      </c>
      <c r="O1336" s="1">
        <v>2</v>
      </c>
      <c r="P1336" s="1">
        <v>0</v>
      </c>
      <c r="Q1336" s="1" t="s">
        <v>59</v>
      </c>
      <c r="R1336" s="1" t="s">
        <v>59</v>
      </c>
      <c r="S1336" s="1" t="s">
        <v>59</v>
      </c>
      <c r="T1336" s="1" t="s">
        <v>59</v>
      </c>
      <c r="U1336" s="1" t="s">
        <v>59</v>
      </c>
      <c r="V1336" s="1">
        <v>0</v>
      </c>
      <c r="W1336" s="1">
        <v>1</v>
      </c>
      <c r="X1336" s="1">
        <v>0</v>
      </c>
      <c r="Y1336" s="1" t="s">
        <v>58</v>
      </c>
      <c r="Z1336" s="1" t="s">
        <v>66</v>
      </c>
      <c r="AA1336" s="1" t="s">
        <v>58</v>
      </c>
      <c r="AB1336" s="1" t="s">
        <v>66</v>
      </c>
      <c r="AC1336" s="1" t="s">
        <v>58</v>
      </c>
      <c r="AD1336" s="1" t="s">
        <v>66</v>
      </c>
      <c r="AE1336" s="1" t="s">
        <v>58</v>
      </c>
      <c r="AF1336" s="1" t="s">
        <v>58</v>
      </c>
      <c r="AG1336" s="1" t="s">
        <v>58</v>
      </c>
      <c r="AH1336" s="1" t="s">
        <v>58</v>
      </c>
      <c r="AI1336" s="1" t="s">
        <v>58</v>
      </c>
      <c r="AJ1336" s="1" t="s">
        <v>58</v>
      </c>
      <c r="AK1336" s="1">
        <v>0</v>
      </c>
      <c r="AL1336" s="1">
        <v>0</v>
      </c>
      <c r="AM1336" s="1">
        <v>1</v>
      </c>
      <c r="AN1336" s="1">
        <v>0</v>
      </c>
      <c r="AO1336" s="1">
        <v>0</v>
      </c>
      <c r="AP1336" s="1">
        <v>0</v>
      </c>
      <c r="AQ1336" s="1">
        <v>1</v>
      </c>
      <c r="AR1336" s="1">
        <v>1</v>
      </c>
      <c r="AS1336" s="1">
        <v>0</v>
      </c>
      <c r="AV1336" s="1">
        <v>11.6</v>
      </c>
      <c r="AW1336" s="1" t="s">
        <v>59</v>
      </c>
      <c r="AX1336" s="1">
        <v>1</v>
      </c>
    </row>
    <row r="1337" spans="1:50">
      <c r="A1337" s="1" t="s">
        <v>2455</v>
      </c>
      <c r="B1337" s="1" t="s">
        <v>2456</v>
      </c>
      <c r="C1337" s="1" t="s">
        <v>108</v>
      </c>
      <c r="D1337" s="1">
        <v>1920</v>
      </c>
      <c r="E1337" s="1" t="s">
        <v>63</v>
      </c>
      <c r="F1337" s="1">
        <v>42</v>
      </c>
      <c r="G1337" s="1" t="s">
        <v>64</v>
      </c>
      <c r="H1337" s="1">
        <v>181.25</v>
      </c>
      <c r="I1337" s="1" t="s">
        <v>55</v>
      </c>
      <c r="J1337" s="1" t="s">
        <v>71</v>
      </c>
      <c r="K1337" s="1" t="s">
        <v>80</v>
      </c>
      <c r="L1337" s="1" t="s">
        <v>58</v>
      </c>
      <c r="M1337" s="1">
        <v>0</v>
      </c>
      <c r="N1337" s="1">
        <v>0</v>
      </c>
      <c r="O1337" s="1">
        <v>0</v>
      </c>
      <c r="P1337" s="1">
        <v>0</v>
      </c>
      <c r="Q1337" s="1" t="s">
        <v>59</v>
      </c>
      <c r="R1337" s="1" t="s">
        <v>59</v>
      </c>
      <c r="S1337" s="1" t="s">
        <v>59</v>
      </c>
      <c r="T1337" s="1" t="s">
        <v>59</v>
      </c>
      <c r="U1337" s="1" t="s">
        <v>59</v>
      </c>
      <c r="V1337" s="1">
        <v>0</v>
      </c>
      <c r="W1337" s="1">
        <v>1</v>
      </c>
      <c r="X1337" s="1">
        <v>1</v>
      </c>
      <c r="Y1337" s="1" t="s">
        <v>58</v>
      </c>
      <c r="Z1337" s="1" t="s">
        <v>66</v>
      </c>
      <c r="AA1337" s="1" t="s">
        <v>58</v>
      </c>
      <c r="AB1337" s="1" t="s">
        <v>58</v>
      </c>
      <c r="AC1337" s="1" t="s">
        <v>58</v>
      </c>
      <c r="AD1337" s="1" t="s">
        <v>58</v>
      </c>
      <c r="AE1337" s="1" t="s">
        <v>58</v>
      </c>
      <c r="AF1337" s="1" t="s">
        <v>58</v>
      </c>
      <c r="AG1337" s="1" t="s">
        <v>58</v>
      </c>
      <c r="AH1337" s="1" t="s">
        <v>58</v>
      </c>
      <c r="AI1337" s="1" t="s">
        <v>58</v>
      </c>
      <c r="AJ1337" s="1" t="s">
        <v>58</v>
      </c>
      <c r="AK1337" s="1">
        <v>0</v>
      </c>
      <c r="AL1337" s="1">
        <v>1</v>
      </c>
      <c r="AM1337" s="1">
        <v>1</v>
      </c>
      <c r="AN1337" s="1">
        <v>0</v>
      </c>
      <c r="AO1337" s="1">
        <v>0</v>
      </c>
      <c r="AP1337" s="1">
        <v>1</v>
      </c>
      <c r="AQ1337" s="1">
        <v>0</v>
      </c>
      <c r="AR1337" s="1">
        <v>1</v>
      </c>
      <c r="AS1337" s="1">
        <v>1</v>
      </c>
      <c r="AV1337" s="1">
        <v>11.7</v>
      </c>
      <c r="AW1337" s="1" t="s">
        <v>59</v>
      </c>
      <c r="AX1337" s="1">
        <v>9</v>
      </c>
    </row>
    <row r="1338" spans="1:50">
      <c r="A1338" s="1" t="s">
        <v>2457</v>
      </c>
      <c r="B1338" s="1" t="s">
        <v>1167</v>
      </c>
      <c r="C1338" s="1" t="s">
        <v>126</v>
      </c>
      <c r="D1338" s="1">
        <v>5330</v>
      </c>
      <c r="E1338" s="1" t="s">
        <v>63</v>
      </c>
      <c r="F1338" s="1">
        <v>56</v>
      </c>
      <c r="G1338" s="1" t="s">
        <v>64</v>
      </c>
      <c r="H1338" s="1">
        <v>256.58</v>
      </c>
      <c r="I1338" s="1" t="s">
        <v>241</v>
      </c>
      <c r="J1338" s="1" t="s">
        <v>55</v>
      </c>
      <c r="K1338" s="1" t="s">
        <v>85</v>
      </c>
      <c r="L1338" s="1" t="s">
        <v>66</v>
      </c>
      <c r="M1338" s="1">
        <v>1</v>
      </c>
      <c r="N1338" s="1">
        <v>2</v>
      </c>
      <c r="O1338" s="1">
        <v>2</v>
      </c>
      <c r="P1338" s="1">
        <v>0</v>
      </c>
      <c r="Q1338" s="1" t="s">
        <v>59</v>
      </c>
      <c r="R1338" s="1" t="s">
        <v>59</v>
      </c>
      <c r="S1338" s="1" t="s">
        <v>59</v>
      </c>
      <c r="T1338" s="1" t="s">
        <v>59</v>
      </c>
      <c r="U1338" s="1" t="s">
        <v>59</v>
      </c>
      <c r="W1338" s="1">
        <v>0</v>
      </c>
      <c r="X1338" s="1">
        <v>0</v>
      </c>
      <c r="Y1338" s="1" t="s">
        <v>66</v>
      </c>
      <c r="Z1338" s="1" t="s">
        <v>58</v>
      </c>
      <c r="AA1338" s="1" t="s">
        <v>58</v>
      </c>
      <c r="AB1338" s="1" t="s">
        <v>66</v>
      </c>
      <c r="AC1338" s="1" t="s">
        <v>58</v>
      </c>
      <c r="AD1338" s="1" t="s">
        <v>58</v>
      </c>
      <c r="AE1338" s="1" t="s">
        <v>58</v>
      </c>
      <c r="AF1338" s="1" t="s">
        <v>58</v>
      </c>
      <c r="AG1338" s="1" t="s">
        <v>58</v>
      </c>
      <c r="AH1338" s="1" t="s">
        <v>58</v>
      </c>
      <c r="AI1338" s="1" t="s">
        <v>58</v>
      </c>
      <c r="AJ1338" s="1" t="s">
        <v>58</v>
      </c>
      <c r="AK1338" s="1">
        <v>1</v>
      </c>
      <c r="AL1338" s="1">
        <v>0</v>
      </c>
      <c r="AM1338" s="1">
        <v>1</v>
      </c>
      <c r="AN1338" s="1">
        <v>0</v>
      </c>
      <c r="AO1338" s="1">
        <v>1</v>
      </c>
      <c r="AP1338" s="1">
        <v>0</v>
      </c>
      <c r="AQ1338" s="1">
        <v>0</v>
      </c>
      <c r="AR1338" s="1">
        <v>0</v>
      </c>
      <c r="AS1338" s="1">
        <v>1</v>
      </c>
      <c r="AV1338" s="1">
        <v>11.8</v>
      </c>
      <c r="AW1338" s="1" t="s">
        <v>59</v>
      </c>
      <c r="AX1338" s="1">
        <v>7</v>
      </c>
    </row>
    <row r="1339" spans="1:50">
      <c r="A1339" s="1" t="s">
        <v>2458</v>
      </c>
      <c r="B1339" s="1" t="s">
        <v>2459</v>
      </c>
      <c r="C1339" s="1" t="s">
        <v>75</v>
      </c>
      <c r="D1339" s="1">
        <v>2160</v>
      </c>
      <c r="E1339" s="1" t="s">
        <v>53</v>
      </c>
      <c r="F1339" s="1">
        <v>22</v>
      </c>
      <c r="G1339" s="1" t="s">
        <v>84</v>
      </c>
      <c r="H1339" s="1">
        <v>193.75</v>
      </c>
      <c r="I1339" s="1" t="s">
        <v>196</v>
      </c>
      <c r="J1339" s="1" t="s">
        <v>55</v>
      </c>
      <c r="K1339" s="1" t="s">
        <v>123</v>
      </c>
      <c r="L1339" s="1" t="s">
        <v>66</v>
      </c>
      <c r="M1339" s="1">
        <v>1</v>
      </c>
      <c r="N1339" s="1">
        <v>0</v>
      </c>
      <c r="O1339" s="1">
        <v>0</v>
      </c>
      <c r="P1339" s="1">
        <v>0</v>
      </c>
      <c r="Q1339" s="1" t="s">
        <v>59</v>
      </c>
      <c r="R1339" s="1" t="s">
        <v>59</v>
      </c>
      <c r="S1339" s="1" t="s">
        <v>59</v>
      </c>
      <c r="T1339" s="1" t="s">
        <v>59</v>
      </c>
      <c r="U1339" s="1" t="s">
        <v>59</v>
      </c>
      <c r="W1339" s="1">
        <v>0</v>
      </c>
      <c r="X1339" s="1">
        <v>0</v>
      </c>
      <c r="Y1339" s="1" t="s">
        <v>59</v>
      </c>
      <c r="Z1339" s="1" t="s">
        <v>59</v>
      </c>
      <c r="AA1339" s="1" t="s">
        <v>59</v>
      </c>
      <c r="AB1339" s="1" t="s">
        <v>59</v>
      </c>
      <c r="AC1339" s="1" t="s">
        <v>59</v>
      </c>
      <c r="AD1339" s="1" t="s">
        <v>59</v>
      </c>
      <c r="AE1339" s="1" t="s">
        <v>59</v>
      </c>
      <c r="AF1339" s="1" t="s">
        <v>59</v>
      </c>
      <c r="AG1339" s="1" t="s">
        <v>59</v>
      </c>
      <c r="AH1339" s="1" t="s">
        <v>59</v>
      </c>
      <c r="AI1339" s="1" t="s">
        <v>59</v>
      </c>
      <c r="AJ1339" s="1" t="s">
        <v>59</v>
      </c>
      <c r="AV1339" s="1">
        <v>11.6</v>
      </c>
      <c r="AW1339" s="1" t="s">
        <v>59</v>
      </c>
      <c r="AX1339" s="1">
        <v>1</v>
      </c>
    </row>
    <row r="1340" spans="1:50">
      <c r="A1340" s="1" t="s">
        <v>2460</v>
      </c>
      <c r="B1340" s="1" t="s">
        <v>528</v>
      </c>
      <c r="C1340" s="1" t="s">
        <v>529</v>
      </c>
      <c r="D1340" s="1">
        <v>5920</v>
      </c>
      <c r="E1340" s="1" t="s">
        <v>63</v>
      </c>
      <c r="F1340" s="1">
        <v>64</v>
      </c>
      <c r="G1340" s="1" t="s">
        <v>89</v>
      </c>
      <c r="H1340" s="1">
        <v>340.46</v>
      </c>
      <c r="I1340" s="1" t="s">
        <v>55</v>
      </c>
      <c r="J1340" s="1" t="s">
        <v>71</v>
      </c>
      <c r="K1340" s="1" t="s">
        <v>215</v>
      </c>
      <c r="L1340" s="1" t="s">
        <v>58</v>
      </c>
      <c r="M1340" s="1">
        <v>0</v>
      </c>
      <c r="N1340" s="1">
        <v>2</v>
      </c>
      <c r="O1340" s="1">
        <v>2</v>
      </c>
      <c r="P1340" s="1">
        <v>0</v>
      </c>
      <c r="Q1340" s="1" t="s">
        <v>59</v>
      </c>
      <c r="R1340" s="1" t="s">
        <v>59</v>
      </c>
      <c r="S1340" s="1" t="s">
        <v>59</v>
      </c>
      <c r="T1340" s="1" t="s">
        <v>59</v>
      </c>
      <c r="U1340" s="1" t="s">
        <v>59</v>
      </c>
      <c r="V1340" s="1">
        <v>0</v>
      </c>
      <c r="W1340" s="1">
        <v>0</v>
      </c>
      <c r="X1340" s="1">
        <v>1</v>
      </c>
      <c r="Y1340" s="1" t="s">
        <v>59</v>
      </c>
      <c r="Z1340" s="1" t="s">
        <v>59</v>
      </c>
      <c r="AA1340" s="1" t="s">
        <v>59</v>
      </c>
      <c r="AB1340" s="1" t="s">
        <v>59</v>
      </c>
      <c r="AC1340" s="1" t="s">
        <v>59</v>
      </c>
      <c r="AD1340" s="1" t="s">
        <v>59</v>
      </c>
      <c r="AE1340" s="1" t="s">
        <v>59</v>
      </c>
      <c r="AF1340" s="1" t="s">
        <v>59</v>
      </c>
      <c r="AG1340" s="1" t="s">
        <v>59</v>
      </c>
      <c r="AH1340" s="1" t="s">
        <v>59</v>
      </c>
      <c r="AI1340" s="1" t="s">
        <v>59</v>
      </c>
      <c r="AJ1340" s="1" t="s">
        <v>59</v>
      </c>
      <c r="AV1340" s="1">
        <v>13.4</v>
      </c>
      <c r="AW1340" s="1" t="s">
        <v>59</v>
      </c>
      <c r="AX1340" s="1">
        <v>8</v>
      </c>
    </row>
    <row r="1341" spans="1:50">
      <c r="A1341" s="1" t="s">
        <v>2461</v>
      </c>
      <c r="B1341" s="1" t="s">
        <v>2462</v>
      </c>
      <c r="C1341" s="1" t="s">
        <v>103</v>
      </c>
      <c r="D1341" s="1">
        <v>1620</v>
      </c>
      <c r="E1341" s="1" t="s">
        <v>63</v>
      </c>
      <c r="F1341" s="1">
        <v>62</v>
      </c>
      <c r="G1341" s="1" t="s">
        <v>84</v>
      </c>
      <c r="H1341" s="1">
        <v>268.08999999999997</v>
      </c>
      <c r="I1341" s="1" t="s">
        <v>55</v>
      </c>
      <c r="J1341" s="1" t="s">
        <v>56</v>
      </c>
      <c r="K1341" s="1" t="s">
        <v>57</v>
      </c>
      <c r="L1341" s="1" t="s">
        <v>58</v>
      </c>
      <c r="M1341" s="1">
        <v>0</v>
      </c>
      <c r="N1341" s="1">
        <v>1</v>
      </c>
      <c r="O1341" s="1">
        <v>1</v>
      </c>
      <c r="P1341" s="1">
        <v>0</v>
      </c>
      <c r="Q1341" s="1" t="s">
        <v>59</v>
      </c>
      <c r="R1341" s="1" t="s">
        <v>59</v>
      </c>
      <c r="S1341" s="1" t="s">
        <v>59</v>
      </c>
      <c r="T1341" s="1" t="s">
        <v>59</v>
      </c>
      <c r="U1341" s="1" t="s">
        <v>59</v>
      </c>
      <c r="W1341" s="1">
        <v>0</v>
      </c>
      <c r="X1341" s="1">
        <v>0</v>
      </c>
      <c r="Y1341" s="1" t="s">
        <v>58</v>
      </c>
      <c r="Z1341" s="1" t="s">
        <v>58</v>
      </c>
      <c r="AA1341" s="1" t="s">
        <v>58</v>
      </c>
      <c r="AB1341" s="1" t="s">
        <v>58</v>
      </c>
      <c r="AC1341" s="1" t="s">
        <v>58</v>
      </c>
      <c r="AD1341" s="1" t="s">
        <v>58</v>
      </c>
      <c r="AE1341" s="1" t="s">
        <v>58</v>
      </c>
      <c r="AF1341" s="1" t="s">
        <v>58</v>
      </c>
      <c r="AG1341" s="1" t="s">
        <v>58</v>
      </c>
      <c r="AH1341" s="1" t="s">
        <v>58</v>
      </c>
      <c r="AI1341" s="1" t="s">
        <v>58</v>
      </c>
      <c r="AJ1341" s="1" t="s">
        <v>58</v>
      </c>
      <c r="AK1341" s="1">
        <v>0</v>
      </c>
      <c r="AL1341" s="1">
        <v>1</v>
      </c>
      <c r="AM1341" s="1">
        <v>1</v>
      </c>
      <c r="AN1341" s="1">
        <v>0</v>
      </c>
      <c r="AO1341" s="1">
        <v>0</v>
      </c>
      <c r="AP1341" s="1">
        <v>0</v>
      </c>
      <c r="AQ1341" s="1">
        <v>0</v>
      </c>
      <c r="AR1341" s="1">
        <v>0</v>
      </c>
      <c r="AS1341" s="1">
        <v>1</v>
      </c>
      <c r="AV1341" s="1">
        <v>12.4</v>
      </c>
      <c r="AW1341" s="1" t="s">
        <v>59</v>
      </c>
      <c r="AX1341" s="1">
        <v>6</v>
      </c>
    </row>
    <row r="1342" spans="1:50">
      <c r="A1342" s="1" t="s">
        <v>2463</v>
      </c>
      <c r="B1342" s="1" t="s">
        <v>2464</v>
      </c>
      <c r="C1342" s="1" t="s">
        <v>119</v>
      </c>
      <c r="E1342" s="1" t="s">
        <v>53</v>
      </c>
      <c r="F1342" s="1">
        <v>52</v>
      </c>
      <c r="G1342" s="1" t="s">
        <v>89</v>
      </c>
      <c r="H1342" s="1">
        <v>339.14</v>
      </c>
      <c r="I1342" s="1" t="s">
        <v>55</v>
      </c>
      <c r="J1342" s="1" t="s">
        <v>71</v>
      </c>
      <c r="K1342" s="1" t="s">
        <v>116</v>
      </c>
      <c r="L1342" s="1" t="s">
        <v>66</v>
      </c>
      <c r="M1342" s="1">
        <v>1</v>
      </c>
      <c r="N1342" s="1">
        <v>2</v>
      </c>
      <c r="O1342" s="1">
        <v>2</v>
      </c>
      <c r="P1342" s="1">
        <v>0</v>
      </c>
      <c r="Q1342" s="1" t="s">
        <v>59</v>
      </c>
      <c r="R1342" s="1" t="s">
        <v>59</v>
      </c>
      <c r="S1342" s="1" t="s">
        <v>59</v>
      </c>
      <c r="T1342" s="1" t="s">
        <v>59</v>
      </c>
      <c r="U1342" s="1" t="s">
        <v>59</v>
      </c>
      <c r="W1342" s="1">
        <v>0</v>
      </c>
      <c r="X1342" s="1">
        <v>0</v>
      </c>
      <c r="Y1342" s="1" t="s">
        <v>58</v>
      </c>
      <c r="Z1342" s="1" t="s">
        <v>66</v>
      </c>
      <c r="AA1342" s="1" t="s">
        <v>58</v>
      </c>
      <c r="AB1342" s="1" t="s">
        <v>66</v>
      </c>
      <c r="AC1342" s="1" t="s">
        <v>58</v>
      </c>
      <c r="AD1342" s="1" t="s">
        <v>58</v>
      </c>
      <c r="AE1342" s="1" t="s">
        <v>58</v>
      </c>
      <c r="AF1342" s="1" t="s">
        <v>58</v>
      </c>
      <c r="AG1342" s="1" t="s">
        <v>58</v>
      </c>
      <c r="AH1342" s="1" t="s">
        <v>58</v>
      </c>
      <c r="AI1342" s="1" t="s">
        <v>58</v>
      </c>
      <c r="AJ1342" s="1" t="s">
        <v>58</v>
      </c>
      <c r="AK1342" s="1">
        <v>0</v>
      </c>
      <c r="AL1342" s="1">
        <v>0</v>
      </c>
      <c r="AM1342" s="1">
        <v>1</v>
      </c>
      <c r="AN1342" s="1">
        <v>0</v>
      </c>
      <c r="AO1342" s="1">
        <v>1</v>
      </c>
      <c r="AP1342" s="1">
        <v>0</v>
      </c>
      <c r="AQ1342" s="1">
        <v>0</v>
      </c>
      <c r="AR1342" s="1">
        <v>0</v>
      </c>
      <c r="AS1342" s="1">
        <v>1</v>
      </c>
      <c r="AV1342" s="1">
        <v>11.9</v>
      </c>
      <c r="AW1342" s="1" t="s">
        <v>59</v>
      </c>
      <c r="AX1342" s="1">
        <v>7</v>
      </c>
    </row>
    <row r="1343" spans="1:50">
      <c r="A1343" s="1" t="s">
        <v>2465</v>
      </c>
      <c r="B1343" s="1" t="s">
        <v>2466</v>
      </c>
      <c r="C1343" s="1" t="s">
        <v>103</v>
      </c>
      <c r="D1343" s="1">
        <v>6920</v>
      </c>
      <c r="E1343" s="1" t="s">
        <v>63</v>
      </c>
      <c r="F1343" s="1">
        <v>0</v>
      </c>
      <c r="G1343" s="1" t="s">
        <v>70</v>
      </c>
      <c r="H1343" s="1">
        <v>379.61</v>
      </c>
      <c r="I1343" s="1" t="s">
        <v>55</v>
      </c>
      <c r="J1343" s="1" t="s">
        <v>55</v>
      </c>
      <c r="K1343" s="1" t="s">
        <v>57</v>
      </c>
      <c r="L1343" s="1" t="s">
        <v>58</v>
      </c>
      <c r="M1343" s="1">
        <v>0</v>
      </c>
      <c r="N1343" s="1">
        <v>0</v>
      </c>
      <c r="O1343" s="1">
        <v>0</v>
      </c>
      <c r="P1343" s="1">
        <v>0</v>
      </c>
      <c r="Q1343" s="1" t="s">
        <v>59</v>
      </c>
      <c r="R1343" s="1" t="s">
        <v>59</v>
      </c>
      <c r="S1343" s="1" t="s">
        <v>59</v>
      </c>
      <c r="T1343" s="1" t="s">
        <v>59</v>
      </c>
      <c r="U1343" s="1" t="s">
        <v>59</v>
      </c>
      <c r="W1343" s="1">
        <v>0</v>
      </c>
      <c r="X1343" s="1">
        <v>0</v>
      </c>
      <c r="Y1343" s="1" t="s">
        <v>66</v>
      </c>
      <c r="Z1343" s="1" t="s">
        <v>58</v>
      </c>
      <c r="AA1343" s="1" t="s">
        <v>58</v>
      </c>
      <c r="AB1343" s="1" t="s">
        <v>58</v>
      </c>
      <c r="AC1343" s="1" t="s">
        <v>58</v>
      </c>
      <c r="AD1343" s="1" t="s">
        <v>58</v>
      </c>
      <c r="AE1343" s="1" t="s">
        <v>58</v>
      </c>
      <c r="AF1343" s="1" t="s">
        <v>58</v>
      </c>
      <c r="AG1343" s="1" t="s">
        <v>58</v>
      </c>
      <c r="AH1343" s="1" t="s">
        <v>58</v>
      </c>
      <c r="AI1343" s="1" t="s">
        <v>58</v>
      </c>
      <c r="AJ1343" s="1" t="s">
        <v>58</v>
      </c>
      <c r="AK1343" s="1">
        <v>1</v>
      </c>
      <c r="AL1343" s="1">
        <v>0</v>
      </c>
      <c r="AM1343" s="1">
        <v>1</v>
      </c>
      <c r="AN1343" s="1">
        <v>0</v>
      </c>
      <c r="AO1343" s="1">
        <v>0</v>
      </c>
      <c r="AP1343" s="1">
        <v>0</v>
      </c>
      <c r="AQ1343" s="1">
        <v>0</v>
      </c>
      <c r="AR1343" s="1">
        <v>0</v>
      </c>
      <c r="AS1343" s="1">
        <v>1</v>
      </c>
      <c r="AV1343" s="1">
        <v>14.1</v>
      </c>
      <c r="AW1343" s="1" t="s">
        <v>59</v>
      </c>
      <c r="AX1343" s="1">
        <v>6</v>
      </c>
    </row>
    <row r="1344" spans="1:50">
      <c r="A1344" s="1" t="s">
        <v>2467</v>
      </c>
      <c r="B1344" s="1" t="s">
        <v>2468</v>
      </c>
      <c r="C1344" s="1" t="s">
        <v>205</v>
      </c>
      <c r="D1344" s="1">
        <v>3480</v>
      </c>
      <c r="E1344" s="1" t="s">
        <v>63</v>
      </c>
      <c r="F1344" s="1">
        <v>26</v>
      </c>
      <c r="G1344" s="1" t="s">
        <v>64</v>
      </c>
      <c r="H1344" s="1">
        <v>250.66</v>
      </c>
      <c r="I1344" s="1" t="s">
        <v>261</v>
      </c>
      <c r="J1344" s="1" t="s">
        <v>71</v>
      </c>
      <c r="K1344" s="1" t="s">
        <v>123</v>
      </c>
      <c r="L1344" s="1" t="s">
        <v>58</v>
      </c>
      <c r="M1344" s="1">
        <v>0</v>
      </c>
      <c r="N1344" s="1">
        <v>0</v>
      </c>
      <c r="O1344" s="1">
        <v>0</v>
      </c>
      <c r="P1344" s="1">
        <v>0</v>
      </c>
      <c r="Q1344" s="1" t="s">
        <v>59</v>
      </c>
      <c r="R1344" s="1" t="s">
        <v>59</v>
      </c>
      <c r="S1344" s="1" t="s">
        <v>59</v>
      </c>
      <c r="T1344" s="1" t="s">
        <v>59</v>
      </c>
      <c r="U1344" s="1" t="s">
        <v>59</v>
      </c>
      <c r="W1344" s="1">
        <v>0</v>
      </c>
      <c r="X1344" s="1">
        <v>0</v>
      </c>
      <c r="Y1344" s="1" t="s">
        <v>58</v>
      </c>
      <c r="Z1344" s="1" t="s">
        <v>66</v>
      </c>
      <c r="AA1344" s="1" t="s">
        <v>58</v>
      </c>
      <c r="AB1344" s="1" t="s">
        <v>58</v>
      </c>
      <c r="AC1344" s="1" t="s">
        <v>58</v>
      </c>
      <c r="AD1344" s="1" t="s">
        <v>58</v>
      </c>
      <c r="AE1344" s="1" t="s">
        <v>58</v>
      </c>
      <c r="AF1344" s="1" t="s">
        <v>58</v>
      </c>
      <c r="AG1344" s="1" t="s">
        <v>58</v>
      </c>
      <c r="AH1344" s="1" t="s">
        <v>58</v>
      </c>
      <c r="AI1344" s="1" t="s">
        <v>58</v>
      </c>
      <c r="AJ1344" s="1" t="s">
        <v>58</v>
      </c>
      <c r="AK1344" s="1">
        <v>1</v>
      </c>
      <c r="AL1344" s="1">
        <v>0</v>
      </c>
      <c r="AM1344" s="1">
        <v>1</v>
      </c>
      <c r="AN1344" s="1">
        <v>0</v>
      </c>
      <c r="AO1344" s="1">
        <v>1</v>
      </c>
      <c r="AP1344" s="1">
        <v>0</v>
      </c>
      <c r="AQ1344" s="1">
        <v>0</v>
      </c>
      <c r="AR1344" s="1">
        <v>0</v>
      </c>
      <c r="AS1344" s="1">
        <v>0</v>
      </c>
      <c r="AV1344" s="1">
        <v>12.4</v>
      </c>
      <c r="AW1344" s="1" t="s">
        <v>59</v>
      </c>
      <c r="AX1344" s="1">
        <v>1</v>
      </c>
    </row>
    <row r="1345" spans="1:50">
      <c r="A1345" s="1" t="s">
        <v>2469</v>
      </c>
      <c r="B1345" s="1" t="s">
        <v>2470</v>
      </c>
      <c r="C1345" s="1" t="s">
        <v>134</v>
      </c>
      <c r="E1345" s="1" t="s">
        <v>63</v>
      </c>
      <c r="F1345" s="1">
        <v>60</v>
      </c>
      <c r="G1345" s="1" t="s">
        <v>104</v>
      </c>
      <c r="H1345" s="1">
        <v>238.82</v>
      </c>
      <c r="I1345" s="1" t="s">
        <v>55</v>
      </c>
      <c r="J1345" s="1" t="s">
        <v>56</v>
      </c>
      <c r="K1345" s="1" t="s">
        <v>111</v>
      </c>
      <c r="L1345" s="1" t="s">
        <v>58</v>
      </c>
      <c r="M1345" s="1">
        <v>0</v>
      </c>
      <c r="N1345" s="1">
        <v>2</v>
      </c>
      <c r="O1345" s="1">
        <v>2</v>
      </c>
      <c r="P1345" s="1">
        <v>0</v>
      </c>
      <c r="Q1345" s="1" t="s">
        <v>59</v>
      </c>
      <c r="R1345" s="1" t="s">
        <v>59</v>
      </c>
      <c r="S1345" s="1" t="s">
        <v>59</v>
      </c>
      <c r="T1345" s="1" t="s">
        <v>59</v>
      </c>
      <c r="U1345" s="1" t="s">
        <v>59</v>
      </c>
      <c r="V1345" s="1">
        <v>2</v>
      </c>
      <c r="W1345" s="1">
        <v>1</v>
      </c>
      <c r="X1345" s="1">
        <v>0</v>
      </c>
      <c r="Y1345" s="1" t="s">
        <v>58</v>
      </c>
      <c r="Z1345" s="1" t="s">
        <v>58</v>
      </c>
      <c r="AA1345" s="1" t="s">
        <v>58</v>
      </c>
      <c r="AB1345" s="1" t="s">
        <v>58</v>
      </c>
      <c r="AC1345" s="1" t="s">
        <v>58</v>
      </c>
      <c r="AD1345" s="1" t="s">
        <v>58</v>
      </c>
      <c r="AE1345" s="1" t="s">
        <v>58</v>
      </c>
      <c r="AF1345" s="1" t="s">
        <v>58</v>
      </c>
      <c r="AG1345" s="1" t="s">
        <v>58</v>
      </c>
      <c r="AH1345" s="1" t="s">
        <v>58</v>
      </c>
      <c r="AI1345" s="1" t="s">
        <v>58</v>
      </c>
      <c r="AJ1345" s="1" t="s">
        <v>58</v>
      </c>
      <c r="AK1345" s="1">
        <v>0</v>
      </c>
      <c r="AL1345" s="1">
        <v>0</v>
      </c>
      <c r="AM1345" s="1">
        <v>1</v>
      </c>
      <c r="AN1345" s="1">
        <v>0</v>
      </c>
      <c r="AO1345" s="1">
        <v>0</v>
      </c>
      <c r="AP1345" s="1">
        <v>0</v>
      </c>
      <c r="AQ1345" s="1">
        <v>0</v>
      </c>
      <c r="AR1345" s="1">
        <v>0</v>
      </c>
      <c r="AS1345" s="1">
        <v>0</v>
      </c>
      <c r="AV1345" s="1">
        <v>11.6</v>
      </c>
      <c r="AW1345" s="1" t="s">
        <v>59</v>
      </c>
      <c r="AX1345" s="1">
        <v>1</v>
      </c>
    </row>
    <row r="1346" spans="1:50">
      <c r="A1346" s="1" t="s">
        <v>2471</v>
      </c>
      <c r="B1346" s="1" t="s">
        <v>2472</v>
      </c>
      <c r="C1346" s="1" t="s">
        <v>122</v>
      </c>
      <c r="D1346" s="1">
        <v>2680</v>
      </c>
      <c r="E1346" s="1" t="s">
        <v>63</v>
      </c>
      <c r="F1346" s="1">
        <v>28</v>
      </c>
      <c r="G1346" s="1" t="s">
        <v>54</v>
      </c>
      <c r="H1346" s="1">
        <v>245.72</v>
      </c>
      <c r="I1346" s="1" t="s">
        <v>55</v>
      </c>
      <c r="J1346" s="1" t="s">
        <v>55</v>
      </c>
      <c r="K1346" s="1" t="s">
        <v>131</v>
      </c>
      <c r="L1346" s="1" t="s">
        <v>58</v>
      </c>
      <c r="M1346" s="1">
        <v>0</v>
      </c>
      <c r="N1346" s="1">
        <v>1</v>
      </c>
      <c r="O1346" s="1">
        <v>1</v>
      </c>
      <c r="P1346" s="1">
        <v>0</v>
      </c>
      <c r="Q1346" s="1" t="s">
        <v>59</v>
      </c>
      <c r="R1346" s="1" t="s">
        <v>59</v>
      </c>
      <c r="S1346" s="1" t="s">
        <v>59</v>
      </c>
      <c r="T1346" s="1" t="s">
        <v>59</v>
      </c>
      <c r="U1346" s="1" t="s">
        <v>59</v>
      </c>
      <c r="V1346" s="1">
        <v>0</v>
      </c>
      <c r="W1346" s="1">
        <v>1</v>
      </c>
      <c r="X1346" s="1">
        <v>1</v>
      </c>
      <c r="Y1346" s="1" t="s">
        <v>58</v>
      </c>
      <c r="Z1346" s="1" t="s">
        <v>58</v>
      </c>
      <c r="AA1346" s="1" t="s">
        <v>58</v>
      </c>
      <c r="AB1346" s="1" t="s">
        <v>58</v>
      </c>
      <c r="AC1346" s="1" t="s">
        <v>58</v>
      </c>
      <c r="AD1346" s="1" t="s">
        <v>58</v>
      </c>
      <c r="AE1346" s="1" t="s">
        <v>58</v>
      </c>
      <c r="AF1346" s="1" t="s">
        <v>58</v>
      </c>
      <c r="AG1346" s="1" t="s">
        <v>58</v>
      </c>
      <c r="AH1346" s="1" t="s">
        <v>58</v>
      </c>
      <c r="AI1346" s="1" t="s">
        <v>58</v>
      </c>
      <c r="AJ1346" s="1" t="s">
        <v>58</v>
      </c>
      <c r="AK1346" s="1">
        <v>0</v>
      </c>
      <c r="AL1346" s="1">
        <v>0</v>
      </c>
      <c r="AM1346" s="1">
        <v>1</v>
      </c>
      <c r="AN1346" s="1">
        <v>0</v>
      </c>
      <c r="AO1346" s="1">
        <v>0</v>
      </c>
      <c r="AP1346" s="1">
        <v>0</v>
      </c>
      <c r="AQ1346" s="1">
        <v>0</v>
      </c>
      <c r="AR1346" s="1">
        <v>0</v>
      </c>
      <c r="AS1346" s="1">
        <v>1</v>
      </c>
      <c r="AV1346" s="1">
        <v>12.6</v>
      </c>
      <c r="AW1346" s="1" t="s">
        <v>59</v>
      </c>
      <c r="AX1346" s="1">
        <v>7</v>
      </c>
    </row>
    <row r="1347" spans="1:50">
      <c r="A1347" s="1" t="s">
        <v>2473</v>
      </c>
      <c r="B1347" s="1" t="s">
        <v>458</v>
      </c>
      <c r="C1347" s="1" t="s">
        <v>171</v>
      </c>
      <c r="D1347" s="1">
        <v>6840</v>
      </c>
      <c r="E1347" s="1" t="s">
        <v>53</v>
      </c>
      <c r="F1347" s="1">
        <v>58</v>
      </c>
      <c r="G1347" s="1" t="s">
        <v>70</v>
      </c>
      <c r="H1347" s="1">
        <v>260.2</v>
      </c>
      <c r="I1347" s="1" t="s">
        <v>55</v>
      </c>
      <c r="J1347" s="1" t="s">
        <v>55</v>
      </c>
      <c r="K1347" s="1" t="s">
        <v>72</v>
      </c>
      <c r="L1347" s="1" t="s">
        <v>58</v>
      </c>
      <c r="M1347" s="1">
        <v>0</v>
      </c>
      <c r="N1347" s="1">
        <v>2</v>
      </c>
      <c r="O1347" s="1">
        <v>2</v>
      </c>
      <c r="P1347" s="1">
        <v>1</v>
      </c>
      <c r="Q1347" s="1" t="s">
        <v>59</v>
      </c>
      <c r="R1347" s="1" t="s">
        <v>66</v>
      </c>
      <c r="S1347" s="1" t="s">
        <v>66</v>
      </c>
      <c r="T1347" s="1" t="s">
        <v>66</v>
      </c>
      <c r="U1347" s="1" t="s">
        <v>59</v>
      </c>
      <c r="V1347" s="1">
        <v>1</v>
      </c>
      <c r="W1347" s="1">
        <v>1</v>
      </c>
      <c r="X1347" s="1">
        <v>1</v>
      </c>
      <c r="Y1347" s="1" t="s">
        <v>66</v>
      </c>
      <c r="Z1347" s="1" t="s">
        <v>66</v>
      </c>
      <c r="AA1347" s="1" t="s">
        <v>58</v>
      </c>
      <c r="AB1347" s="1" t="s">
        <v>66</v>
      </c>
      <c r="AC1347" s="1" t="s">
        <v>58</v>
      </c>
      <c r="AD1347" s="1" t="s">
        <v>58</v>
      </c>
      <c r="AE1347" s="1" t="s">
        <v>58</v>
      </c>
      <c r="AF1347" s="1" t="s">
        <v>58</v>
      </c>
      <c r="AG1347" s="1" t="s">
        <v>58</v>
      </c>
      <c r="AH1347" s="1" t="s">
        <v>58</v>
      </c>
      <c r="AI1347" s="1" t="s">
        <v>58</v>
      </c>
      <c r="AJ1347" s="1" t="s">
        <v>58</v>
      </c>
      <c r="AK1347" s="1">
        <v>0</v>
      </c>
      <c r="AL1347" s="1">
        <v>0</v>
      </c>
      <c r="AM1347" s="1">
        <v>1</v>
      </c>
      <c r="AN1347" s="1">
        <v>0</v>
      </c>
      <c r="AO1347" s="1">
        <v>1</v>
      </c>
      <c r="AP1347" s="1">
        <v>0</v>
      </c>
      <c r="AQ1347" s="1">
        <v>0</v>
      </c>
      <c r="AR1347" s="1">
        <v>0</v>
      </c>
      <c r="AS1347" s="1">
        <v>1</v>
      </c>
      <c r="AV1347" s="1">
        <v>12.4</v>
      </c>
      <c r="AW1347" s="1" t="s">
        <v>59</v>
      </c>
      <c r="AX1347" s="1">
        <v>3</v>
      </c>
    </row>
    <row r="1348" spans="1:50">
      <c r="A1348" s="1" t="s">
        <v>2474</v>
      </c>
      <c r="B1348" s="1" t="s">
        <v>1989</v>
      </c>
      <c r="C1348" s="1" t="s">
        <v>236</v>
      </c>
      <c r="D1348" s="1">
        <v>6200</v>
      </c>
      <c r="E1348" s="1" t="s">
        <v>53</v>
      </c>
      <c r="F1348" s="1">
        <v>64</v>
      </c>
      <c r="G1348" s="1" t="s">
        <v>70</v>
      </c>
      <c r="H1348" s="1">
        <v>266.12</v>
      </c>
      <c r="I1348" s="1" t="s">
        <v>55</v>
      </c>
      <c r="J1348" s="1" t="s">
        <v>71</v>
      </c>
      <c r="K1348" s="1" t="s">
        <v>131</v>
      </c>
      <c r="L1348" s="1" t="s">
        <v>58</v>
      </c>
      <c r="M1348" s="1">
        <v>0</v>
      </c>
      <c r="N1348" s="1">
        <v>1</v>
      </c>
      <c r="O1348" s="1">
        <v>1</v>
      </c>
      <c r="P1348" s="1">
        <v>0</v>
      </c>
      <c r="Q1348" s="1" t="s">
        <v>59</v>
      </c>
      <c r="R1348" s="1" t="s">
        <v>59</v>
      </c>
      <c r="S1348" s="1" t="s">
        <v>59</v>
      </c>
      <c r="T1348" s="1" t="s">
        <v>59</v>
      </c>
      <c r="U1348" s="1" t="s">
        <v>59</v>
      </c>
      <c r="V1348" s="1">
        <v>0</v>
      </c>
      <c r="W1348" s="1">
        <v>0</v>
      </c>
      <c r="X1348" s="1">
        <v>0</v>
      </c>
      <c r="Y1348" s="1" t="s">
        <v>58</v>
      </c>
      <c r="Z1348" s="1" t="s">
        <v>66</v>
      </c>
      <c r="AA1348" s="1" t="s">
        <v>58</v>
      </c>
      <c r="AB1348" s="1" t="s">
        <v>66</v>
      </c>
      <c r="AC1348" s="1" t="s">
        <v>58</v>
      </c>
      <c r="AD1348" s="1" t="s">
        <v>58</v>
      </c>
      <c r="AE1348" s="1" t="s">
        <v>58</v>
      </c>
      <c r="AF1348" s="1" t="s">
        <v>58</v>
      </c>
      <c r="AG1348" s="1" t="s">
        <v>58</v>
      </c>
      <c r="AH1348" s="1" t="s">
        <v>58</v>
      </c>
      <c r="AI1348" s="1" t="s">
        <v>58</v>
      </c>
      <c r="AJ1348" s="1" t="s">
        <v>58</v>
      </c>
      <c r="AK1348" s="1">
        <v>0</v>
      </c>
      <c r="AL1348" s="1">
        <v>0</v>
      </c>
      <c r="AM1348" s="1">
        <v>1</v>
      </c>
      <c r="AN1348" s="1">
        <v>0</v>
      </c>
      <c r="AO1348" s="1">
        <v>1</v>
      </c>
      <c r="AP1348" s="1">
        <v>0</v>
      </c>
      <c r="AQ1348" s="1">
        <v>0</v>
      </c>
      <c r="AR1348" s="1">
        <v>0</v>
      </c>
      <c r="AS1348" s="1">
        <v>1</v>
      </c>
      <c r="AV1348" s="1">
        <v>13.1</v>
      </c>
      <c r="AW1348" s="1" t="s">
        <v>59</v>
      </c>
      <c r="AX1348" s="1">
        <v>4</v>
      </c>
    </row>
    <row r="1349" spans="1:50">
      <c r="A1349" s="1" t="s">
        <v>2475</v>
      </c>
      <c r="B1349" s="1" t="s">
        <v>1494</v>
      </c>
      <c r="C1349" s="1" t="s">
        <v>119</v>
      </c>
      <c r="D1349" s="1">
        <v>7520</v>
      </c>
      <c r="E1349" s="1" t="s">
        <v>53</v>
      </c>
      <c r="F1349" s="1">
        <v>52</v>
      </c>
      <c r="G1349" s="1" t="s">
        <v>64</v>
      </c>
      <c r="H1349" s="1">
        <v>280.92</v>
      </c>
      <c r="I1349" s="1" t="s">
        <v>105</v>
      </c>
      <c r="J1349" s="1" t="s">
        <v>71</v>
      </c>
      <c r="K1349" s="1" t="s">
        <v>131</v>
      </c>
      <c r="L1349" s="1" t="s">
        <v>58</v>
      </c>
      <c r="M1349" s="1">
        <v>0</v>
      </c>
      <c r="N1349" s="1">
        <v>2</v>
      </c>
      <c r="O1349" s="1">
        <v>2</v>
      </c>
      <c r="P1349" s="1">
        <v>0</v>
      </c>
      <c r="Q1349" s="1" t="s">
        <v>59</v>
      </c>
      <c r="R1349" s="1" t="s">
        <v>59</v>
      </c>
      <c r="S1349" s="1" t="s">
        <v>59</v>
      </c>
      <c r="T1349" s="1" t="s">
        <v>66</v>
      </c>
      <c r="U1349" s="1" t="s">
        <v>59</v>
      </c>
      <c r="W1349" s="1">
        <v>0</v>
      </c>
      <c r="X1349" s="1">
        <v>0</v>
      </c>
      <c r="Y1349" s="1" t="s">
        <v>66</v>
      </c>
      <c r="Z1349" s="1" t="s">
        <v>66</v>
      </c>
      <c r="AA1349" s="1" t="s">
        <v>58</v>
      </c>
      <c r="AB1349" s="1" t="s">
        <v>66</v>
      </c>
      <c r="AC1349" s="1" t="s">
        <v>58</v>
      </c>
      <c r="AD1349" s="1" t="s">
        <v>58</v>
      </c>
      <c r="AE1349" s="1" t="s">
        <v>66</v>
      </c>
      <c r="AF1349" s="1" t="s">
        <v>58</v>
      </c>
      <c r="AG1349" s="1" t="s">
        <v>58</v>
      </c>
      <c r="AH1349" s="1" t="s">
        <v>58</v>
      </c>
      <c r="AI1349" s="1" t="s">
        <v>58</v>
      </c>
      <c r="AJ1349" s="1" t="s">
        <v>58</v>
      </c>
      <c r="AK1349" s="1">
        <v>1</v>
      </c>
      <c r="AL1349" s="1">
        <v>0</v>
      </c>
      <c r="AM1349" s="1">
        <v>1</v>
      </c>
      <c r="AN1349" s="1">
        <v>0</v>
      </c>
      <c r="AO1349" s="1">
        <v>1</v>
      </c>
      <c r="AP1349" s="1">
        <v>0</v>
      </c>
      <c r="AQ1349" s="1">
        <v>0</v>
      </c>
      <c r="AR1349" s="1">
        <v>0</v>
      </c>
      <c r="AS1349" s="1">
        <v>0</v>
      </c>
      <c r="AV1349" s="1">
        <v>14</v>
      </c>
      <c r="AW1349" s="1" t="s">
        <v>59</v>
      </c>
      <c r="AX1349" s="1">
        <v>7</v>
      </c>
    </row>
    <row r="1350" spans="1:50">
      <c r="A1350" s="1" t="s">
        <v>2476</v>
      </c>
      <c r="B1350" s="1" t="s">
        <v>2477</v>
      </c>
      <c r="C1350" s="1" t="s">
        <v>185</v>
      </c>
      <c r="D1350" s="1">
        <v>1600</v>
      </c>
      <c r="E1350" s="1" t="s">
        <v>53</v>
      </c>
      <c r="F1350" s="1">
        <v>60</v>
      </c>
      <c r="G1350" s="1" t="s">
        <v>64</v>
      </c>
      <c r="H1350" s="1">
        <v>490.46</v>
      </c>
      <c r="I1350" s="1" t="s">
        <v>105</v>
      </c>
      <c r="J1350" s="1" t="s">
        <v>71</v>
      </c>
      <c r="K1350" s="1" t="s">
        <v>72</v>
      </c>
      <c r="L1350" s="1" t="s">
        <v>58</v>
      </c>
      <c r="M1350" s="1">
        <v>0</v>
      </c>
      <c r="N1350" s="1">
        <v>2</v>
      </c>
      <c r="O1350" s="1">
        <v>2</v>
      </c>
      <c r="P1350" s="1">
        <v>0</v>
      </c>
      <c r="Q1350" s="1" t="s">
        <v>59</v>
      </c>
      <c r="R1350" s="1" t="s">
        <v>59</v>
      </c>
      <c r="S1350" s="1" t="s">
        <v>59</v>
      </c>
      <c r="T1350" s="1" t="s">
        <v>59</v>
      </c>
      <c r="U1350" s="1" t="s">
        <v>59</v>
      </c>
      <c r="W1350" s="1">
        <v>0</v>
      </c>
      <c r="X1350" s="1">
        <v>0</v>
      </c>
      <c r="Y1350" s="1" t="s">
        <v>66</v>
      </c>
      <c r="Z1350" s="1" t="s">
        <v>66</v>
      </c>
      <c r="AA1350" s="1" t="s">
        <v>58</v>
      </c>
      <c r="AB1350" s="1" t="s">
        <v>66</v>
      </c>
      <c r="AC1350" s="1" t="s">
        <v>58</v>
      </c>
      <c r="AD1350" s="1" t="s">
        <v>58</v>
      </c>
      <c r="AE1350" s="1" t="s">
        <v>58</v>
      </c>
      <c r="AF1350" s="1" t="s">
        <v>58</v>
      </c>
      <c r="AG1350" s="1" t="s">
        <v>58</v>
      </c>
      <c r="AH1350" s="1" t="s">
        <v>58</v>
      </c>
      <c r="AI1350" s="1" t="s">
        <v>58</v>
      </c>
      <c r="AJ1350" s="1" t="s">
        <v>58</v>
      </c>
      <c r="AK1350" s="1">
        <v>0</v>
      </c>
      <c r="AL1350" s="1">
        <v>0</v>
      </c>
      <c r="AM1350" s="1">
        <v>1</v>
      </c>
      <c r="AN1350" s="1">
        <v>0</v>
      </c>
      <c r="AO1350" s="1">
        <v>1</v>
      </c>
      <c r="AP1350" s="1">
        <v>0</v>
      </c>
      <c r="AQ1350" s="1">
        <v>0</v>
      </c>
      <c r="AR1350" s="1">
        <v>0</v>
      </c>
      <c r="AS1350" s="1">
        <v>1</v>
      </c>
      <c r="AV1350" s="1">
        <v>15.6</v>
      </c>
      <c r="AW1350" s="1" t="s">
        <v>59</v>
      </c>
      <c r="AX1350" s="1">
        <v>1</v>
      </c>
    </row>
    <row r="1351" spans="1:50">
      <c r="A1351" s="1" t="s">
        <v>2478</v>
      </c>
      <c r="B1351" s="1" t="s">
        <v>968</v>
      </c>
      <c r="C1351" s="1" t="s">
        <v>122</v>
      </c>
      <c r="D1351" s="1">
        <v>5000</v>
      </c>
      <c r="E1351" s="1" t="s">
        <v>53</v>
      </c>
      <c r="F1351" s="1">
        <v>40</v>
      </c>
      <c r="G1351" s="1" t="s">
        <v>84</v>
      </c>
      <c r="H1351" s="1">
        <v>380.26</v>
      </c>
      <c r="I1351" s="1" t="s">
        <v>65</v>
      </c>
      <c r="J1351" s="1" t="s">
        <v>56</v>
      </c>
      <c r="K1351" s="1" t="s">
        <v>131</v>
      </c>
      <c r="L1351" s="1" t="s">
        <v>66</v>
      </c>
      <c r="M1351" s="1">
        <v>2</v>
      </c>
      <c r="N1351" s="1">
        <v>1</v>
      </c>
      <c r="O1351" s="1">
        <v>1</v>
      </c>
      <c r="P1351" s="1">
        <v>0</v>
      </c>
      <c r="Q1351" s="1" t="s">
        <v>59</v>
      </c>
      <c r="R1351" s="1" t="s">
        <v>59</v>
      </c>
      <c r="S1351" s="1" t="s">
        <v>59</v>
      </c>
      <c r="T1351" s="1" t="s">
        <v>59</v>
      </c>
      <c r="U1351" s="1" t="s">
        <v>59</v>
      </c>
      <c r="V1351" s="1">
        <v>2</v>
      </c>
      <c r="W1351" s="1">
        <v>1</v>
      </c>
      <c r="X1351" s="1">
        <v>1</v>
      </c>
      <c r="Y1351" s="1" t="s">
        <v>66</v>
      </c>
      <c r="Z1351" s="1" t="s">
        <v>58</v>
      </c>
      <c r="AA1351" s="1" t="s">
        <v>58</v>
      </c>
      <c r="AB1351" s="1" t="s">
        <v>58</v>
      </c>
      <c r="AC1351" s="1" t="s">
        <v>58</v>
      </c>
      <c r="AD1351" s="1" t="s">
        <v>58</v>
      </c>
      <c r="AE1351" s="1" t="s">
        <v>58</v>
      </c>
      <c r="AF1351" s="1" t="s">
        <v>58</v>
      </c>
      <c r="AG1351" s="1" t="s">
        <v>58</v>
      </c>
      <c r="AH1351" s="1" t="s">
        <v>58</v>
      </c>
      <c r="AI1351" s="1" t="s">
        <v>58</v>
      </c>
      <c r="AJ1351" s="1" t="s">
        <v>66</v>
      </c>
      <c r="AK1351" s="1">
        <v>0</v>
      </c>
      <c r="AL1351" s="1">
        <v>0</v>
      </c>
      <c r="AM1351" s="1">
        <v>0</v>
      </c>
      <c r="AN1351" s="1">
        <v>0</v>
      </c>
      <c r="AO1351" s="1">
        <v>0</v>
      </c>
      <c r="AP1351" s="1">
        <v>0</v>
      </c>
      <c r="AQ1351" s="1">
        <v>0</v>
      </c>
      <c r="AR1351" s="1">
        <v>0</v>
      </c>
      <c r="AS1351" s="1">
        <v>0</v>
      </c>
      <c r="AV1351" s="1">
        <v>14.2</v>
      </c>
      <c r="AW1351" s="1" t="s">
        <v>59</v>
      </c>
      <c r="AX1351" s="1">
        <v>7</v>
      </c>
    </row>
    <row r="1352" spans="1:50">
      <c r="A1352" s="1" t="s">
        <v>2479</v>
      </c>
      <c r="B1352" s="1" t="s">
        <v>2480</v>
      </c>
      <c r="C1352" s="1" t="s">
        <v>108</v>
      </c>
      <c r="D1352" s="1">
        <v>1920</v>
      </c>
      <c r="E1352" s="1" t="s">
        <v>53</v>
      </c>
      <c r="F1352" s="1">
        <v>38</v>
      </c>
      <c r="G1352" s="1" t="s">
        <v>64</v>
      </c>
      <c r="H1352" s="1">
        <v>213.82</v>
      </c>
      <c r="I1352" s="1" t="s">
        <v>105</v>
      </c>
      <c r="J1352" s="1" t="s">
        <v>56</v>
      </c>
      <c r="K1352" s="1" t="s">
        <v>85</v>
      </c>
      <c r="L1352" s="1" t="s">
        <v>58</v>
      </c>
      <c r="M1352" s="1">
        <v>0</v>
      </c>
      <c r="N1352" s="1">
        <v>2</v>
      </c>
      <c r="O1352" s="1">
        <v>1</v>
      </c>
      <c r="P1352" s="1">
        <v>0</v>
      </c>
      <c r="Q1352" s="1" t="s">
        <v>59</v>
      </c>
      <c r="R1352" s="1" t="s">
        <v>66</v>
      </c>
      <c r="S1352" s="1" t="s">
        <v>59</v>
      </c>
      <c r="T1352" s="1" t="s">
        <v>66</v>
      </c>
      <c r="U1352" s="1" t="s">
        <v>66</v>
      </c>
      <c r="V1352" s="1">
        <v>0</v>
      </c>
      <c r="W1352" s="1">
        <v>1</v>
      </c>
      <c r="X1352" s="1">
        <v>1</v>
      </c>
      <c r="Y1352" s="1" t="s">
        <v>59</v>
      </c>
      <c r="Z1352" s="1" t="s">
        <v>59</v>
      </c>
      <c r="AA1352" s="1" t="s">
        <v>59</v>
      </c>
      <c r="AB1352" s="1" t="s">
        <v>59</v>
      </c>
      <c r="AC1352" s="1" t="s">
        <v>59</v>
      </c>
      <c r="AD1352" s="1" t="s">
        <v>59</v>
      </c>
      <c r="AE1352" s="1" t="s">
        <v>59</v>
      </c>
      <c r="AF1352" s="1" t="s">
        <v>59</v>
      </c>
      <c r="AG1352" s="1" t="s">
        <v>59</v>
      </c>
      <c r="AH1352" s="1" t="s">
        <v>59</v>
      </c>
      <c r="AI1352" s="1" t="s">
        <v>59</v>
      </c>
      <c r="AJ1352" s="1" t="s">
        <v>59</v>
      </c>
      <c r="AV1352" s="1">
        <v>14.5</v>
      </c>
      <c r="AW1352" s="1" t="s">
        <v>59</v>
      </c>
      <c r="AX1352" s="1">
        <v>9</v>
      </c>
    </row>
    <row r="1353" spans="1:50">
      <c r="A1353" s="1" t="s">
        <v>2481</v>
      </c>
      <c r="B1353" s="1" t="s">
        <v>1629</v>
      </c>
      <c r="C1353" s="1" t="s">
        <v>108</v>
      </c>
      <c r="D1353" s="1">
        <v>3360</v>
      </c>
      <c r="E1353" s="1" t="s">
        <v>53</v>
      </c>
      <c r="F1353" s="1">
        <v>68</v>
      </c>
      <c r="G1353" s="1" t="s">
        <v>54</v>
      </c>
      <c r="H1353" s="1">
        <v>138.16</v>
      </c>
      <c r="I1353" s="1" t="s">
        <v>55</v>
      </c>
      <c r="J1353" s="1" t="s">
        <v>55</v>
      </c>
      <c r="K1353" s="1" t="s">
        <v>131</v>
      </c>
      <c r="L1353" s="1" t="s">
        <v>58</v>
      </c>
      <c r="M1353" s="1">
        <v>0</v>
      </c>
      <c r="N1353" s="1">
        <v>1</v>
      </c>
      <c r="O1353" s="1">
        <v>1</v>
      </c>
      <c r="P1353" s="1">
        <v>0</v>
      </c>
      <c r="Q1353" s="1" t="s">
        <v>59</v>
      </c>
      <c r="R1353" s="1" t="s">
        <v>59</v>
      </c>
      <c r="S1353" s="1" t="s">
        <v>59</v>
      </c>
      <c r="T1353" s="1" t="s">
        <v>59</v>
      </c>
      <c r="U1353" s="1" t="s">
        <v>59</v>
      </c>
      <c r="V1353" s="1">
        <v>1</v>
      </c>
      <c r="W1353" s="1">
        <v>0</v>
      </c>
      <c r="X1353" s="1">
        <v>0</v>
      </c>
      <c r="Y1353" s="1" t="s">
        <v>58</v>
      </c>
      <c r="Z1353" s="1" t="s">
        <v>58</v>
      </c>
      <c r="AA1353" s="1" t="s">
        <v>58</v>
      </c>
      <c r="AB1353" s="1" t="s">
        <v>58</v>
      </c>
      <c r="AC1353" s="1" t="s">
        <v>58</v>
      </c>
      <c r="AD1353" s="1" t="s">
        <v>58</v>
      </c>
      <c r="AE1353" s="1" t="s">
        <v>58</v>
      </c>
      <c r="AF1353" s="1" t="s">
        <v>58</v>
      </c>
      <c r="AG1353" s="1" t="s">
        <v>58</v>
      </c>
      <c r="AH1353" s="1" t="s">
        <v>58</v>
      </c>
      <c r="AI1353" s="1" t="s">
        <v>58</v>
      </c>
      <c r="AJ1353" s="1" t="s">
        <v>58</v>
      </c>
      <c r="AK1353" s="1">
        <v>1</v>
      </c>
      <c r="AL1353" s="1">
        <v>0</v>
      </c>
      <c r="AM1353" s="1">
        <v>0</v>
      </c>
      <c r="AN1353" s="1">
        <v>0</v>
      </c>
      <c r="AO1353" s="1">
        <v>0</v>
      </c>
      <c r="AP1353" s="1">
        <v>0</v>
      </c>
      <c r="AQ1353" s="1">
        <v>0</v>
      </c>
      <c r="AR1353" s="1">
        <v>0</v>
      </c>
      <c r="AS1353" s="1">
        <v>0</v>
      </c>
      <c r="AV1353" s="1">
        <v>11.1</v>
      </c>
      <c r="AW1353" s="1" t="s">
        <v>59</v>
      </c>
      <c r="AX1353" s="1">
        <v>9</v>
      </c>
    </row>
    <row r="1354" spans="1:50">
      <c r="A1354" s="1" t="s">
        <v>2482</v>
      </c>
      <c r="B1354" s="1" t="s">
        <v>2483</v>
      </c>
      <c r="C1354" s="1" t="s">
        <v>122</v>
      </c>
      <c r="D1354" s="1">
        <v>2680</v>
      </c>
      <c r="E1354" s="1" t="s">
        <v>53</v>
      </c>
      <c r="F1354" s="1">
        <v>56</v>
      </c>
      <c r="G1354" s="1" t="s">
        <v>104</v>
      </c>
      <c r="H1354" s="1">
        <v>305.26</v>
      </c>
      <c r="I1354" s="1" t="s">
        <v>55</v>
      </c>
      <c r="J1354" s="1" t="s">
        <v>55</v>
      </c>
      <c r="K1354" s="1" t="s">
        <v>72</v>
      </c>
      <c r="L1354" s="1" t="s">
        <v>66</v>
      </c>
      <c r="M1354" s="1">
        <v>1</v>
      </c>
      <c r="N1354" s="1">
        <v>1</v>
      </c>
      <c r="O1354" s="1">
        <v>1</v>
      </c>
      <c r="P1354" s="1">
        <v>0</v>
      </c>
      <c r="Q1354" s="1" t="s">
        <v>59</v>
      </c>
      <c r="R1354" s="1" t="s">
        <v>59</v>
      </c>
      <c r="S1354" s="1" t="s">
        <v>66</v>
      </c>
      <c r="T1354" s="1" t="s">
        <v>59</v>
      </c>
      <c r="U1354" s="1" t="s">
        <v>59</v>
      </c>
      <c r="V1354" s="1">
        <v>2</v>
      </c>
      <c r="W1354" s="1">
        <v>0</v>
      </c>
      <c r="X1354" s="1">
        <v>0</v>
      </c>
      <c r="Y1354" s="1" t="s">
        <v>58</v>
      </c>
      <c r="Z1354" s="1" t="s">
        <v>66</v>
      </c>
      <c r="AA1354" s="1" t="s">
        <v>58</v>
      </c>
      <c r="AB1354" s="1" t="s">
        <v>66</v>
      </c>
      <c r="AC1354" s="1" t="s">
        <v>58</v>
      </c>
      <c r="AD1354" s="1" t="s">
        <v>66</v>
      </c>
      <c r="AE1354" s="1" t="s">
        <v>66</v>
      </c>
      <c r="AF1354" s="1" t="s">
        <v>58</v>
      </c>
      <c r="AG1354" s="1" t="s">
        <v>58</v>
      </c>
      <c r="AH1354" s="1" t="s">
        <v>58</v>
      </c>
      <c r="AI1354" s="1" t="s">
        <v>58</v>
      </c>
      <c r="AJ1354" s="1" t="s">
        <v>58</v>
      </c>
      <c r="AK1354" s="1">
        <v>0</v>
      </c>
      <c r="AL1354" s="1">
        <v>0</v>
      </c>
      <c r="AM1354" s="1">
        <v>1</v>
      </c>
      <c r="AN1354" s="1">
        <v>0</v>
      </c>
      <c r="AO1354" s="1">
        <v>1</v>
      </c>
      <c r="AP1354" s="1">
        <v>0</v>
      </c>
      <c r="AQ1354" s="1">
        <v>0</v>
      </c>
      <c r="AR1354" s="1">
        <v>1</v>
      </c>
      <c r="AS1354" s="1">
        <v>1</v>
      </c>
      <c r="AV1354" s="1">
        <v>12.8</v>
      </c>
      <c r="AW1354" s="1" t="s">
        <v>59</v>
      </c>
      <c r="AX1354" s="1">
        <v>7</v>
      </c>
    </row>
    <row r="1355" spans="1:50">
      <c r="A1355" s="1" t="s">
        <v>2484</v>
      </c>
      <c r="B1355" s="1" t="s">
        <v>310</v>
      </c>
      <c r="C1355" s="1" t="s">
        <v>134</v>
      </c>
      <c r="E1355" s="1" t="s">
        <v>53</v>
      </c>
      <c r="F1355" s="1">
        <v>32</v>
      </c>
      <c r="G1355" s="1" t="s">
        <v>115</v>
      </c>
      <c r="H1355" s="1">
        <v>188.16</v>
      </c>
      <c r="I1355" s="1" t="s">
        <v>55</v>
      </c>
      <c r="J1355" s="1" t="s">
        <v>56</v>
      </c>
      <c r="K1355" s="1" t="s">
        <v>116</v>
      </c>
      <c r="L1355" s="1" t="s">
        <v>66</v>
      </c>
      <c r="M1355" s="1">
        <v>4</v>
      </c>
      <c r="N1355" s="1">
        <v>0</v>
      </c>
      <c r="O1355" s="1">
        <v>0</v>
      </c>
      <c r="P1355" s="1">
        <v>0</v>
      </c>
      <c r="Q1355" s="1" t="s">
        <v>59</v>
      </c>
      <c r="R1355" s="1" t="s">
        <v>59</v>
      </c>
      <c r="S1355" s="1" t="s">
        <v>59</v>
      </c>
      <c r="T1355" s="1" t="s">
        <v>59</v>
      </c>
      <c r="U1355" s="1" t="s">
        <v>59</v>
      </c>
      <c r="V1355" s="1">
        <v>0</v>
      </c>
      <c r="W1355" s="1">
        <v>0</v>
      </c>
      <c r="X1355" s="1">
        <v>1</v>
      </c>
      <c r="Y1355" s="1" t="s">
        <v>59</v>
      </c>
      <c r="Z1355" s="1" t="s">
        <v>59</v>
      </c>
      <c r="AA1355" s="1" t="s">
        <v>59</v>
      </c>
      <c r="AB1355" s="1" t="s">
        <v>59</v>
      </c>
      <c r="AC1355" s="1" t="s">
        <v>59</v>
      </c>
      <c r="AD1355" s="1" t="s">
        <v>59</v>
      </c>
      <c r="AE1355" s="1" t="s">
        <v>59</v>
      </c>
      <c r="AF1355" s="1" t="s">
        <v>59</v>
      </c>
      <c r="AG1355" s="1" t="s">
        <v>59</v>
      </c>
      <c r="AH1355" s="1" t="s">
        <v>59</v>
      </c>
      <c r="AI1355" s="1" t="s">
        <v>59</v>
      </c>
      <c r="AJ1355" s="1" t="s">
        <v>59</v>
      </c>
      <c r="AV1355" s="1">
        <v>12.3</v>
      </c>
      <c r="AW1355" s="1" t="s">
        <v>59</v>
      </c>
      <c r="AX1355" s="1">
        <v>1</v>
      </c>
    </row>
    <row r="1356" spans="1:50">
      <c r="A1356" s="1" t="s">
        <v>2485</v>
      </c>
      <c r="B1356" s="1" t="s">
        <v>2486</v>
      </c>
      <c r="C1356" s="1" t="s">
        <v>182</v>
      </c>
      <c r="D1356" s="1">
        <v>8840</v>
      </c>
      <c r="E1356" s="1" t="s">
        <v>63</v>
      </c>
      <c r="F1356" s="1">
        <v>64</v>
      </c>
      <c r="G1356" s="1" t="s">
        <v>226</v>
      </c>
      <c r="H1356" s="1">
        <v>370.07</v>
      </c>
      <c r="I1356" s="1" t="s">
        <v>105</v>
      </c>
      <c r="J1356" s="1" t="s">
        <v>56</v>
      </c>
      <c r="K1356" s="1" t="s">
        <v>72</v>
      </c>
      <c r="L1356" s="1" t="s">
        <v>58</v>
      </c>
      <c r="M1356" s="1">
        <v>0</v>
      </c>
      <c r="N1356" s="1">
        <v>2</v>
      </c>
      <c r="O1356" s="1">
        <v>2</v>
      </c>
      <c r="P1356" s="1">
        <v>2</v>
      </c>
      <c r="Q1356" s="1" t="s">
        <v>59</v>
      </c>
      <c r="R1356" s="1" t="s">
        <v>59</v>
      </c>
      <c r="S1356" s="1" t="s">
        <v>66</v>
      </c>
      <c r="T1356" s="1" t="s">
        <v>66</v>
      </c>
      <c r="U1356" s="1" t="s">
        <v>66</v>
      </c>
      <c r="V1356" s="1">
        <v>0</v>
      </c>
      <c r="W1356" s="1">
        <v>1</v>
      </c>
      <c r="X1356" s="1">
        <v>1</v>
      </c>
      <c r="Y1356" s="1" t="s">
        <v>66</v>
      </c>
      <c r="Z1356" s="1" t="s">
        <v>66</v>
      </c>
      <c r="AA1356" s="1" t="s">
        <v>66</v>
      </c>
      <c r="AB1356" s="1" t="s">
        <v>66</v>
      </c>
      <c r="AC1356" s="1" t="s">
        <v>58</v>
      </c>
      <c r="AD1356" s="1" t="s">
        <v>58</v>
      </c>
      <c r="AE1356" s="1" t="s">
        <v>58</v>
      </c>
      <c r="AF1356" s="1" t="s">
        <v>58</v>
      </c>
      <c r="AG1356" s="1" t="s">
        <v>58</v>
      </c>
      <c r="AH1356" s="1" t="s">
        <v>58</v>
      </c>
      <c r="AI1356" s="1" t="s">
        <v>58</v>
      </c>
      <c r="AJ1356" s="1" t="s">
        <v>58</v>
      </c>
      <c r="AK1356" s="1">
        <v>0</v>
      </c>
      <c r="AL1356" s="1">
        <v>0</v>
      </c>
      <c r="AM1356" s="1">
        <v>1</v>
      </c>
      <c r="AN1356" s="1">
        <v>0</v>
      </c>
      <c r="AO1356" s="1">
        <v>0</v>
      </c>
      <c r="AP1356" s="1">
        <v>0</v>
      </c>
      <c r="AQ1356" s="1">
        <v>0</v>
      </c>
      <c r="AR1356" s="1">
        <v>0</v>
      </c>
      <c r="AS1356" s="1">
        <v>0</v>
      </c>
      <c r="AV1356" s="1">
        <v>16.8</v>
      </c>
      <c r="AW1356" s="1" t="s">
        <v>66</v>
      </c>
      <c r="AX1356" s="1">
        <v>7</v>
      </c>
    </row>
    <row r="1357" spans="1:50">
      <c r="A1357" s="1" t="s">
        <v>2487</v>
      </c>
      <c r="B1357" s="1" t="s">
        <v>2488</v>
      </c>
      <c r="C1357" s="1" t="s">
        <v>108</v>
      </c>
      <c r="D1357" s="1">
        <v>4080</v>
      </c>
      <c r="E1357" s="1" t="s">
        <v>53</v>
      </c>
      <c r="F1357" s="1">
        <v>58</v>
      </c>
      <c r="G1357" s="1" t="s">
        <v>115</v>
      </c>
      <c r="H1357" s="1">
        <v>171.71</v>
      </c>
      <c r="I1357" s="1" t="s">
        <v>94</v>
      </c>
      <c r="J1357" s="1" t="s">
        <v>55</v>
      </c>
      <c r="K1357" s="1" t="s">
        <v>123</v>
      </c>
      <c r="L1357" s="1" t="s">
        <v>58</v>
      </c>
      <c r="M1357" s="1">
        <v>0</v>
      </c>
      <c r="N1357" s="1">
        <v>0</v>
      </c>
      <c r="O1357" s="1">
        <v>0</v>
      </c>
      <c r="P1357" s="1">
        <v>0</v>
      </c>
      <c r="Q1357" s="1" t="s">
        <v>59</v>
      </c>
      <c r="R1357" s="1" t="s">
        <v>59</v>
      </c>
      <c r="S1357" s="1" t="s">
        <v>59</v>
      </c>
      <c r="T1357" s="1" t="s">
        <v>59</v>
      </c>
      <c r="U1357" s="1" t="s">
        <v>59</v>
      </c>
      <c r="W1357" s="1">
        <v>0</v>
      </c>
      <c r="X1357" s="1">
        <v>0</v>
      </c>
      <c r="Y1357" s="1" t="s">
        <v>59</v>
      </c>
      <c r="Z1357" s="1" t="s">
        <v>59</v>
      </c>
      <c r="AA1357" s="1" t="s">
        <v>59</v>
      </c>
      <c r="AB1357" s="1" t="s">
        <v>59</v>
      </c>
      <c r="AC1357" s="1" t="s">
        <v>59</v>
      </c>
      <c r="AD1357" s="1" t="s">
        <v>59</v>
      </c>
      <c r="AE1357" s="1" t="s">
        <v>59</v>
      </c>
      <c r="AF1357" s="1" t="s">
        <v>59</v>
      </c>
      <c r="AG1357" s="1" t="s">
        <v>59</v>
      </c>
      <c r="AH1357" s="1" t="s">
        <v>59</v>
      </c>
      <c r="AI1357" s="1" t="s">
        <v>59</v>
      </c>
      <c r="AJ1357" s="1" t="s">
        <v>59</v>
      </c>
      <c r="AV1357" s="1">
        <v>13.9</v>
      </c>
      <c r="AW1357" s="1" t="s">
        <v>59</v>
      </c>
      <c r="AX1357" s="1">
        <v>9</v>
      </c>
    </row>
    <row r="1358" spans="1:50">
      <c r="A1358" s="1" t="s">
        <v>2489</v>
      </c>
      <c r="B1358" s="1" t="s">
        <v>2490</v>
      </c>
      <c r="C1358" s="1" t="s">
        <v>103</v>
      </c>
      <c r="E1358" s="1" t="s">
        <v>58</v>
      </c>
      <c r="F1358" s="1">
        <v>0</v>
      </c>
      <c r="G1358" s="1" t="s">
        <v>54</v>
      </c>
      <c r="H1358" s="1">
        <v>134.54</v>
      </c>
      <c r="I1358" s="1" t="s">
        <v>55</v>
      </c>
      <c r="J1358" s="1" t="s">
        <v>55</v>
      </c>
      <c r="K1358" s="1" t="s">
        <v>256</v>
      </c>
      <c r="L1358" s="1" t="s">
        <v>58</v>
      </c>
      <c r="M1358" s="1">
        <v>0</v>
      </c>
      <c r="N1358" s="1">
        <v>0</v>
      </c>
      <c r="O1358" s="1">
        <v>0</v>
      </c>
      <c r="P1358" s="1">
        <v>0</v>
      </c>
      <c r="Q1358" s="1" t="s">
        <v>59</v>
      </c>
      <c r="R1358" s="1" t="s">
        <v>59</v>
      </c>
      <c r="S1358" s="1" t="s">
        <v>59</v>
      </c>
      <c r="T1358" s="1" t="s">
        <v>59</v>
      </c>
      <c r="U1358" s="1" t="s">
        <v>59</v>
      </c>
      <c r="W1358" s="1">
        <v>0</v>
      </c>
      <c r="X1358" s="1">
        <v>0</v>
      </c>
      <c r="Y1358" s="1" t="s">
        <v>59</v>
      </c>
      <c r="Z1358" s="1" t="s">
        <v>59</v>
      </c>
      <c r="AA1358" s="1" t="s">
        <v>59</v>
      </c>
      <c r="AB1358" s="1" t="s">
        <v>59</v>
      </c>
      <c r="AC1358" s="1" t="s">
        <v>59</v>
      </c>
      <c r="AD1358" s="1" t="s">
        <v>59</v>
      </c>
      <c r="AE1358" s="1" t="s">
        <v>59</v>
      </c>
      <c r="AF1358" s="1" t="s">
        <v>59</v>
      </c>
      <c r="AG1358" s="1" t="s">
        <v>59</v>
      </c>
      <c r="AH1358" s="1" t="s">
        <v>59</v>
      </c>
      <c r="AI1358" s="1" t="s">
        <v>59</v>
      </c>
      <c r="AJ1358" s="1" t="s">
        <v>59</v>
      </c>
      <c r="AV1358" s="1">
        <v>12.2</v>
      </c>
      <c r="AW1358" s="1" t="s">
        <v>59</v>
      </c>
      <c r="AX1358" s="1">
        <v>6</v>
      </c>
    </row>
    <row r="1359" spans="1:50">
      <c r="A1359" s="1" t="s">
        <v>2491</v>
      </c>
      <c r="B1359" s="1" t="s">
        <v>2492</v>
      </c>
      <c r="C1359" s="1" t="s">
        <v>75</v>
      </c>
      <c r="E1359" s="1" t="s">
        <v>53</v>
      </c>
      <c r="F1359" s="1">
        <v>52</v>
      </c>
      <c r="G1359" s="1" t="s">
        <v>246</v>
      </c>
      <c r="H1359" s="1">
        <v>351.32</v>
      </c>
      <c r="I1359" s="1" t="s">
        <v>55</v>
      </c>
      <c r="J1359" s="1" t="s">
        <v>71</v>
      </c>
      <c r="K1359" s="1" t="s">
        <v>215</v>
      </c>
      <c r="L1359" s="1" t="s">
        <v>66</v>
      </c>
      <c r="M1359" s="1">
        <v>1</v>
      </c>
      <c r="N1359" s="1">
        <v>1</v>
      </c>
      <c r="O1359" s="1">
        <v>1</v>
      </c>
      <c r="P1359" s="1">
        <v>0</v>
      </c>
      <c r="Q1359" s="1" t="s">
        <v>59</v>
      </c>
      <c r="R1359" s="1" t="s">
        <v>59</v>
      </c>
      <c r="S1359" s="1" t="s">
        <v>59</v>
      </c>
      <c r="T1359" s="1" t="s">
        <v>59</v>
      </c>
      <c r="U1359" s="1" t="s">
        <v>59</v>
      </c>
      <c r="V1359" s="1">
        <v>0</v>
      </c>
      <c r="W1359" s="1">
        <v>1</v>
      </c>
      <c r="X1359" s="1">
        <v>1</v>
      </c>
      <c r="Y1359" s="1" t="s">
        <v>66</v>
      </c>
      <c r="Z1359" s="1" t="s">
        <v>66</v>
      </c>
      <c r="AA1359" s="1" t="s">
        <v>58</v>
      </c>
      <c r="AB1359" s="1" t="s">
        <v>66</v>
      </c>
      <c r="AC1359" s="1" t="s">
        <v>58</v>
      </c>
      <c r="AD1359" s="1" t="s">
        <v>58</v>
      </c>
      <c r="AE1359" s="1" t="s">
        <v>58</v>
      </c>
      <c r="AF1359" s="1" t="s">
        <v>58</v>
      </c>
      <c r="AG1359" s="1" t="s">
        <v>58</v>
      </c>
      <c r="AH1359" s="1" t="s">
        <v>58</v>
      </c>
      <c r="AI1359" s="1" t="s">
        <v>58</v>
      </c>
      <c r="AJ1359" s="1" t="s">
        <v>58</v>
      </c>
      <c r="AK1359" s="1">
        <v>0</v>
      </c>
      <c r="AL1359" s="1">
        <v>1</v>
      </c>
      <c r="AM1359" s="1">
        <v>1</v>
      </c>
      <c r="AN1359" s="1">
        <v>0</v>
      </c>
      <c r="AO1359" s="1">
        <v>0</v>
      </c>
      <c r="AP1359" s="1">
        <v>0</v>
      </c>
      <c r="AQ1359" s="1">
        <v>0</v>
      </c>
      <c r="AR1359" s="1">
        <v>0</v>
      </c>
      <c r="AS1359" s="1">
        <v>0</v>
      </c>
      <c r="AV1359" s="1">
        <v>13.4</v>
      </c>
      <c r="AW1359" s="1" t="s">
        <v>59</v>
      </c>
      <c r="AX1359" s="1">
        <v>1</v>
      </c>
    </row>
    <row r="1360" spans="1:50">
      <c r="A1360" s="1" t="s">
        <v>2493</v>
      </c>
      <c r="B1360" s="1" t="s">
        <v>2494</v>
      </c>
      <c r="C1360" s="1" t="s">
        <v>75</v>
      </c>
      <c r="D1360" s="1">
        <v>3000</v>
      </c>
      <c r="E1360" s="1" t="s">
        <v>63</v>
      </c>
      <c r="F1360" s="1">
        <v>74</v>
      </c>
      <c r="G1360" s="1" t="s">
        <v>104</v>
      </c>
      <c r="H1360" s="1">
        <v>242.43</v>
      </c>
      <c r="I1360" s="1" t="s">
        <v>196</v>
      </c>
      <c r="J1360" s="1" t="s">
        <v>71</v>
      </c>
      <c r="K1360" s="1" t="s">
        <v>168</v>
      </c>
      <c r="L1360" s="1" t="s">
        <v>58</v>
      </c>
      <c r="M1360" s="1">
        <v>0</v>
      </c>
      <c r="N1360" s="1">
        <v>2</v>
      </c>
      <c r="O1360" s="1">
        <v>2</v>
      </c>
      <c r="P1360" s="1">
        <v>1</v>
      </c>
      <c r="Q1360" s="1" t="s">
        <v>59</v>
      </c>
      <c r="R1360" s="1" t="s">
        <v>59</v>
      </c>
      <c r="S1360" s="1" t="s">
        <v>59</v>
      </c>
      <c r="T1360" s="1" t="s">
        <v>59</v>
      </c>
      <c r="U1360" s="1" t="s">
        <v>59</v>
      </c>
      <c r="Y1360" s="1" t="s">
        <v>58</v>
      </c>
      <c r="Z1360" s="1" t="s">
        <v>58</v>
      </c>
      <c r="AA1360" s="1" t="s">
        <v>58</v>
      </c>
      <c r="AB1360" s="1" t="s">
        <v>58</v>
      </c>
      <c r="AC1360" s="1" t="s">
        <v>58</v>
      </c>
      <c r="AD1360" s="1" t="s">
        <v>58</v>
      </c>
      <c r="AE1360" s="1" t="s">
        <v>58</v>
      </c>
      <c r="AF1360" s="1" t="s">
        <v>58</v>
      </c>
      <c r="AG1360" s="1" t="s">
        <v>58</v>
      </c>
      <c r="AH1360" s="1" t="s">
        <v>58</v>
      </c>
      <c r="AI1360" s="1" t="s">
        <v>58</v>
      </c>
      <c r="AJ1360" s="1" t="s">
        <v>58</v>
      </c>
      <c r="AK1360" s="1">
        <v>0</v>
      </c>
      <c r="AL1360" s="1">
        <v>0</v>
      </c>
      <c r="AM1360" s="1">
        <v>1</v>
      </c>
      <c r="AN1360" s="1">
        <v>1</v>
      </c>
      <c r="AO1360" s="1">
        <v>0</v>
      </c>
      <c r="AP1360" s="1">
        <v>0</v>
      </c>
      <c r="AQ1360" s="1">
        <v>0</v>
      </c>
      <c r="AR1360" s="1">
        <v>0</v>
      </c>
      <c r="AS1360" s="1">
        <v>0</v>
      </c>
      <c r="AW1360" s="1" t="s">
        <v>66</v>
      </c>
      <c r="AX1360" s="1">
        <v>1</v>
      </c>
    </row>
    <row r="1361" spans="1:50">
      <c r="A1361" s="1" t="s">
        <v>2495</v>
      </c>
      <c r="B1361" s="1" t="s">
        <v>2496</v>
      </c>
      <c r="C1361" s="1" t="s">
        <v>609</v>
      </c>
      <c r="E1361" s="1" t="s">
        <v>63</v>
      </c>
      <c r="F1361" s="1">
        <v>0</v>
      </c>
      <c r="G1361" s="1" t="s">
        <v>104</v>
      </c>
      <c r="H1361" s="1">
        <v>122.04</v>
      </c>
      <c r="I1361" s="1" t="s">
        <v>55</v>
      </c>
      <c r="J1361" s="1" t="s">
        <v>55</v>
      </c>
      <c r="K1361" s="1" t="s">
        <v>215</v>
      </c>
      <c r="L1361" s="1" t="s">
        <v>58</v>
      </c>
      <c r="M1361" s="1">
        <v>0</v>
      </c>
      <c r="N1361" s="1">
        <v>0</v>
      </c>
      <c r="O1361" s="1">
        <v>0</v>
      </c>
      <c r="P1361" s="1">
        <v>0</v>
      </c>
      <c r="Q1361" s="1" t="s">
        <v>59</v>
      </c>
      <c r="R1361" s="1" t="s">
        <v>59</v>
      </c>
      <c r="S1361" s="1" t="s">
        <v>59</v>
      </c>
      <c r="T1361" s="1" t="s">
        <v>59</v>
      </c>
      <c r="U1361" s="1" t="s">
        <v>59</v>
      </c>
      <c r="W1361" s="1">
        <v>0</v>
      </c>
      <c r="X1361" s="1">
        <v>0</v>
      </c>
      <c r="Y1361" s="1" t="s">
        <v>66</v>
      </c>
      <c r="Z1361" s="1" t="s">
        <v>58</v>
      </c>
      <c r="AA1361" s="1" t="s">
        <v>58</v>
      </c>
      <c r="AB1361" s="1" t="s">
        <v>58</v>
      </c>
      <c r="AC1361" s="1" t="s">
        <v>58</v>
      </c>
      <c r="AD1361" s="1" t="s">
        <v>58</v>
      </c>
      <c r="AE1361" s="1" t="s">
        <v>58</v>
      </c>
      <c r="AF1361" s="1" t="s">
        <v>58</v>
      </c>
      <c r="AG1361" s="1" t="s">
        <v>58</v>
      </c>
      <c r="AH1361" s="1" t="s">
        <v>58</v>
      </c>
      <c r="AI1361" s="1" t="s">
        <v>58</v>
      </c>
      <c r="AJ1361" s="1" t="s">
        <v>58</v>
      </c>
      <c r="AK1361" s="1">
        <v>1</v>
      </c>
      <c r="AL1361" s="1">
        <v>1</v>
      </c>
      <c r="AM1361" s="1">
        <v>0</v>
      </c>
      <c r="AN1361" s="1">
        <v>0</v>
      </c>
      <c r="AO1361" s="1">
        <v>0</v>
      </c>
      <c r="AP1361" s="1">
        <v>0</v>
      </c>
      <c r="AQ1361" s="1">
        <v>0</v>
      </c>
      <c r="AR1361" s="1">
        <v>0</v>
      </c>
      <c r="AS1361" s="1">
        <v>0</v>
      </c>
      <c r="AV1361" s="1">
        <v>11.4</v>
      </c>
      <c r="AW1361" s="1" t="s">
        <v>59</v>
      </c>
      <c r="AX1361" s="1">
        <v>9</v>
      </c>
    </row>
    <row r="1362" spans="1:50">
      <c r="A1362" s="1" t="s">
        <v>2497</v>
      </c>
      <c r="B1362" s="1" t="s">
        <v>306</v>
      </c>
      <c r="C1362" s="1" t="s">
        <v>177</v>
      </c>
      <c r="D1362" s="1">
        <v>3760</v>
      </c>
      <c r="E1362" s="1" t="s">
        <v>63</v>
      </c>
      <c r="F1362" s="1">
        <v>82</v>
      </c>
      <c r="G1362" s="1" t="s">
        <v>115</v>
      </c>
      <c r="H1362" s="1">
        <v>153.62</v>
      </c>
      <c r="I1362" s="1" t="s">
        <v>55</v>
      </c>
      <c r="J1362" s="1" t="s">
        <v>55</v>
      </c>
      <c r="K1362" s="1" t="s">
        <v>72</v>
      </c>
      <c r="L1362" s="1" t="s">
        <v>58</v>
      </c>
      <c r="M1362" s="1">
        <v>0</v>
      </c>
      <c r="N1362" s="1">
        <v>2</v>
      </c>
      <c r="O1362" s="1">
        <v>2</v>
      </c>
      <c r="P1362" s="1">
        <v>0</v>
      </c>
      <c r="Q1362" s="1" t="s">
        <v>59</v>
      </c>
      <c r="R1362" s="1" t="s">
        <v>59</v>
      </c>
      <c r="S1362" s="1" t="s">
        <v>59</v>
      </c>
      <c r="T1362" s="1" t="s">
        <v>59</v>
      </c>
      <c r="U1362" s="1" t="s">
        <v>59</v>
      </c>
      <c r="W1362" s="1">
        <v>0</v>
      </c>
      <c r="X1362" s="1">
        <v>0</v>
      </c>
      <c r="Y1362" s="1" t="s">
        <v>59</v>
      </c>
      <c r="Z1362" s="1" t="s">
        <v>59</v>
      </c>
      <c r="AA1362" s="1" t="s">
        <v>59</v>
      </c>
      <c r="AB1362" s="1" t="s">
        <v>59</v>
      </c>
      <c r="AC1362" s="1" t="s">
        <v>59</v>
      </c>
      <c r="AD1362" s="1" t="s">
        <v>59</v>
      </c>
      <c r="AE1362" s="1" t="s">
        <v>59</v>
      </c>
      <c r="AF1362" s="1" t="s">
        <v>59</v>
      </c>
      <c r="AG1362" s="1" t="s">
        <v>59</v>
      </c>
      <c r="AH1362" s="1" t="s">
        <v>59</v>
      </c>
      <c r="AI1362" s="1" t="s">
        <v>59</v>
      </c>
      <c r="AJ1362" s="1" t="s">
        <v>59</v>
      </c>
      <c r="AV1362" s="1">
        <v>11.6</v>
      </c>
      <c r="AW1362" s="1" t="s">
        <v>59</v>
      </c>
      <c r="AX1362" s="1">
        <v>8</v>
      </c>
    </row>
    <row r="1363" spans="1:50">
      <c r="A1363" s="1" t="s">
        <v>2498</v>
      </c>
      <c r="B1363" s="1" t="s">
        <v>1471</v>
      </c>
      <c r="C1363" s="1" t="s">
        <v>171</v>
      </c>
      <c r="D1363" s="1">
        <v>8160</v>
      </c>
      <c r="E1363" s="1" t="s">
        <v>53</v>
      </c>
      <c r="F1363" s="1">
        <v>36</v>
      </c>
      <c r="G1363" s="1" t="s">
        <v>70</v>
      </c>
      <c r="H1363" s="1">
        <v>267.11</v>
      </c>
      <c r="I1363" s="1" t="s">
        <v>55</v>
      </c>
      <c r="J1363" s="1" t="s">
        <v>55</v>
      </c>
      <c r="K1363" s="1" t="s">
        <v>256</v>
      </c>
      <c r="L1363" s="1" t="s">
        <v>58</v>
      </c>
      <c r="M1363" s="1">
        <v>0</v>
      </c>
      <c r="N1363" s="1">
        <v>1</v>
      </c>
      <c r="O1363" s="1">
        <v>1</v>
      </c>
      <c r="P1363" s="1">
        <v>0</v>
      </c>
      <c r="Q1363" s="1" t="s">
        <v>59</v>
      </c>
      <c r="R1363" s="1" t="s">
        <v>59</v>
      </c>
      <c r="S1363" s="1" t="s">
        <v>59</v>
      </c>
      <c r="T1363" s="1" t="s">
        <v>59</v>
      </c>
      <c r="U1363" s="1" t="s">
        <v>59</v>
      </c>
      <c r="V1363" s="1">
        <v>0</v>
      </c>
      <c r="W1363" s="1">
        <v>0</v>
      </c>
      <c r="X1363" s="1">
        <v>1</v>
      </c>
      <c r="Y1363" s="1" t="s">
        <v>59</v>
      </c>
      <c r="Z1363" s="1" t="s">
        <v>59</v>
      </c>
      <c r="AA1363" s="1" t="s">
        <v>59</v>
      </c>
      <c r="AB1363" s="1" t="s">
        <v>59</v>
      </c>
      <c r="AC1363" s="1" t="s">
        <v>59</v>
      </c>
      <c r="AD1363" s="1" t="s">
        <v>59</v>
      </c>
      <c r="AE1363" s="1" t="s">
        <v>59</v>
      </c>
      <c r="AF1363" s="1" t="s">
        <v>59</v>
      </c>
      <c r="AG1363" s="1" t="s">
        <v>59</v>
      </c>
      <c r="AH1363" s="1" t="s">
        <v>59</v>
      </c>
      <c r="AI1363" s="1" t="s">
        <v>59</v>
      </c>
      <c r="AJ1363" s="1" t="s">
        <v>59</v>
      </c>
      <c r="AV1363" s="1">
        <v>16</v>
      </c>
      <c r="AW1363" s="1" t="s">
        <v>59</v>
      </c>
      <c r="AX1363" s="1">
        <v>3</v>
      </c>
    </row>
    <row r="1364" spans="1:50">
      <c r="A1364" s="1" t="s">
        <v>2499</v>
      </c>
      <c r="B1364" s="1" t="s">
        <v>1434</v>
      </c>
      <c r="C1364" s="1" t="s">
        <v>83</v>
      </c>
      <c r="E1364" s="1" t="s">
        <v>53</v>
      </c>
      <c r="F1364" s="1">
        <v>50</v>
      </c>
      <c r="G1364" s="1" t="s">
        <v>115</v>
      </c>
      <c r="H1364" s="1">
        <v>220.07</v>
      </c>
      <c r="I1364" s="1" t="s">
        <v>241</v>
      </c>
      <c r="J1364" s="1" t="s">
        <v>71</v>
      </c>
      <c r="K1364" s="1" t="s">
        <v>72</v>
      </c>
      <c r="L1364" s="1" t="s">
        <v>66</v>
      </c>
      <c r="M1364" s="1">
        <v>3</v>
      </c>
      <c r="N1364" s="1">
        <v>0</v>
      </c>
      <c r="O1364" s="1">
        <v>0</v>
      </c>
      <c r="P1364" s="1">
        <v>0</v>
      </c>
      <c r="Q1364" s="1" t="s">
        <v>59</v>
      </c>
      <c r="R1364" s="1" t="s">
        <v>59</v>
      </c>
      <c r="S1364" s="1" t="s">
        <v>59</v>
      </c>
      <c r="T1364" s="1" t="s">
        <v>59</v>
      </c>
      <c r="U1364" s="1" t="s">
        <v>59</v>
      </c>
      <c r="V1364" s="1">
        <v>4</v>
      </c>
      <c r="W1364" s="1">
        <v>0</v>
      </c>
      <c r="X1364" s="1">
        <v>0</v>
      </c>
      <c r="Y1364" s="1" t="s">
        <v>58</v>
      </c>
      <c r="Z1364" s="1" t="s">
        <v>58</v>
      </c>
      <c r="AA1364" s="1" t="s">
        <v>58</v>
      </c>
      <c r="AB1364" s="1" t="s">
        <v>66</v>
      </c>
      <c r="AC1364" s="1" t="s">
        <v>58</v>
      </c>
      <c r="AD1364" s="1" t="s">
        <v>58</v>
      </c>
      <c r="AE1364" s="1" t="s">
        <v>58</v>
      </c>
      <c r="AF1364" s="1" t="s">
        <v>58</v>
      </c>
      <c r="AG1364" s="1" t="s">
        <v>58</v>
      </c>
      <c r="AH1364" s="1" t="s">
        <v>58</v>
      </c>
      <c r="AI1364" s="1" t="s">
        <v>58</v>
      </c>
      <c r="AJ1364" s="1" t="s">
        <v>58</v>
      </c>
      <c r="AK1364" s="1">
        <v>0</v>
      </c>
      <c r="AL1364" s="1">
        <v>1</v>
      </c>
      <c r="AM1364" s="1">
        <v>1</v>
      </c>
      <c r="AN1364" s="1">
        <v>0</v>
      </c>
      <c r="AO1364" s="1">
        <v>0</v>
      </c>
      <c r="AP1364" s="1">
        <v>0</v>
      </c>
      <c r="AQ1364" s="1">
        <v>0</v>
      </c>
      <c r="AR1364" s="1">
        <v>0</v>
      </c>
      <c r="AS1364" s="1">
        <v>0</v>
      </c>
      <c r="AV1364" s="1">
        <v>11.4</v>
      </c>
      <c r="AW1364" s="1" t="s">
        <v>59</v>
      </c>
      <c r="AX1364" s="1">
        <v>2</v>
      </c>
    </row>
    <row r="1365" spans="1:50">
      <c r="A1365" s="1" t="s">
        <v>2500</v>
      </c>
      <c r="B1365" s="1" t="s">
        <v>302</v>
      </c>
      <c r="C1365" s="1" t="s">
        <v>75</v>
      </c>
      <c r="D1365" s="1">
        <v>2160</v>
      </c>
      <c r="E1365" s="1" t="s">
        <v>63</v>
      </c>
      <c r="F1365" s="1">
        <v>62</v>
      </c>
      <c r="G1365" s="1" t="s">
        <v>363</v>
      </c>
      <c r="H1365" s="1">
        <v>391.45</v>
      </c>
      <c r="I1365" s="1" t="s">
        <v>105</v>
      </c>
      <c r="J1365" s="1" t="s">
        <v>71</v>
      </c>
      <c r="K1365" s="1" t="s">
        <v>215</v>
      </c>
      <c r="L1365" s="1" t="s">
        <v>58</v>
      </c>
      <c r="M1365" s="1">
        <v>0</v>
      </c>
      <c r="N1365" s="1">
        <v>1</v>
      </c>
      <c r="O1365" s="1">
        <v>1</v>
      </c>
      <c r="P1365" s="1">
        <v>0</v>
      </c>
      <c r="Q1365" s="1" t="s">
        <v>59</v>
      </c>
      <c r="R1365" s="1" t="s">
        <v>66</v>
      </c>
      <c r="S1365" s="1" t="s">
        <v>66</v>
      </c>
      <c r="T1365" s="1" t="s">
        <v>66</v>
      </c>
      <c r="U1365" s="1" t="s">
        <v>66</v>
      </c>
      <c r="V1365" s="1">
        <v>1</v>
      </c>
      <c r="W1365" s="1">
        <v>0</v>
      </c>
      <c r="X1365" s="1">
        <v>0</v>
      </c>
      <c r="Y1365" s="1" t="s">
        <v>66</v>
      </c>
      <c r="Z1365" s="1" t="s">
        <v>66</v>
      </c>
      <c r="AA1365" s="1" t="s">
        <v>66</v>
      </c>
      <c r="AB1365" s="1" t="s">
        <v>66</v>
      </c>
      <c r="AC1365" s="1" t="s">
        <v>58</v>
      </c>
      <c r="AD1365" s="1" t="s">
        <v>58</v>
      </c>
      <c r="AE1365" s="1" t="s">
        <v>66</v>
      </c>
      <c r="AF1365" s="1" t="s">
        <v>58</v>
      </c>
      <c r="AG1365" s="1" t="s">
        <v>66</v>
      </c>
      <c r="AH1365" s="1" t="s">
        <v>58</v>
      </c>
      <c r="AI1365" s="1" t="s">
        <v>58</v>
      </c>
      <c r="AJ1365" s="1" t="s">
        <v>58</v>
      </c>
      <c r="AK1365" s="1">
        <v>0</v>
      </c>
      <c r="AL1365" s="1">
        <v>0</v>
      </c>
      <c r="AM1365" s="1">
        <v>0</v>
      </c>
      <c r="AN1365" s="1">
        <v>0</v>
      </c>
      <c r="AO1365" s="1">
        <v>0</v>
      </c>
      <c r="AP1365" s="1">
        <v>0</v>
      </c>
      <c r="AQ1365" s="1">
        <v>0</v>
      </c>
      <c r="AR1365" s="1">
        <v>0</v>
      </c>
      <c r="AS1365" s="1">
        <v>0</v>
      </c>
      <c r="AV1365" s="1">
        <v>13.5</v>
      </c>
      <c r="AW1365" s="1" t="s">
        <v>59</v>
      </c>
      <c r="AX1365" s="1">
        <v>1</v>
      </c>
    </row>
    <row r="1366" spans="1:50">
      <c r="A1366" s="1" t="s">
        <v>2501</v>
      </c>
      <c r="B1366" s="1" t="s">
        <v>673</v>
      </c>
      <c r="C1366" s="1" t="s">
        <v>148</v>
      </c>
      <c r="D1366" s="1">
        <v>5190</v>
      </c>
      <c r="E1366" s="1" t="s">
        <v>63</v>
      </c>
      <c r="F1366" s="1">
        <v>56</v>
      </c>
      <c r="G1366" s="1" t="s">
        <v>84</v>
      </c>
      <c r="H1366" s="1">
        <v>318.42</v>
      </c>
      <c r="I1366" s="1" t="s">
        <v>105</v>
      </c>
      <c r="J1366" s="1" t="s">
        <v>71</v>
      </c>
      <c r="K1366" s="1" t="s">
        <v>85</v>
      </c>
      <c r="L1366" s="1" t="s">
        <v>58</v>
      </c>
      <c r="M1366" s="1">
        <v>0</v>
      </c>
      <c r="N1366" s="1">
        <v>2</v>
      </c>
      <c r="O1366" s="1">
        <v>2</v>
      </c>
      <c r="P1366" s="1">
        <v>0</v>
      </c>
      <c r="Q1366" s="1" t="s">
        <v>59</v>
      </c>
      <c r="R1366" s="1" t="s">
        <v>59</v>
      </c>
      <c r="S1366" s="1" t="s">
        <v>59</v>
      </c>
      <c r="T1366" s="1" t="s">
        <v>59</v>
      </c>
      <c r="U1366" s="1" t="s">
        <v>59</v>
      </c>
      <c r="W1366" s="1">
        <v>0</v>
      </c>
      <c r="X1366" s="1">
        <v>0</v>
      </c>
      <c r="Y1366" s="1" t="s">
        <v>66</v>
      </c>
      <c r="Z1366" s="1" t="s">
        <v>58</v>
      </c>
      <c r="AA1366" s="1" t="s">
        <v>58</v>
      </c>
      <c r="AB1366" s="1" t="s">
        <v>66</v>
      </c>
      <c r="AC1366" s="1" t="s">
        <v>58</v>
      </c>
      <c r="AD1366" s="1" t="s">
        <v>58</v>
      </c>
      <c r="AE1366" s="1" t="s">
        <v>66</v>
      </c>
      <c r="AF1366" s="1" t="s">
        <v>58</v>
      </c>
      <c r="AG1366" s="1" t="s">
        <v>58</v>
      </c>
      <c r="AH1366" s="1" t="s">
        <v>58</v>
      </c>
      <c r="AI1366" s="1" t="s">
        <v>58</v>
      </c>
      <c r="AJ1366" s="1" t="s">
        <v>58</v>
      </c>
      <c r="AK1366" s="1">
        <v>1</v>
      </c>
      <c r="AL1366" s="1">
        <v>1</v>
      </c>
      <c r="AM1366" s="1">
        <v>1</v>
      </c>
      <c r="AN1366" s="1">
        <v>0</v>
      </c>
      <c r="AO1366" s="1">
        <v>1</v>
      </c>
      <c r="AP1366" s="1">
        <v>0</v>
      </c>
      <c r="AQ1366" s="1">
        <v>0</v>
      </c>
      <c r="AR1366" s="1">
        <v>1</v>
      </c>
      <c r="AS1366" s="1">
        <v>1</v>
      </c>
      <c r="AV1366" s="1">
        <v>14.4</v>
      </c>
      <c r="AW1366" s="1" t="s">
        <v>59</v>
      </c>
      <c r="AX1366" s="1">
        <v>3</v>
      </c>
    </row>
    <row r="1367" spans="1:50">
      <c r="A1367" s="1" t="s">
        <v>2502</v>
      </c>
      <c r="B1367" s="1" t="s">
        <v>2503</v>
      </c>
      <c r="C1367" s="1" t="s">
        <v>52</v>
      </c>
      <c r="D1367" s="1">
        <v>8040</v>
      </c>
      <c r="E1367" s="1" t="s">
        <v>53</v>
      </c>
      <c r="F1367" s="1">
        <v>78</v>
      </c>
      <c r="G1367" s="1" t="s">
        <v>104</v>
      </c>
      <c r="H1367" s="1">
        <v>490.46</v>
      </c>
      <c r="I1367" s="1" t="s">
        <v>55</v>
      </c>
      <c r="J1367" s="1" t="s">
        <v>55</v>
      </c>
      <c r="K1367" s="1" t="s">
        <v>72</v>
      </c>
      <c r="L1367" s="1" t="s">
        <v>58</v>
      </c>
      <c r="M1367" s="1">
        <v>0</v>
      </c>
      <c r="N1367" s="1">
        <v>2</v>
      </c>
      <c r="O1367" s="1">
        <v>2</v>
      </c>
      <c r="P1367" s="1">
        <v>1</v>
      </c>
      <c r="Q1367" s="1" t="s">
        <v>59</v>
      </c>
      <c r="R1367" s="1" t="s">
        <v>59</v>
      </c>
      <c r="S1367" s="1" t="s">
        <v>59</v>
      </c>
      <c r="T1367" s="1" t="s">
        <v>59</v>
      </c>
      <c r="U1367" s="1" t="s">
        <v>59</v>
      </c>
      <c r="W1367" s="1">
        <v>0</v>
      </c>
      <c r="X1367" s="1">
        <v>0</v>
      </c>
      <c r="Y1367" s="1" t="s">
        <v>66</v>
      </c>
      <c r="Z1367" s="1" t="s">
        <v>66</v>
      </c>
      <c r="AA1367" s="1" t="s">
        <v>66</v>
      </c>
      <c r="AB1367" s="1" t="s">
        <v>66</v>
      </c>
      <c r="AC1367" s="1" t="s">
        <v>58</v>
      </c>
      <c r="AD1367" s="1" t="s">
        <v>58</v>
      </c>
      <c r="AE1367" s="1" t="s">
        <v>58</v>
      </c>
      <c r="AF1367" s="1" t="s">
        <v>58</v>
      </c>
      <c r="AG1367" s="1" t="s">
        <v>58</v>
      </c>
      <c r="AH1367" s="1" t="s">
        <v>58</v>
      </c>
      <c r="AI1367" s="1" t="s">
        <v>58</v>
      </c>
      <c r="AJ1367" s="1" t="s">
        <v>58</v>
      </c>
      <c r="AK1367" s="1">
        <v>0</v>
      </c>
      <c r="AL1367" s="1">
        <v>0</v>
      </c>
      <c r="AM1367" s="1">
        <v>1</v>
      </c>
      <c r="AN1367" s="1">
        <v>1</v>
      </c>
      <c r="AO1367" s="1">
        <v>1</v>
      </c>
      <c r="AP1367" s="1">
        <v>0</v>
      </c>
      <c r="AQ1367" s="1">
        <v>0</v>
      </c>
      <c r="AR1367" s="1">
        <v>0</v>
      </c>
      <c r="AS1367" s="1">
        <v>0</v>
      </c>
      <c r="AV1367" s="1">
        <v>15.4</v>
      </c>
      <c r="AW1367" s="1" t="s">
        <v>59</v>
      </c>
      <c r="AX1367" s="1">
        <v>5</v>
      </c>
    </row>
    <row r="1368" spans="1:50">
      <c r="A1368" s="1" t="s">
        <v>2504</v>
      </c>
      <c r="B1368" s="1" t="s">
        <v>1450</v>
      </c>
      <c r="C1368" s="1" t="s">
        <v>93</v>
      </c>
      <c r="D1368" s="1">
        <v>1120</v>
      </c>
      <c r="E1368" s="1" t="s">
        <v>53</v>
      </c>
      <c r="F1368" s="1">
        <v>54</v>
      </c>
      <c r="G1368" s="1" t="s">
        <v>115</v>
      </c>
      <c r="H1368" s="1">
        <v>350.33</v>
      </c>
      <c r="I1368" s="1" t="s">
        <v>100</v>
      </c>
      <c r="J1368" s="1" t="s">
        <v>71</v>
      </c>
      <c r="K1368" s="1" t="s">
        <v>215</v>
      </c>
      <c r="L1368" s="1" t="s">
        <v>66</v>
      </c>
      <c r="M1368" s="1">
        <v>1</v>
      </c>
      <c r="N1368" s="1">
        <v>2</v>
      </c>
      <c r="O1368" s="1">
        <v>2</v>
      </c>
      <c r="P1368" s="1">
        <v>0</v>
      </c>
      <c r="Q1368" s="1" t="s">
        <v>59</v>
      </c>
      <c r="R1368" s="1" t="s">
        <v>66</v>
      </c>
      <c r="S1368" s="1" t="s">
        <v>59</v>
      </c>
      <c r="T1368" s="1" t="s">
        <v>66</v>
      </c>
      <c r="U1368" s="1" t="s">
        <v>66</v>
      </c>
      <c r="W1368" s="1">
        <v>0</v>
      </c>
      <c r="X1368" s="1">
        <v>0</v>
      </c>
      <c r="Y1368" s="1" t="s">
        <v>58</v>
      </c>
      <c r="Z1368" s="1" t="s">
        <v>58</v>
      </c>
      <c r="AA1368" s="1" t="s">
        <v>58</v>
      </c>
      <c r="AB1368" s="1" t="s">
        <v>58</v>
      </c>
      <c r="AC1368" s="1" t="s">
        <v>58</v>
      </c>
      <c r="AD1368" s="1" t="s">
        <v>58</v>
      </c>
      <c r="AE1368" s="1" t="s">
        <v>58</v>
      </c>
      <c r="AF1368" s="1" t="s">
        <v>58</v>
      </c>
      <c r="AG1368" s="1" t="s">
        <v>58</v>
      </c>
      <c r="AH1368" s="1" t="s">
        <v>58</v>
      </c>
      <c r="AI1368" s="1" t="s">
        <v>58</v>
      </c>
      <c r="AJ1368" s="1" t="s">
        <v>58</v>
      </c>
      <c r="AK1368" s="1">
        <v>1</v>
      </c>
      <c r="AL1368" s="1">
        <v>0</v>
      </c>
      <c r="AM1368" s="1">
        <v>0</v>
      </c>
      <c r="AN1368" s="1">
        <v>0</v>
      </c>
      <c r="AO1368" s="1">
        <v>1</v>
      </c>
      <c r="AP1368" s="1">
        <v>0</v>
      </c>
      <c r="AQ1368" s="1">
        <v>0</v>
      </c>
      <c r="AR1368" s="1">
        <v>0</v>
      </c>
      <c r="AS1368" s="1">
        <v>0</v>
      </c>
      <c r="AV1368" s="1">
        <v>15.1</v>
      </c>
      <c r="AW1368" s="1" t="s">
        <v>59</v>
      </c>
      <c r="AX1368" s="1">
        <v>5</v>
      </c>
    </row>
    <row r="1369" spans="1:50">
      <c r="A1369" s="1" t="s">
        <v>2505</v>
      </c>
      <c r="B1369" s="1" t="s">
        <v>319</v>
      </c>
      <c r="C1369" s="1" t="s">
        <v>199</v>
      </c>
      <c r="D1369" s="1">
        <v>6280</v>
      </c>
      <c r="E1369" s="1" t="s">
        <v>53</v>
      </c>
      <c r="F1369" s="1">
        <v>72</v>
      </c>
      <c r="G1369" s="1" t="s">
        <v>104</v>
      </c>
      <c r="H1369" s="1">
        <v>174.01</v>
      </c>
      <c r="I1369" s="1" t="s">
        <v>261</v>
      </c>
      <c r="J1369" s="1" t="s">
        <v>71</v>
      </c>
      <c r="K1369" s="1" t="s">
        <v>72</v>
      </c>
      <c r="L1369" s="1" t="s">
        <v>58</v>
      </c>
      <c r="M1369" s="1">
        <v>0</v>
      </c>
      <c r="N1369" s="1">
        <v>2</v>
      </c>
      <c r="O1369" s="1">
        <v>2</v>
      </c>
      <c r="P1369" s="1">
        <v>0</v>
      </c>
      <c r="Q1369" s="1" t="s">
        <v>59</v>
      </c>
      <c r="R1369" s="1" t="s">
        <v>59</v>
      </c>
      <c r="S1369" s="1" t="s">
        <v>59</v>
      </c>
      <c r="T1369" s="1" t="s">
        <v>59</v>
      </c>
      <c r="U1369" s="1" t="s">
        <v>59</v>
      </c>
      <c r="W1369" s="1">
        <v>0</v>
      </c>
      <c r="X1369" s="1">
        <v>0</v>
      </c>
      <c r="Y1369" s="1" t="s">
        <v>59</v>
      </c>
      <c r="Z1369" s="1" t="s">
        <v>59</v>
      </c>
      <c r="AA1369" s="1" t="s">
        <v>59</v>
      </c>
      <c r="AB1369" s="1" t="s">
        <v>59</v>
      </c>
      <c r="AC1369" s="1" t="s">
        <v>59</v>
      </c>
      <c r="AD1369" s="1" t="s">
        <v>59</v>
      </c>
      <c r="AE1369" s="1" t="s">
        <v>59</v>
      </c>
      <c r="AF1369" s="1" t="s">
        <v>59</v>
      </c>
      <c r="AG1369" s="1" t="s">
        <v>59</v>
      </c>
      <c r="AH1369" s="1" t="s">
        <v>59</v>
      </c>
      <c r="AI1369" s="1" t="s">
        <v>59</v>
      </c>
      <c r="AJ1369" s="1" t="s">
        <v>59</v>
      </c>
      <c r="AV1369" s="1">
        <v>11.9</v>
      </c>
      <c r="AW1369" s="1" t="s">
        <v>59</v>
      </c>
      <c r="AX1369" s="1">
        <v>3</v>
      </c>
    </row>
    <row r="1370" spans="1:50">
      <c r="A1370" s="1" t="s">
        <v>2506</v>
      </c>
      <c r="B1370" s="1" t="s">
        <v>448</v>
      </c>
      <c r="C1370" s="1" t="s">
        <v>134</v>
      </c>
      <c r="D1370" s="1">
        <v>1840</v>
      </c>
      <c r="E1370" s="1" t="s">
        <v>53</v>
      </c>
      <c r="F1370" s="1">
        <v>30</v>
      </c>
      <c r="G1370" s="1" t="s">
        <v>84</v>
      </c>
      <c r="H1370" s="1">
        <v>186.84</v>
      </c>
      <c r="I1370" s="1" t="s">
        <v>55</v>
      </c>
      <c r="J1370" s="1" t="s">
        <v>56</v>
      </c>
      <c r="K1370" s="1" t="s">
        <v>80</v>
      </c>
      <c r="L1370" s="1" t="s">
        <v>66</v>
      </c>
      <c r="M1370" s="1">
        <v>2</v>
      </c>
      <c r="N1370" s="1">
        <v>2</v>
      </c>
      <c r="O1370" s="1">
        <v>2</v>
      </c>
      <c r="P1370" s="1">
        <v>0</v>
      </c>
      <c r="Q1370" s="1" t="s">
        <v>59</v>
      </c>
      <c r="R1370" s="1" t="s">
        <v>59</v>
      </c>
      <c r="S1370" s="1" t="s">
        <v>59</v>
      </c>
      <c r="T1370" s="1" t="s">
        <v>59</v>
      </c>
      <c r="U1370" s="1" t="s">
        <v>59</v>
      </c>
      <c r="V1370" s="1">
        <v>1</v>
      </c>
      <c r="W1370" s="1">
        <v>0</v>
      </c>
      <c r="X1370" s="1">
        <v>0</v>
      </c>
      <c r="Y1370" s="1" t="s">
        <v>59</v>
      </c>
      <c r="Z1370" s="1" t="s">
        <v>59</v>
      </c>
      <c r="AA1370" s="1" t="s">
        <v>59</v>
      </c>
      <c r="AB1370" s="1" t="s">
        <v>59</v>
      </c>
      <c r="AC1370" s="1" t="s">
        <v>59</v>
      </c>
      <c r="AD1370" s="1" t="s">
        <v>59</v>
      </c>
      <c r="AE1370" s="1" t="s">
        <v>59</v>
      </c>
      <c r="AF1370" s="1" t="s">
        <v>59</v>
      </c>
      <c r="AG1370" s="1" t="s">
        <v>59</v>
      </c>
      <c r="AH1370" s="1" t="s">
        <v>59</v>
      </c>
      <c r="AI1370" s="1" t="s">
        <v>59</v>
      </c>
      <c r="AJ1370" s="1" t="s">
        <v>59</v>
      </c>
      <c r="AV1370" s="1">
        <v>11.9</v>
      </c>
      <c r="AW1370" s="1" t="s">
        <v>59</v>
      </c>
      <c r="AX1370" s="1">
        <v>1</v>
      </c>
    </row>
    <row r="1371" spans="1:50">
      <c r="A1371" s="1" t="s">
        <v>2507</v>
      </c>
      <c r="B1371" s="1" t="s">
        <v>2508</v>
      </c>
      <c r="C1371" s="1" t="s">
        <v>171</v>
      </c>
      <c r="D1371" s="1">
        <v>160</v>
      </c>
      <c r="E1371" s="1" t="s">
        <v>63</v>
      </c>
      <c r="F1371" s="1">
        <v>48</v>
      </c>
      <c r="G1371" s="1" t="s">
        <v>104</v>
      </c>
      <c r="H1371" s="1">
        <v>267.11</v>
      </c>
      <c r="I1371" s="1" t="s">
        <v>55</v>
      </c>
      <c r="J1371" s="1" t="s">
        <v>56</v>
      </c>
      <c r="K1371" s="1" t="s">
        <v>57</v>
      </c>
      <c r="L1371" s="1" t="s">
        <v>58</v>
      </c>
      <c r="M1371" s="1">
        <v>0</v>
      </c>
      <c r="N1371" s="1">
        <v>0</v>
      </c>
      <c r="O1371" s="1">
        <v>0</v>
      </c>
      <c r="P1371" s="1">
        <v>0</v>
      </c>
      <c r="Q1371" s="1" t="s">
        <v>59</v>
      </c>
      <c r="R1371" s="1" t="s">
        <v>59</v>
      </c>
      <c r="S1371" s="1" t="s">
        <v>59</v>
      </c>
      <c r="T1371" s="1" t="s">
        <v>59</v>
      </c>
      <c r="U1371" s="1" t="s">
        <v>59</v>
      </c>
      <c r="V1371" s="1">
        <v>2</v>
      </c>
      <c r="W1371" s="1">
        <v>1</v>
      </c>
      <c r="X1371" s="1">
        <v>1</v>
      </c>
      <c r="Y1371" s="1" t="s">
        <v>66</v>
      </c>
      <c r="Z1371" s="1" t="s">
        <v>58</v>
      </c>
      <c r="AA1371" s="1" t="s">
        <v>58</v>
      </c>
      <c r="AB1371" s="1" t="s">
        <v>58</v>
      </c>
      <c r="AC1371" s="1" t="s">
        <v>58</v>
      </c>
      <c r="AD1371" s="1" t="s">
        <v>58</v>
      </c>
      <c r="AE1371" s="1" t="s">
        <v>58</v>
      </c>
      <c r="AF1371" s="1" t="s">
        <v>58</v>
      </c>
      <c r="AG1371" s="1" t="s">
        <v>58</v>
      </c>
      <c r="AH1371" s="1" t="s">
        <v>58</v>
      </c>
      <c r="AI1371" s="1" t="s">
        <v>58</v>
      </c>
      <c r="AJ1371" s="1" t="s">
        <v>58</v>
      </c>
      <c r="AK1371" s="1">
        <v>0</v>
      </c>
      <c r="AL1371" s="1">
        <v>0</v>
      </c>
      <c r="AM1371" s="1">
        <v>1</v>
      </c>
      <c r="AN1371" s="1">
        <v>0</v>
      </c>
      <c r="AO1371" s="1">
        <v>1</v>
      </c>
      <c r="AP1371" s="1">
        <v>1</v>
      </c>
      <c r="AQ1371" s="1">
        <v>1</v>
      </c>
      <c r="AR1371" s="1">
        <v>0</v>
      </c>
      <c r="AS1371" s="1">
        <v>0</v>
      </c>
      <c r="AV1371" s="1">
        <v>13.5</v>
      </c>
      <c r="AW1371" s="1" t="s">
        <v>59</v>
      </c>
      <c r="AX1371" s="1">
        <v>3</v>
      </c>
    </row>
    <row r="1372" spans="1:50">
      <c r="A1372" s="1" t="s">
        <v>2509</v>
      </c>
      <c r="B1372" s="1" t="s">
        <v>2510</v>
      </c>
      <c r="C1372" s="1" t="s">
        <v>420</v>
      </c>
      <c r="E1372" s="1" t="s">
        <v>63</v>
      </c>
      <c r="F1372" s="1">
        <v>48</v>
      </c>
      <c r="G1372" s="1" t="s">
        <v>70</v>
      </c>
      <c r="H1372" s="1">
        <v>236.51</v>
      </c>
      <c r="I1372" s="1" t="s">
        <v>55</v>
      </c>
      <c r="J1372" s="1" t="s">
        <v>56</v>
      </c>
      <c r="K1372" s="1" t="s">
        <v>72</v>
      </c>
      <c r="L1372" s="1" t="s">
        <v>58</v>
      </c>
      <c r="M1372" s="1">
        <v>0</v>
      </c>
      <c r="N1372" s="1">
        <v>0</v>
      </c>
      <c r="O1372" s="1">
        <v>0</v>
      </c>
      <c r="P1372" s="1">
        <v>0</v>
      </c>
      <c r="Q1372" s="1" t="s">
        <v>59</v>
      </c>
      <c r="R1372" s="1" t="s">
        <v>59</v>
      </c>
      <c r="S1372" s="1" t="s">
        <v>59</v>
      </c>
      <c r="T1372" s="1" t="s">
        <v>59</v>
      </c>
      <c r="U1372" s="1" t="s">
        <v>59</v>
      </c>
      <c r="V1372" s="1">
        <v>0</v>
      </c>
      <c r="W1372" s="1">
        <v>1</v>
      </c>
      <c r="X1372" s="1">
        <v>0</v>
      </c>
      <c r="Y1372" s="1" t="s">
        <v>58</v>
      </c>
      <c r="Z1372" s="1" t="s">
        <v>66</v>
      </c>
      <c r="AA1372" s="1" t="s">
        <v>58</v>
      </c>
      <c r="AB1372" s="1" t="s">
        <v>66</v>
      </c>
      <c r="AC1372" s="1" t="s">
        <v>58</v>
      </c>
      <c r="AD1372" s="1" t="s">
        <v>58</v>
      </c>
      <c r="AE1372" s="1" t="s">
        <v>58</v>
      </c>
      <c r="AF1372" s="1" t="s">
        <v>58</v>
      </c>
      <c r="AG1372" s="1" t="s">
        <v>58</v>
      </c>
      <c r="AH1372" s="1" t="s">
        <v>58</v>
      </c>
      <c r="AI1372" s="1" t="s">
        <v>58</v>
      </c>
      <c r="AJ1372" s="1" t="s">
        <v>58</v>
      </c>
      <c r="AK1372" s="1">
        <v>0</v>
      </c>
      <c r="AL1372" s="1">
        <v>0</v>
      </c>
      <c r="AM1372" s="1">
        <v>1</v>
      </c>
      <c r="AN1372" s="1">
        <v>0</v>
      </c>
      <c r="AO1372" s="1">
        <v>0</v>
      </c>
      <c r="AP1372" s="1">
        <v>0</v>
      </c>
      <c r="AQ1372" s="1">
        <v>1</v>
      </c>
      <c r="AR1372" s="1">
        <v>0</v>
      </c>
      <c r="AS1372" s="1">
        <v>0</v>
      </c>
      <c r="AV1372" s="1">
        <v>12</v>
      </c>
      <c r="AW1372" s="1" t="s">
        <v>59</v>
      </c>
      <c r="AX1372" s="1">
        <v>2</v>
      </c>
    </row>
    <row r="1373" spans="1:50">
      <c r="A1373" s="1" t="s">
        <v>2511</v>
      </c>
      <c r="B1373" s="1" t="s">
        <v>727</v>
      </c>
      <c r="C1373" s="1" t="s">
        <v>366</v>
      </c>
      <c r="D1373" s="1">
        <v>6520</v>
      </c>
      <c r="E1373" s="1" t="s">
        <v>53</v>
      </c>
      <c r="F1373" s="1">
        <v>24</v>
      </c>
      <c r="G1373" s="1" t="s">
        <v>54</v>
      </c>
      <c r="H1373" s="1">
        <v>235.53</v>
      </c>
      <c r="I1373" s="1" t="s">
        <v>196</v>
      </c>
      <c r="J1373" s="1" t="s">
        <v>71</v>
      </c>
      <c r="K1373" s="1" t="s">
        <v>57</v>
      </c>
      <c r="L1373" s="1" t="s">
        <v>66</v>
      </c>
      <c r="M1373" s="1">
        <v>2</v>
      </c>
      <c r="N1373" s="1">
        <v>1</v>
      </c>
      <c r="O1373" s="1">
        <v>1</v>
      </c>
      <c r="P1373" s="1">
        <v>0</v>
      </c>
      <c r="Q1373" s="1" t="s">
        <v>59</v>
      </c>
      <c r="R1373" s="1" t="s">
        <v>59</v>
      </c>
      <c r="S1373" s="1" t="s">
        <v>59</v>
      </c>
      <c r="T1373" s="1" t="s">
        <v>59</v>
      </c>
      <c r="U1373" s="1" t="s">
        <v>59</v>
      </c>
      <c r="V1373" s="1">
        <v>1</v>
      </c>
      <c r="W1373" s="1">
        <v>0</v>
      </c>
      <c r="X1373" s="1">
        <v>0</v>
      </c>
      <c r="Y1373" s="1" t="s">
        <v>58</v>
      </c>
      <c r="Z1373" s="1" t="s">
        <v>58</v>
      </c>
      <c r="AA1373" s="1" t="s">
        <v>58</v>
      </c>
      <c r="AB1373" s="1" t="s">
        <v>58</v>
      </c>
      <c r="AC1373" s="1" t="s">
        <v>58</v>
      </c>
      <c r="AD1373" s="1" t="s">
        <v>58</v>
      </c>
      <c r="AE1373" s="1" t="s">
        <v>58</v>
      </c>
      <c r="AF1373" s="1" t="s">
        <v>58</v>
      </c>
      <c r="AG1373" s="1" t="s">
        <v>58</v>
      </c>
      <c r="AH1373" s="1" t="s">
        <v>58</v>
      </c>
      <c r="AI1373" s="1" t="s">
        <v>58</v>
      </c>
      <c r="AJ1373" s="1" t="s">
        <v>58</v>
      </c>
      <c r="AK1373" s="1">
        <v>0</v>
      </c>
      <c r="AL1373" s="1">
        <v>0</v>
      </c>
      <c r="AM1373" s="1">
        <v>1</v>
      </c>
      <c r="AN1373" s="1">
        <v>0</v>
      </c>
      <c r="AO1373" s="1">
        <v>1</v>
      </c>
      <c r="AP1373" s="1">
        <v>0</v>
      </c>
      <c r="AQ1373" s="1">
        <v>1</v>
      </c>
      <c r="AR1373" s="1">
        <v>0</v>
      </c>
      <c r="AS1373" s="1">
        <v>1</v>
      </c>
      <c r="AV1373" s="1">
        <v>13.9</v>
      </c>
      <c r="AW1373" s="1" t="s">
        <v>59</v>
      </c>
      <c r="AX1373" s="1">
        <v>4</v>
      </c>
    </row>
    <row r="1374" spans="1:50">
      <c r="A1374" s="1" t="s">
        <v>2512</v>
      </c>
      <c r="B1374" s="1" t="s">
        <v>2513</v>
      </c>
      <c r="C1374" s="1" t="s">
        <v>103</v>
      </c>
      <c r="D1374" s="1">
        <v>8120</v>
      </c>
      <c r="E1374" s="1" t="s">
        <v>53</v>
      </c>
      <c r="F1374" s="1">
        <v>26</v>
      </c>
      <c r="G1374" s="1" t="s">
        <v>54</v>
      </c>
      <c r="H1374" s="1">
        <v>181.25</v>
      </c>
      <c r="I1374" s="1" t="s">
        <v>55</v>
      </c>
      <c r="J1374" s="1" t="s">
        <v>55</v>
      </c>
      <c r="K1374" s="1" t="s">
        <v>55</v>
      </c>
      <c r="L1374" s="1" t="s">
        <v>66</v>
      </c>
      <c r="M1374" s="1">
        <v>0</v>
      </c>
      <c r="N1374" s="1">
        <v>2</v>
      </c>
      <c r="O1374" s="1">
        <v>2</v>
      </c>
      <c r="P1374" s="1">
        <v>1</v>
      </c>
      <c r="Q1374" s="1" t="s">
        <v>59</v>
      </c>
      <c r="R1374" s="1" t="s">
        <v>59</v>
      </c>
      <c r="S1374" s="1" t="s">
        <v>59</v>
      </c>
      <c r="T1374" s="1" t="s">
        <v>59</v>
      </c>
      <c r="U1374" s="1" t="s">
        <v>59</v>
      </c>
      <c r="Y1374" s="1" t="s">
        <v>58</v>
      </c>
      <c r="Z1374" s="1" t="s">
        <v>58</v>
      </c>
      <c r="AA1374" s="1" t="s">
        <v>58</v>
      </c>
      <c r="AB1374" s="1" t="s">
        <v>58</v>
      </c>
      <c r="AC1374" s="1" t="s">
        <v>58</v>
      </c>
      <c r="AD1374" s="1" t="s">
        <v>58</v>
      </c>
      <c r="AE1374" s="1" t="s">
        <v>58</v>
      </c>
      <c r="AF1374" s="1" t="s">
        <v>58</v>
      </c>
      <c r="AG1374" s="1" t="s">
        <v>58</v>
      </c>
      <c r="AH1374" s="1" t="s">
        <v>58</v>
      </c>
      <c r="AI1374" s="1" t="s">
        <v>58</v>
      </c>
      <c r="AJ1374" s="1" t="s">
        <v>58</v>
      </c>
      <c r="AK1374" s="1">
        <v>0</v>
      </c>
      <c r="AL1374" s="1">
        <v>0</v>
      </c>
      <c r="AM1374" s="1">
        <v>1</v>
      </c>
      <c r="AN1374" s="1">
        <v>0</v>
      </c>
      <c r="AO1374" s="1">
        <v>1</v>
      </c>
      <c r="AP1374" s="1">
        <v>0</v>
      </c>
      <c r="AQ1374" s="1">
        <v>0</v>
      </c>
      <c r="AR1374" s="1">
        <v>0</v>
      </c>
      <c r="AS1374" s="1">
        <v>0</v>
      </c>
      <c r="AW1374" s="1" t="s">
        <v>66</v>
      </c>
      <c r="AX1374" s="1">
        <v>6</v>
      </c>
    </row>
    <row r="1375" spans="1:50">
      <c r="A1375" s="1" t="s">
        <v>2514</v>
      </c>
      <c r="B1375" s="1" t="s">
        <v>286</v>
      </c>
      <c r="C1375" s="1" t="s">
        <v>134</v>
      </c>
      <c r="D1375" s="1">
        <v>1640</v>
      </c>
      <c r="E1375" s="1" t="s">
        <v>53</v>
      </c>
      <c r="F1375" s="1">
        <v>24</v>
      </c>
      <c r="G1375" s="1" t="s">
        <v>54</v>
      </c>
      <c r="H1375" s="1">
        <v>195.72</v>
      </c>
      <c r="I1375" s="1" t="s">
        <v>94</v>
      </c>
      <c r="J1375" s="1" t="s">
        <v>55</v>
      </c>
      <c r="K1375" s="1" t="s">
        <v>131</v>
      </c>
      <c r="L1375" s="1" t="s">
        <v>66</v>
      </c>
      <c r="M1375" s="1">
        <v>1</v>
      </c>
      <c r="N1375" s="1">
        <v>2</v>
      </c>
      <c r="O1375" s="1">
        <v>2</v>
      </c>
      <c r="P1375" s="1">
        <v>1</v>
      </c>
      <c r="Q1375" s="1" t="s">
        <v>59</v>
      </c>
      <c r="R1375" s="1" t="s">
        <v>59</v>
      </c>
      <c r="S1375" s="1" t="s">
        <v>59</v>
      </c>
      <c r="T1375" s="1" t="s">
        <v>59</v>
      </c>
      <c r="U1375" s="1" t="s">
        <v>59</v>
      </c>
      <c r="Y1375" s="1" t="s">
        <v>58</v>
      </c>
      <c r="Z1375" s="1" t="s">
        <v>58</v>
      </c>
      <c r="AA1375" s="1" t="s">
        <v>58</v>
      </c>
      <c r="AB1375" s="1" t="s">
        <v>58</v>
      </c>
      <c r="AC1375" s="1" t="s">
        <v>58</v>
      </c>
      <c r="AD1375" s="1" t="s">
        <v>58</v>
      </c>
      <c r="AE1375" s="1" t="s">
        <v>58</v>
      </c>
      <c r="AF1375" s="1" t="s">
        <v>58</v>
      </c>
      <c r="AG1375" s="1" t="s">
        <v>58</v>
      </c>
      <c r="AH1375" s="1" t="s">
        <v>58</v>
      </c>
      <c r="AI1375" s="1" t="s">
        <v>58</v>
      </c>
      <c r="AJ1375" s="1" t="s">
        <v>58</v>
      </c>
      <c r="AK1375" s="1">
        <v>0</v>
      </c>
      <c r="AL1375" s="1">
        <v>0</v>
      </c>
      <c r="AM1375" s="1">
        <v>1</v>
      </c>
      <c r="AN1375" s="1">
        <v>0</v>
      </c>
      <c r="AO1375" s="1">
        <v>0</v>
      </c>
      <c r="AP1375" s="1">
        <v>0</v>
      </c>
      <c r="AQ1375" s="1">
        <v>0</v>
      </c>
      <c r="AR1375" s="1">
        <v>0</v>
      </c>
      <c r="AS1375" s="1">
        <v>0</v>
      </c>
      <c r="AW1375" s="1" t="s">
        <v>66</v>
      </c>
      <c r="AX1375" s="1">
        <v>1</v>
      </c>
    </row>
    <row r="1376" spans="1:50">
      <c r="A1376" s="1" t="s">
        <v>2515</v>
      </c>
      <c r="B1376" s="1" t="s">
        <v>2516</v>
      </c>
      <c r="C1376" s="1" t="s">
        <v>187</v>
      </c>
      <c r="E1376" s="1" t="s">
        <v>53</v>
      </c>
      <c r="F1376" s="1">
        <v>60</v>
      </c>
      <c r="G1376" s="1" t="s">
        <v>104</v>
      </c>
      <c r="H1376" s="1">
        <v>201.32</v>
      </c>
      <c r="I1376" s="1" t="s">
        <v>196</v>
      </c>
      <c r="J1376" s="1" t="s">
        <v>71</v>
      </c>
      <c r="K1376" s="1" t="s">
        <v>116</v>
      </c>
      <c r="L1376" s="1" t="s">
        <v>58</v>
      </c>
      <c r="M1376" s="1">
        <v>0</v>
      </c>
      <c r="N1376" s="1">
        <v>2</v>
      </c>
      <c r="O1376" s="1">
        <v>2</v>
      </c>
      <c r="P1376" s="1">
        <v>1</v>
      </c>
      <c r="Q1376" s="1" t="s">
        <v>59</v>
      </c>
      <c r="R1376" s="1" t="s">
        <v>59</v>
      </c>
      <c r="S1376" s="1" t="s">
        <v>59</v>
      </c>
      <c r="T1376" s="1" t="s">
        <v>59</v>
      </c>
      <c r="U1376" s="1" t="s">
        <v>59</v>
      </c>
      <c r="W1376" s="1">
        <v>0</v>
      </c>
      <c r="X1376" s="1">
        <v>0</v>
      </c>
      <c r="Y1376" s="1" t="s">
        <v>58</v>
      </c>
      <c r="Z1376" s="1" t="s">
        <v>66</v>
      </c>
      <c r="AA1376" s="1" t="s">
        <v>58</v>
      </c>
      <c r="AB1376" s="1" t="s">
        <v>66</v>
      </c>
      <c r="AC1376" s="1" t="s">
        <v>58</v>
      </c>
      <c r="AD1376" s="1" t="s">
        <v>58</v>
      </c>
      <c r="AE1376" s="1" t="s">
        <v>58</v>
      </c>
      <c r="AF1376" s="1" t="s">
        <v>58</v>
      </c>
      <c r="AG1376" s="1" t="s">
        <v>58</v>
      </c>
      <c r="AH1376" s="1" t="s">
        <v>58</v>
      </c>
      <c r="AI1376" s="1" t="s">
        <v>58</v>
      </c>
      <c r="AJ1376" s="1" t="s">
        <v>58</v>
      </c>
      <c r="AK1376" s="1">
        <v>0</v>
      </c>
      <c r="AL1376" s="1">
        <v>0</v>
      </c>
      <c r="AM1376" s="1">
        <v>1</v>
      </c>
      <c r="AN1376" s="1">
        <v>0</v>
      </c>
      <c r="AO1376" s="1">
        <v>0</v>
      </c>
      <c r="AP1376" s="1">
        <v>0</v>
      </c>
      <c r="AQ1376" s="1">
        <v>0</v>
      </c>
      <c r="AR1376" s="1">
        <v>0</v>
      </c>
      <c r="AS1376" s="1">
        <v>0</v>
      </c>
      <c r="AV1376" s="1">
        <v>11.3</v>
      </c>
      <c r="AW1376" s="1" t="s">
        <v>66</v>
      </c>
      <c r="AX1376" s="1">
        <v>7</v>
      </c>
    </row>
    <row r="1377" spans="1:50">
      <c r="A1377" s="1" t="s">
        <v>2517</v>
      </c>
      <c r="B1377" s="1" t="s">
        <v>2518</v>
      </c>
      <c r="C1377" s="1" t="s">
        <v>134</v>
      </c>
      <c r="D1377" s="1">
        <v>1640</v>
      </c>
      <c r="E1377" s="1" t="s">
        <v>53</v>
      </c>
      <c r="F1377" s="1">
        <v>46</v>
      </c>
      <c r="G1377" s="1" t="s">
        <v>70</v>
      </c>
      <c r="H1377" s="1">
        <v>325.66000000000003</v>
      </c>
      <c r="I1377" s="1" t="s">
        <v>55</v>
      </c>
      <c r="J1377" s="1" t="s">
        <v>55</v>
      </c>
      <c r="K1377" s="1" t="s">
        <v>80</v>
      </c>
      <c r="L1377" s="1" t="s">
        <v>58</v>
      </c>
      <c r="M1377" s="1">
        <v>0</v>
      </c>
      <c r="N1377" s="1">
        <v>0</v>
      </c>
      <c r="O1377" s="1">
        <v>0</v>
      </c>
      <c r="P1377" s="1">
        <v>0</v>
      </c>
      <c r="Q1377" s="1" t="s">
        <v>59</v>
      </c>
      <c r="R1377" s="1" t="s">
        <v>59</v>
      </c>
      <c r="S1377" s="1" t="s">
        <v>59</v>
      </c>
      <c r="T1377" s="1" t="s">
        <v>59</v>
      </c>
      <c r="U1377" s="1" t="s">
        <v>59</v>
      </c>
      <c r="V1377" s="1">
        <v>3</v>
      </c>
      <c r="W1377" s="1">
        <v>1</v>
      </c>
      <c r="X1377" s="1">
        <v>1</v>
      </c>
      <c r="Y1377" s="1" t="s">
        <v>66</v>
      </c>
      <c r="Z1377" s="1" t="s">
        <v>66</v>
      </c>
      <c r="AA1377" s="1" t="s">
        <v>58</v>
      </c>
      <c r="AB1377" s="1" t="s">
        <v>66</v>
      </c>
      <c r="AC1377" s="1" t="s">
        <v>58</v>
      </c>
      <c r="AD1377" s="1" t="s">
        <v>58</v>
      </c>
      <c r="AE1377" s="1" t="s">
        <v>58</v>
      </c>
      <c r="AF1377" s="1" t="s">
        <v>58</v>
      </c>
      <c r="AG1377" s="1" t="s">
        <v>58</v>
      </c>
      <c r="AH1377" s="1" t="s">
        <v>58</v>
      </c>
      <c r="AI1377" s="1" t="s">
        <v>58</v>
      </c>
      <c r="AJ1377" s="1" t="s">
        <v>58</v>
      </c>
      <c r="AK1377" s="1">
        <v>0</v>
      </c>
      <c r="AL1377" s="1">
        <v>0</v>
      </c>
      <c r="AM1377" s="1">
        <v>1</v>
      </c>
      <c r="AN1377" s="1">
        <v>0</v>
      </c>
      <c r="AO1377" s="1">
        <v>1</v>
      </c>
      <c r="AP1377" s="1">
        <v>0</v>
      </c>
      <c r="AQ1377" s="1">
        <v>0</v>
      </c>
      <c r="AR1377" s="1">
        <v>1</v>
      </c>
      <c r="AS1377" s="1">
        <v>1</v>
      </c>
      <c r="AV1377" s="1">
        <v>13.3</v>
      </c>
      <c r="AW1377" s="1" t="s">
        <v>59</v>
      </c>
      <c r="AX1377" s="1">
        <v>1</v>
      </c>
    </row>
    <row r="1378" spans="1:50">
      <c r="A1378" s="1" t="s">
        <v>2519</v>
      </c>
      <c r="B1378" s="1" t="s">
        <v>2279</v>
      </c>
      <c r="C1378" s="1" t="s">
        <v>187</v>
      </c>
      <c r="D1378" s="1">
        <v>4640</v>
      </c>
      <c r="E1378" s="1" t="s">
        <v>53</v>
      </c>
      <c r="F1378" s="1">
        <v>64</v>
      </c>
      <c r="G1378" s="1" t="s">
        <v>70</v>
      </c>
      <c r="H1378" s="1">
        <v>275.66000000000003</v>
      </c>
      <c r="I1378" s="1" t="s">
        <v>55</v>
      </c>
      <c r="J1378" s="1" t="s">
        <v>55</v>
      </c>
      <c r="K1378" s="1" t="s">
        <v>72</v>
      </c>
      <c r="L1378" s="1" t="s">
        <v>58</v>
      </c>
      <c r="M1378" s="1">
        <v>0</v>
      </c>
      <c r="N1378" s="1">
        <v>2</v>
      </c>
      <c r="O1378" s="1">
        <v>2</v>
      </c>
      <c r="P1378" s="1">
        <v>0</v>
      </c>
      <c r="Q1378" s="1" t="s">
        <v>59</v>
      </c>
      <c r="R1378" s="1" t="s">
        <v>59</v>
      </c>
      <c r="S1378" s="1" t="s">
        <v>59</v>
      </c>
      <c r="T1378" s="1" t="s">
        <v>59</v>
      </c>
      <c r="U1378" s="1" t="s">
        <v>59</v>
      </c>
      <c r="W1378" s="1">
        <v>0</v>
      </c>
      <c r="X1378" s="1">
        <v>0</v>
      </c>
      <c r="Y1378" s="1" t="s">
        <v>66</v>
      </c>
      <c r="Z1378" s="1" t="s">
        <v>58</v>
      </c>
      <c r="AA1378" s="1" t="s">
        <v>66</v>
      </c>
      <c r="AB1378" s="1" t="s">
        <v>58</v>
      </c>
      <c r="AC1378" s="1" t="s">
        <v>58</v>
      </c>
      <c r="AD1378" s="1" t="s">
        <v>58</v>
      </c>
      <c r="AE1378" s="1" t="s">
        <v>58</v>
      </c>
      <c r="AF1378" s="1" t="s">
        <v>58</v>
      </c>
      <c r="AG1378" s="1" t="s">
        <v>58</v>
      </c>
      <c r="AH1378" s="1" t="s">
        <v>58</v>
      </c>
      <c r="AI1378" s="1" t="s">
        <v>58</v>
      </c>
      <c r="AJ1378" s="1" t="s">
        <v>58</v>
      </c>
      <c r="AK1378" s="1">
        <v>1</v>
      </c>
      <c r="AL1378" s="1">
        <v>1</v>
      </c>
      <c r="AM1378" s="1">
        <v>1</v>
      </c>
      <c r="AN1378" s="1">
        <v>1</v>
      </c>
      <c r="AO1378" s="1">
        <v>0</v>
      </c>
      <c r="AP1378" s="1">
        <v>0</v>
      </c>
      <c r="AQ1378" s="1">
        <v>0</v>
      </c>
      <c r="AR1378" s="1">
        <v>0</v>
      </c>
      <c r="AS1378" s="1">
        <v>1</v>
      </c>
      <c r="AV1378" s="1">
        <v>13</v>
      </c>
      <c r="AW1378" s="1" t="s">
        <v>59</v>
      </c>
      <c r="AX1378" s="1">
        <v>7</v>
      </c>
    </row>
    <row r="1379" spans="1:50">
      <c r="A1379" s="1" t="s">
        <v>2520</v>
      </c>
      <c r="B1379" s="1" t="s">
        <v>2521</v>
      </c>
      <c r="C1379" s="1" t="s">
        <v>108</v>
      </c>
      <c r="D1379" s="1">
        <v>1920</v>
      </c>
      <c r="E1379" s="1" t="s">
        <v>53</v>
      </c>
      <c r="F1379" s="1">
        <v>48</v>
      </c>
      <c r="G1379" s="1" t="s">
        <v>89</v>
      </c>
      <c r="H1379" s="1">
        <v>394.08</v>
      </c>
      <c r="I1379" s="1" t="s">
        <v>105</v>
      </c>
      <c r="J1379" s="1" t="s">
        <v>71</v>
      </c>
      <c r="K1379" s="1" t="s">
        <v>168</v>
      </c>
      <c r="L1379" s="1" t="s">
        <v>58</v>
      </c>
      <c r="M1379" s="1">
        <v>0</v>
      </c>
      <c r="N1379" s="1">
        <v>1</v>
      </c>
      <c r="O1379" s="1">
        <v>1</v>
      </c>
      <c r="P1379" s="1">
        <v>0</v>
      </c>
      <c r="Q1379" s="1" t="s">
        <v>59</v>
      </c>
      <c r="R1379" s="1" t="s">
        <v>59</v>
      </c>
      <c r="S1379" s="1" t="s">
        <v>59</v>
      </c>
      <c r="T1379" s="1" t="s">
        <v>59</v>
      </c>
      <c r="U1379" s="1" t="s">
        <v>59</v>
      </c>
      <c r="V1379" s="1">
        <v>0</v>
      </c>
      <c r="W1379" s="1">
        <v>1</v>
      </c>
      <c r="X1379" s="1">
        <v>1</v>
      </c>
      <c r="Y1379" s="1" t="s">
        <v>66</v>
      </c>
      <c r="Z1379" s="1" t="s">
        <v>58</v>
      </c>
      <c r="AA1379" s="1" t="s">
        <v>58</v>
      </c>
      <c r="AB1379" s="1" t="s">
        <v>66</v>
      </c>
      <c r="AC1379" s="1" t="s">
        <v>58</v>
      </c>
      <c r="AD1379" s="1" t="s">
        <v>58</v>
      </c>
      <c r="AE1379" s="1" t="s">
        <v>66</v>
      </c>
      <c r="AF1379" s="1" t="s">
        <v>58</v>
      </c>
      <c r="AG1379" s="1" t="s">
        <v>58</v>
      </c>
      <c r="AH1379" s="1" t="s">
        <v>58</v>
      </c>
      <c r="AI1379" s="1" t="s">
        <v>58</v>
      </c>
      <c r="AJ1379" s="1" t="s">
        <v>66</v>
      </c>
      <c r="AK1379" s="1">
        <v>1</v>
      </c>
      <c r="AL1379" s="1">
        <v>1</v>
      </c>
      <c r="AM1379" s="1">
        <v>1</v>
      </c>
      <c r="AN1379" s="1">
        <v>0</v>
      </c>
      <c r="AO1379" s="1">
        <v>1</v>
      </c>
      <c r="AP1379" s="1">
        <v>0</v>
      </c>
      <c r="AQ1379" s="1">
        <v>1</v>
      </c>
      <c r="AR1379" s="1">
        <v>1</v>
      </c>
      <c r="AS1379" s="1">
        <v>0</v>
      </c>
      <c r="AV1379" s="1">
        <v>15.3</v>
      </c>
      <c r="AW1379" s="1" t="s">
        <v>59</v>
      </c>
      <c r="AX1379" s="1">
        <v>9</v>
      </c>
    </row>
    <row r="1380" spans="1:50">
      <c r="A1380" s="1" t="s">
        <v>2522</v>
      </c>
      <c r="B1380" s="1" t="s">
        <v>113</v>
      </c>
      <c r="C1380" s="1" t="s">
        <v>114</v>
      </c>
      <c r="D1380" s="1">
        <v>4120</v>
      </c>
      <c r="E1380" s="1" t="s">
        <v>53</v>
      </c>
      <c r="F1380" s="1">
        <v>64</v>
      </c>
      <c r="G1380" s="1" t="s">
        <v>115</v>
      </c>
      <c r="H1380" s="1">
        <v>230.59</v>
      </c>
      <c r="I1380" s="1" t="s">
        <v>76</v>
      </c>
      <c r="J1380" s="1" t="s">
        <v>56</v>
      </c>
      <c r="K1380" s="1" t="s">
        <v>256</v>
      </c>
      <c r="L1380" s="1" t="s">
        <v>58</v>
      </c>
      <c r="M1380" s="1">
        <v>0</v>
      </c>
      <c r="N1380" s="1">
        <v>1</v>
      </c>
      <c r="O1380" s="1">
        <v>1</v>
      </c>
      <c r="P1380" s="1">
        <v>0</v>
      </c>
      <c r="Q1380" s="1" t="s">
        <v>59</v>
      </c>
      <c r="R1380" s="1" t="s">
        <v>59</v>
      </c>
      <c r="S1380" s="1" t="s">
        <v>66</v>
      </c>
      <c r="T1380" s="1" t="s">
        <v>66</v>
      </c>
      <c r="U1380" s="1" t="s">
        <v>66</v>
      </c>
      <c r="W1380" s="1">
        <v>0</v>
      </c>
      <c r="X1380" s="1">
        <v>0</v>
      </c>
      <c r="Y1380" s="1" t="s">
        <v>58</v>
      </c>
      <c r="Z1380" s="1" t="s">
        <v>58</v>
      </c>
      <c r="AA1380" s="1" t="s">
        <v>58</v>
      </c>
      <c r="AB1380" s="1" t="s">
        <v>58</v>
      </c>
      <c r="AC1380" s="1" t="s">
        <v>58</v>
      </c>
      <c r="AD1380" s="1" t="s">
        <v>58</v>
      </c>
      <c r="AE1380" s="1" t="s">
        <v>58</v>
      </c>
      <c r="AF1380" s="1" t="s">
        <v>58</v>
      </c>
      <c r="AG1380" s="1" t="s">
        <v>58</v>
      </c>
      <c r="AH1380" s="1" t="s">
        <v>58</v>
      </c>
      <c r="AI1380" s="1" t="s">
        <v>58</v>
      </c>
      <c r="AJ1380" s="1" t="s">
        <v>58</v>
      </c>
      <c r="AK1380" s="1">
        <v>1</v>
      </c>
      <c r="AL1380" s="1">
        <v>1</v>
      </c>
      <c r="AM1380" s="1">
        <v>1</v>
      </c>
      <c r="AN1380" s="1">
        <v>0</v>
      </c>
      <c r="AO1380" s="1">
        <v>0</v>
      </c>
      <c r="AP1380" s="1">
        <v>0</v>
      </c>
      <c r="AQ1380" s="1">
        <v>0</v>
      </c>
      <c r="AR1380" s="1">
        <v>0</v>
      </c>
      <c r="AS1380" s="1">
        <v>0</v>
      </c>
      <c r="AV1380" s="1">
        <v>12.1</v>
      </c>
      <c r="AW1380" s="1" t="s">
        <v>59</v>
      </c>
      <c r="AX1380" s="1">
        <v>4</v>
      </c>
    </row>
    <row r="1381" spans="1:50">
      <c r="A1381" s="1" t="s">
        <v>2523</v>
      </c>
      <c r="B1381" s="1" t="s">
        <v>1388</v>
      </c>
      <c r="C1381" s="1" t="s">
        <v>420</v>
      </c>
      <c r="D1381" s="1">
        <v>4520</v>
      </c>
      <c r="E1381" s="1" t="s">
        <v>53</v>
      </c>
      <c r="F1381" s="1">
        <v>26</v>
      </c>
      <c r="G1381" s="1" t="s">
        <v>104</v>
      </c>
      <c r="H1381" s="1">
        <v>203.29</v>
      </c>
      <c r="I1381" s="1" t="s">
        <v>55</v>
      </c>
      <c r="J1381" s="1" t="s">
        <v>56</v>
      </c>
      <c r="K1381" s="1" t="s">
        <v>128</v>
      </c>
      <c r="L1381" s="1" t="s">
        <v>66</v>
      </c>
      <c r="M1381" s="1">
        <v>1</v>
      </c>
      <c r="N1381" s="1">
        <v>2</v>
      </c>
      <c r="O1381" s="1">
        <v>2</v>
      </c>
      <c r="P1381" s="1">
        <v>0</v>
      </c>
      <c r="Q1381" s="1" t="s">
        <v>59</v>
      </c>
      <c r="R1381" s="1" t="s">
        <v>59</v>
      </c>
      <c r="S1381" s="1" t="s">
        <v>59</v>
      </c>
      <c r="T1381" s="1" t="s">
        <v>59</v>
      </c>
      <c r="U1381" s="1" t="s">
        <v>59</v>
      </c>
      <c r="V1381" s="1">
        <v>0</v>
      </c>
      <c r="W1381" s="1">
        <v>0</v>
      </c>
      <c r="X1381" s="1">
        <v>0</v>
      </c>
      <c r="Y1381" s="1" t="s">
        <v>66</v>
      </c>
      <c r="Z1381" s="1" t="s">
        <v>58</v>
      </c>
      <c r="AA1381" s="1" t="s">
        <v>58</v>
      </c>
      <c r="AB1381" s="1" t="s">
        <v>58</v>
      </c>
      <c r="AC1381" s="1" t="s">
        <v>58</v>
      </c>
      <c r="AD1381" s="1" t="s">
        <v>58</v>
      </c>
      <c r="AE1381" s="1" t="s">
        <v>58</v>
      </c>
      <c r="AF1381" s="1" t="s">
        <v>58</v>
      </c>
      <c r="AG1381" s="1" t="s">
        <v>58</v>
      </c>
      <c r="AH1381" s="1" t="s">
        <v>58</v>
      </c>
      <c r="AI1381" s="1" t="s">
        <v>58</v>
      </c>
      <c r="AJ1381" s="1" t="s">
        <v>58</v>
      </c>
      <c r="AK1381" s="1">
        <v>0</v>
      </c>
      <c r="AL1381" s="1">
        <v>0</v>
      </c>
      <c r="AM1381" s="1">
        <v>1</v>
      </c>
      <c r="AN1381" s="1">
        <v>1</v>
      </c>
      <c r="AO1381" s="1">
        <v>0</v>
      </c>
      <c r="AP1381" s="1">
        <v>0</v>
      </c>
      <c r="AQ1381" s="1">
        <v>0</v>
      </c>
      <c r="AR1381" s="1">
        <v>0</v>
      </c>
      <c r="AS1381" s="1">
        <v>1</v>
      </c>
      <c r="AV1381" s="1">
        <v>11.6</v>
      </c>
      <c r="AW1381" s="1" t="s">
        <v>59</v>
      </c>
      <c r="AX1381" s="1">
        <v>2</v>
      </c>
    </row>
    <row r="1382" spans="1:50">
      <c r="A1382" s="1" t="s">
        <v>2524</v>
      </c>
      <c r="B1382" s="1" t="s">
        <v>1024</v>
      </c>
      <c r="C1382" s="1" t="s">
        <v>103</v>
      </c>
      <c r="D1382" s="1">
        <v>7320</v>
      </c>
      <c r="E1382" s="1" t="s">
        <v>53</v>
      </c>
      <c r="F1382" s="1">
        <v>54</v>
      </c>
      <c r="G1382" s="1" t="s">
        <v>226</v>
      </c>
      <c r="H1382" s="1">
        <v>289.14</v>
      </c>
      <c r="I1382" s="1" t="s">
        <v>105</v>
      </c>
      <c r="J1382" s="1" t="s">
        <v>71</v>
      </c>
      <c r="K1382" s="1" t="s">
        <v>57</v>
      </c>
      <c r="L1382" s="1" t="s">
        <v>58</v>
      </c>
      <c r="M1382" s="1">
        <v>0</v>
      </c>
      <c r="N1382" s="1">
        <v>1</v>
      </c>
      <c r="O1382" s="1">
        <v>1</v>
      </c>
      <c r="P1382" s="1">
        <v>0</v>
      </c>
      <c r="Q1382" s="1" t="s">
        <v>59</v>
      </c>
      <c r="R1382" s="1" t="s">
        <v>66</v>
      </c>
      <c r="S1382" s="1" t="s">
        <v>66</v>
      </c>
      <c r="T1382" s="1" t="s">
        <v>66</v>
      </c>
      <c r="U1382" s="1" t="s">
        <v>59</v>
      </c>
      <c r="W1382" s="1">
        <v>0</v>
      </c>
      <c r="X1382" s="1">
        <v>0</v>
      </c>
      <c r="Y1382" s="1" t="s">
        <v>59</v>
      </c>
      <c r="Z1382" s="1" t="s">
        <v>59</v>
      </c>
      <c r="AA1382" s="1" t="s">
        <v>59</v>
      </c>
      <c r="AB1382" s="1" t="s">
        <v>59</v>
      </c>
      <c r="AC1382" s="1" t="s">
        <v>59</v>
      </c>
      <c r="AD1382" s="1" t="s">
        <v>59</v>
      </c>
      <c r="AE1382" s="1" t="s">
        <v>59</v>
      </c>
      <c r="AF1382" s="1" t="s">
        <v>59</v>
      </c>
      <c r="AG1382" s="1" t="s">
        <v>59</v>
      </c>
      <c r="AH1382" s="1" t="s">
        <v>59</v>
      </c>
      <c r="AI1382" s="1" t="s">
        <v>59</v>
      </c>
      <c r="AJ1382" s="1" t="s">
        <v>59</v>
      </c>
      <c r="AV1382" s="1">
        <v>12.7</v>
      </c>
      <c r="AW1382" s="1" t="s">
        <v>59</v>
      </c>
      <c r="AX1382" s="1">
        <v>6</v>
      </c>
    </row>
    <row r="1383" spans="1:50">
      <c r="A1383" s="1" t="s">
        <v>2525</v>
      </c>
      <c r="B1383" s="1" t="s">
        <v>2526</v>
      </c>
      <c r="C1383" s="1" t="s">
        <v>171</v>
      </c>
      <c r="D1383" s="1">
        <v>160</v>
      </c>
      <c r="E1383" s="1" t="s">
        <v>63</v>
      </c>
      <c r="F1383" s="1">
        <v>62</v>
      </c>
      <c r="G1383" s="1" t="s">
        <v>84</v>
      </c>
      <c r="H1383" s="1">
        <v>346.05</v>
      </c>
      <c r="I1383" s="1" t="s">
        <v>65</v>
      </c>
      <c r="J1383" s="1" t="s">
        <v>71</v>
      </c>
      <c r="K1383" s="1" t="s">
        <v>72</v>
      </c>
      <c r="L1383" s="1" t="s">
        <v>66</v>
      </c>
      <c r="M1383" s="1">
        <v>1</v>
      </c>
      <c r="N1383" s="1">
        <v>0</v>
      </c>
      <c r="O1383" s="1">
        <v>0</v>
      </c>
      <c r="P1383" s="1">
        <v>0</v>
      </c>
      <c r="Q1383" s="1" t="s">
        <v>59</v>
      </c>
      <c r="R1383" s="1" t="s">
        <v>59</v>
      </c>
      <c r="S1383" s="1" t="s">
        <v>59</v>
      </c>
      <c r="T1383" s="1" t="s">
        <v>59</v>
      </c>
      <c r="U1383" s="1" t="s">
        <v>59</v>
      </c>
      <c r="V1383" s="1">
        <v>1</v>
      </c>
      <c r="W1383" s="1">
        <v>1</v>
      </c>
      <c r="X1383" s="1">
        <v>1</v>
      </c>
      <c r="Y1383" s="1" t="s">
        <v>66</v>
      </c>
      <c r="Z1383" s="1" t="s">
        <v>66</v>
      </c>
      <c r="AA1383" s="1" t="s">
        <v>58</v>
      </c>
      <c r="AB1383" s="1" t="s">
        <v>66</v>
      </c>
      <c r="AC1383" s="1" t="s">
        <v>58</v>
      </c>
      <c r="AD1383" s="1" t="s">
        <v>58</v>
      </c>
      <c r="AE1383" s="1" t="s">
        <v>58</v>
      </c>
      <c r="AF1383" s="1" t="s">
        <v>58</v>
      </c>
      <c r="AG1383" s="1" t="s">
        <v>58</v>
      </c>
      <c r="AH1383" s="1" t="s">
        <v>58</v>
      </c>
      <c r="AI1383" s="1" t="s">
        <v>58</v>
      </c>
      <c r="AJ1383" s="1" t="s">
        <v>66</v>
      </c>
      <c r="AK1383" s="1">
        <v>1</v>
      </c>
      <c r="AL1383" s="1">
        <v>1</v>
      </c>
      <c r="AM1383" s="1">
        <v>1</v>
      </c>
      <c r="AN1383" s="1">
        <v>0</v>
      </c>
      <c r="AO1383" s="1">
        <v>1</v>
      </c>
      <c r="AP1383" s="1">
        <v>0</v>
      </c>
      <c r="AQ1383" s="1">
        <v>0</v>
      </c>
      <c r="AR1383" s="1">
        <v>0</v>
      </c>
      <c r="AS1383" s="1">
        <v>1</v>
      </c>
      <c r="AV1383" s="1">
        <v>13</v>
      </c>
      <c r="AW1383" s="1" t="s">
        <v>59</v>
      </c>
      <c r="AX1383" s="1">
        <v>3</v>
      </c>
    </row>
    <row r="1384" spans="1:50">
      <c r="A1384" s="1" t="s">
        <v>2527</v>
      </c>
      <c r="B1384" s="1" t="s">
        <v>1936</v>
      </c>
      <c r="C1384" s="1" t="s">
        <v>108</v>
      </c>
      <c r="E1384" s="1" t="s">
        <v>63</v>
      </c>
      <c r="F1384" s="1">
        <v>76</v>
      </c>
      <c r="G1384" s="1" t="s">
        <v>246</v>
      </c>
      <c r="H1384" s="1">
        <v>362.17</v>
      </c>
      <c r="I1384" s="1" t="s">
        <v>100</v>
      </c>
      <c r="J1384" s="1" t="s">
        <v>71</v>
      </c>
      <c r="K1384" s="1" t="s">
        <v>72</v>
      </c>
      <c r="L1384" s="1" t="s">
        <v>58</v>
      </c>
      <c r="M1384" s="1">
        <v>0</v>
      </c>
      <c r="N1384" s="1">
        <v>2</v>
      </c>
      <c r="O1384" s="1">
        <v>2</v>
      </c>
      <c r="P1384" s="1">
        <v>0</v>
      </c>
      <c r="Q1384" s="1" t="s">
        <v>59</v>
      </c>
      <c r="R1384" s="1" t="s">
        <v>59</v>
      </c>
      <c r="S1384" s="1" t="s">
        <v>59</v>
      </c>
      <c r="T1384" s="1" t="s">
        <v>59</v>
      </c>
      <c r="U1384" s="1" t="s">
        <v>59</v>
      </c>
      <c r="V1384" s="1">
        <v>0</v>
      </c>
      <c r="W1384" s="1">
        <v>1</v>
      </c>
      <c r="X1384" s="1">
        <v>1</v>
      </c>
      <c r="Y1384" s="1" t="s">
        <v>66</v>
      </c>
      <c r="Z1384" s="1" t="s">
        <v>58</v>
      </c>
      <c r="AA1384" s="1" t="s">
        <v>58</v>
      </c>
      <c r="AB1384" s="1" t="s">
        <v>58</v>
      </c>
      <c r="AC1384" s="1" t="s">
        <v>58</v>
      </c>
      <c r="AD1384" s="1" t="s">
        <v>58</v>
      </c>
      <c r="AE1384" s="1" t="s">
        <v>58</v>
      </c>
      <c r="AF1384" s="1" t="s">
        <v>58</v>
      </c>
      <c r="AG1384" s="1" t="s">
        <v>58</v>
      </c>
      <c r="AH1384" s="1" t="s">
        <v>58</v>
      </c>
      <c r="AI1384" s="1" t="s">
        <v>58</v>
      </c>
      <c r="AJ1384" s="1" t="s">
        <v>58</v>
      </c>
      <c r="AK1384" s="1">
        <v>0</v>
      </c>
      <c r="AL1384" s="1">
        <v>0</v>
      </c>
      <c r="AM1384" s="1">
        <v>1</v>
      </c>
      <c r="AN1384" s="1">
        <v>0</v>
      </c>
      <c r="AO1384" s="1">
        <v>1</v>
      </c>
      <c r="AP1384" s="1">
        <v>0</v>
      </c>
      <c r="AQ1384" s="1">
        <v>0</v>
      </c>
      <c r="AR1384" s="1">
        <v>0</v>
      </c>
      <c r="AS1384" s="1">
        <v>0</v>
      </c>
      <c r="AV1384" s="1">
        <v>14.3</v>
      </c>
      <c r="AW1384" s="1" t="s">
        <v>59</v>
      </c>
      <c r="AX1384" s="1">
        <v>9</v>
      </c>
    </row>
    <row r="1385" spans="1:50">
      <c r="A1385" s="1" t="s">
        <v>2528</v>
      </c>
      <c r="B1385" s="1" t="s">
        <v>2529</v>
      </c>
      <c r="C1385" s="1" t="s">
        <v>174</v>
      </c>
      <c r="D1385" s="1">
        <v>880</v>
      </c>
      <c r="E1385" s="1" t="s">
        <v>63</v>
      </c>
      <c r="F1385" s="1">
        <v>46</v>
      </c>
      <c r="G1385" s="1" t="s">
        <v>226</v>
      </c>
      <c r="H1385" s="1">
        <v>269.41000000000003</v>
      </c>
      <c r="I1385" s="1" t="s">
        <v>76</v>
      </c>
      <c r="J1385" s="1" t="s">
        <v>71</v>
      </c>
      <c r="K1385" s="1" t="s">
        <v>72</v>
      </c>
      <c r="L1385" s="1" t="s">
        <v>58</v>
      </c>
      <c r="M1385" s="1">
        <v>0</v>
      </c>
      <c r="N1385" s="1">
        <v>2</v>
      </c>
      <c r="O1385" s="1">
        <v>2</v>
      </c>
      <c r="P1385" s="1">
        <v>0</v>
      </c>
      <c r="Q1385" s="1" t="s">
        <v>59</v>
      </c>
      <c r="R1385" s="1" t="s">
        <v>59</v>
      </c>
      <c r="S1385" s="1" t="s">
        <v>59</v>
      </c>
      <c r="T1385" s="1" t="s">
        <v>59</v>
      </c>
      <c r="U1385" s="1" t="s">
        <v>59</v>
      </c>
      <c r="V1385" s="1">
        <v>1</v>
      </c>
      <c r="W1385" s="1">
        <v>0</v>
      </c>
      <c r="X1385" s="1">
        <v>0</v>
      </c>
      <c r="Y1385" s="1" t="s">
        <v>66</v>
      </c>
      <c r="Z1385" s="1" t="s">
        <v>58</v>
      </c>
      <c r="AA1385" s="1" t="s">
        <v>58</v>
      </c>
      <c r="AB1385" s="1" t="s">
        <v>58</v>
      </c>
      <c r="AC1385" s="1" t="s">
        <v>58</v>
      </c>
      <c r="AD1385" s="1" t="s">
        <v>58</v>
      </c>
      <c r="AE1385" s="1" t="s">
        <v>58</v>
      </c>
      <c r="AF1385" s="1" t="s">
        <v>58</v>
      </c>
      <c r="AG1385" s="1" t="s">
        <v>58</v>
      </c>
      <c r="AH1385" s="1" t="s">
        <v>58</v>
      </c>
      <c r="AI1385" s="1" t="s">
        <v>58</v>
      </c>
      <c r="AJ1385" s="1" t="s">
        <v>58</v>
      </c>
      <c r="AK1385" s="1">
        <v>1</v>
      </c>
      <c r="AL1385" s="1">
        <v>0</v>
      </c>
      <c r="AM1385" s="1">
        <v>1</v>
      </c>
      <c r="AN1385" s="1">
        <v>0</v>
      </c>
      <c r="AO1385" s="1">
        <v>0</v>
      </c>
      <c r="AP1385" s="1">
        <v>0</v>
      </c>
      <c r="AQ1385" s="1">
        <v>1</v>
      </c>
      <c r="AR1385" s="1">
        <v>0</v>
      </c>
      <c r="AS1385" s="1">
        <v>0</v>
      </c>
      <c r="AV1385" s="1">
        <v>12.2</v>
      </c>
      <c r="AW1385" s="1" t="s">
        <v>59</v>
      </c>
      <c r="AX1385" s="1">
        <v>4</v>
      </c>
    </row>
    <row r="1386" spans="1:50">
      <c r="A1386" s="1" t="s">
        <v>2530</v>
      </c>
      <c r="B1386" s="1" t="s">
        <v>982</v>
      </c>
      <c r="C1386" s="1" t="s">
        <v>202</v>
      </c>
      <c r="D1386" s="1">
        <v>3440</v>
      </c>
      <c r="E1386" s="1" t="s">
        <v>63</v>
      </c>
      <c r="F1386" s="1">
        <v>44</v>
      </c>
      <c r="G1386" s="1" t="s">
        <v>70</v>
      </c>
      <c r="H1386" s="1">
        <v>320.39</v>
      </c>
      <c r="I1386" s="1" t="s">
        <v>105</v>
      </c>
      <c r="J1386" s="1" t="s">
        <v>71</v>
      </c>
      <c r="K1386" s="1" t="s">
        <v>156</v>
      </c>
      <c r="L1386" s="1" t="s">
        <v>66</v>
      </c>
      <c r="M1386" s="1">
        <v>4</v>
      </c>
      <c r="N1386" s="1">
        <v>2</v>
      </c>
      <c r="O1386" s="1">
        <v>2</v>
      </c>
      <c r="P1386" s="1">
        <v>0</v>
      </c>
      <c r="Q1386" s="1" t="s">
        <v>59</v>
      </c>
      <c r="R1386" s="1" t="s">
        <v>59</v>
      </c>
      <c r="S1386" s="1" t="s">
        <v>59</v>
      </c>
      <c r="T1386" s="1" t="s">
        <v>59</v>
      </c>
      <c r="U1386" s="1" t="s">
        <v>59</v>
      </c>
      <c r="V1386" s="1">
        <v>2</v>
      </c>
      <c r="W1386" s="1">
        <v>1</v>
      </c>
      <c r="X1386" s="1">
        <v>0</v>
      </c>
      <c r="Y1386" s="1" t="s">
        <v>66</v>
      </c>
      <c r="Z1386" s="1" t="s">
        <v>66</v>
      </c>
      <c r="AA1386" s="1" t="s">
        <v>58</v>
      </c>
      <c r="AB1386" s="1" t="s">
        <v>66</v>
      </c>
      <c r="AC1386" s="1" t="s">
        <v>58</v>
      </c>
      <c r="AD1386" s="1" t="s">
        <v>58</v>
      </c>
      <c r="AE1386" s="1" t="s">
        <v>58</v>
      </c>
      <c r="AF1386" s="1" t="s">
        <v>58</v>
      </c>
      <c r="AG1386" s="1" t="s">
        <v>58</v>
      </c>
      <c r="AH1386" s="1" t="s">
        <v>58</v>
      </c>
      <c r="AI1386" s="1" t="s">
        <v>58</v>
      </c>
      <c r="AJ1386" s="1" t="s">
        <v>58</v>
      </c>
      <c r="AK1386" s="1">
        <v>0</v>
      </c>
      <c r="AL1386" s="1">
        <v>1</v>
      </c>
      <c r="AM1386" s="1">
        <v>1</v>
      </c>
      <c r="AN1386" s="1">
        <v>0</v>
      </c>
      <c r="AO1386" s="1">
        <v>1</v>
      </c>
      <c r="AP1386" s="1">
        <v>0</v>
      </c>
      <c r="AQ1386" s="1">
        <v>0</v>
      </c>
      <c r="AR1386" s="1">
        <v>0</v>
      </c>
      <c r="AS1386" s="1">
        <v>1</v>
      </c>
      <c r="AV1386" s="1">
        <v>14.8</v>
      </c>
      <c r="AW1386" s="1" t="s">
        <v>59</v>
      </c>
      <c r="AX1386" s="1">
        <v>2</v>
      </c>
    </row>
    <row r="1387" spans="1:50">
      <c r="A1387" s="1" t="s">
        <v>2531</v>
      </c>
      <c r="B1387" s="1" t="s">
        <v>2532</v>
      </c>
      <c r="C1387" s="1" t="s">
        <v>185</v>
      </c>
      <c r="E1387" s="1" t="s">
        <v>53</v>
      </c>
      <c r="F1387" s="1">
        <v>24</v>
      </c>
      <c r="G1387" s="1" t="s">
        <v>54</v>
      </c>
      <c r="H1387" s="1">
        <v>132.88999999999999</v>
      </c>
      <c r="I1387" s="1" t="s">
        <v>55</v>
      </c>
      <c r="J1387" s="1" t="s">
        <v>55</v>
      </c>
      <c r="K1387" s="1" t="s">
        <v>128</v>
      </c>
      <c r="L1387" s="1" t="s">
        <v>58</v>
      </c>
      <c r="M1387" s="1">
        <v>0</v>
      </c>
      <c r="N1387" s="1">
        <v>0</v>
      </c>
      <c r="O1387" s="1">
        <v>0</v>
      </c>
      <c r="P1387" s="1">
        <v>0</v>
      </c>
      <c r="Q1387" s="1" t="s">
        <v>59</v>
      </c>
      <c r="R1387" s="1" t="s">
        <v>59</v>
      </c>
      <c r="S1387" s="1" t="s">
        <v>59</v>
      </c>
      <c r="T1387" s="1" t="s">
        <v>59</v>
      </c>
      <c r="U1387" s="1" t="s">
        <v>59</v>
      </c>
      <c r="W1387" s="1">
        <v>0</v>
      </c>
      <c r="X1387" s="1">
        <v>0</v>
      </c>
      <c r="Y1387" s="1" t="s">
        <v>66</v>
      </c>
      <c r="Z1387" s="1" t="s">
        <v>58</v>
      </c>
      <c r="AA1387" s="1" t="s">
        <v>58</v>
      </c>
      <c r="AB1387" s="1" t="s">
        <v>58</v>
      </c>
      <c r="AC1387" s="1" t="s">
        <v>58</v>
      </c>
      <c r="AD1387" s="1" t="s">
        <v>58</v>
      </c>
      <c r="AE1387" s="1" t="s">
        <v>58</v>
      </c>
      <c r="AF1387" s="1" t="s">
        <v>58</v>
      </c>
      <c r="AG1387" s="1" t="s">
        <v>58</v>
      </c>
      <c r="AH1387" s="1" t="s">
        <v>58</v>
      </c>
      <c r="AI1387" s="1" t="s">
        <v>58</v>
      </c>
      <c r="AJ1387" s="1" t="s">
        <v>58</v>
      </c>
      <c r="AK1387" s="1">
        <v>0</v>
      </c>
      <c r="AL1387" s="1">
        <v>0</v>
      </c>
      <c r="AM1387" s="1">
        <v>1</v>
      </c>
      <c r="AN1387" s="1">
        <v>0</v>
      </c>
      <c r="AO1387" s="1">
        <v>0</v>
      </c>
      <c r="AP1387" s="1">
        <v>0</v>
      </c>
      <c r="AQ1387" s="1">
        <v>0</v>
      </c>
      <c r="AR1387" s="1">
        <v>0</v>
      </c>
      <c r="AS1387" s="1">
        <v>0</v>
      </c>
      <c r="AV1387" s="1">
        <v>11.8</v>
      </c>
      <c r="AW1387" s="1" t="s">
        <v>59</v>
      </c>
      <c r="AX1387" s="1">
        <v>1</v>
      </c>
    </row>
    <row r="1388" spans="1:50">
      <c r="A1388" s="1" t="s">
        <v>2533</v>
      </c>
      <c r="B1388" s="1" t="s">
        <v>2534</v>
      </c>
      <c r="C1388" s="1" t="s">
        <v>93</v>
      </c>
      <c r="D1388" s="1">
        <v>1120</v>
      </c>
      <c r="E1388" s="1" t="s">
        <v>63</v>
      </c>
      <c r="F1388" s="1">
        <v>52</v>
      </c>
      <c r="G1388" s="1" t="s">
        <v>363</v>
      </c>
      <c r="H1388" s="1">
        <v>490.46</v>
      </c>
      <c r="I1388" s="1" t="s">
        <v>105</v>
      </c>
      <c r="J1388" s="1" t="s">
        <v>55</v>
      </c>
      <c r="K1388" s="1" t="s">
        <v>72</v>
      </c>
      <c r="L1388" s="1" t="s">
        <v>66</v>
      </c>
      <c r="M1388" s="1">
        <v>1</v>
      </c>
      <c r="N1388" s="1">
        <v>2</v>
      </c>
      <c r="O1388" s="1">
        <v>2</v>
      </c>
      <c r="P1388" s="1">
        <v>0</v>
      </c>
      <c r="Q1388" s="1" t="s">
        <v>59</v>
      </c>
      <c r="R1388" s="1" t="s">
        <v>59</v>
      </c>
      <c r="S1388" s="1" t="s">
        <v>59</v>
      </c>
      <c r="T1388" s="1" t="s">
        <v>59</v>
      </c>
      <c r="U1388" s="1" t="s">
        <v>59</v>
      </c>
      <c r="W1388" s="1">
        <v>0</v>
      </c>
      <c r="X1388" s="1">
        <v>0</v>
      </c>
      <c r="Y1388" s="1" t="s">
        <v>66</v>
      </c>
      <c r="Z1388" s="1" t="s">
        <v>66</v>
      </c>
      <c r="AA1388" s="1" t="s">
        <v>58</v>
      </c>
      <c r="AB1388" s="1" t="s">
        <v>66</v>
      </c>
      <c r="AC1388" s="1" t="s">
        <v>58</v>
      </c>
      <c r="AD1388" s="1" t="s">
        <v>58</v>
      </c>
      <c r="AE1388" s="1" t="s">
        <v>58</v>
      </c>
      <c r="AF1388" s="1" t="s">
        <v>58</v>
      </c>
      <c r="AG1388" s="1" t="s">
        <v>58</v>
      </c>
      <c r="AH1388" s="1" t="s">
        <v>58</v>
      </c>
      <c r="AI1388" s="1" t="s">
        <v>58</v>
      </c>
      <c r="AJ1388" s="1" t="s">
        <v>58</v>
      </c>
      <c r="AK1388" s="1">
        <v>0</v>
      </c>
      <c r="AL1388" s="1">
        <v>0</v>
      </c>
      <c r="AM1388" s="1">
        <v>1</v>
      </c>
      <c r="AN1388" s="1">
        <v>0</v>
      </c>
      <c r="AO1388" s="1">
        <v>1</v>
      </c>
      <c r="AP1388" s="1">
        <v>0</v>
      </c>
      <c r="AQ1388" s="1">
        <v>0</v>
      </c>
      <c r="AR1388" s="1">
        <v>0</v>
      </c>
      <c r="AS1388" s="1">
        <v>1</v>
      </c>
      <c r="AV1388" s="1">
        <v>18.100000000000001</v>
      </c>
      <c r="AW1388" s="1" t="s">
        <v>66</v>
      </c>
      <c r="AX1388" s="1">
        <v>5</v>
      </c>
    </row>
    <row r="1389" spans="1:50">
      <c r="A1389" s="1" t="s">
        <v>2535</v>
      </c>
      <c r="B1389" s="1" t="s">
        <v>2536</v>
      </c>
      <c r="C1389" s="1" t="s">
        <v>182</v>
      </c>
      <c r="D1389" s="1">
        <v>3180</v>
      </c>
      <c r="E1389" s="1" t="s">
        <v>53</v>
      </c>
      <c r="F1389" s="1">
        <v>26</v>
      </c>
      <c r="G1389" s="1" t="s">
        <v>84</v>
      </c>
      <c r="H1389" s="1">
        <v>216.78</v>
      </c>
      <c r="I1389" s="1" t="s">
        <v>55</v>
      </c>
      <c r="J1389" s="1" t="s">
        <v>55</v>
      </c>
      <c r="K1389" s="1" t="s">
        <v>131</v>
      </c>
      <c r="L1389" s="1" t="s">
        <v>58</v>
      </c>
      <c r="M1389" s="1">
        <v>0</v>
      </c>
      <c r="N1389" s="1">
        <v>0</v>
      </c>
      <c r="O1389" s="1">
        <v>0</v>
      </c>
      <c r="P1389" s="1">
        <v>0</v>
      </c>
      <c r="Q1389" s="1" t="s">
        <v>59</v>
      </c>
      <c r="R1389" s="1" t="s">
        <v>59</v>
      </c>
      <c r="S1389" s="1" t="s">
        <v>59</v>
      </c>
      <c r="T1389" s="1" t="s">
        <v>59</v>
      </c>
      <c r="U1389" s="1" t="s">
        <v>59</v>
      </c>
      <c r="W1389" s="1">
        <v>0</v>
      </c>
      <c r="X1389" s="1">
        <v>0</v>
      </c>
      <c r="Y1389" s="1" t="s">
        <v>59</v>
      </c>
      <c r="Z1389" s="1" t="s">
        <v>59</v>
      </c>
      <c r="AA1389" s="1" t="s">
        <v>59</v>
      </c>
      <c r="AB1389" s="1" t="s">
        <v>59</v>
      </c>
      <c r="AC1389" s="1" t="s">
        <v>59</v>
      </c>
      <c r="AD1389" s="1" t="s">
        <v>59</v>
      </c>
      <c r="AE1389" s="1" t="s">
        <v>59</v>
      </c>
      <c r="AF1389" s="1" t="s">
        <v>59</v>
      </c>
      <c r="AG1389" s="1" t="s">
        <v>59</v>
      </c>
      <c r="AH1389" s="1" t="s">
        <v>59</v>
      </c>
      <c r="AI1389" s="1" t="s">
        <v>59</v>
      </c>
      <c r="AJ1389" s="1" t="s">
        <v>59</v>
      </c>
      <c r="AV1389" s="1">
        <v>13.3</v>
      </c>
      <c r="AW1389" s="1" t="s">
        <v>59</v>
      </c>
      <c r="AX1389" s="1">
        <v>7</v>
      </c>
    </row>
    <row r="1390" spans="1:50">
      <c r="A1390" s="1" t="s">
        <v>2537</v>
      </c>
      <c r="B1390" s="1" t="s">
        <v>707</v>
      </c>
      <c r="C1390" s="1" t="s">
        <v>366</v>
      </c>
      <c r="D1390" s="1">
        <v>7160</v>
      </c>
      <c r="E1390" s="1" t="s">
        <v>53</v>
      </c>
      <c r="F1390" s="1">
        <v>50</v>
      </c>
      <c r="G1390" s="1" t="s">
        <v>226</v>
      </c>
      <c r="H1390" s="1">
        <v>354.93</v>
      </c>
      <c r="I1390" s="1" t="s">
        <v>55</v>
      </c>
      <c r="J1390" s="1" t="s">
        <v>71</v>
      </c>
      <c r="K1390" s="1" t="s">
        <v>72</v>
      </c>
      <c r="L1390" s="1" t="s">
        <v>58</v>
      </c>
      <c r="M1390" s="1">
        <v>0</v>
      </c>
      <c r="N1390" s="1">
        <v>2</v>
      </c>
      <c r="O1390" s="1">
        <v>2</v>
      </c>
      <c r="P1390" s="1">
        <v>0</v>
      </c>
      <c r="Q1390" s="1" t="s">
        <v>59</v>
      </c>
      <c r="R1390" s="1" t="s">
        <v>59</v>
      </c>
      <c r="S1390" s="1" t="s">
        <v>59</v>
      </c>
      <c r="T1390" s="1" t="s">
        <v>59</v>
      </c>
      <c r="U1390" s="1" t="s">
        <v>59</v>
      </c>
      <c r="V1390" s="1">
        <v>0</v>
      </c>
      <c r="W1390" s="1">
        <v>1</v>
      </c>
      <c r="X1390" s="1">
        <v>0</v>
      </c>
      <c r="Y1390" s="1" t="s">
        <v>66</v>
      </c>
      <c r="Z1390" s="1" t="s">
        <v>66</v>
      </c>
      <c r="AA1390" s="1" t="s">
        <v>58</v>
      </c>
      <c r="AB1390" s="1" t="s">
        <v>66</v>
      </c>
      <c r="AC1390" s="1" t="s">
        <v>58</v>
      </c>
      <c r="AD1390" s="1" t="s">
        <v>58</v>
      </c>
      <c r="AE1390" s="1" t="s">
        <v>58</v>
      </c>
      <c r="AF1390" s="1" t="s">
        <v>58</v>
      </c>
      <c r="AG1390" s="1" t="s">
        <v>58</v>
      </c>
      <c r="AH1390" s="1" t="s">
        <v>58</v>
      </c>
      <c r="AI1390" s="1" t="s">
        <v>58</v>
      </c>
      <c r="AJ1390" s="1" t="s">
        <v>58</v>
      </c>
      <c r="AK1390" s="1">
        <v>0</v>
      </c>
      <c r="AL1390" s="1">
        <v>0</v>
      </c>
      <c r="AM1390" s="1">
        <v>1</v>
      </c>
      <c r="AN1390" s="1">
        <v>0</v>
      </c>
      <c r="AO1390" s="1">
        <v>0</v>
      </c>
      <c r="AP1390" s="1">
        <v>0</v>
      </c>
      <c r="AQ1390" s="1">
        <v>0</v>
      </c>
      <c r="AR1390" s="1">
        <v>0</v>
      </c>
      <c r="AS1390" s="1">
        <v>0</v>
      </c>
      <c r="AV1390" s="1">
        <v>14.2</v>
      </c>
      <c r="AW1390" s="1" t="s">
        <v>59</v>
      </c>
      <c r="AX1390" s="1">
        <v>4</v>
      </c>
    </row>
    <row r="1391" spans="1:50">
      <c r="A1391" s="1" t="s">
        <v>2538</v>
      </c>
      <c r="B1391" s="1" t="s">
        <v>2539</v>
      </c>
      <c r="C1391" s="1" t="s">
        <v>122</v>
      </c>
      <c r="D1391" s="1">
        <v>8960</v>
      </c>
      <c r="E1391" s="1" t="s">
        <v>63</v>
      </c>
      <c r="F1391" s="1">
        <v>38</v>
      </c>
      <c r="G1391" s="1" t="s">
        <v>64</v>
      </c>
      <c r="H1391" s="1">
        <v>293.75</v>
      </c>
      <c r="I1391" s="1" t="s">
        <v>55</v>
      </c>
      <c r="J1391" s="1" t="s">
        <v>56</v>
      </c>
      <c r="K1391" s="1" t="s">
        <v>145</v>
      </c>
      <c r="L1391" s="1" t="s">
        <v>66</v>
      </c>
      <c r="M1391" s="1">
        <v>1</v>
      </c>
      <c r="N1391" s="1">
        <v>2</v>
      </c>
      <c r="O1391" s="1">
        <v>2</v>
      </c>
      <c r="P1391" s="1">
        <v>0</v>
      </c>
      <c r="Q1391" s="1" t="s">
        <v>59</v>
      </c>
      <c r="R1391" s="1" t="s">
        <v>59</v>
      </c>
      <c r="S1391" s="1" t="s">
        <v>59</v>
      </c>
      <c r="T1391" s="1" t="s">
        <v>59</v>
      </c>
      <c r="U1391" s="1" t="s">
        <v>59</v>
      </c>
      <c r="V1391" s="1">
        <v>0</v>
      </c>
      <c r="W1391" s="1">
        <v>1</v>
      </c>
      <c r="X1391" s="1">
        <v>1</v>
      </c>
      <c r="Y1391" s="1" t="s">
        <v>58</v>
      </c>
      <c r="Z1391" s="1" t="s">
        <v>66</v>
      </c>
      <c r="AA1391" s="1" t="s">
        <v>58</v>
      </c>
      <c r="AB1391" s="1" t="s">
        <v>66</v>
      </c>
      <c r="AC1391" s="1" t="s">
        <v>58</v>
      </c>
      <c r="AD1391" s="1" t="s">
        <v>58</v>
      </c>
      <c r="AE1391" s="1" t="s">
        <v>58</v>
      </c>
      <c r="AF1391" s="1" t="s">
        <v>58</v>
      </c>
      <c r="AG1391" s="1" t="s">
        <v>58</v>
      </c>
      <c r="AH1391" s="1" t="s">
        <v>58</v>
      </c>
      <c r="AI1391" s="1" t="s">
        <v>58</v>
      </c>
      <c r="AJ1391" s="1" t="s">
        <v>58</v>
      </c>
      <c r="AK1391" s="1">
        <v>0</v>
      </c>
      <c r="AL1391" s="1">
        <v>0</v>
      </c>
      <c r="AM1391" s="1">
        <v>0</v>
      </c>
      <c r="AN1391" s="1">
        <v>0</v>
      </c>
      <c r="AO1391" s="1">
        <v>0</v>
      </c>
      <c r="AP1391" s="1">
        <v>0</v>
      </c>
      <c r="AQ1391" s="1">
        <v>0</v>
      </c>
      <c r="AR1391" s="1">
        <v>0</v>
      </c>
      <c r="AS1391" s="1">
        <v>0</v>
      </c>
      <c r="AV1391" s="1">
        <v>13.8</v>
      </c>
      <c r="AW1391" s="1" t="s">
        <v>59</v>
      </c>
      <c r="AX1391" s="1">
        <v>7</v>
      </c>
    </row>
    <row r="1392" spans="1:50">
      <c r="A1392" s="1" t="s">
        <v>2540</v>
      </c>
      <c r="B1392" s="1" t="s">
        <v>144</v>
      </c>
      <c r="C1392" s="1" t="s">
        <v>142</v>
      </c>
      <c r="D1392" s="1">
        <v>7080</v>
      </c>
      <c r="E1392" s="1" t="s">
        <v>53</v>
      </c>
      <c r="F1392" s="1">
        <v>60</v>
      </c>
      <c r="G1392" s="1" t="s">
        <v>226</v>
      </c>
      <c r="H1392" s="1">
        <v>331.58</v>
      </c>
      <c r="I1392" s="1" t="s">
        <v>105</v>
      </c>
      <c r="J1392" s="1" t="s">
        <v>56</v>
      </c>
      <c r="K1392" s="1" t="s">
        <v>72</v>
      </c>
      <c r="L1392" s="1" t="s">
        <v>58</v>
      </c>
      <c r="M1392" s="1">
        <v>0</v>
      </c>
      <c r="N1392" s="1">
        <v>1</v>
      </c>
      <c r="O1392" s="1">
        <v>1</v>
      </c>
      <c r="P1392" s="1">
        <v>0</v>
      </c>
      <c r="Q1392" s="1" t="s">
        <v>59</v>
      </c>
      <c r="R1392" s="1" t="s">
        <v>59</v>
      </c>
      <c r="S1392" s="1" t="s">
        <v>59</v>
      </c>
      <c r="T1392" s="1" t="s">
        <v>59</v>
      </c>
      <c r="U1392" s="1" t="s">
        <v>59</v>
      </c>
      <c r="V1392" s="1">
        <v>1</v>
      </c>
      <c r="W1392" s="1">
        <v>0</v>
      </c>
      <c r="X1392" s="1">
        <v>1</v>
      </c>
      <c r="Y1392" s="1" t="s">
        <v>58</v>
      </c>
      <c r="Z1392" s="1" t="s">
        <v>66</v>
      </c>
      <c r="AA1392" s="1" t="s">
        <v>58</v>
      </c>
      <c r="AB1392" s="1" t="s">
        <v>66</v>
      </c>
      <c r="AC1392" s="1" t="s">
        <v>58</v>
      </c>
      <c r="AD1392" s="1" t="s">
        <v>58</v>
      </c>
      <c r="AE1392" s="1" t="s">
        <v>58</v>
      </c>
      <c r="AF1392" s="1" t="s">
        <v>58</v>
      </c>
      <c r="AG1392" s="1" t="s">
        <v>58</v>
      </c>
      <c r="AH1392" s="1" t="s">
        <v>58</v>
      </c>
      <c r="AI1392" s="1" t="s">
        <v>58</v>
      </c>
      <c r="AJ1392" s="1" t="s">
        <v>58</v>
      </c>
      <c r="AK1392" s="1">
        <v>0</v>
      </c>
      <c r="AL1392" s="1">
        <v>0</v>
      </c>
      <c r="AM1392" s="1">
        <v>1</v>
      </c>
      <c r="AN1392" s="1">
        <v>0</v>
      </c>
      <c r="AO1392" s="1">
        <v>1</v>
      </c>
      <c r="AP1392" s="1">
        <v>0</v>
      </c>
      <c r="AQ1392" s="1">
        <v>0</v>
      </c>
      <c r="AR1392" s="1">
        <v>0</v>
      </c>
      <c r="AS1392" s="1">
        <v>1</v>
      </c>
      <c r="AV1392" s="1">
        <v>13.7</v>
      </c>
      <c r="AW1392" s="1" t="s">
        <v>59</v>
      </c>
      <c r="AX1392" s="1">
        <v>6</v>
      </c>
    </row>
    <row r="1393" spans="1:50">
      <c r="A1393" s="1" t="s">
        <v>2541</v>
      </c>
      <c r="B1393" s="1" t="s">
        <v>2542</v>
      </c>
      <c r="C1393" s="1" t="s">
        <v>212</v>
      </c>
      <c r="E1393" s="1" t="s">
        <v>63</v>
      </c>
      <c r="F1393" s="1">
        <v>32</v>
      </c>
      <c r="G1393" s="1" t="s">
        <v>70</v>
      </c>
      <c r="H1393" s="1">
        <v>249.67</v>
      </c>
      <c r="I1393" s="1" t="s">
        <v>55</v>
      </c>
      <c r="J1393" s="1" t="s">
        <v>55</v>
      </c>
      <c r="K1393" s="1" t="s">
        <v>128</v>
      </c>
      <c r="L1393" s="1" t="s">
        <v>58</v>
      </c>
      <c r="M1393" s="1">
        <v>0</v>
      </c>
      <c r="N1393" s="1">
        <v>2</v>
      </c>
      <c r="O1393" s="1">
        <v>2</v>
      </c>
      <c r="P1393" s="1">
        <v>0</v>
      </c>
      <c r="Q1393" s="1" t="s">
        <v>59</v>
      </c>
      <c r="R1393" s="1" t="s">
        <v>59</v>
      </c>
      <c r="S1393" s="1" t="s">
        <v>59</v>
      </c>
      <c r="T1393" s="1" t="s">
        <v>59</v>
      </c>
      <c r="U1393" s="1" t="s">
        <v>59</v>
      </c>
      <c r="W1393" s="1">
        <v>0</v>
      </c>
      <c r="X1393" s="1">
        <v>0</v>
      </c>
      <c r="Y1393" s="1" t="s">
        <v>58</v>
      </c>
      <c r="Z1393" s="1" t="s">
        <v>58</v>
      </c>
      <c r="AA1393" s="1" t="s">
        <v>58</v>
      </c>
      <c r="AB1393" s="1" t="s">
        <v>58</v>
      </c>
      <c r="AC1393" s="1" t="s">
        <v>58</v>
      </c>
      <c r="AD1393" s="1" t="s">
        <v>58</v>
      </c>
      <c r="AE1393" s="1" t="s">
        <v>58</v>
      </c>
      <c r="AF1393" s="1" t="s">
        <v>58</v>
      </c>
      <c r="AG1393" s="1" t="s">
        <v>58</v>
      </c>
      <c r="AH1393" s="1" t="s">
        <v>58</v>
      </c>
      <c r="AI1393" s="1" t="s">
        <v>58</v>
      </c>
      <c r="AJ1393" s="1" t="s">
        <v>58</v>
      </c>
      <c r="AK1393" s="1">
        <v>1</v>
      </c>
      <c r="AL1393" s="1">
        <v>1</v>
      </c>
      <c r="AM1393" s="1">
        <v>1</v>
      </c>
      <c r="AN1393" s="1">
        <v>0</v>
      </c>
      <c r="AO1393" s="1">
        <v>1</v>
      </c>
      <c r="AP1393" s="1">
        <v>0</v>
      </c>
      <c r="AQ1393" s="1">
        <v>0</v>
      </c>
      <c r="AR1393" s="1">
        <v>0</v>
      </c>
      <c r="AS1393" s="1">
        <v>1</v>
      </c>
      <c r="AV1393" s="1">
        <v>13.3</v>
      </c>
      <c r="AW1393" s="1" t="s">
        <v>59</v>
      </c>
      <c r="AX1393" s="1">
        <v>7</v>
      </c>
    </row>
    <row r="1394" spans="1:50">
      <c r="A1394" s="1" t="s">
        <v>2543</v>
      </c>
      <c r="B1394" s="1" t="s">
        <v>61</v>
      </c>
      <c r="C1394" s="1" t="s">
        <v>62</v>
      </c>
      <c r="E1394" s="1" t="s">
        <v>53</v>
      </c>
      <c r="F1394" s="1">
        <v>38</v>
      </c>
      <c r="G1394" s="1" t="s">
        <v>64</v>
      </c>
      <c r="H1394" s="1">
        <v>289.14</v>
      </c>
      <c r="I1394" s="1" t="s">
        <v>105</v>
      </c>
      <c r="J1394" s="1" t="s">
        <v>56</v>
      </c>
      <c r="K1394" s="1" t="s">
        <v>72</v>
      </c>
      <c r="L1394" s="1" t="s">
        <v>66</v>
      </c>
      <c r="M1394" s="1">
        <v>4</v>
      </c>
      <c r="N1394" s="1">
        <v>2</v>
      </c>
      <c r="O1394" s="1">
        <v>2</v>
      </c>
      <c r="P1394" s="1">
        <v>0</v>
      </c>
      <c r="Q1394" s="1" t="s">
        <v>66</v>
      </c>
      <c r="R1394" s="1" t="s">
        <v>66</v>
      </c>
      <c r="S1394" s="1" t="s">
        <v>59</v>
      </c>
      <c r="T1394" s="1" t="s">
        <v>66</v>
      </c>
      <c r="U1394" s="1" t="s">
        <v>59</v>
      </c>
      <c r="V1394" s="1">
        <v>1</v>
      </c>
      <c r="W1394" s="1">
        <v>1</v>
      </c>
      <c r="X1394" s="1">
        <v>0</v>
      </c>
      <c r="Y1394" s="1" t="s">
        <v>58</v>
      </c>
      <c r="Z1394" s="1" t="s">
        <v>66</v>
      </c>
      <c r="AA1394" s="1" t="s">
        <v>58</v>
      </c>
      <c r="AB1394" s="1" t="s">
        <v>66</v>
      </c>
      <c r="AC1394" s="1" t="s">
        <v>58</v>
      </c>
      <c r="AD1394" s="1" t="s">
        <v>58</v>
      </c>
      <c r="AE1394" s="1" t="s">
        <v>66</v>
      </c>
      <c r="AF1394" s="1" t="s">
        <v>58</v>
      </c>
      <c r="AG1394" s="1" t="s">
        <v>58</v>
      </c>
      <c r="AH1394" s="1" t="s">
        <v>58</v>
      </c>
      <c r="AI1394" s="1" t="s">
        <v>58</v>
      </c>
      <c r="AJ1394" s="1" t="s">
        <v>58</v>
      </c>
      <c r="AK1394" s="1">
        <v>1</v>
      </c>
      <c r="AL1394" s="1">
        <v>1</v>
      </c>
      <c r="AM1394" s="1">
        <v>1</v>
      </c>
      <c r="AN1394" s="1">
        <v>1</v>
      </c>
      <c r="AO1394" s="1">
        <v>1</v>
      </c>
      <c r="AP1394" s="1">
        <v>0</v>
      </c>
      <c r="AQ1394" s="1">
        <v>0</v>
      </c>
      <c r="AR1394" s="1">
        <v>0</v>
      </c>
      <c r="AS1394" s="1">
        <v>1</v>
      </c>
      <c r="AV1394" s="1">
        <v>13.2</v>
      </c>
      <c r="AW1394" s="1" t="s">
        <v>59</v>
      </c>
      <c r="AX1394" s="1">
        <v>8</v>
      </c>
    </row>
    <row r="1395" spans="1:50">
      <c r="A1395" s="1" t="s">
        <v>2544</v>
      </c>
      <c r="B1395" s="1" t="s">
        <v>2545</v>
      </c>
      <c r="C1395" s="1" t="s">
        <v>223</v>
      </c>
      <c r="D1395" s="1">
        <v>3400</v>
      </c>
      <c r="E1395" s="1" t="s">
        <v>63</v>
      </c>
      <c r="F1395" s="1">
        <v>40</v>
      </c>
      <c r="G1395" s="1" t="s">
        <v>70</v>
      </c>
      <c r="H1395" s="1">
        <v>271.70999999999998</v>
      </c>
      <c r="I1395" s="1" t="s">
        <v>105</v>
      </c>
      <c r="J1395" s="1" t="s">
        <v>55</v>
      </c>
      <c r="K1395" s="1" t="s">
        <v>256</v>
      </c>
      <c r="L1395" s="1" t="s">
        <v>66</v>
      </c>
      <c r="M1395" s="1">
        <v>2</v>
      </c>
      <c r="N1395" s="1">
        <v>2</v>
      </c>
      <c r="O1395" s="1">
        <v>2</v>
      </c>
      <c r="P1395" s="1">
        <v>0</v>
      </c>
      <c r="Q1395" s="1" t="s">
        <v>59</v>
      </c>
      <c r="R1395" s="1" t="s">
        <v>59</v>
      </c>
      <c r="S1395" s="1" t="s">
        <v>59</v>
      </c>
      <c r="T1395" s="1" t="s">
        <v>59</v>
      </c>
      <c r="U1395" s="1" t="s">
        <v>59</v>
      </c>
      <c r="V1395" s="1">
        <v>0</v>
      </c>
      <c r="W1395" s="1">
        <v>1</v>
      </c>
      <c r="X1395" s="1">
        <v>1</v>
      </c>
      <c r="Y1395" s="1" t="s">
        <v>66</v>
      </c>
      <c r="Z1395" s="1" t="s">
        <v>58</v>
      </c>
      <c r="AA1395" s="1" t="s">
        <v>58</v>
      </c>
      <c r="AB1395" s="1" t="s">
        <v>58</v>
      </c>
      <c r="AC1395" s="1" t="s">
        <v>58</v>
      </c>
      <c r="AD1395" s="1" t="s">
        <v>58</v>
      </c>
      <c r="AE1395" s="1" t="s">
        <v>58</v>
      </c>
      <c r="AF1395" s="1" t="s">
        <v>58</v>
      </c>
      <c r="AG1395" s="1" t="s">
        <v>58</v>
      </c>
      <c r="AH1395" s="1" t="s">
        <v>58</v>
      </c>
      <c r="AI1395" s="1" t="s">
        <v>58</v>
      </c>
      <c r="AJ1395" s="1" t="s">
        <v>58</v>
      </c>
      <c r="AK1395" s="1">
        <v>0</v>
      </c>
      <c r="AL1395" s="1">
        <v>0</v>
      </c>
      <c r="AM1395" s="1">
        <v>1</v>
      </c>
      <c r="AN1395" s="1">
        <v>0</v>
      </c>
      <c r="AO1395" s="1">
        <v>0</v>
      </c>
      <c r="AP1395" s="1">
        <v>0</v>
      </c>
      <c r="AQ1395" s="1">
        <v>0</v>
      </c>
      <c r="AR1395" s="1">
        <v>0</v>
      </c>
      <c r="AS1395" s="1">
        <v>0</v>
      </c>
      <c r="AV1395" s="1">
        <v>11.9</v>
      </c>
      <c r="AW1395" s="1" t="s">
        <v>59</v>
      </c>
      <c r="AX1395" s="1">
        <v>7</v>
      </c>
    </row>
    <row r="1396" spans="1:50">
      <c r="A1396" s="1" t="s">
        <v>2546</v>
      </c>
      <c r="B1396" s="1" t="s">
        <v>2134</v>
      </c>
      <c r="C1396" s="1" t="s">
        <v>134</v>
      </c>
      <c r="D1396" s="1">
        <v>1680</v>
      </c>
      <c r="E1396" s="1" t="s">
        <v>53</v>
      </c>
      <c r="F1396" s="1">
        <v>46</v>
      </c>
      <c r="G1396" s="1" t="s">
        <v>127</v>
      </c>
      <c r="H1396" s="1">
        <v>418.75</v>
      </c>
      <c r="I1396" s="1" t="s">
        <v>55</v>
      </c>
      <c r="J1396" s="1" t="s">
        <v>55</v>
      </c>
      <c r="K1396" s="1" t="s">
        <v>72</v>
      </c>
      <c r="L1396" s="1" t="s">
        <v>66</v>
      </c>
      <c r="M1396" s="1">
        <v>2</v>
      </c>
      <c r="N1396" s="1">
        <v>0</v>
      </c>
      <c r="O1396" s="1">
        <v>0</v>
      </c>
      <c r="P1396" s="1">
        <v>0</v>
      </c>
      <c r="Q1396" s="1" t="s">
        <v>59</v>
      </c>
      <c r="R1396" s="1" t="s">
        <v>59</v>
      </c>
      <c r="S1396" s="1" t="s">
        <v>59</v>
      </c>
      <c r="T1396" s="1" t="s">
        <v>59</v>
      </c>
      <c r="U1396" s="1" t="s">
        <v>59</v>
      </c>
      <c r="V1396" s="1">
        <v>2</v>
      </c>
      <c r="W1396" s="1">
        <v>0</v>
      </c>
      <c r="X1396" s="1">
        <v>1</v>
      </c>
      <c r="Y1396" s="1" t="s">
        <v>58</v>
      </c>
      <c r="Z1396" s="1" t="s">
        <v>58</v>
      </c>
      <c r="AA1396" s="1" t="s">
        <v>58</v>
      </c>
      <c r="AB1396" s="1" t="s">
        <v>66</v>
      </c>
      <c r="AC1396" s="1" t="s">
        <v>58</v>
      </c>
      <c r="AD1396" s="1" t="s">
        <v>58</v>
      </c>
      <c r="AE1396" s="1" t="s">
        <v>66</v>
      </c>
      <c r="AF1396" s="1" t="s">
        <v>58</v>
      </c>
      <c r="AG1396" s="1" t="s">
        <v>58</v>
      </c>
      <c r="AH1396" s="1" t="s">
        <v>58</v>
      </c>
      <c r="AI1396" s="1" t="s">
        <v>58</v>
      </c>
      <c r="AJ1396" s="1" t="s">
        <v>58</v>
      </c>
      <c r="AK1396" s="1">
        <v>0</v>
      </c>
      <c r="AL1396" s="1">
        <v>1</v>
      </c>
      <c r="AM1396" s="1">
        <v>1</v>
      </c>
      <c r="AN1396" s="1">
        <v>0</v>
      </c>
      <c r="AO1396" s="1">
        <v>1</v>
      </c>
      <c r="AP1396" s="1">
        <v>0</v>
      </c>
      <c r="AQ1396" s="1">
        <v>0</v>
      </c>
      <c r="AR1396" s="1">
        <v>1</v>
      </c>
      <c r="AS1396" s="1">
        <v>0</v>
      </c>
      <c r="AV1396" s="1">
        <v>12.9</v>
      </c>
      <c r="AW1396" s="1" t="s">
        <v>59</v>
      </c>
      <c r="AX1396" s="1">
        <v>1</v>
      </c>
    </row>
    <row r="1397" spans="1:50">
      <c r="A1397" s="1" t="s">
        <v>2547</v>
      </c>
      <c r="B1397" s="1" t="s">
        <v>2548</v>
      </c>
      <c r="C1397" s="1" t="s">
        <v>103</v>
      </c>
      <c r="D1397" s="1">
        <v>6920</v>
      </c>
      <c r="E1397" s="1" t="s">
        <v>63</v>
      </c>
      <c r="F1397" s="1">
        <v>96</v>
      </c>
      <c r="G1397" s="1" t="s">
        <v>70</v>
      </c>
      <c r="H1397" s="1">
        <v>318.42</v>
      </c>
      <c r="I1397" s="1" t="s">
        <v>105</v>
      </c>
      <c r="J1397" s="1" t="s">
        <v>71</v>
      </c>
      <c r="K1397" s="1" t="s">
        <v>85</v>
      </c>
      <c r="L1397" s="1" t="s">
        <v>58</v>
      </c>
      <c r="M1397" s="1">
        <v>0</v>
      </c>
      <c r="N1397" s="1">
        <v>2</v>
      </c>
      <c r="O1397" s="1">
        <v>2</v>
      </c>
      <c r="P1397" s="1">
        <v>0</v>
      </c>
      <c r="Q1397" s="1" t="s">
        <v>59</v>
      </c>
      <c r="R1397" s="1" t="s">
        <v>59</v>
      </c>
      <c r="S1397" s="1" t="s">
        <v>66</v>
      </c>
      <c r="T1397" s="1" t="s">
        <v>66</v>
      </c>
      <c r="U1397" s="1" t="s">
        <v>66</v>
      </c>
      <c r="W1397" s="1">
        <v>0</v>
      </c>
      <c r="X1397" s="1">
        <v>0</v>
      </c>
      <c r="Y1397" s="1" t="s">
        <v>66</v>
      </c>
      <c r="Z1397" s="1" t="s">
        <v>66</v>
      </c>
      <c r="AA1397" s="1" t="s">
        <v>58</v>
      </c>
      <c r="AB1397" s="1" t="s">
        <v>66</v>
      </c>
      <c r="AC1397" s="1" t="s">
        <v>58</v>
      </c>
      <c r="AD1397" s="1" t="s">
        <v>58</v>
      </c>
      <c r="AE1397" s="1" t="s">
        <v>58</v>
      </c>
      <c r="AF1397" s="1" t="s">
        <v>58</v>
      </c>
      <c r="AG1397" s="1" t="s">
        <v>58</v>
      </c>
      <c r="AH1397" s="1" t="s">
        <v>58</v>
      </c>
      <c r="AI1397" s="1" t="s">
        <v>58</v>
      </c>
      <c r="AJ1397" s="1" t="s">
        <v>58</v>
      </c>
      <c r="AK1397" s="1">
        <v>1</v>
      </c>
      <c r="AL1397" s="1">
        <v>0</v>
      </c>
      <c r="AM1397" s="1">
        <v>1</v>
      </c>
      <c r="AN1397" s="1">
        <v>0</v>
      </c>
      <c r="AO1397" s="1">
        <v>1</v>
      </c>
      <c r="AP1397" s="1">
        <v>0</v>
      </c>
      <c r="AQ1397" s="1">
        <v>0</v>
      </c>
      <c r="AR1397" s="1">
        <v>0</v>
      </c>
      <c r="AS1397" s="1">
        <v>0</v>
      </c>
      <c r="AV1397" s="1">
        <v>14.1</v>
      </c>
      <c r="AW1397" s="1" t="s">
        <v>66</v>
      </c>
      <c r="AX1397" s="1">
        <v>6</v>
      </c>
    </row>
    <row r="1398" spans="1:50">
      <c r="A1398" s="1" t="s">
        <v>2549</v>
      </c>
      <c r="B1398" s="1" t="s">
        <v>2550</v>
      </c>
      <c r="C1398" s="1" t="s">
        <v>212</v>
      </c>
      <c r="E1398" s="1" t="s">
        <v>63</v>
      </c>
      <c r="F1398" s="1">
        <v>62</v>
      </c>
      <c r="G1398" s="1" t="s">
        <v>246</v>
      </c>
      <c r="H1398" s="1">
        <v>392.43</v>
      </c>
      <c r="I1398" s="1" t="s">
        <v>55</v>
      </c>
      <c r="J1398" s="1" t="s">
        <v>71</v>
      </c>
      <c r="K1398" s="1" t="s">
        <v>72</v>
      </c>
      <c r="L1398" s="1" t="s">
        <v>66</v>
      </c>
      <c r="M1398" s="1">
        <v>2</v>
      </c>
      <c r="N1398" s="1">
        <v>2</v>
      </c>
      <c r="O1398" s="1">
        <v>2</v>
      </c>
      <c r="P1398" s="1">
        <v>0</v>
      </c>
      <c r="Q1398" s="1" t="s">
        <v>59</v>
      </c>
      <c r="R1398" s="1" t="s">
        <v>59</v>
      </c>
      <c r="S1398" s="1" t="s">
        <v>59</v>
      </c>
      <c r="T1398" s="1" t="s">
        <v>59</v>
      </c>
      <c r="U1398" s="1" t="s">
        <v>59</v>
      </c>
      <c r="W1398" s="1">
        <v>0</v>
      </c>
      <c r="X1398" s="1">
        <v>0</v>
      </c>
      <c r="Y1398" s="1" t="s">
        <v>66</v>
      </c>
      <c r="Z1398" s="1" t="s">
        <v>58</v>
      </c>
      <c r="AA1398" s="1" t="s">
        <v>58</v>
      </c>
      <c r="AB1398" s="1" t="s">
        <v>58</v>
      </c>
      <c r="AC1398" s="1" t="s">
        <v>58</v>
      </c>
      <c r="AD1398" s="1" t="s">
        <v>58</v>
      </c>
      <c r="AE1398" s="1" t="s">
        <v>66</v>
      </c>
      <c r="AF1398" s="1" t="s">
        <v>58</v>
      </c>
      <c r="AG1398" s="1" t="s">
        <v>58</v>
      </c>
      <c r="AH1398" s="1" t="s">
        <v>58</v>
      </c>
      <c r="AI1398" s="1" t="s">
        <v>58</v>
      </c>
      <c r="AJ1398" s="1" t="s">
        <v>58</v>
      </c>
      <c r="AK1398" s="1">
        <v>0</v>
      </c>
      <c r="AL1398" s="1">
        <v>1</v>
      </c>
      <c r="AM1398" s="1">
        <v>1</v>
      </c>
      <c r="AN1398" s="1">
        <v>1</v>
      </c>
      <c r="AO1398" s="1">
        <v>1</v>
      </c>
      <c r="AP1398" s="1">
        <v>0</v>
      </c>
      <c r="AQ1398" s="1">
        <v>1</v>
      </c>
      <c r="AR1398" s="1">
        <v>1</v>
      </c>
      <c r="AS1398" s="1">
        <v>1</v>
      </c>
      <c r="AV1398" s="1">
        <v>13.4</v>
      </c>
      <c r="AW1398" s="1" t="s">
        <v>59</v>
      </c>
      <c r="AX1398" s="1">
        <v>7</v>
      </c>
    </row>
    <row r="1399" spans="1:50">
      <c r="A1399" s="1" t="s">
        <v>2551</v>
      </c>
      <c r="B1399" s="1" t="s">
        <v>2552</v>
      </c>
      <c r="C1399" s="1" t="s">
        <v>79</v>
      </c>
      <c r="D1399" s="1">
        <v>7040</v>
      </c>
      <c r="E1399" s="1" t="s">
        <v>53</v>
      </c>
      <c r="F1399" s="1">
        <v>56</v>
      </c>
      <c r="G1399" s="1" t="s">
        <v>64</v>
      </c>
      <c r="H1399" s="1">
        <v>361.84</v>
      </c>
      <c r="I1399" s="1" t="s">
        <v>105</v>
      </c>
      <c r="J1399" s="1" t="s">
        <v>71</v>
      </c>
      <c r="K1399" s="1" t="s">
        <v>72</v>
      </c>
      <c r="L1399" s="1" t="s">
        <v>58</v>
      </c>
      <c r="M1399" s="1">
        <v>0</v>
      </c>
      <c r="N1399" s="1">
        <v>0</v>
      </c>
      <c r="O1399" s="1">
        <v>0</v>
      </c>
      <c r="P1399" s="1">
        <v>0</v>
      </c>
      <c r="Q1399" s="1" t="s">
        <v>59</v>
      </c>
      <c r="R1399" s="1" t="s">
        <v>66</v>
      </c>
      <c r="S1399" s="1" t="s">
        <v>59</v>
      </c>
      <c r="T1399" s="1" t="s">
        <v>59</v>
      </c>
      <c r="U1399" s="1" t="s">
        <v>66</v>
      </c>
      <c r="V1399" s="1">
        <v>3</v>
      </c>
      <c r="W1399" s="1">
        <v>0</v>
      </c>
      <c r="X1399" s="1">
        <v>1</v>
      </c>
      <c r="Y1399" s="1" t="s">
        <v>66</v>
      </c>
      <c r="Z1399" s="1" t="s">
        <v>58</v>
      </c>
      <c r="AA1399" s="1" t="s">
        <v>58</v>
      </c>
      <c r="AB1399" s="1" t="s">
        <v>66</v>
      </c>
      <c r="AC1399" s="1" t="s">
        <v>58</v>
      </c>
      <c r="AD1399" s="1" t="s">
        <v>58</v>
      </c>
      <c r="AE1399" s="1" t="s">
        <v>58</v>
      </c>
      <c r="AF1399" s="1" t="s">
        <v>58</v>
      </c>
      <c r="AG1399" s="1" t="s">
        <v>58</v>
      </c>
      <c r="AH1399" s="1" t="s">
        <v>66</v>
      </c>
      <c r="AI1399" s="1" t="s">
        <v>58</v>
      </c>
      <c r="AJ1399" s="1" t="s">
        <v>66</v>
      </c>
      <c r="AK1399" s="1">
        <v>0</v>
      </c>
      <c r="AL1399" s="1">
        <v>0</v>
      </c>
      <c r="AM1399" s="1">
        <v>0</v>
      </c>
      <c r="AN1399" s="1">
        <v>0</v>
      </c>
      <c r="AO1399" s="1">
        <v>0</v>
      </c>
      <c r="AP1399" s="1">
        <v>0</v>
      </c>
      <c r="AQ1399" s="1">
        <v>0</v>
      </c>
      <c r="AR1399" s="1">
        <v>0</v>
      </c>
      <c r="AS1399" s="1">
        <v>0</v>
      </c>
      <c r="AV1399" s="1">
        <v>13.9</v>
      </c>
      <c r="AW1399" s="1" t="s">
        <v>59</v>
      </c>
      <c r="AX1399" s="1">
        <v>8</v>
      </c>
    </row>
    <row r="1400" spans="1:50">
      <c r="A1400" s="1" t="s">
        <v>2553</v>
      </c>
      <c r="B1400" s="1" t="s">
        <v>2554</v>
      </c>
      <c r="C1400" s="1" t="s">
        <v>266</v>
      </c>
      <c r="D1400" s="1">
        <v>3960</v>
      </c>
      <c r="E1400" s="1" t="s">
        <v>53</v>
      </c>
      <c r="F1400" s="1">
        <v>30</v>
      </c>
      <c r="G1400" s="1" t="s">
        <v>84</v>
      </c>
      <c r="H1400" s="1">
        <v>202.96</v>
      </c>
      <c r="I1400" s="1" t="s">
        <v>76</v>
      </c>
      <c r="J1400" s="1" t="s">
        <v>56</v>
      </c>
      <c r="K1400" s="1" t="s">
        <v>57</v>
      </c>
      <c r="L1400" s="1" t="s">
        <v>66</v>
      </c>
      <c r="M1400" s="1">
        <v>3</v>
      </c>
      <c r="N1400" s="1">
        <v>0</v>
      </c>
      <c r="O1400" s="1">
        <v>0</v>
      </c>
      <c r="P1400" s="1">
        <v>0</v>
      </c>
      <c r="Q1400" s="1" t="s">
        <v>59</v>
      </c>
      <c r="R1400" s="1" t="s">
        <v>59</v>
      </c>
      <c r="S1400" s="1" t="s">
        <v>59</v>
      </c>
      <c r="T1400" s="1" t="s">
        <v>59</v>
      </c>
      <c r="U1400" s="1" t="s">
        <v>59</v>
      </c>
      <c r="V1400" s="1">
        <v>1</v>
      </c>
      <c r="W1400" s="1">
        <v>0</v>
      </c>
      <c r="X1400" s="1">
        <v>0</v>
      </c>
      <c r="Y1400" s="1" t="s">
        <v>58</v>
      </c>
      <c r="Z1400" s="1" t="s">
        <v>58</v>
      </c>
      <c r="AA1400" s="1" t="s">
        <v>58</v>
      </c>
      <c r="AB1400" s="1" t="s">
        <v>58</v>
      </c>
      <c r="AC1400" s="1" t="s">
        <v>58</v>
      </c>
      <c r="AD1400" s="1" t="s">
        <v>58</v>
      </c>
      <c r="AE1400" s="1" t="s">
        <v>58</v>
      </c>
      <c r="AF1400" s="1" t="s">
        <v>58</v>
      </c>
      <c r="AG1400" s="1" t="s">
        <v>58</v>
      </c>
      <c r="AH1400" s="1" t="s">
        <v>58</v>
      </c>
      <c r="AI1400" s="1" t="s">
        <v>58</v>
      </c>
      <c r="AJ1400" s="1" t="s">
        <v>58</v>
      </c>
      <c r="AK1400" s="1">
        <v>1</v>
      </c>
      <c r="AL1400" s="1">
        <v>0</v>
      </c>
      <c r="AM1400" s="1">
        <v>1</v>
      </c>
      <c r="AN1400" s="1">
        <v>0</v>
      </c>
      <c r="AO1400" s="1">
        <v>0</v>
      </c>
      <c r="AP1400" s="1">
        <v>0</v>
      </c>
      <c r="AQ1400" s="1">
        <v>0</v>
      </c>
      <c r="AR1400" s="1">
        <v>0</v>
      </c>
      <c r="AS1400" s="1">
        <v>0</v>
      </c>
      <c r="AV1400" s="1">
        <v>12</v>
      </c>
      <c r="AW1400" s="1" t="s">
        <v>59</v>
      </c>
      <c r="AX1400" s="1">
        <v>9</v>
      </c>
    </row>
    <row r="1401" spans="1:50">
      <c r="A1401" s="1" t="s">
        <v>2555</v>
      </c>
      <c r="B1401" s="1" t="s">
        <v>2556</v>
      </c>
      <c r="C1401" s="1" t="s">
        <v>103</v>
      </c>
      <c r="D1401" s="1">
        <v>7360</v>
      </c>
      <c r="E1401" s="1" t="s">
        <v>53</v>
      </c>
      <c r="F1401" s="1">
        <v>56</v>
      </c>
      <c r="G1401" s="1" t="s">
        <v>226</v>
      </c>
      <c r="H1401" s="1">
        <v>490.46</v>
      </c>
      <c r="I1401" s="1" t="s">
        <v>313</v>
      </c>
      <c r="J1401" s="1" t="s">
        <v>55</v>
      </c>
      <c r="K1401" s="1" t="s">
        <v>145</v>
      </c>
      <c r="L1401" s="1" t="s">
        <v>58</v>
      </c>
      <c r="M1401" s="1">
        <v>0</v>
      </c>
      <c r="N1401" s="1">
        <v>2</v>
      </c>
      <c r="O1401" s="1">
        <v>2</v>
      </c>
      <c r="P1401" s="1">
        <v>1</v>
      </c>
      <c r="Q1401" s="1" t="s">
        <v>59</v>
      </c>
      <c r="R1401" s="1" t="s">
        <v>59</v>
      </c>
      <c r="S1401" s="1" t="s">
        <v>59</v>
      </c>
      <c r="T1401" s="1" t="s">
        <v>59</v>
      </c>
      <c r="U1401" s="1" t="s">
        <v>59</v>
      </c>
      <c r="Y1401" s="1" t="s">
        <v>58</v>
      </c>
      <c r="Z1401" s="1" t="s">
        <v>66</v>
      </c>
      <c r="AA1401" s="1" t="s">
        <v>58</v>
      </c>
      <c r="AB1401" s="1" t="s">
        <v>66</v>
      </c>
      <c r="AC1401" s="1" t="s">
        <v>58</v>
      </c>
      <c r="AD1401" s="1" t="s">
        <v>58</v>
      </c>
      <c r="AE1401" s="1" t="s">
        <v>58</v>
      </c>
      <c r="AF1401" s="1" t="s">
        <v>58</v>
      </c>
      <c r="AG1401" s="1" t="s">
        <v>58</v>
      </c>
      <c r="AH1401" s="1" t="s">
        <v>58</v>
      </c>
      <c r="AI1401" s="1" t="s">
        <v>58</v>
      </c>
      <c r="AJ1401" s="1" t="s">
        <v>58</v>
      </c>
      <c r="AK1401" s="1">
        <v>1</v>
      </c>
      <c r="AL1401" s="1">
        <v>1</v>
      </c>
      <c r="AM1401" s="1">
        <v>1</v>
      </c>
      <c r="AN1401" s="1">
        <v>0</v>
      </c>
      <c r="AO1401" s="1">
        <v>1</v>
      </c>
      <c r="AP1401" s="1">
        <v>0</v>
      </c>
      <c r="AQ1401" s="1">
        <v>0</v>
      </c>
      <c r="AR1401" s="1">
        <v>0</v>
      </c>
      <c r="AS1401" s="1">
        <v>1</v>
      </c>
      <c r="AW1401" s="1" t="s">
        <v>66</v>
      </c>
      <c r="AX1401" s="1">
        <v>6</v>
      </c>
    </row>
    <row r="1402" spans="1:50">
      <c r="A1402" s="1" t="s">
        <v>2557</v>
      </c>
      <c r="B1402" s="1" t="s">
        <v>2558</v>
      </c>
      <c r="C1402" s="1" t="s">
        <v>69</v>
      </c>
      <c r="E1402" s="1" t="s">
        <v>63</v>
      </c>
      <c r="F1402" s="1">
        <v>70</v>
      </c>
      <c r="G1402" s="1" t="s">
        <v>226</v>
      </c>
      <c r="H1402" s="1">
        <v>334.21</v>
      </c>
      <c r="I1402" s="1" t="s">
        <v>100</v>
      </c>
      <c r="J1402" s="1" t="s">
        <v>71</v>
      </c>
      <c r="K1402" s="1" t="s">
        <v>72</v>
      </c>
      <c r="L1402" s="1" t="s">
        <v>58</v>
      </c>
      <c r="M1402" s="1">
        <v>0</v>
      </c>
      <c r="N1402" s="1">
        <v>2</v>
      </c>
      <c r="O1402" s="1">
        <v>2</v>
      </c>
      <c r="P1402" s="1">
        <v>0</v>
      </c>
      <c r="Q1402" s="1" t="s">
        <v>59</v>
      </c>
      <c r="R1402" s="1" t="s">
        <v>59</v>
      </c>
      <c r="S1402" s="1" t="s">
        <v>59</v>
      </c>
      <c r="T1402" s="1" t="s">
        <v>59</v>
      </c>
      <c r="U1402" s="1" t="s">
        <v>59</v>
      </c>
      <c r="W1402" s="1">
        <v>0</v>
      </c>
      <c r="X1402" s="1">
        <v>0</v>
      </c>
      <c r="Y1402" s="1" t="s">
        <v>58</v>
      </c>
      <c r="Z1402" s="1" t="s">
        <v>58</v>
      </c>
      <c r="AA1402" s="1" t="s">
        <v>58</v>
      </c>
      <c r="AB1402" s="1" t="s">
        <v>66</v>
      </c>
      <c r="AC1402" s="1" t="s">
        <v>58</v>
      </c>
      <c r="AD1402" s="1" t="s">
        <v>58</v>
      </c>
      <c r="AE1402" s="1" t="s">
        <v>58</v>
      </c>
      <c r="AF1402" s="1" t="s">
        <v>58</v>
      </c>
      <c r="AG1402" s="1" t="s">
        <v>58</v>
      </c>
      <c r="AH1402" s="1" t="s">
        <v>58</v>
      </c>
      <c r="AI1402" s="1" t="s">
        <v>58</v>
      </c>
      <c r="AJ1402" s="1" t="s">
        <v>58</v>
      </c>
      <c r="AK1402" s="1">
        <v>0</v>
      </c>
      <c r="AL1402" s="1">
        <v>0</v>
      </c>
      <c r="AM1402" s="1">
        <v>1</v>
      </c>
      <c r="AN1402" s="1">
        <v>0</v>
      </c>
      <c r="AO1402" s="1">
        <v>1</v>
      </c>
      <c r="AP1402" s="1">
        <v>0</v>
      </c>
      <c r="AQ1402" s="1">
        <v>0</v>
      </c>
      <c r="AR1402" s="1">
        <v>0</v>
      </c>
      <c r="AS1402" s="1">
        <v>0</v>
      </c>
      <c r="AV1402" s="1">
        <v>13.6</v>
      </c>
      <c r="AW1402" s="1" t="s">
        <v>59</v>
      </c>
      <c r="AX1402" s="1">
        <v>6</v>
      </c>
    </row>
    <row r="1403" spans="1:50">
      <c r="A1403" s="1" t="s">
        <v>2559</v>
      </c>
      <c r="B1403" s="1" t="s">
        <v>2560</v>
      </c>
      <c r="C1403" s="1" t="s">
        <v>108</v>
      </c>
      <c r="D1403" s="1">
        <v>1920</v>
      </c>
      <c r="E1403" s="1" t="s">
        <v>53</v>
      </c>
      <c r="F1403" s="1">
        <v>40</v>
      </c>
      <c r="G1403" s="1" t="s">
        <v>64</v>
      </c>
      <c r="H1403" s="1">
        <v>242.11</v>
      </c>
      <c r="I1403" s="1" t="s">
        <v>55</v>
      </c>
      <c r="J1403" s="1" t="s">
        <v>55</v>
      </c>
      <c r="K1403" s="1" t="s">
        <v>57</v>
      </c>
      <c r="L1403" s="1" t="s">
        <v>58</v>
      </c>
      <c r="M1403" s="1">
        <v>0</v>
      </c>
      <c r="N1403" s="1">
        <v>0</v>
      </c>
      <c r="O1403" s="1">
        <v>0</v>
      </c>
      <c r="P1403" s="1">
        <v>0</v>
      </c>
      <c r="Q1403" s="1" t="s">
        <v>59</v>
      </c>
      <c r="R1403" s="1" t="s">
        <v>59</v>
      </c>
      <c r="S1403" s="1" t="s">
        <v>59</v>
      </c>
      <c r="T1403" s="1" t="s">
        <v>59</v>
      </c>
      <c r="U1403" s="1" t="s">
        <v>59</v>
      </c>
      <c r="W1403" s="1">
        <v>0</v>
      </c>
      <c r="X1403" s="1">
        <v>0</v>
      </c>
      <c r="Y1403" s="1" t="s">
        <v>58</v>
      </c>
      <c r="Z1403" s="1" t="s">
        <v>58</v>
      </c>
      <c r="AA1403" s="1" t="s">
        <v>58</v>
      </c>
      <c r="AB1403" s="1" t="s">
        <v>58</v>
      </c>
      <c r="AC1403" s="1" t="s">
        <v>58</v>
      </c>
      <c r="AD1403" s="1" t="s">
        <v>58</v>
      </c>
      <c r="AE1403" s="1" t="s">
        <v>58</v>
      </c>
      <c r="AF1403" s="1" t="s">
        <v>58</v>
      </c>
      <c r="AG1403" s="1" t="s">
        <v>58</v>
      </c>
      <c r="AH1403" s="1" t="s">
        <v>58</v>
      </c>
      <c r="AI1403" s="1" t="s">
        <v>58</v>
      </c>
      <c r="AJ1403" s="1" t="s">
        <v>58</v>
      </c>
      <c r="AK1403" s="1">
        <v>0</v>
      </c>
      <c r="AL1403" s="1">
        <v>0</v>
      </c>
      <c r="AM1403" s="1">
        <v>0</v>
      </c>
      <c r="AN1403" s="1">
        <v>0</v>
      </c>
      <c r="AO1403" s="1">
        <v>0</v>
      </c>
      <c r="AP1403" s="1">
        <v>0</v>
      </c>
      <c r="AQ1403" s="1">
        <v>0</v>
      </c>
      <c r="AR1403" s="1">
        <v>0</v>
      </c>
      <c r="AS1403" s="1">
        <v>0</v>
      </c>
      <c r="AV1403" s="1">
        <v>14.5</v>
      </c>
      <c r="AW1403" s="1" t="s">
        <v>59</v>
      </c>
      <c r="AX1403" s="1">
        <v>9</v>
      </c>
    </row>
    <row r="1404" spans="1:50">
      <c r="A1404" s="1" t="s">
        <v>2561</v>
      </c>
      <c r="B1404" s="1" t="s">
        <v>526</v>
      </c>
      <c r="C1404" s="1" t="s">
        <v>103</v>
      </c>
      <c r="D1404" s="1">
        <v>8120</v>
      </c>
      <c r="E1404" s="1" t="s">
        <v>63</v>
      </c>
      <c r="F1404" s="1">
        <v>52</v>
      </c>
      <c r="G1404" s="1" t="s">
        <v>64</v>
      </c>
      <c r="H1404" s="1">
        <v>324.33999999999997</v>
      </c>
      <c r="I1404" s="1" t="s">
        <v>94</v>
      </c>
      <c r="J1404" s="1" t="s">
        <v>55</v>
      </c>
      <c r="K1404" s="1" t="s">
        <v>85</v>
      </c>
      <c r="L1404" s="1" t="s">
        <v>58</v>
      </c>
      <c r="M1404" s="1">
        <v>0</v>
      </c>
      <c r="N1404" s="1">
        <v>2</v>
      </c>
      <c r="O1404" s="1">
        <v>2</v>
      </c>
      <c r="P1404" s="1">
        <v>1</v>
      </c>
      <c r="Q1404" s="1" t="s">
        <v>59</v>
      </c>
      <c r="R1404" s="1" t="s">
        <v>59</v>
      </c>
      <c r="S1404" s="1" t="s">
        <v>59</v>
      </c>
      <c r="T1404" s="1" t="s">
        <v>59</v>
      </c>
      <c r="U1404" s="1" t="s">
        <v>59</v>
      </c>
      <c r="W1404" s="1">
        <v>0</v>
      </c>
      <c r="X1404" s="1">
        <v>0</v>
      </c>
      <c r="Y1404" s="1" t="s">
        <v>58</v>
      </c>
      <c r="Z1404" s="1" t="s">
        <v>58</v>
      </c>
      <c r="AA1404" s="1" t="s">
        <v>58</v>
      </c>
      <c r="AB1404" s="1" t="s">
        <v>58</v>
      </c>
      <c r="AC1404" s="1" t="s">
        <v>58</v>
      </c>
      <c r="AD1404" s="1" t="s">
        <v>58</v>
      </c>
      <c r="AE1404" s="1" t="s">
        <v>58</v>
      </c>
      <c r="AF1404" s="1" t="s">
        <v>58</v>
      </c>
      <c r="AG1404" s="1" t="s">
        <v>58</v>
      </c>
      <c r="AH1404" s="1" t="s">
        <v>58</v>
      </c>
      <c r="AI1404" s="1" t="s">
        <v>58</v>
      </c>
      <c r="AJ1404" s="1" t="s">
        <v>58</v>
      </c>
      <c r="AK1404" s="1">
        <v>0</v>
      </c>
      <c r="AL1404" s="1">
        <v>0</v>
      </c>
      <c r="AM1404" s="1">
        <v>0</v>
      </c>
      <c r="AN1404" s="1">
        <v>0</v>
      </c>
      <c r="AO1404" s="1">
        <v>0</v>
      </c>
      <c r="AP1404" s="1">
        <v>0</v>
      </c>
      <c r="AQ1404" s="1">
        <v>0</v>
      </c>
      <c r="AR1404" s="1">
        <v>0</v>
      </c>
      <c r="AS1404" s="1">
        <v>1</v>
      </c>
      <c r="AV1404" s="1">
        <v>11.9</v>
      </c>
      <c r="AW1404" s="1" t="s">
        <v>66</v>
      </c>
      <c r="AX1404" s="1">
        <v>6</v>
      </c>
    </row>
    <row r="1405" spans="1:50">
      <c r="A1405" s="1" t="s">
        <v>2562</v>
      </c>
      <c r="B1405" s="1" t="s">
        <v>392</v>
      </c>
      <c r="C1405" s="1" t="s">
        <v>103</v>
      </c>
      <c r="D1405" s="1">
        <v>7320</v>
      </c>
      <c r="E1405" s="1" t="s">
        <v>53</v>
      </c>
      <c r="F1405" s="1">
        <v>52</v>
      </c>
      <c r="G1405" s="1" t="s">
        <v>84</v>
      </c>
      <c r="H1405" s="1">
        <v>357.89</v>
      </c>
      <c r="I1405" s="1" t="s">
        <v>261</v>
      </c>
      <c r="J1405" s="1" t="s">
        <v>56</v>
      </c>
      <c r="K1405" s="1" t="s">
        <v>256</v>
      </c>
      <c r="L1405" s="1" t="s">
        <v>66</v>
      </c>
      <c r="M1405" s="1">
        <v>1</v>
      </c>
      <c r="N1405" s="1">
        <v>0</v>
      </c>
      <c r="O1405" s="1">
        <v>0</v>
      </c>
      <c r="P1405" s="1">
        <v>0</v>
      </c>
      <c r="Q1405" s="1" t="s">
        <v>59</v>
      </c>
      <c r="R1405" s="1" t="s">
        <v>59</v>
      </c>
      <c r="S1405" s="1" t="s">
        <v>59</v>
      </c>
      <c r="T1405" s="1" t="s">
        <v>66</v>
      </c>
      <c r="U1405" s="1" t="s">
        <v>59</v>
      </c>
      <c r="W1405" s="1">
        <v>0</v>
      </c>
      <c r="X1405" s="1">
        <v>0</v>
      </c>
      <c r="Y1405" s="1" t="s">
        <v>59</v>
      </c>
      <c r="Z1405" s="1" t="s">
        <v>59</v>
      </c>
      <c r="AA1405" s="1" t="s">
        <v>59</v>
      </c>
      <c r="AB1405" s="1" t="s">
        <v>59</v>
      </c>
      <c r="AC1405" s="1" t="s">
        <v>59</v>
      </c>
      <c r="AD1405" s="1" t="s">
        <v>59</v>
      </c>
      <c r="AE1405" s="1" t="s">
        <v>59</v>
      </c>
      <c r="AF1405" s="1" t="s">
        <v>59</v>
      </c>
      <c r="AG1405" s="1" t="s">
        <v>59</v>
      </c>
      <c r="AH1405" s="1" t="s">
        <v>59</v>
      </c>
      <c r="AI1405" s="1" t="s">
        <v>59</v>
      </c>
      <c r="AJ1405" s="1" t="s">
        <v>59</v>
      </c>
      <c r="AV1405" s="1">
        <v>15</v>
      </c>
      <c r="AW1405" s="1" t="s">
        <v>59</v>
      </c>
      <c r="AX1405" s="1">
        <v>6</v>
      </c>
    </row>
    <row r="1406" spans="1:50">
      <c r="A1406" s="1" t="s">
        <v>2563</v>
      </c>
      <c r="B1406" s="1" t="s">
        <v>2564</v>
      </c>
      <c r="C1406" s="1" t="s">
        <v>75</v>
      </c>
      <c r="D1406" s="1">
        <v>2160</v>
      </c>
      <c r="E1406" s="1" t="s">
        <v>63</v>
      </c>
      <c r="F1406" s="1">
        <v>28</v>
      </c>
      <c r="G1406" s="1" t="s">
        <v>84</v>
      </c>
      <c r="H1406" s="1">
        <v>367.43</v>
      </c>
      <c r="I1406" s="1" t="s">
        <v>65</v>
      </c>
      <c r="J1406" s="1" t="s">
        <v>71</v>
      </c>
      <c r="K1406" s="1" t="s">
        <v>90</v>
      </c>
      <c r="L1406" s="1" t="s">
        <v>66</v>
      </c>
      <c r="M1406" s="1">
        <v>3</v>
      </c>
      <c r="N1406" s="1">
        <v>2</v>
      </c>
      <c r="O1406" s="1">
        <v>2</v>
      </c>
      <c r="P1406" s="1">
        <v>0</v>
      </c>
      <c r="Q1406" s="1" t="s">
        <v>66</v>
      </c>
      <c r="R1406" s="1" t="s">
        <v>66</v>
      </c>
      <c r="S1406" s="1" t="s">
        <v>66</v>
      </c>
      <c r="T1406" s="1" t="s">
        <v>66</v>
      </c>
      <c r="U1406" s="1" t="s">
        <v>66</v>
      </c>
      <c r="V1406" s="1">
        <v>3</v>
      </c>
      <c r="W1406" s="1">
        <v>0</v>
      </c>
      <c r="X1406" s="1">
        <v>1</v>
      </c>
      <c r="Y1406" s="1" t="s">
        <v>58</v>
      </c>
      <c r="Z1406" s="1" t="s">
        <v>58</v>
      </c>
      <c r="AA1406" s="1" t="s">
        <v>58</v>
      </c>
      <c r="AB1406" s="1" t="s">
        <v>58</v>
      </c>
      <c r="AC1406" s="1" t="s">
        <v>58</v>
      </c>
      <c r="AD1406" s="1" t="s">
        <v>58</v>
      </c>
      <c r="AE1406" s="1" t="s">
        <v>58</v>
      </c>
      <c r="AF1406" s="1" t="s">
        <v>58</v>
      </c>
      <c r="AG1406" s="1" t="s">
        <v>58</v>
      </c>
      <c r="AH1406" s="1" t="s">
        <v>58</v>
      </c>
      <c r="AI1406" s="1" t="s">
        <v>58</v>
      </c>
      <c r="AJ1406" s="1" t="s">
        <v>58</v>
      </c>
      <c r="AK1406" s="1">
        <v>1</v>
      </c>
      <c r="AL1406" s="1">
        <v>1</v>
      </c>
      <c r="AM1406" s="1">
        <v>1</v>
      </c>
      <c r="AN1406" s="1">
        <v>0</v>
      </c>
      <c r="AO1406" s="1">
        <v>1</v>
      </c>
      <c r="AP1406" s="1">
        <v>0</v>
      </c>
      <c r="AQ1406" s="1">
        <v>0</v>
      </c>
      <c r="AR1406" s="1">
        <v>0</v>
      </c>
      <c r="AS1406" s="1">
        <v>1</v>
      </c>
      <c r="AV1406" s="1">
        <v>13.5</v>
      </c>
      <c r="AW1406" s="1" t="s">
        <v>59</v>
      </c>
      <c r="AX1406" s="1">
        <v>1</v>
      </c>
    </row>
    <row r="1407" spans="1:50">
      <c r="A1407" s="1" t="s">
        <v>2565</v>
      </c>
      <c r="B1407" s="1" t="s">
        <v>2566</v>
      </c>
      <c r="C1407" s="1" t="s">
        <v>69</v>
      </c>
      <c r="D1407" s="1">
        <v>8200</v>
      </c>
      <c r="E1407" s="1" t="s">
        <v>53</v>
      </c>
      <c r="F1407" s="1">
        <v>64</v>
      </c>
      <c r="G1407" s="1" t="s">
        <v>226</v>
      </c>
      <c r="H1407" s="1">
        <v>331.58</v>
      </c>
      <c r="I1407" s="1" t="s">
        <v>65</v>
      </c>
      <c r="J1407" s="1" t="s">
        <v>71</v>
      </c>
      <c r="K1407" s="1" t="s">
        <v>72</v>
      </c>
      <c r="L1407" s="1" t="s">
        <v>58</v>
      </c>
      <c r="M1407" s="1">
        <v>0</v>
      </c>
      <c r="N1407" s="1">
        <v>2</v>
      </c>
      <c r="O1407" s="1">
        <v>2</v>
      </c>
      <c r="P1407" s="1">
        <v>0</v>
      </c>
      <c r="Q1407" s="1" t="s">
        <v>59</v>
      </c>
      <c r="R1407" s="1" t="s">
        <v>59</v>
      </c>
      <c r="S1407" s="1" t="s">
        <v>59</v>
      </c>
      <c r="T1407" s="1" t="s">
        <v>59</v>
      </c>
      <c r="U1407" s="1" t="s">
        <v>59</v>
      </c>
      <c r="W1407" s="1">
        <v>0</v>
      </c>
      <c r="X1407" s="1">
        <v>0</v>
      </c>
      <c r="Y1407" s="1" t="s">
        <v>66</v>
      </c>
      <c r="Z1407" s="1" t="s">
        <v>58</v>
      </c>
      <c r="AA1407" s="1" t="s">
        <v>58</v>
      </c>
      <c r="AB1407" s="1" t="s">
        <v>58</v>
      </c>
      <c r="AC1407" s="1" t="s">
        <v>58</v>
      </c>
      <c r="AD1407" s="1" t="s">
        <v>58</v>
      </c>
      <c r="AE1407" s="1" t="s">
        <v>58</v>
      </c>
      <c r="AF1407" s="1" t="s">
        <v>58</v>
      </c>
      <c r="AG1407" s="1" t="s">
        <v>58</v>
      </c>
      <c r="AH1407" s="1" t="s">
        <v>58</v>
      </c>
      <c r="AI1407" s="1" t="s">
        <v>58</v>
      </c>
      <c r="AJ1407" s="1" t="s">
        <v>58</v>
      </c>
      <c r="AK1407" s="1">
        <v>1</v>
      </c>
      <c r="AL1407" s="1">
        <v>1</v>
      </c>
      <c r="AM1407" s="1">
        <v>1</v>
      </c>
      <c r="AN1407" s="1">
        <v>0</v>
      </c>
      <c r="AO1407" s="1">
        <v>0</v>
      </c>
      <c r="AP1407" s="1">
        <v>0</v>
      </c>
      <c r="AQ1407" s="1">
        <v>1</v>
      </c>
      <c r="AR1407" s="1">
        <v>1</v>
      </c>
      <c r="AS1407" s="1">
        <v>0</v>
      </c>
      <c r="AV1407" s="1">
        <v>13.1</v>
      </c>
      <c r="AW1407" s="1" t="s">
        <v>59</v>
      </c>
      <c r="AX1407" s="1">
        <v>6</v>
      </c>
    </row>
    <row r="1408" spans="1:50">
      <c r="A1408" s="1" t="s">
        <v>2567</v>
      </c>
      <c r="B1408" s="1" t="s">
        <v>2568</v>
      </c>
      <c r="C1408" s="1" t="s">
        <v>609</v>
      </c>
      <c r="D1408" s="1">
        <v>5880</v>
      </c>
      <c r="E1408" s="1" t="s">
        <v>63</v>
      </c>
      <c r="F1408" s="1">
        <v>34</v>
      </c>
      <c r="G1408" s="1" t="s">
        <v>64</v>
      </c>
      <c r="H1408" s="1">
        <v>340.13</v>
      </c>
      <c r="I1408" s="1" t="s">
        <v>65</v>
      </c>
      <c r="J1408" s="1" t="s">
        <v>71</v>
      </c>
      <c r="K1408" s="1" t="s">
        <v>215</v>
      </c>
      <c r="L1408" s="1" t="s">
        <v>66</v>
      </c>
      <c r="M1408" s="1">
        <v>5</v>
      </c>
      <c r="N1408" s="1">
        <v>2</v>
      </c>
      <c r="O1408" s="1">
        <v>1</v>
      </c>
      <c r="P1408" s="1">
        <v>0</v>
      </c>
      <c r="Q1408" s="1" t="s">
        <v>59</v>
      </c>
      <c r="R1408" s="1" t="s">
        <v>59</v>
      </c>
      <c r="S1408" s="1" t="s">
        <v>59</v>
      </c>
      <c r="T1408" s="1" t="s">
        <v>66</v>
      </c>
      <c r="U1408" s="1" t="s">
        <v>59</v>
      </c>
      <c r="W1408" s="1">
        <v>0</v>
      </c>
      <c r="X1408" s="1">
        <v>0</v>
      </c>
      <c r="Y1408" s="1" t="s">
        <v>66</v>
      </c>
      <c r="Z1408" s="1" t="s">
        <v>66</v>
      </c>
      <c r="AA1408" s="1" t="s">
        <v>58</v>
      </c>
      <c r="AB1408" s="1" t="s">
        <v>66</v>
      </c>
      <c r="AC1408" s="1" t="s">
        <v>58</v>
      </c>
      <c r="AD1408" s="1" t="s">
        <v>58</v>
      </c>
      <c r="AE1408" s="1" t="s">
        <v>58</v>
      </c>
      <c r="AF1408" s="1" t="s">
        <v>58</v>
      </c>
      <c r="AG1408" s="1" t="s">
        <v>58</v>
      </c>
      <c r="AH1408" s="1" t="s">
        <v>58</v>
      </c>
      <c r="AI1408" s="1" t="s">
        <v>58</v>
      </c>
      <c r="AJ1408" s="1" t="s">
        <v>58</v>
      </c>
      <c r="AK1408" s="1">
        <v>1</v>
      </c>
      <c r="AL1408" s="1">
        <v>1</v>
      </c>
      <c r="AM1408" s="1">
        <v>1</v>
      </c>
      <c r="AN1408" s="1">
        <v>0</v>
      </c>
      <c r="AO1408" s="1">
        <v>1</v>
      </c>
      <c r="AP1408" s="1">
        <v>1</v>
      </c>
      <c r="AQ1408" s="1">
        <v>0</v>
      </c>
      <c r="AR1408" s="1">
        <v>0</v>
      </c>
      <c r="AS1408" s="1">
        <v>1</v>
      </c>
      <c r="AV1408" s="1">
        <v>13.4</v>
      </c>
      <c r="AW1408" s="1" t="s">
        <v>59</v>
      </c>
      <c r="AX1408" s="1">
        <v>9</v>
      </c>
    </row>
    <row r="1409" spans="1:50">
      <c r="A1409" s="1" t="s">
        <v>2569</v>
      </c>
      <c r="B1409" s="1" t="s">
        <v>2570</v>
      </c>
      <c r="C1409" s="1" t="s">
        <v>79</v>
      </c>
      <c r="D1409" s="1">
        <v>7040</v>
      </c>
      <c r="E1409" s="1" t="s">
        <v>63</v>
      </c>
      <c r="F1409" s="1">
        <v>0</v>
      </c>
      <c r="G1409" s="1" t="s">
        <v>64</v>
      </c>
      <c r="H1409" s="1">
        <v>352.63</v>
      </c>
      <c r="I1409" s="1" t="s">
        <v>55</v>
      </c>
      <c r="J1409" s="1" t="s">
        <v>55</v>
      </c>
      <c r="K1409" s="1" t="s">
        <v>72</v>
      </c>
      <c r="L1409" s="1" t="s">
        <v>66</v>
      </c>
      <c r="M1409" s="1">
        <v>1</v>
      </c>
      <c r="N1409" s="1">
        <v>0</v>
      </c>
      <c r="O1409" s="1">
        <v>0</v>
      </c>
      <c r="P1409" s="1">
        <v>0</v>
      </c>
      <c r="Q1409" s="1" t="s">
        <v>59</v>
      </c>
      <c r="R1409" s="1" t="s">
        <v>59</v>
      </c>
      <c r="S1409" s="1" t="s">
        <v>59</v>
      </c>
      <c r="T1409" s="1" t="s">
        <v>59</v>
      </c>
      <c r="U1409" s="1" t="s">
        <v>59</v>
      </c>
      <c r="V1409" s="1">
        <v>0</v>
      </c>
      <c r="W1409" s="1">
        <v>1</v>
      </c>
      <c r="X1409" s="1">
        <v>1</v>
      </c>
      <c r="Y1409" s="1" t="s">
        <v>58</v>
      </c>
      <c r="Z1409" s="1" t="s">
        <v>66</v>
      </c>
      <c r="AA1409" s="1" t="s">
        <v>58</v>
      </c>
      <c r="AB1409" s="1" t="s">
        <v>66</v>
      </c>
      <c r="AC1409" s="1" t="s">
        <v>58</v>
      </c>
      <c r="AD1409" s="1" t="s">
        <v>58</v>
      </c>
      <c r="AE1409" s="1" t="s">
        <v>66</v>
      </c>
      <c r="AF1409" s="1" t="s">
        <v>58</v>
      </c>
      <c r="AG1409" s="1" t="s">
        <v>58</v>
      </c>
      <c r="AH1409" s="1" t="s">
        <v>58</v>
      </c>
      <c r="AI1409" s="1" t="s">
        <v>58</v>
      </c>
      <c r="AJ1409" s="1" t="s">
        <v>58</v>
      </c>
      <c r="AK1409" s="1">
        <v>0</v>
      </c>
      <c r="AL1409" s="1">
        <v>0</v>
      </c>
      <c r="AM1409" s="1">
        <v>1</v>
      </c>
      <c r="AN1409" s="1">
        <v>0</v>
      </c>
      <c r="AO1409" s="1">
        <v>1</v>
      </c>
      <c r="AP1409" s="1">
        <v>0</v>
      </c>
      <c r="AQ1409" s="1">
        <v>1</v>
      </c>
      <c r="AR1409" s="1">
        <v>0</v>
      </c>
      <c r="AS1409" s="1">
        <v>0</v>
      </c>
      <c r="AV1409" s="1">
        <v>13.3</v>
      </c>
      <c r="AW1409" s="1" t="s">
        <v>59</v>
      </c>
      <c r="AX1409" s="1">
        <v>8</v>
      </c>
    </row>
    <row r="1410" spans="1:50">
      <c r="A1410" s="1" t="s">
        <v>2571</v>
      </c>
      <c r="B1410" s="1" t="s">
        <v>1629</v>
      </c>
      <c r="C1410" s="1" t="s">
        <v>108</v>
      </c>
      <c r="D1410" s="1">
        <v>3360</v>
      </c>
      <c r="E1410" s="1" t="s">
        <v>63</v>
      </c>
      <c r="F1410" s="1">
        <v>36</v>
      </c>
      <c r="G1410" s="1" t="s">
        <v>115</v>
      </c>
      <c r="H1410" s="1">
        <v>238.82</v>
      </c>
      <c r="I1410" s="1" t="s">
        <v>55</v>
      </c>
      <c r="J1410" s="1" t="s">
        <v>55</v>
      </c>
      <c r="K1410" s="1" t="s">
        <v>57</v>
      </c>
      <c r="L1410" s="1" t="s">
        <v>66</v>
      </c>
      <c r="M1410" s="1">
        <v>1</v>
      </c>
      <c r="N1410" s="1">
        <v>0</v>
      </c>
      <c r="O1410" s="1">
        <v>0</v>
      </c>
      <c r="P1410" s="1">
        <v>0</v>
      </c>
      <c r="Q1410" s="1" t="s">
        <v>59</v>
      </c>
      <c r="R1410" s="1" t="s">
        <v>59</v>
      </c>
      <c r="S1410" s="1" t="s">
        <v>59</v>
      </c>
      <c r="T1410" s="1" t="s">
        <v>59</v>
      </c>
      <c r="U1410" s="1" t="s">
        <v>59</v>
      </c>
      <c r="V1410" s="1">
        <v>3</v>
      </c>
      <c r="W1410" s="1">
        <v>1</v>
      </c>
      <c r="X1410" s="1">
        <v>0</v>
      </c>
      <c r="Y1410" s="1" t="s">
        <v>58</v>
      </c>
      <c r="Z1410" s="1" t="s">
        <v>58</v>
      </c>
      <c r="AA1410" s="1" t="s">
        <v>58</v>
      </c>
      <c r="AB1410" s="1" t="s">
        <v>66</v>
      </c>
      <c r="AC1410" s="1" t="s">
        <v>58</v>
      </c>
      <c r="AD1410" s="1" t="s">
        <v>58</v>
      </c>
      <c r="AE1410" s="1" t="s">
        <v>66</v>
      </c>
      <c r="AF1410" s="1" t="s">
        <v>58</v>
      </c>
      <c r="AG1410" s="1" t="s">
        <v>58</v>
      </c>
      <c r="AH1410" s="1" t="s">
        <v>58</v>
      </c>
      <c r="AI1410" s="1" t="s">
        <v>58</v>
      </c>
      <c r="AJ1410" s="1" t="s">
        <v>58</v>
      </c>
      <c r="AK1410" s="1">
        <v>1</v>
      </c>
      <c r="AL1410" s="1">
        <v>0</v>
      </c>
      <c r="AM1410" s="1">
        <v>1</v>
      </c>
      <c r="AN1410" s="1">
        <v>0</v>
      </c>
      <c r="AO1410" s="1">
        <v>0</v>
      </c>
      <c r="AP1410" s="1">
        <v>1</v>
      </c>
      <c r="AQ1410" s="1">
        <v>0</v>
      </c>
      <c r="AR1410" s="1">
        <v>0</v>
      </c>
      <c r="AS1410" s="1">
        <v>0</v>
      </c>
      <c r="AV1410" s="1">
        <v>11.6</v>
      </c>
      <c r="AW1410" s="1" t="s">
        <v>59</v>
      </c>
      <c r="AX1410" s="1">
        <v>9</v>
      </c>
    </row>
    <row r="1411" spans="1:50">
      <c r="A1411" s="1" t="s">
        <v>2572</v>
      </c>
      <c r="B1411" s="1" t="s">
        <v>2573</v>
      </c>
      <c r="C1411" s="1" t="s">
        <v>1269</v>
      </c>
      <c r="E1411" s="1" t="s">
        <v>53</v>
      </c>
      <c r="F1411" s="1">
        <v>50</v>
      </c>
      <c r="G1411" s="1" t="s">
        <v>127</v>
      </c>
      <c r="H1411" s="1">
        <v>409.54</v>
      </c>
      <c r="I1411" s="1" t="s">
        <v>105</v>
      </c>
      <c r="J1411" s="1" t="s">
        <v>71</v>
      </c>
      <c r="K1411" s="1" t="s">
        <v>72</v>
      </c>
      <c r="L1411" s="1" t="s">
        <v>66</v>
      </c>
      <c r="M1411" s="1">
        <v>2</v>
      </c>
      <c r="N1411" s="1">
        <v>2</v>
      </c>
      <c r="O1411" s="1">
        <v>2</v>
      </c>
      <c r="P1411" s="1">
        <v>0</v>
      </c>
      <c r="Q1411" s="1" t="s">
        <v>59</v>
      </c>
      <c r="R1411" s="1" t="s">
        <v>59</v>
      </c>
      <c r="S1411" s="1" t="s">
        <v>59</v>
      </c>
      <c r="T1411" s="1" t="s">
        <v>66</v>
      </c>
      <c r="U1411" s="1" t="s">
        <v>59</v>
      </c>
      <c r="V1411" s="1">
        <v>0</v>
      </c>
      <c r="W1411" s="1">
        <v>1</v>
      </c>
      <c r="X1411" s="1">
        <v>0</v>
      </c>
      <c r="Y1411" s="1" t="s">
        <v>58</v>
      </c>
      <c r="Z1411" s="1" t="s">
        <v>58</v>
      </c>
      <c r="AA1411" s="1" t="s">
        <v>58</v>
      </c>
      <c r="AB1411" s="1" t="s">
        <v>66</v>
      </c>
      <c r="AC1411" s="1" t="s">
        <v>58</v>
      </c>
      <c r="AD1411" s="1" t="s">
        <v>58</v>
      </c>
      <c r="AE1411" s="1" t="s">
        <v>58</v>
      </c>
      <c r="AF1411" s="1" t="s">
        <v>58</v>
      </c>
      <c r="AG1411" s="1" t="s">
        <v>58</v>
      </c>
      <c r="AH1411" s="1" t="s">
        <v>66</v>
      </c>
      <c r="AI1411" s="1" t="s">
        <v>58</v>
      </c>
      <c r="AJ1411" s="1" t="s">
        <v>58</v>
      </c>
      <c r="AK1411" s="1">
        <v>0</v>
      </c>
      <c r="AL1411" s="1">
        <v>1</v>
      </c>
      <c r="AM1411" s="1">
        <v>1</v>
      </c>
      <c r="AN1411" s="1">
        <v>0</v>
      </c>
      <c r="AO1411" s="1">
        <v>1</v>
      </c>
      <c r="AP1411" s="1">
        <v>1</v>
      </c>
      <c r="AQ1411" s="1">
        <v>0</v>
      </c>
      <c r="AR1411" s="1">
        <v>0</v>
      </c>
      <c r="AS1411" s="1">
        <v>1</v>
      </c>
      <c r="AV1411" s="1">
        <v>13</v>
      </c>
      <c r="AW1411" s="1" t="s">
        <v>66</v>
      </c>
      <c r="AX1411" s="1">
        <v>4</v>
      </c>
    </row>
    <row r="1412" spans="1:50">
      <c r="A1412" s="1" t="s">
        <v>2574</v>
      </c>
      <c r="B1412" s="1" t="s">
        <v>2575</v>
      </c>
      <c r="C1412" s="1" t="s">
        <v>205</v>
      </c>
      <c r="E1412" s="1" t="s">
        <v>53</v>
      </c>
      <c r="F1412" s="1">
        <v>50</v>
      </c>
      <c r="G1412" s="1" t="s">
        <v>64</v>
      </c>
      <c r="H1412" s="1">
        <v>211.84</v>
      </c>
      <c r="I1412" s="1" t="s">
        <v>55</v>
      </c>
      <c r="J1412" s="1" t="s">
        <v>55</v>
      </c>
      <c r="K1412" s="1" t="s">
        <v>72</v>
      </c>
      <c r="L1412" s="1" t="s">
        <v>58</v>
      </c>
      <c r="M1412" s="1">
        <v>0</v>
      </c>
      <c r="N1412" s="1">
        <v>1</v>
      </c>
      <c r="O1412" s="1">
        <v>1</v>
      </c>
      <c r="P1412" s="1">
        <v>0</v>
      </c>
      <c r="Q1412" s="1" t="s">
        <v>59</v>
      </c>
      <c r="R1412" s="1" t="s">
        <v>59</v>
      </c>
      <c r="S1412" s="1" t="s">
        <v>59</v>
      </c>
      <c r="T1412" s="1" t="s">
        <v>59</v>
      </c>
      <c r="U1412" s="1" t="s">
        <v>59</v>
      </c>
      <c r="W1412" s="1">
        <v>0</v>
      </c>
      <c r="X1412" s="1">
        <v>0</v>
      </c>
      <c r="Y1412" s="1" t="s">
        <v>58</v>
      </c>
      <c r="Z1412" s="1" t="s">
        <v>66</v>
      </c>
      <c r="AA1412" s="1" t="s">
        <v>58</v>
      </c>
      <c r="AB1412" s="1" t="s">
        <v>58</v>
      </c>
      <c r="AC1412" s="1" t="s">
        <v>58</v>
      </c>
      <c r="AD1412" s="1" t="s">
        <v>58</v>
      </c>
      <c r="AE1412" s="1" t="s">
        <v>58</v>
      </c>
      <c r="AF1412" s="1" t="s">
        <v>58</v>
      </c>
      <c r="AG1412" s="1" t="s">
        <v>58</v>
      </c>
      <c r="AH1412" s="1" t="s">
        <v>58</v>
      </c>
      <c r="AI1412" s="1" t="s">
        <v>58</v>
      </c>
      <c r="AJ1412" s="1" t="s">
        <v>58</v>
      </c>
      <c r="AK1412" s="1">
        <v>1</v>
      </c>
      <c r="AL1412" s="1">
        <v>1</v>
      </c>
      <c r="AM1412" s="1">
        <v>1</v>
      </c>
      <c r="AN1412" s="1">
        <v>0</v>
      </c>
      <c r="AO1412" s="1">
        <v>1</v>
      </c>
      <c r="AP1412" s="1">
        <v>0</v>
      </c>
      <c r="AQ1412" s="1">
        <v>0</v>
      </c>
      <c r="AR1412" s="1">
        <v>0</v>
      </c>
      <c r="AS1412" s="1">
        <v>1</v>
      </c>
      <c r="AV1412" s="1">
        <v>11.9</v>
      </c>
      <c r="AW1412" s="1" t="s">
        <v>59</v>
      </c>
      <c r="AX1412" s="1">
        <v>1</v>
      </c>
    </row>
    <row r="1413" spans="1:50">
      <c r="A1413" s="1" t="s">
        <v>2576</v>
      </c>
      <c r="B1413" s="1" t="s">
        <v>2577</v>
      </c>
      <c r="C1413" s="1" t="s">
        <v>134</v>
      </c>
      <c r="D1413" s="1">
        <v>2000</v>
      </c>
      <c r="E1413" s="1" t="s">
        <v>53</v>
      </c>
      <c r="F1413" s="1">
        <v>48</v>
      </c>
      <c r="G1413" s="1" t="s">
        <v>64</v>
      </c>
      <c r="H1413" s="1">
        <v>298.02999999999997</v>
      </c>
      <c r="I1413" s="1" t="s">
        <v>55</v>
      </c>
      <c r="J1413" s="1" t="s">
        <v>55</v>
      </c>
      <c r="K1413" s="1" t="s">
        <v>168</v>
      </c>
      <c r="L1413" s="1" t="s">
        <v>66</v>
      </c>
      <c r="M1413" s="1">
        <v>2</v>
      </c>
      <c r="N1413" s="1">
        <v>2</v>
      </c>
      <c r="O1413" s="1">
        <v>2</v>
      </c>
      <c r="P1413" s="1">
        <v>1</v>
      </c>
      <c r="Q1413" s="1" t="s">
        <v>66</v>
      </c>
      <c r="R1413" s="1" t="s">
        <v>59</v>
      </c>
      <c r="S1413" s="1" t="s">
        <v>66</v>
      </c>
      <c r="T1413" s="1" t="s">
        <v>66</v>
      </c>
      <c r="U1413" s="1" t="s">
        <v>59</v>
      </c>
      <c r="V1413" s="1">
        <v>3</v>
      </c>
      <c r="W1413" s="1">
        <v>1</v>
      </c>
      <c r="X1413" s="1">
        <v>1</v>
      </c>
      <c r="Y1413" s="1" t="s">
        <v>59</v>
      </c>
      <c r="Z1413" s="1" t="s">
        <v>59</v>
      </c>
      <c r="AA1413" s="1" t="s">
        <v>59</v>
      </c>
      <c r="AB1413" s="1" t="s">
        <v>59</v>
      </c>
      <c r="AC1413" s="1" t="s">
        <v>59</v>
      </c>
      <c r="AD1413" s="1" t="s">
        <v>59</v>
      </c>
      <c r="AE1413" s="1" t="s">
        <v>59</v>
      </c>
      <c r="AF1413" s="1" t="s">
        <v>59</v>
      </c>
      <c r="AG1413" s="1" t="s">
        <v>59</v>
      </c>
      <c r="AH1413" s="1" t="s">
        <v>59</v>
      </c>
      <c r="AI1413" s="1" t="s">
        <v>59</v>
      </c>
      <c r="AJ1413" s="1" t="s">
        <v>59</v>
      </c>
      <c r="AV1413" s="1">
        <v>12.5</v>
      </c>
      <c r="AW1413" s="1" t="s">
        <v>59</v>
      </c>
      <c r="AX1413" s="1">
        <v>1</v>
      </c>
    </row>
    <row r="1414" spans="1:50">
      <c r="A1414" s="1" t="s">
        <v>2578</v>
      </c>
      <c r="B1414" s="1" t="s">
        <v>2579</v>
      </c>
      <c r="C1414" s="1" t="s">
        <v>202</v>
      </c>
      <c r="E1414" s="1" t="s">
        <v>53</v>
      </c>
      <c r="F1414" s="1">
        <v>54</v>
      </c>
      <c r="G1414" s="1" t="s">
        <v>226</v>
      </c>
      <c r="H1414" s="1">
        <v>250</v>
      </c>
      <c r="I1414" s="1" t="s">
        <v>55</v>
      </c>
      <c r="J1414" s="1" t="s">
        <v>55</v>
      </c>
      <c r="K1414" s="1" t="s">
        <v>215</v>
      </c>
      <c r="L1414" s="1" t="s">
        <v>58</v>
      </c>
      <c r="M1414" s="1">
        <v>0</v>
      </c>
      <c r="N1414" s="1">
        <v>1</v>
      </c>
      <c r="O1414" s="1">
        <v>1</v>
      </c>
      <c r="P1414" s="1">
        <v>0</v>
      </c>
      <c r="Q1414" s="1" t="s">
        <v>59</v>
      </c>
      <c r="R1414" s="1" t="s">
        <v>59</v>
      </c>
      <c r="S1414" s="1" t="s">
        <v>59</v>
      </c>
      <c r="T1414" s="1" t="s">
        <v>59</v>
      </c>
      <c r="U1414" s="1" t="s">
        <v>59</v>
      </c>
      <c r="V1414" s="1">
        <v>0</v>
      </c>
      <c r="W1414" s="1">
        <v>1</v>
      </c>
      <c r="X1414" s="1">
        <v>1</v>
      </c>
      <c r="Y1414" s="1" t="s">
        <v>66</v>
      </c>
      <c r="Z1414" s="1" t="s">
        <v>66</v>
      </c>
      <c r="AA1414" s="1" t="s">
        <v>58</v>
      </c>
      <c r="AB1414" s="1" t="s">
        <v>58</v>
      </c>
      <c r="AC1414" s="1" t="s">
        <v>58</v>
      </c>
      <c r="AD1414" s="1" t="s">
        <v>58</v>
      </c>
      <c r="AE1414" s="1" t="s">
        <v>58</v>
      </c>
      <c r="AF1414" s="1" t="s">
        <v>58</v>
      </c>
      <c r="AG1414" s="1" t="s">
        <v>58</v>
      </c>
      <c r="AH1414" s="1" t="s">
        <v>58</v>
      </c>
      <c r="AI1414" s="1" t="s">
        <v>58</v>
      </c>
      <c r="AJ1414" s="1" t="s">
        <v>58</v>
      </c>
      <c r="AK1414" s="1">
        <v>0</v>
      </c>
      <c r="AL1414" s="1">
        <v>1</v>
      </c>
      <c r="AM1414" s="1">
        <v>1</v>
      </c>
      <c r="AN1414" s="1">
        <v>0</v>
      </c>
      <c r="AO1414" s="1">
        <v>0</v>
      </c>
      <c r="AP1414" s="1">
        <v>0</v>
      </c>
      <c r="AQ1414" s="1">
        <v>0</v>
      </c>
      <c r="AR1414" s="1">
        <v>0</v>
      </c>
      <c r="AS1414" s="1">
        <v>0</v>
      </c>
      <c r="AV1414" s="1">
        <v>12.2</v>
      </c>
      <c r="AW1414" s="1" t="s">
        <v>59</v>
      </c>
      <c r="AX1414" s="1">
        <v>2</v>
      </c>
    </row>
    <row r="1415" spans="1:50">
      <c r="A1415" s="1" t="s">
        <v>2580</v>
      </c>
      <c r="B1415" s="1" t="s">
        <v>2581</v>
      </c>
      <c r="C1415" s="1" t="s">
        <v>328</v>
      </c>
      <c r="D1415" s="1">
        <v>6400</v>
      </c>
      <c r="E1415" s="1" t="s">
        <v>63</v>
      </c>
      <c r="F1415" s="1">
        <v>66</v>
      </c>
      <c r="G1415" s="1" t="s">
        <v>54</v>
      </c>
      <c r="H1415" s="1">
        <v>126.64</v>
      </c>
      <c r="I1415" s="1" t="s">
        <v>94</v>
      </c>
      <c r="J1415" s="1" t="s">
        <v>56</v>
      </c>
      <c r="K1415" s="1" t="s">
        <v>131</v>
      </c>
      <c r="L1415" s="1" t="s">
        <v>58</v>
      </c>
      <c r="M1415" s="1">
        <v>0</v>
      </c>
      <c r="N1415" s="1">
        <v>0</v>
      </c>
      <c r="O1415" s="1">
        <v>0</v>
      </c>
      <c r="P1415" s="1">
        <v>0</v>
      </c>
      <c r="Q1415" s="1" t="s">
        <v>59</v>
      </c>
      <c r="R1415" s="1" t="s">
        <v>59</v>
      </c>
      <c r="S1415" s="1" t="s">
        <v>59</v>
      </c>
      <c r="T1415" s="1" t="s">
        <v>59</v>
      </c>
      <c r="U1415" s="1" t="s">
        <v>59</v>
      </c>
      <c r="W1415" s="1">
        <v>0</v>
      </c>
      <c r="X1415" s="1">
        <v>0</v>
      </c>
      <c r="Y1415" s="1" t="s">
        <v>59</v>
      </c>
      <c r="Z1415" s="1" t="s">
        <v>59</v>
      </c>
      <c r="AA1415" s="1" t="s">
        <v>59</v>
      </c>
      <c r="AB1415" s="1" t="s">
        <v>59</v>
      </c>
      <c r="AC1415" s="1" t="s">
        <v>59</v>
      </c>
      <c r="AD1415" s="1" t="s">
        <v>59</v>
      </c>
      <c r="AE1415" s="1" t="s">
        <v>59</v>
      </c>
      <c r="AF1415" s="1" t="s">
        <v>59</v>
      </c>
      <c r="AG1415" s="1" t="s">
        <v>59</v>
      </c>
      <c r="AH1415" s="1" t="s">
        <v>59</v>
      </c>
      <c r="AI1415" s="1" t="s">
        <v>59</v>
      </c>
      <c r="AJ1415" s="1" t="s">
        <v>59</v>
      </c>
      <c r="AV1415" s="1">
        <v>12.5</v>
      </c>
      <c r="AW1415" s="1" t="s">
        <v>59</v>
      </c>
      <c r="AX1415" s="1">
        <v>5</v>
      </c>
    </row>
    <row r="1416" spans="1:50">
      <c r="A1416" s="1" t="s">
        <v>2582</v>
      </c>
      <c r="B1416" s="1" t="s">
        <v>679</v>
      </c>
      <c r="C1416" s="1" t="s">
        <v>103</v>
      </c>
      <c r="D1416" s="1">
        <v>2840</v>
      </c>
      <c r="E1416" s="1" t="s">
        <v>63</v>
      </c>
      <c r="F1416" s="1">
        <v>62</v>
      </c>
      <c r="G1416" s="1" t="s">
        <v>64</v>
      </c>
      <c r="H1416" s="1">
        <v>210.2</v>
      </c>
      <c r="I1416" s="1" t="s">
        <v>105</v>
      </c>
      <c r="J1416" s="1" t="s">
        <v>56</v>
      </c>
      <c r="K1416" s="1" t="s">
        <v>256</v>
      </c>
      <c r="L1416" s="1" t="s">
        <v>58</v>
      </c>
      <c r="M1416" s="1">
        <v>0</v>
      </c>
      <c r="N1416" s="1">
        <v>1</v>
      </c>
      <c r="O1416" s="1">
        <v>1</v>
      </c>
      <c r="P1416" s="1">
        <v>0</v>
      </c>
      <c r="Q1416" s="1" t="s">
        <v>66</v>
      </c>
      <c r="R1416" s="1" t="s">
        <v>66</v>
      </c>
      <c r="S1416" s="1" t="s">
        <v>66</v>
      </c>
      <c r="T1416" s="1" t="s">
        <v>66</v>
      </c>
      <c r="U1416" s="1" t="s">
        <v>66</v>
      </c>
      <c r="W1416" s="1">
        <v>0</v>
      </c>
      <c r="X1416" s="1">
        <v>0</v>
      </c>
      <c r="Y1416" s="1" t="s">
        <v>58</v>
      </c>
      <c r="Z1416" s="1" t="s">
        <v>58</v>
      </c>
      <c r="AA1416" s="1" t="s">
        <v>66</v>
      </c>
      <c r="AB1416" s="1" t="s">
        <v>58</v>
      </c>
      <c r="AC1416" s="1" t="s">
        <v>58</v>
      </c>
      <c r="AD1416" s="1" t="s">
        <v>58</v>
      </c>
      <c r="AE1416" s="1" t="s">
        <v>58</v>
      </c>
      <c r="AF1416" s="1" t="s">
        <v>58</v>
      </c>
      <c r="AG1416" s="1" t="s">
        <v>58</v>
      </c>
      <c r="AH1416" s="1" t="s">
        <v>58</v>
      </c>
      <c r="AI1416" s="1" t="s">
        <v>58</v>
      </c>
      <c r="AJ1416" s="1" t="s">
        <v>58</v>
      </c>
      <c r="AK1416" s="1">
        <v>0</v>
      </c>
      <c r="AL1416" s="1">
        <v>1</v>
      </c>
      <c r="AM1416" s="1">
        <v>1</v>
      </c>
      <c r="AN1416" s="1">
        <v>1</v>
      </c>
      <c r="AO1416" s="1">
        <v>0</v>
      </c>
      <c r="AP1416" s="1">
        <v>0</v>
      </c>
      <c r="AQ1416" s="1">
        <v>0</v>
      </c>
      <c r="AR1416" s="1">
        <v>0</v>
      </c>
      <c r="AS1416" s="1">
        <v>0</v>
      </c>
      <c r="AV1416" s="1">
        <v>11.3</v>
      </c>
      <c r="AW1416" s="1" t="s">
        <v>59</v>
      </c>
      <c r="AX1416" s="1">
        <v>6</v>
      </c>
    </row>
    <row r="1417" spans="1:50">
      <c r="A1417" s="1" t="s">
        <v>2583</v>
      </c>
      <c r="B1417" s="1" t="s">
        <v>1955</v>
      </c>
      <c r="C1417" s="1" t="s">
        <v>420</v>
      </c>
      <c r="E1417" s="1" t="s">
        <v>53</v>
      </c>
      <c r="F1417" s="1">
        <v>72</v>
      </c>
      <c r="G1417" s="1" t="s">
        <v>64</v>
      </c>
      <c r="H1417" s="1">
        <v>285.52999999999997</v>
      </c>
      <c r="I1417" s="1" t="s">
        <v>196</v>
      </c>
      <c r="J1417" s="1" t="s">
        <v>55</v>
      </c>
      <c r="K1417" s="1" t="s">
        <v>72</v>
      </c>
      <c r="L1417" s="1" t="s">
        <v>58</v>
      </c>
      <c r="M1417" s="1">
        <v>0</v>
      </c>
      <c r="N1417" s="1">
        <v>2</v>
      </c>
      <c r="O1417" s="1">
        <v>2</v>
      </c>
      <c r="P1417" s="1">
        <v>1</v>
      </c>
      <c r="Q1417" s="1" t="s">
        <v>59</v>
      </c>
      <c r="R1417" s="1" t="s">
        <v>59</v>
      </c>
      <c r="S1417" s="1" t="s">
        <v>59</v>
      </c>
      <c r="T1417" s="1" t="s">
        <v>59</v>
      </c>
      <c r="U1417" s="1" t="s">
        <v>59</v>
      </c>
      <c r="Y1417" s="1" t="s">
        <v>58</v>
      </c>
      <c r="Z1417" s="1" t="s">
        <v>66</v>
      </c>
      <c r="AA1417" s="1" t="s">
        <v>58</v>
      </c>
      <c r="AB1417" s="1" t="s">
        <v>66</v>
      </c>
      <c r="AC1417" s="1" t="s">
        <v>58</v>
      </c>
      <c r="AD1417" s="1" t="s">
        <v>58</v>
      </c>
      <c r="AE1417" s="1" t="s">
        <v>58</v>
      </c>
      <c r="AF1417" s="1" t="s">
        <v>58</v>
      </c>
      <c r="AG1417" s="1" t="s">
        <v>58</v>
      </c>
      <c r="AH1417" s="1" t="s">
        <v>58</v>
      </c>
      <c r="AI1417" s="1" t="s">
        <v>58</v>
      </c>
      <c r="AJ1417" s="1" t="s">
        <v>58</v>
      </c>
      <c r="AK1417" s="1">
        <v>0</v>
      </c>
      <c r="AL1417" s="1">
        <v>1</v>
      </c>
      <c r="AM1417" s="1">
        <v>1</v>
      </c>
      <c r="AN1417" s="1">
        <v>1</v>
      </c>
      <c r="AO1417" s="1">
        <v>1</v>
      </c>
      <c r="AP1417" s="1">
        <v>0</v>
      </c>
      <c r="AQ1417" s="1">
        <v>1</v>
      </c>
      <c r="AR1417" s="1">
        <v>0</v>
      </c>
      <c r="AS1417" s="1">
        <v>0</v>
      </c>
      <c r="AW1417" s="1" t="s">
        <v>66</v>
      </c>
      <c r="AX1417" s="1">
        <v>2</v>
      </c>
    </row>
    <row r="1418" spans="1:50">
      <c r="A1418" s="1" t="s">
        <v>2584</v>
      </c>
      <c r="B1418" s="1" t="s">
        <v>2585</v>
      </c>
      <c r="C1418" s="1" t="s">
        <v>62</v>
      </c>
      <c r="D1418" s="1">
        <v>3500</v>
      </c>
      <c r="E1418" s="1" t="s">
        <v>53</v>
      </c>
      <c r="F1418" s="1">
        <v>36</v>
      </c>
      <c r="G1418" s="1" t="s">
        <v>226</v>
      </c>
      <c r="H1418" s="1">
        <v>315.79000000000002</v>
      </c>
      <c r="I1418" s="1" t="s">
        <v>55</v>
      </c>
      <c r="J1418" s="1" t="s">
        <v>55</v>
      </c>
      <c r="K1418" s="1" t="s">
        <v>85</v>
      </c>
      <c r="L1418" s="1" t="s">
        <v>58</v>
      </c>
      <c r="M1418" s="1">
        <v>0</v>
      </c>
      <c r="N1418" s="1">
        <v>0</v>
      </c>
      <c r="O1418" s="1">
        <v>0</v>
      </c>
      <c r="P1418" s="1">
        <v>0</v>
      </c>
      <c r="Q1418" s="1" t="s">
        <v>59</v>
      </c>
      <c r="R1418" s="1" t="s">
        <v>59</v>
      </c>
      <c r="S1418" s="1" t="s">
        <v>59</v>
      </c>
      <c r="T1418" s="1" t="s">
        <v>59</v>
      </c>
      <c r="U1418" s="1" t="s">
        <v>59</v>
      </c>
      <c r="V1418" s="1">
        <v>1</v>
      </c>
      <c r="W1418" s="1">
        <v>0</v>
      </c>
      <c r="X1418" s="1">
        <v>0</v>
      </c>
      <c r="Y1418" s="1" t="s">
        <v>59</v>
      </c>
      <c r="Z1418" s="1" t="s">
        <v>59</v>
      </c>
      <c r="AA1418" s="1" t="s">
        <v>59</v>
      </c>
      <c r="AB1418" s="1" t="s">
        <v>59</v>
      </c>
      <c r="AC1418" s="1" t="s">
        <v>59</v>
      </c>
      <c r="AD1418" s="1" t="s">
        <v>59</v>
      </c>
      <c r="AE1418" s="1" t="s">
        <v>59</v>
      </c>
      <c r="AF1418" s="1" t="s">
        <v>59</v>
      </c>
      <c r="AG1418" s="1" t="s">
        <v>59</v>
      </c>
      <c r="AH1418" s="1" t="s">
        <v>59</v>
      </c>
      <c r="AI1418" s="1" t="s">
        <v>59</v>
      </c>
      <c r="AJ1418" s="1" t="s">
        <v>59</v>
      </c>
      <c r="AV1418" s="1">
        <v>14.2</v>
      </c>
      <c r="AW1418" s="1" t="s">
        <v>59</v>
      </c>
      <c r="AX1418" s="1">
        <v>8</v>
      </c>
    </row>
    <row r="1419" spans="1:50">
      <c r="A1419" s="1" t="s">
        <v>2586</v>
      </c>
      <c r="B1419" s="1" t="s">
        <v>431</v>
      </c>
      <c r="C1419" s="1" t="s">
        <v>103</v>
      </c>
      <c r="D1419" s="1">
        <v>7320</v>
      </c>
      <c r="E1419" s="1" t="s">
        <v>63</v>
      </c>
      <c r="F1419" s="1">
        <v>0</v>
      </c>
      <c r="G1419" s="1" t="s">
        <v>54</v>
      </c>
      <c r="H1419" s="1">
        <v>130.91999999999999</v>
      </c>
      <c r="I1419" s="1" t="s">
        <v>55</v>
      </c>
      <c r="J1419" s="1" t="s">
        <v>55</v>
      </c>
      <c r="K1419" s="1" t="s">
        <v>123</v>
      </c>
      <c r="L1419" s="1" t="s">
        <v>58</v>
      </c>
      <c r="M1419" s="1">
        <v>0</v>
      </c>
      <c r="N1419" s="1">
        <v>1</v>
      </c>
      <c r="O1419" s="1">
        <v>1</v>
      </c>
      <c r="P1419" s="1">
        <v>0</v>
      </c>
      <c r="Q1419" s="1" t="s">
        <v>59</v>
      </c>
      <c r="R1419" s="1" t="s">
        <v>59</v>
      </c>
      <c r="S1419" s="1" t="s">
        <v>59</v>
      </c>
      <c r="T1419" s="1" t="s">
        <v>59</v>
      </c>
      <c r="U1419" s="1" t="s">
        <v>59</v>
      </c>
      <c r="W1419" s="1">
        <v>0</v>
      </c>
      <c r="X1419" s="1">
        <v>0</v>
      </c>
      <c r="Y1419" s="1" t="s">
        <v>59</v>
      </c>
      <c r="Z1419" s="1" t="s">
        <v>59</v>
      </c>
      <c r="AA1419" s="1" t="s">
        <v>59</v>
      </c>
      <c r="AB1419" s="1" t="s">
        <v>59</v>
      </c>
      <c r="AC1419" s="1" t="s">
        <v>59</v>
      </c>
      <c r="AD1419" s="1" t="s">
        <v>59</v>
      </c>
      <c r="AE1419" s="1" t="s">
        <v>59</v>
      </c>
      <c r="AF1419" s="1" t="s">
        <v>59</v>
      </c>
      <c r="AG1419" s="1" t="s">
        <v>59</v>
      </c>
      <c r="AH1419" s="1" t="s">
        <v>59</v>
      </c>
      <c r="AI1419" s="1" t="s">
        <v>59</v>
      </c>
      <c r="AJ1419" s="1" t="s">
        <v>59</v>
      </c>
      <c r="AV1419" s="1">
        <v>12.8</v>
      </c>
      <c r="AW1419" s="1" t="s">
        <v>59</v>
      </c>
      <c r="AX1419" s="1">
        <v>6</v>
      </c>
    </row>
    <row r="1420" spans="1:50">
      <c r="A1420" s="1" t="s">
        <v>2587</v>
      </c>
      <c r="B1420" s="1" t="s">
        <v>2588</v>
      </c>
      <c r="C1420" s="1" t="s">
        <v>187</v>
      </c>
      <c r="D1420" s="1">
        <v>6760</v>
      </c>
      <c r="E1420" s="1" t="s">
        <v>63</v>
      </c>
      <c r="F1420" s="1">
        <v>38</v>
      </c>
      <c r="G1420" s="1" t="s">
        <v>64</v>
      </c>
      <c r="H1420" s="1">
        <v>253.62</v>
      </c>
      <c r="I1420" s="1" t="s">
        <v>55</v>
      </c>
      <c r="J1420" s="1" t="s">
        <v>71</v>
      </c>
      <c r="K1420" s="1" t="s">
        <v>128</v>
      </c>
      <c r="L1420" s="1" t="s">
        <v>58</v>
      </c>
      <c r="M1420" s="1">
        <v>0</v>
      </c>
      <c r="N1420" s="1">
        <v>1</v>
      </c>
      <c r="O1420" s="1">
        <v>1</v>
      </c>
      <c r="P1420" s="1">
        <v>0</v>
      </c>
      <c r="Q1420" s="1" t="s">
        <v>59</v>
      </c>
      <c r="R1420" s="1" t="s">
        <v>59</v>
      </c>
      <c r="S1420" s="1" t="s">
        <v>59</v>
      </c>
      <c r="T1420" s="1" t="s">
        <v>59</v>
      </c>
      <c r="U1420" s="1" t="s">
        <v>59</v>
      </c>
      <c r="W1420" s="1">
        <v>0</v>
      </c>
      <c r="X1420" s="1">
        <v>0</v>
      </c>
      <c r="Y1420" s="1" t="s">
        <v>58</v>
      </c>
      <c r="Z1420" s="1" t="s">
        <v>58</v>
      </c>
      <c r="AA1420" s="1" t="s">
        <v>58</v>
      </c>
      <c r="AB1420" s="1" t="s">
        <v>58</v>
      </c>
      <c r="AC1420" s="1" t="s">
        <v>58</v>
      </c>
      <c r="AD1420" s="1" t="s">
        <v>58</v>
      </c>
      <c r="AE1420" s="1" t="s">
        <v>58</v>
      </c>
      <c r="AF1420" s="1" t="s">
        <v>58</v>
      </c>
      <c r="AG1420" s="1" t="s">
        <v>58</v>
      </c>
      <c r="AH1420" s="1" t="s">
        <v>58</v>
      </c>
      <c r="AI1420" s="1" t="s">
        <v>58</v>
      </c>
      <c r="AJ1420" s="1" t="s">
        <v>58</v>
      </c>
      <c r="AK1420" s="1">
        <v>0</v>
      </c>
      <c r="AL1420" s="1">
        <v>0</v>
      </c>
      <c r="AM1420" s="1">
        <v>1</v>
      </c>
      <c r="AN1420" s="1">
        <v>0</v>
      </c>
      <c r="AO1420" s="1">
        <v>1</v>
      </c>
      <c r="AP1420" s="1">
        <v>0</v>
      </c>
      <c r="AQ1420" s="1">
        <v>0</v>
      </c>
      <c r="AR1420" s="1">
        <v>0</v>
      </c>
      <c r="AS1420" s="1">
        <v>1</v>
      </c>
      <c r="AV1420" s="1">
        <v>13.3</v>
      </c>
      <c r="AW1420" s="1" t="s">
        <v>59</v>
      </c>
      <c r="AX1420" s="1">
        <v>7</v>
      </c>
    </row>
    <row r="1421" spans="1:50">
      <c r="A1421" s="1" t="s">
        <v>2589</v>
      </c>
      <c r="B1421" s="1" t="s">
        <v>2146</v>
      </c>
      <c r="C1421" s="1" t="s">
        <v>119</v>
      </c>
      <c r="D1421" s="1">
        <v>520</v>
      </c>
      <c r="E1421" s="1" t="s">
        <v>53</v>
      </c>
      <c r="F1421" s="1">
        <v>46</v>
      </c>
      <c r="G1421" s="1" t="s">
        <v>226</v>
      </c>
      <c r="H1421" s="1">
        <v>248.03</v>
      </c>
      <c r="I1421" s="1" t="s">
        <v>55</v>
      </c>
      <c r="J1421" s="1" t="s">
        <v>55</v>
      </c>
      <c r="K1421" s="1" t="s">
        <v>131</v>
      </c>
      <c r="L1421" s="1" t="s">
        <v>58</v>
      </c>
      <c r="M1421" s="1">
        <v>0</v>
      </c>
      <c r="N1421" s="1">
        <v>0</v>
      </c>
      <c r="O1421" s="1">
        <v>0</v>
      </c>
      <c r="P1421" s="1">
        <v>0</v>
      </c>
      <c r="Q1421" s="1" t="s">
        <v>59</v>
      </c>
      <c r="R1421" s="1" t="s">
        <v>59</v>
      </c>
      <c r="S1421" s="1" t="s">
        <v>59</v>
      </c>
      <c r="T1421" s="1" t="s">
        <v>59</v>
      </c>
      <c r="U1421" s="1" t="s">
        <v>59</v>
      </c>
      <c r="W1421" s="1">
        <v>0</v>
      </c>
      <c r="X1421" s="1">
        <v>0</v>
      </c>
      <c r="Y1421" s="1" t="s">
        <v>66</v>
      </c>
      <c r="Z1421" s="1" t="s">
        <v>58</v>
      </c>
      <c r="AA1421" s="1" t="s">
        <v>58</v>
      </c>
      <c r="AB1421" s="1" t="s">
        <v>66</v>
      </c>
      <c r="AC1421" s="1" t="s">
        <v>58</v>
      </c>
      <c r="AD1421" s="1" t="s">
        <v>58</v>
      </c>
      <c r="AE1421" s="1" t="s">
        <v>58</v>
      </c>
      <c r="AF1421" s="1" t="s">
        <v>58</v>
      </c>
      <c r="AG1421" s="1" t="s">
        <v>58</v>
      </c>
      <c r="AH1421" s="1" t="s">
        <v>58</v>
      </c>
      <c r="AI1421" s="1" t="s">
        <v>58</v>
      </c>
      <c r="AJ1421" s="1" t="s">
        <v>58</v>
      </c>
      <c r="AK1421" s="1">
        <v>1</v>
      </c>
      <c r="AL1421" s="1">
        <v>0</v>
      </c>
      <c r="AM1421" s="1">
        <v>1</v>
      </c>
      <c r="AN1421" s="1">
        <v>0</v>
      </c>
      <c r="AO1421" s="1">
        <v>1</v>
      </c>
      <c r="AP1421" s="1">
        <v>0</v>
      </c>
      <c r="AQ1421" s="1">
        <v>0</v>
      </c>
      <c r="AR1421" s="1">
        <v>0</v>
      </c>
      <c r="AS1421" s="1">
        <v>0</v>
      </c>
      <c r="AV1421" s="1">
        <v>13.4</v>
      </c>
      <c r="AW1421" s="1" t="s">
        <v>59</v>
      </c>
      <c r="AX1421" s="1">
        <v>7</v>
      </c>
    </row>
    <row r="1422" spans="1:50">
      <c r="A1422" s="1" t="s">
        <v>2590</v>
      </c>
      <c r="B1422" s="1" t="s">
        <v>944</v>
      </c>
      <c r="C1422" s="1" t="s">
        <v>148</v>
      </c>
      <c r="D1422" s="1">
        <v>8480</v>
      </c>
      <c r="E1422" s="1" t="s">
        <v>63</v>
      </c>
      <c r="F1422" s="1">
        <v>56</v>
      </c>
      <c r="G1422" s="1" t="s">
        <v>163</v>
      </c>
      <c r="H1422" s="1">
        <v>361.84</v>
      </c>
      <c r="I1422" s="1" t="s">
        <v>105</v>
      </c>
      <c r="J1422" s="1" t="s">
        <v>71</v>
      </c>
      <c r="K1422" s="1" t="s">
        <v>72</v>
      </c>
      <c r="L1422" s="1" t="s">
        <v>58</v>
      </c>
      <c r="M1422" s="1">
        <v>0</v>
      </c>
      <c r="N1422" s="1">
        <v>2</v>
      </c>
      <c r="O1422" s="1">
        <v>1</v>
      </c>
      <c r="P1422" s="1">
        <v>0</v>
      </c>
      <c r="Q1422" s="1" t="s">
        <v>59</v>
      </c>
      <c r="R1422" s="1" t="s">
        <v>59</v>
      </c>
      <c r="S1422" s="1" t="s">
        <v>59</v>
      </c>
      <c r="T1422" s="1" t="s">
        <v>59</v>
      </c>
      <c r="U1422" s="1" t="s">
        <v>59</v>
      </c>
      <c r="W1422" s="1">
        <v>0</v>
      </c>
      <c r="X1422" s="1">
        <v>0</v>
      </c>
      <c r="Y1422" s="1" t="s">
        <v>66</v>
      </c>
      <c r="Z1422" s="1" t="s">
        <v>66</v>
      </c>
      <c r="AA1422" s="1" t="s">
        <v>58</v>
      </c>
      <c r="AB1422" s="1" t="s">
        <v>66</v>
      </c>
      <c r="AC1422" s="1" t="s">
        <v>58</v>
      </c>
      <c r="AD1422" s="1" t="s">
        <v>58</v>
      </c>
      <c r="AE1422" s="1" t="s">
        <v>58</v>
      </c>
      <c r="AF1422" s="1" t="s">
        <v>58</v>
      </c>
      <c r="AG1422" s="1" t="s">
        <v>66</v>
      </c>
      <c r="AH1422" s="1" t="s">
        <v>58</v>
      </c>
      <c r="AI1422" s="1" t="s">
        <v>58</v>
      </c>
      <c r="AJ1422" s="1" t="s">
        <v>58</v>
      </c>
      <c r="AK1422" s="1">
        <v>0</v>
      </c>
      <c r="AL1422" s="1">
        <v>1</v>
      </c>
      <c r="AM1422" s="1">
        <v>1</v>
      </c>
      <c r="AN1422" s="1">
        <v>0</v>
      </c>
      <c r="AO1422" s="1">
        <v>1</v>
      </c>
      <c r="AP1422" s="1">
        <v>0</v>
      </c>
      <c r="AQ1422" s="1">
        <v>0</v>
      </c>
      <c r="AR1422" s="1">
        <v>0</v>
      </c>
      <c r="AS1422" s="1">
        <v>0</v>
      </c>
      <c r="AV1422" s="1">
        <v>16.100000000000001</v>
      </c>
      <c r="AW1422" s="1" t="s">
        <v>59</v>
      </c>
      <c r="AX1422" s="1">
        <v>3</v>
      </c>
    </row>
    <row r="1423" spans="1:50">
      <c r="A1423" s="1" t="s">
        <v>2591</v>
      </c>
      <c r="B1423" s="1" t="s">
        <v>2062</v>
      </c>
      <c r="C1423" s="1" t="s">
        <v>171</v>
      </c>
      <c r="D1423" s="1">
        <v>1280</v>
      </c>
      <c r="E1423" s="1" t="s">
        <v>63</v>
      </c>
      <c r="F1423" s="1">
        <v>64</v>
      </c>
      <c r="G1423" s="1" t="s">
        <v>64</v>
      </c>
      <c r="H1423" s="1">
        <v>277.95999999999998</v>
      </c>
      <c r="I1423" s="1" t="s">
        <v>261</v>
      </c>
      <c r="J1423" s="1" t="s">
        <v>71</v>
      </c>
      <c r="K1423" s="1" t="s">
        <v>72</v>
      </c>
      <c r="L1423" s="1" t="s">
        <v>66</v>
      </c>
      <c r="M1423" s="1">
        <v>1</v>
      </c>
      <c r="N1423" s="1">
        <v>2</v>
      </c>
      <c r="O1423" s="1">
        <v>2</v>
      </c>
      <c r="P1423" s="1">
        <v>0</v>
      </c>
      <c r="Q1423" s="1" t="s">
        <v>59</v>
      </c>
      <c r="R1423" s="1" t="s">
        <v>59</v>
      </c>
      <c r="S1423" s="1" t="s">
        <v>59</v>
      </c>
      <c r="T1423" s="1" t="s">
        <v>59</v>
      </c>
      <c r="U1423" s="1" t="s">
        <v>59</v>
      </c>
      <c r="V1423" s="1">
        <v>1</v>
      </c>
      <c r="W1423" s="1">
        <v>0</v>
      </c>
      <c r="X1423" s="1">
        <v>1</v>
      </c>
      <c r="Y1423" s="1" t="s">
        <v>59</v>
      </c>
      <c r="Z1423" s="1" t="s">
        <v>59</v>
      </c>
      <c r="AA1423" s="1" t="s">
        <v>59</v>
      </c>
      <c r="AB1423" s="1" t="s">
        <v>59</v>
      </c>
      <c r="AC1423" s="1" t="s">
        <v>59</v>
      </c>
      <c r="AD1423" s="1" t="s">
        <v>59</v>
      </c>
      <c r="AE1423" s="1" t="s">
        <v>59</v>
      </c>
      <c r="AF1423" s="1" t="s">
        <v>59</v>
      </c>
      <c r="AG1423" s="1" t="s">
        <v>59</v>
      </c>
      <c r="AH1423" s="1" t="s">
        <v>59</v>
      </c>
      <c r="AI1423" s="1" t="s">
        <v>59</v>
      </c>
      <c r="AJ1423" s="1" t="s">
        <v>59</v>
      </c>
      <c r="AV1423" s="1">
        <v>12.4</v>
      </c>
      <c r="AW1423" s="1" t="s">
        <v>59</v>
      </c>
      <c r="AX1423" s="1">
        <v>3</v>
      </c>
    </row>
    <row r="1424" spans="1:50">
      <c r="A1424" s="1" t="s">
        <v>2592</v>
      </c>
      <c r="B1424" s="1" t="s">
        <v>2593</v>
      </c>
      <c r="C1424" s="1" t="s">
        <v>119</v>
      </c>
      <c r="D1424" s="1">
        <v>520</v>
      </c>
      <c r="E1424" s="1" t="s">
        <v>53</v>
      </c>
      <c r="F1424" s="1">
        <v>44</v>
      </c>
      <c r="G1424" s="1" t="s">
        <v>84</v>
      </c>
      <c r="H1424" s="1">
        <v>381.25</v>
      </c>
      <c r="I1424" s="1" t="s">
        <v>76</v>
      </c>
      <c r="J1424" s="1" t="s">
        <v>55</v>
      </c>
      <c r="K1424" s="1" t="s">
        <v>90</v>
      </c>
      <c r="L1424" s="1" t="s">
        <v>66</v>
      </c>
      <c r="M1424" s="1">
        <v>2</v>
      </c>
      <c r="N1424" s="1">
        <v>2</v>
      </c>
      <c r="O1424" s="1">
        <v>2</v>
      </c>
      <c r="P1424" s="1">
        <v>0</v>
      </c>
      <c r="Q1424" s="1" t="s">
        <v>59</v>
      </c>
      <c r="R1424" s="1" t="s">
        <v>59</v>
      </c>
      <c r="S1424" s="1" t="s">
        <v>66</v>
      </c>
      <c r="T1424" s="1" t="s">
        <v>59</v>
      </c>
      <c r="U1424" s="1" t="s">
        <v>66</v>
      </c>
      <c r="W1424" s="1">
        <v>0</v>
      </c>
      <c r="X1424" s="1">
        <v>0</v>
      </c>
      <c r="Y1424" s="1" t="s">
        <v>58</v>
      </c>
      <c r="Z1424" s="1" t="s">
        <v>66</v>
      </c>
      <c r="AA1424" s="1" t="s">
        <v>58</v>
      </c>
      <c r="AB1424" s="1" t="s">
        <v>66</v>
      </c>
      <c r="AC1424" s="1" t="s">
        <v>58</v>
      </c>
      <c r="AD1424" s="1" t="s">
        <v>58</v>
      </c>
      <c r="AE1424" s="1" t="s">
        <v>58</v>
      </c>
      <c r="AF1424" s="1" t="s">
        <v>58</v>
      </c>
      <c r="AG1424" s="1" t="s">
        <v>58</v>
      </c>
      <c r="AH1424" s="1" t="s">
        <v>58</v>
      </c>
      <c r="AI1424" s="1" t="s">
        <v>58</v>
      </c>
      <c r="AJ1424" s="1" t="s">
        <v>58</v>
      </c>
      <c r="AK1424" s="1">
        <v>1</v>
      </c>
      <c r="AL1424" s="1">
        <v>0</v>
      </c>
      <c r="AM1424" s="1">
        <v>1</v>
      </c>
      <c r="AN1424" s="1">
        <v>1</v>
      </c>
      <c r="AO1424" s="1">
        <v>1</v>
      </c>
      <c r="AP1424" s="1">
        <v>0</v>
      </c>
      <c r="AQ1424" s="1">
        <v>0</v>
      </c>
      <c r="AR1424" s="1">
        <v>0</v>
      </c>
      <c r="AS1424" s="1">
        <v>1</v>
      </c>
      <c r="AV1424" s="1">
        <v>13.5</v>
      </c>
      <c r="AW1424" s="1" t="s">
        <v>59</v>
      </c>
      <c r="AX1424" s="1">
        <v>7</v>
      </c>
    </row>
    <row r="1425" spans="1:50">
      <c r="A1425" s="1" t="s">
        <v>2594</v>
      </c>
      <c r="B1425" s="1" t="s">
        <v>2595</v>
      </c>
      <c r="C1425" s="1" t="s">
        <v>134</v>
      </c>
      <c r="D1425" s="1">
        <v>8080</v>
      </c>
      <c r="E1425" s="1" t="s">
        <v>53</v>
      </c>
      <c r="F1425" s="1">
        <v>26</v>
      </c>
      <c r="G1425" s="1" t="s">
        <v>54</v>
      </c>
      <c r="H1425" s="1">
        <v>102.3</v>
      </c>
      <c r="I1425" s="1" t="s">
        <v>55</v>
      </c>
      <c r="J1425" s="1" t="s">
        <v>55</v>
      </c>
      <c r="K1425" s="1" t="s">
        <v>256</v>
      </c>
      <c r="L1425" s="1" t="s">
        <v>58</v>
      </c>
      <c r="M1425" s="1">
        <v>0</v>
      </c>
      <c r="N1425" s="1">
        <v>0</v>
      </c>
      <c r="O1425" s="1">
        <v>0</v>
      </c>
      <c r="P1425" s="1">
        <v>0</v>
      </c>
      <c r="Q1425" s="1" t="s">
        <v>59</v>
      </c>
      <c r="R1425" s="1" t="s">
        <v>59</v>
      </c>
      <c r="S1425" s="1" t="s">
        <v>59</v>
      </c>
      <c r="T1425" s="1" t="s">
        <v>59</v>
      </c>
      <c r="U1425" s="1" t="s">
        <v>59</v>
      </c>
      <c r="V1425" s="1">
        <v>2</v>
      </c>
      <c r="W1425" s="1">
        <v>0</v>
      </c>
      <c r="X1425" s="1">
        <v>0</v>
      </c>
      <c r="Y1425" s="1" t="s">
        <v>58</v>
      </c>
      <c r="Z1425" s="1" t="s">
        <v>58</v>
      </c>
      <c r="AA1425" s="1" t="s">
        <v>58</v>
      </c>
      <c r="AB1425" s="1" t="s">
        <v>58</v>
      </c>
      <c r="AC1425" s="1" t="s">
        <v>58</v>
      </c>
      <c r="AD1425" s="1" t="s">
        <v>58</v>
      </c>
      <c r="AE1425" s="1" t="s">
        <v>58</v>
      </c>
      <c r="AF1425" s="1" t="s">
        <v>58</v>
      </c>
      <c r="AG1425" s="1" t="s">
        <v>58</v>
      </c>
      <c r="AH1425" s="1" t="s">
        <v>58</v>
      </c>
      <c r="AI1425" s="1" t="s">
        <v>58</v>
      </c>
      <c r="AJ1425" s="1" t="s">
        <v>58</v>
      </c>
      <c r="AK1425" s="1">
        <v>0</v>
      </c>
      <c r="AL1425" s="1">
        <v>0</v>
      </c>
      <c r="AM1425" s="1">
        <v>0</v>
      </c>
      <c r="AN1425" s="1">
        <v>0</v>
      </c>
      <c r="AO1425" s="1">
        <v>0</v>
      </c>
      <c r="AP1425" s="1">
        <v>0</v>
      </c>
      <c r="AQ1425" s="1">
        <v>0</v>
      </c>
      <c r="AR1425" s="1">
        <v>0</v>
      </c>
      <c r="AS1425" s="1">
        <v>0</v>
      </c>
      <c r="AV1425" s="1">
        <v>11.4</v>
      </c>
      <c r="AW1425" s="1" t="s">
        <v>59</v>
      </c>
      <c r="AX1425" s="1">
        <v>1</v>
      </c>
    </row>
    <row r="1426" spans="1:50">
      <c r="A1426" s="1" t="s">
        <v>2596</v>
      </c>
      <c r="B1426" s="1" t="s">
        <v>1159</v>
      </c>
      <c r="C1426" s="1" t="s">
        <v>182</v>
      </c>
      <c r="D1426" s="1">
        <v>720</v>
      </c>
      <c r="E1426" s="1" t="s">
        <v>58</v>
      </c>
      <c r="F1426" s="1">
        <v>0</v>
      </c>
      <c r="G1426" s="1" t="s">
        <v>115</v>
      </c>
      <c r="H1426" s="1">
        <v>134.54</v>
      </c>
      <c r="I1426" s="1" t="s">
        <v>55</v>
      </c>
      <c r="J1426" s="1" t="s">
        <v>55</v>
      </c>
      <c r="K1426" s="1" t="s">
        <v>123</v>
      </c>
      <c r="L1426" s="1" t="s">
        <v>58</v>
      </c>
      <c r="M1426" s="1">
        <v>0</v>
      </c>
      <c r="N1426" s="1">
        <v>0</v>
      </c>
      <c r="O1426" s="1">
        <v>0</v>
      </c>
      <c r="P1426" s="1">
        <v>0</v>
      </c>
      <c r="Q1426" s="1" t="s">
        <v>59</v>
      </c>
      <c r="R1426" s="1" t="s">
        <v>59</v>
      </c>
      <c r="S1426" s="1" t="s">
        <v>59</v>
      </c>
      <c r="T1426" s="1" t="s">
        <v>59</v>
      </c>
      <c r="U1426" s="1" t="s">
        <v>59</v>
      </c>
      <c r="W1426" s="1">
        <v>0</v>
      </c>
      <c r="X1426" s="1">
        <v>0</v>
      </c>
      <c r="Y1426" s="1" t="s">
        <v>59</v>
      </c>
      <c r="Z1426" s="1" t="s">
        <v>59</v>
      </c>
      <c r="AA1426" s="1" t="s">
        <v>59</v>
      </c>
      <c r="AB1426" s="1" t="s">
        <v>59</v>
      </c>
      <c r="AC1426" s="1" t="s">
        <v>59</v>
      </c>
      <c r="AD1426" s="1" t="s">
        <v>59</v>
      </c>
      <c r="AE1426" s="1" t="s">
        <v>59</v>
      </c>
      <c r="AF1426" s="1" t="s">
        <v>59</v>
      </c>
      <c r="AG1426" s="1" t="s">
        <v>59</v>
      </c>
      <c r="AH1426" s="1" t="s">
        <v>59</v>
      </c>
      <c r="AI1426" s="1" t="s">
        <v>59</v>
      </c>
      <c r="AJ1426" s="1" t="s">
        <v>59</v>
      </c>
      <c r="AV1426" s="1">
        <v>11.9</v>
      </c>
      <c r="AW1426" s="1" t="s">
        <v>59</v>
      </c>
      <c r="AX1426" s="1">
        <v>7</v>
      </c>
    </row>
    <row r="1427" spans="1:50">
      <c r="A1427" s="1" t="s">
        <v>2597</v>
      </c>
      <c r="B1427" s="1" t="s">
        <v>1291</v>
      </c>
      <c r="C1427" s="1" t="s">
        <v>212</v>
      </c>
      <c r="D1427" s="1">
        <v>1520</v>
      </c>
      <c r="E1427" s="1" t="s">
        <v>53</v>
      </c>
      <c r="F1427" s="1">
        <v>40</v>
      </c>
      <c r="G1427" s="1" t="s">
        <v>163</v>
      </c>
      <c r="H1427" s="1">
        <v>383.22</v>
      </c>
      <c r="I1427" s="1" t="s">
        <v>241</v>
      </c>
      <c r="J1427" s="1" t="s">
        <v>55</v>
      </c>
      <c r="K1427" s="1" t="s">
        <v>116</v>
      </c>
      <c r="L1427" s="1" t="s">
        <v>66</v>
      </c>
      <c r="M1427" s="1">
        <v>1</v>
      </c>
      <c r="N1427" s="1">
        <v>2</v>
      </c>
      <c r="O1427" s="1">
        <v>2</v>
      </c>
      <c r="P1427" s="1">
        <v>0</v>
      </c>
      <c r="Q1427" s="1" t="s">
        <v>59</v>
      </c>
      <c r="R1427" s="1" t="s">
        <v>66</v>
      </c>
      <c r="S1427" s="1" t="s">
        <v>66</v>
      </c>
      <c r="T1427" s="1" t="s">
        <v>59</v>
      </c>
      <c r="U1427" s="1" t="s">
        <v>66</v>
      </c>
      <c r="W1427" s="1">
        <v>0</v>
      </c>
      <c r="X1427" s="1">
        <v>0</v>
      </c>
      <c r="Y1427" s="1" t="s">
        <v>66</v>
      </c>
      <c r="Z1427" s="1" t="s">
        <v>66</v>
      </c>
      <c r="AA1427" s="1" t="s">
        <v>58</v>
      </c>
      <c r="AB1427" s="1" t="s">
        <v>66</v>
      </c>
      <c r="AC1427" s="1" t="s">
        <v>58</v>
      </c>
      <c r="AD1427" s="1" t="s">
        <v>66</v>
      </c>
      <c r="AE1427" s="1" t="s">
        <v>66</v>
      </c>
      <c r="AF1427" s="1" t="s">
        <v>58</v>
      </c>
      <c r="AG1427" s="1" t="s">
        <v>58</v>
      </c>
      <c r="AH1427" s="1" t="s">
        <v>58</v>
      </c>
      <c r="AI1427" s="1" t="s">
        <v>58</v>
      </c>
      <c r="AJ1427" s="1" t="s">
        <v>58</v>
      </c>
      <c r="AK1427" s="1">
        <v>1</v>
      </c>
      <c r="AL1427" s="1">
        <v>1</v>
      </c>
      <c r="AM1427" s="1">
        <v>1</v>
      </c>
      <c r="AN1427" s="1">
        <v>0</v>
      </c>
      <c r="AO1427" s="1">
        <v>0</v>
      </c>
      <c r="AP1427" s="1">
        <v>0</v>
      </c>
      <c r="AQ1427" s="1">
        <v>0</v>
      </c>
      <c r="AR1427" s="1">
        <v>0</v>
      </c>
      <c r="AS1427" s="1">
        <v>1</v>
      </c>
      <c r="AV1427" s="1">
        <v>14</v>
      </c>
      <c r="AW1427" s="1" t="s">
        <v>59</v>
      </c>
      <c r="AX1427" s="1">
        <v>7</v>
      </c>
    </row>
    <row r="1428" spans="1:50">
      <c r="A1428" s="1" t="s">
        <v>2598</v>
      </c>
      <c r="B1428" s="1" t="s">
        <v>2599</v>
      </c>
      <c r="C1428" s="1" t="s">
        <v>103</v>
      </c>
      <c r="D1428" s="1">
        <v>6780</v>
      </c>
      <c r="E1428" s="1" t="s">
        <v>63</v>
      </c>
      <c r="F1428" s="1">
        <v>64</v>
      </c>
      <c r="G1428" s="1" t="s">
        <v>104</v>
      </c>
      <c r="H1428" s="1">
        <v>284.20999999999998</v>
      </c>
      <c r="I1428" s="1" t="s">
        <v>105</v>
      </c>
      <c r="J1428" s="1" t="s">
        <v>71</v>
      </c>
      <c r="K1428" s="1" t="s">
        <v>72</v>
      </c>
      <c r="L1428" s="1" t="s">
        <v>58</v>
      </c>
      <c r="M1428" s="1">
        <v>0</v>
      </c>
      <c r="N1428" s="1">
        <v>2</v>
      </c>
      <c r="O1428" s="1">
        <v>2</v>
      </c>
      <c r="P1428" s="1">
        <v>1</v>
      </c>
      <c r="Q1428" s="1" t="s">
        <v>66</v>
      </c>
      <c r="R1428" s="1" t="s">
        <v>59</v>
      </c>
      <c r="S1428" s="1" t="s">
        <v>66</v>
      </c>
      <c r="T1428" s="1" t="s">
        <v>59</v>
      </c>
      <c r="U1428" s="1" t="s">
        <v>59</v>
      </c>
      <c r="W1428" s="1">
        <v>0</v>
      </c>
      <c r="X1428" s="1">
        <v>0</v>
      </c>
      <c r="Y1428" s="1" t="s">
        <v>66</v>
      </c>
      <c r="Z1428" s="1" t="s">
        <v>58</v>
      </c>
      <c r="AA1428" s="1" t="s">
        <v>58</v>
      </c>
      <c r="AB1428" s="1" t="s">
        <v>66</v>
      </c>
      <c r="AC1428" s="1" t="s">
        <v>58</v>
      </c>
      <c r="AD1428" s="1" t="s">
        <v>58</v>
      </c>
      <c r="AE1428" s="1" t="s">
        <v>58</v>
      </c>
      <c r="AF1428" s="1" t="s">
        <v>58</v>
      </c>
      <c r="AG1428" s="1" t="s">
        <v>58</v>
      </c>
      <c r="AH1428" s="1" t="s">
        <v>58</v>
      </c>
      <c r="AI1428" s="1" t="s">
        <v>58</v>
      </c>
      <c r="AJ1428" s="1" t="s">
        <v>58</v>
      </c>
      <c r="AK1428" s="1">
        <v>1</v>
      </c>
      <c r="AL1428" s="1">
        <v>1</v>
      </c>
      <c r="AM1428" s="1">
        <v>1</v>
      </c>
      <c r="AN1428" s="1">
        <v>0</v>
      </c>
      <c r="AO1428" s="1">
        <v>0</v>
      </c>
      <c r="AP1428" s="1">
        <v>1</v>
      </c>
      <c r="AQ1428" s="1">
        <v>1</v>
      </c>
      <c r="AR1428" s="1">
        <v>0</v>
      </c>
      <c r="AS1428" s="1">
        <v>1</v>
      </c>
      <c r="AV1428" s="1">
        <v>12</v>
      </c>
      <c r="AW1428" s="1" t="s">
        <v>59</v>
      </c>
      <c r="AX1428" s="1">
        <v>6</v>
      </c>
    </row>
    <row r="1429" spans="1:50">
      <c r="A1429" s="1" t="s">
        <v>2600</v>
      </c>
      <c r="B1429" s="1" t="s">
        <v>587</v>
      </c>
      <c r="C1429" s="1" t="s">
        <v>417</v>
      </c>
      <c r="D1429" s="1">
        <v>2670</v>
      </c>
      <c r="E1429" s="1" t="s">
        <v>53</v>
      </c>
      <c r="F1429" s="1">
        <v>0</v>
      </c>
      <c r="G1429" s="1" t="s">
        <v>70</v>
      </c>
      <c r="H1429" s="1">
        <v>310.86</v>
      </c>
      <c r="I1429" s="1" t="s">
        <v>55</v>
      </c>
      <c r="J1429" s="1" t="s">
        <v>55</v>
      </c>
      <c r="K1429" s="1" t="s">
        <v>72</v>
      </c>
      <c r="L1429" s="1" t="s">
        <v>66</v>
      </c>
      <c r="M1429" s="1">
        <v>2</v>
      </c>
      <c r="N1429" s="1">
        <v>2</v>
      </c>
      <c r="O1429" s="1">
        <v>2</v>
      </c>
      <c r="P1429" s="1">
        <v>0</v>
      </c>
      <c r="Q1429" s="1" t="s">
        <v>59</v>
      </c>
      <c r="R1429" s="1" t="s">
        <v>59</v>
      </c>
      <c r="S1429" s="1" t="s">
        <v>59</v>
      </c>
      <c r="T1429" s="1" t="s">
        <v>59</v>
      </c>
      <c r="U1429" s="1" t="s">
        <v>59</v>
      </c>
      <c r="V1429" s="1">
        <v>3</v>
      </c>
      <c r="W1429" s="1">
        <v>1</v>
      </c>
      <c r="X1429" s="1">
        <v>1</v>
      </c>
      <c r="Y1429" s="1" t="s">
        <v>59</v>
      </c>
      <c r="Z1429" s="1" t="s">
        <v>59</v>
      </c>
      <c r="AA1429" s="1" t="s">
        <v>59</v>
      </c>
      <c r="AB1429" s="1" t="s">
        <v>59</v>
      </c>
      <c r="AC1429" s="1" t="s">
        <v>59</v>
      </c>
      <c r="AD1429" s="1" t="s">
        <v>59</v>
      </c>
      <c r="AE1429" s="1" t="s">
        <v>59</v>
      </c>
      <c r="AF1429" s="1" t="s">
        <v>59</v>
      </c>
      <c r="AG1429" s="1" t="s">
        <v>59</v>
      </c>
      <c r="AH1429" s="1" t="s">
        <v>59</v>
      </c>
      <c r="AI1429" s="1" t="s">
        <v>59</v>
      </c>
      <c r="AJ1429" s="1" t="s">
        <v>59</v>
      </c>
      <c r="AV1429" s="1">
        <v>13.2</v>
      </c>
      <c r="AW1429" s="1" t="s">
        <v>59</v>
      </c>
      <c r="AX1429" s="1">
        <v>4</v>
      </c>
    </row>
    <row r="1430" spans="1:50">
      <c r="A1430" s="1" t="s">
        <v>2601</v>
      </c>
      <c r="B1430" s="1" t="s">
        <v>1193</v>
      </c>
      <c r="C1430" s="1" t="s">
        <v>75</v>
      </c>
      <c r="D1430" s="1">
        <v>2160</v>
      </c>
      <c r="E1430" s="1" t="s">
        <v>63</v>
      </c>
      <c r="F1430" s="1">
        <v>50</v>
      </c>
      <c r="G1430" s="1" t="s">
        <v>70</v>
      </c>
      <c r="H1430" s="1">
        <v>335.53</v>
      </c>
      <c r="I1430" s="1" t="s">
        <v>105</v>
      </c>
      <c r="J1430" s="1" t="s">
        <v>71</v>
      </c>
      <c r="K1430" s="1" t="s">
        <v>57</v>
      </c>
      <c r="L1430" s="1" t="s">
        <v>66</v>
      </c>
      <c r="M1430" s="1">
        <v>3</v>
      </c>
      <c r="N1430" s="1">
        <v>2</v>
      </c>
      <c r="O1430" s="1">
        <v>2</v>
      </c>
      <c r="P1430" s="1">
        <v>0</v>
      </c>
      <c r="Q1430" s="1" t="s">
        <v>66</v>
      </c>
      <c r="R1430" s="1" t="s">
        <v>66</v>
      </c>
      <c r="S1430" s="1" t="s">
        <v>66</v>
      </c>
      <c r="T1430" s="1" t="s">
        <v>66</v>
      </c>
      <c r="U1430" s="1" t="s">
        <v>66</v>
      </c>
      <c r="V1430" s="1">
        <v>0</v>
      </c>
      <c r="W1430" s="1">
        <v>1</v>
      </c>
      <c r="X1430" s="1">
        <v>1</v>
      </c>
      <c r="Y1430" s="1" t="s">
        <v>66</v>
      </c>
      <c r="Z1430" s="1" t="s">
        <v>58</v>
      </c>
      <c r="AA1430" s="1" t="s">
        <v>58</v>
      </c>
      <c r="AB1430" s="1" t="s">
        <v>58</v>
      </c>
      <c r="AC1430" s="1" t="s">
        <v>66</v>
      </c>
      <c r="AD1430" s="1" t="s">
        <v>58</v>
      </c>
      <c r="AE1430" s="1" t="s">
        <v>58</v>
      </c>
      <c r="AF1430" s="1" t="s">
        <v>58</v>
      </c>
      <c r="AG1430" s="1" t="s">
        <v>58</v>
      </c>
      <c r="AH1430" s="1" t="s">
        <v>58</v>
      </c>
      <c r="AI1430" s="1" t="s">
        <v>58</v>
      </c>
      <c r="AJ1430" s="1" t="s">
        <v>58</v>
      </c>
      <c r="AK1430" s="1">
        <v>1</v>
      </c>
      <c r="AL1430" s="1">
        <v>1</v>
      </c>
      <c r="AM1430" s="1">
        <v>1</v>
      </c>
      <c r="AN1430" s="1">
        <v>0</v>
      </c>
      <c r="AO1430" s="1">
        <v>1</v>
      </c>
      <c r="AP1430" s="1">
        <v>0</v>
      </c>
      <c r="AQ1430" s="1">
        <v>0</v>
      </c>
      <c r="AR1430" s="1">
        <v>1</v>
      </c>
      <c r="AS1430" s="1">
        <v>1</v>
      </c>
      <c r="AV1430" s="1">
        <v>13.6</v>
      </c>
      <c r="AW1430" s="1" t="s">
        <v>59</v>
      </c>
      <c r="AX1430" s="1">
        <v>1</v>
      </c>
    </row>
    <row r="1431" spans="1:50">
      <c r="A1431" s="1" t="s">
        <v>2602</v>
      </c>
      <c r="B1431" s="1" t="s">
        <v>1744</v>
      </c>
      <c r="C1431" s="1" t="s">
        <v>199</v>
      </c>
      <c r="D1431" s="1">
        <v>240</v>
      </c>
      <c r="E1431" s="1" t="s">
        <v>63</v>
      </c>
      <c r="F1431" s="1">
        <v>58</v>
      </c>
      <c r="G1431" s="1" t="s">
        <v>64</v>
      </c>
      <c r="H1431" s="1">
        <v>263.16000000000003</v>
      </c>
      <c r="I1431" s="1" t="s">
        <v>100</v>
      </c>
      <c r="J1431" s="1" t="s">
        <v>71</v>
      </c>
      <c r="K1431" s="1" t="s">
        <v>111</v>
      </c>
      <c r="L1431" s="1" t="s">
        <v>58</v>
      </c>
      <c r="M1431" s="1">
        <v>0</v>
      </c>
      <c r="N1431" s="1">
        <v>2</v>
      </c>
      <c r="O1431" s="1">
        <v>2</v>
      </c>
      <c r="P1431" s="1">
        <v>0</v>
      </c>
      <c r="Q1431" s="1" t="s">
        <v>59</v>
      </c>
      <c r="R1431" s="1" t="s">
        <v>59</v>
      </c>
      <c r="S1431" s="1" t="s">
        <v>59</v>
      </c>
      <c r="T1431" s="1" t="s">
        <v>59</v>
      </c>
      <c r="U1431" s="1" t="s">
        <v>59</v>
      </c>
      <c r="W1431" s="1">
        <v>0</v>
      </c>
      <c r="X1431" s="1">
        <v>0</v>
      </c>
      <c r="Y1431" s="1" t="s">
        <v>66</v>
      </c>
      <c r="Z1431" s="1" t="s">
        <v>66</v>
      </c>
      <c r="AA1431" s="1" t="s">
        <v>58</v>
      </c>
      <c r="AB1431" s="1" t="s">
        <v>66</v>
      </c>
      <c r="AC1431" s="1" t="s">
        <v>58</v>
      </c>
      <c r="AD1431" s="1" t="s">
        <v>66</v>
      </c>
      <c r="AE1431" s="1" t="s">
        <v>58</v>
      </c>
      <c r="AF1431" s="1" t="s">
        <v>58</v>
      </c>
      <c r="AG1431" s="1" t="s">
        <v>58</v>
      </c>
      <c r="AH1431" s="1" t="s">
        <v>58</v>
      </c>
      <c r="AI1431" s="1" t="s">
        <v>58</v>
      </c>
      <c r="AJ1431" s="1" t="s">
        <v>58</v>
      </c>
      <c r="AK1431" s="1">
        <v>0</v>
      </c>
      <c r="AL1431" s="1">
        <v>0</v>
      </c>
      <c r="AM1431" s="1">
        <v>1</v>
      </c>
      <c r="AN1431" s="1">
        <v>1</v>
      </c>
      <c r="AO1431" s="1">
        <v>1</v>
      </c>
      <c r="AP1431" s="1">
        <v>0</v>
      </c>
      <c r="AQ1431" s="1">
        <v>1</v>
      </c>
      <c r="AR1431" s="1">
        <v>0</v>
      </c>
      <c r="AS1431" s="1">
        <v>1</v>
      </c>
      <c r="AV1431" s="1">
        <v>11.8</v>
      </c>
      <c r="AW1431" s="1" t="s">
        <v>59</v>
      </c>
      <c r="AX1431" s="1">
        <v>3</v>
      </c>
    </row>
    <row r="1432" spans="1:50">
      <c r="A1432" s="1" t="s">
        <v>2603</v>
      </c>
      <c r="B1432" s="1" t="s">
        <v>2604</v>
      </c>
      <c r="C1432" s="1" t="s">
        <v>119</v>
      </c>
      <c r="E1432" s="1" t="s">
        <v>63</v>
      </c>
      <c r="F1432" s="1">
        <v>78</v>
      </c>
      <c r="G1432" s="1" t="s">
        <v>363</v>
      </c>
      <c r="H1432" s="1">
        <v>336.84</v>
      </c>
      <c r="I1432" s="1" t="s">
        <v>100</v>
      </c>
      <c r="J1432" s="1" t="s">
        <v>71</v>
      </c>
      <c r="K1432" s="1" t="s">
        <v>72</v>
      </c>
      <c r="L1432" s="1" t="s">
        <v>58</v>
      </c>
      <c r="M1432" s="1">
        <v>0</v>
      </c>
      <c r="N1432" s="1">
        <v>2</v>
      </c>
      <c r="O1432" s="1">
        <v>2</v>
      </c>
      <c r="P1432" s="1">
        <v>0</v>
      </c>
      <c r="Q1432" s="1" t="s">
        <v>59</v>
      </c>
      <c r="R1432" s="1" t="s">
        <v>59</v>
      </c>
      <c r="S1432" s="1" t="s">
        <v>59</v>
      </c>
      <c r="T1432" s="1" t="s">
        <v>59</v>
      </c>
      <c r="U1432" s="1" t="s">
        <v>59</v>
      </c>
      <c r="W1432" s="1">
        <v>0</v>
      </c>
      <c r="X1432" s="1">
        <v>0</v>
      </c>
      <c r="Y1432" s="1" t="s">
        <v>66</v>
      </c>
      <c r="Z1432" s="1" t="s">
        <v>66</v>
      </c>
      <c r="AA1432" s="1" t="s">
        <v>58</v>
      </c>
      <c r="AB1432" s="1" t="s">
        <v>66</v>
      </c>
      <c r="AC1432" s="1" t="s">
        <v>58</v>
      </c>
      <c r="AD1432" s="1" t="s">
        <v>58</v>
      </c>
      <c r="AE1432" s="1" t="s">
        <v>66</v>
      </c>
      <c r="AF1432" s="1" t="s">
        <v>58</v>
      </c>
      <c r="AG1432" s="1" t="s">
        <v>58</v>
      </c>
      <c r="AH1432" s="1" t="s">
        <v>58</v>
      </c>
      <c r="AI1432" s="1" t="s">
        <v>58</v>
      </c>
      <c r="AJ1432" s="1" t="s">
        <v>58</v>
      </c>
      <c r="AK1432" s="1">
        <v>1</v>
      </c>
      <c r="AL1432" s="1">
        <v>1</v>
      </c>
      <c r="AM1432" s="1">
        <v>1</v>
      </c>
      <c r="AN1432" s="1">
        <v>1</v>
      </c>
      <c r="AO1432" s="1">
        <v>0</v>
      </c>
      <c r="AP1432" s="1">
        <v>0</v>
      </c>
      <c r="AQ1432" s="1">
        <v>1</v>
      </c>
      <c r="AR1432" s="1">
        <v>0</v>
      </c>
      <c r="AS1432" s="1">
        <v>0</v>
      </c>
      <c r="AV1432" s="1">
        <v>12.2</v>
      </c>
      <c r="AW1432" s="1" t="s">
        <v>59</v>
      </c>
      <c r="AX1432" s="1">
        <v>7</v>
      </c>
    </row>
    <row r="1433" spans="1:50">
      <c r="A1433" s="1" t="s">
        <v>2605</v>
      </c>
      <c r="B1433" s="1" t="s">
        <v>2606</v>
      </c>
      <c r="C1433" s="1" t="s">
        <v>93</v>
      </c>
      <c r="D1433" s="1">
        <v>8000</v>
      </c>
      <c r="E1433" s="1" t="s">
        <v>63</v>
      </c>
      <c r="F1433" s="1">
        <v>38</v>
      </c>
      <c r="G1433" s="1" t="s">
        <v>54</v>
      </c>
      <c r="H1433" s="1">
        <v>271.05</v>
      </c>
      <c r="I1433" s="1" t="s">
        <v>55</v>
      </c>
      <c r="J1433" s="1" t="s">
        <v>55</v>
      </c>
      <c r="K1433" s="1" t="s">
        <v>153</v>
      </c>
      <c r="L1433" s="1" t="s">
        <v>66</v>
      </c>
      <c r="M1433" s="1">
        <v>1</v>
      </c>
      <c r="N1433" s="1">
        <v>0</v>
      </c>
      <c r="O1433" s="1">
        <v>0</v>
      </c>
      <c r="P1433" s="1">
        <v>0</v>
      </c>
      <c r="Q1433" s="1" t="s">
        <v>59</v>
      </c>
      <c r="R1433" s="1" t="s">
        <v>59</v>
      </c>
      <c r="S1433" s="1" t="s">
        <v>59</v>
      </c>
      <c r="T1433" s="1" t="s">
        <v>59</v>
      </c>
      <c r="U1433" s="1" t="s">
        <v>59</v>
      </c>
      <c r="W1433" s="1">
        <v>0</v>
      </c>
      <c r="X1433" s="1">
        <v>0</v>
      </c>
      <c r="Y1433" s="1" t="s">
        <v>58</v>
      </c>
      <c r="Z1433" s="1" t="s">
        <v>66</v>
      </c>
      <c r="AA1433" s="1" t="s">
        <v>58</v>
      </c>
      <c r="AB1433" s="1" t="s">
        <v>66</v>
      </c>
      <c r="AC1433" s="1" t="s">
        <v>58</v>
      </c>
      <c r="AD1433" s="1" t="s">
        <v>66</v>
      </c>
      <c r="AE1433" s="1" t="s">
        <v>58</v>
      </c>
      <c r="AF1433" s="1" t="s">
        <v>58</v>
      </c>
      <c r="AG1433" s="1" t="s">
        <v>58</v>
      </c>
      <c r="AH1433" s="1" t="s">
        <v>58</v>
      </c>
      <c r="AI1433" s="1" t="s">
        <v>58</v>
      </c>
      <c r="AJ1433" s="1" t="s">
        <v>58</v>
      </c>
      <c r="AK1433" s="1">
        <v>0</v>
      </c>
      <c r="AL1433" s="1">
        <v>0</v>
      </c>
      <c r="AM1433" s="1">
        <v>0</v>
      </c>
      <c r="AN1433" s="1">
        <v>0</v>
      </c>
      <c r="AO1433" s="1">
        <v>0</v>
      </c>
      <c r="AP1433" s="1">
        <v>0</v>
      </c>
      <c r="AQ1433" s="1">
        <v>0</v>
      </c>
      <c r="AR1433" s="1">
        <v>0</v>
      </c>
      <c r="AS1433" s="1">
        <v>0</v>
      </c>
      <c r="AV1433" s="1">
        <v>11.5</v>
      </c>
      <c r="AW1433" s="1" t="s">
        <v>59</v>
      </c>
      <c r="AX1433" s="1">
        <v>5</v>
      </c>
    </row>
    <row r="1434" spans="1:50">
      <c r="A1434" s="1" t="s">
        <v>2607</v>
      </c>
      <c r="B1434" s="1" t="s">
        <v>1358</v>
      </c>
      <c r="C1434" s="1" t="s">
        <v>187</v>
      </c>
      <c r="D1434" s="1">
        <v>8840</v>
      </c>
      <c r="E1434" s="1" t="s">
        <v>53</v>
      </c>
      <c r="F1434" s="1">
        <v>48</v>
      </c>
      <c r="G1434" s="1" t="s">
        <v>70</v>
      </c>
      <c r="H1434" s="1">
        <v>263.49</v>
      </c>
      <c r="I1434" s="1" t="s">
        <v>55</v>
      </c>
      <c r="J1434" s="1" t="s">
        <v>55</v>
      </c>
      <c r="K1434" s="1" t="s">
        <v>57</v>
      </c>
      <c r="L1434" s="1" t="s">
        <v>58</v>
      </c>
      <c r="M1434" s="1">
        <v>0</v>
      </c>
      <c r="N1434" s="1">
        <v>0</v>
      </c>
      <c r="O1434" s="1">
        <v>0</v>
      </c>
      <c r="P1434" s="1">
        <v>0</v>
      </c>
      <c r="Q1434" s="1" t="s">
        <v>59</v>
      </c>
      <c r="R1434" s="1" t="s">
        <v>59</v>
      </c>
      <c r="S1434" s="1" t="s">
        <v>59</v>
      </c>
      <c r="T1434" s="1" t="s">
        <v>59</v>
      </c>
      <c r="U1434" s="1" t="s">
        <v>59</v>
      </c>
      <c r="W1434" s="1">
        <v>0</v>
      </c>
      <c r="X1434" s="1">
        <v>0</v>
      </c>
      <c r="Y1434" s="1" t="s">
        <v>59</v>
      </c>
      <c r="Z1434" s="1" t="s">
        <v>59</v>
      </c>
      <c r="AA1434" s="1" t="s">
        <v>59</v>
      </c>
      <c r="AB1434" s="1" t="s">
        <v>59</v>
      </c>
      <c r="AC1434" s="1" t="s">
        <v>59</v>
      </c>
      <c r="AD1434" s="1" t="s">
        <v>59</v>
      </c>
      <c r="AE1434" s="1" t="s">
        <v>59</v>
      </c>
      <c r="AF1434" s="1" t="s">
        <v>59</v>
      </c>
      <c r="AG1434" s="1" t="s">
        <v>59</v>
      </c>
      <c r="AH1434" s="1" t="s">
        <v>59</v>
      </c>
      <c r="AI1434" s="1" t="s">
        <v>59</v>
      </c>
      <c r="AJ1434" s="1" t="s">
        <v>59</v>
      </c>
      <c r="AV1434" s="1">
        <v>13</v>
      </c>
      <c r="AW1434" s="1" t="s">
        <v>59</v>
      </c>
      <c r="AX1434" s="1">
        <v>7</v>
      </c>
    </row>
    <row r="1435" spans="1:50">
      <c r="A1435" s="1" t="s">
        <v>2608</v>
      </c>
      <c r="B1435" s="1" t="s">
        <v>1360</v>
      </c>
      <c r="C1435" s="1" t="s">
        <v>529</v>
      </c>
      <c r="D1435" s="1">
        <v>4360</v>
      </c>
      <c r="E1435" s="1" t="s">
        <v>63</v>
      </c>
      <c r="F1435" s="1">
        <v>44</v>
      </c>
      <c r="G1435" s="1" t="s">
        <v>70</v>
      </c>
      <c r="H1435" s="1">
        <v>306.25</v>
      </c>
      <c r="I1435" s="1" t="s">
        <v>105</v>
      </c>
      <c r="J1435" s="1" t="s">
        <v>71</v>
      </c>
      <c r="K1435" s="1" t="s">
        <v>72</v>
      </c>
      <c r="L1435" s="1" t="s">
        <v>66</v>
      </c>
      <c r="M1435" s="1">
        <v>4</v>
      </c>
      <c r="N1435" s="1">
        <v>0</v>
      </c>
      <c r="O1435" s="1">
        <v>0</v>
      </c>
      <c r="P1435" s="1">
        <v>0</v>
      </c>
      <c r="Q1435" s="1" t="s">
        <v>59</v>
      </c>
      <c r="R1435" s="1" t="s">
        <v>66</v>
      </c>
      <c r="S1435" s="1" t="s">
        <v>59</v>
      </c>
      <c r="T1435" s="1" t="s">
        <v>66</v>
      </c>
      <c r="U1435" s="1" t="s">
        <v>59</v>
      </c>
      <c r="V1435" s="1">
        <v>1</v>
      </c>
      <c r="W1435" s="1">
        <v>1</v>
      </c>
      <c r="X1435" s="1">
        <v>0</v>
      </c>
      <c r="Y1435" s="1" t="s">
        <v>66</v>
      </c>
      <c r="Z1435" s="1" t="s">
        <v>66</v>
      </c>
      <c r="AA1435" s="1" t="s">
        <v>58</v>
      </c>
      <c r="AB1435" s="1" t="s">
        <v>58</v>
      </c>
      <c r="AC1435" s="1" t="s">
        <v>58</v>
      </c>
      <c r="AD1435" s="1" t="s">
        <v>58</v>
      </c>
      <c r="AE1435" s="1" t="s">
        <v>58</v>
      </c>
      <c r="AF1435" s="1" t="s">
        <v>58</v>
      </c>
      <c r="AG1435" s="1" t="s">
        <v>58</v>
      </c>
      <c r="AH1435" s="1" t="s">
        <v>58</v>
      </c>
      <c r="AI1435" s="1" t="s">
        <v>58</v>
      </c>
      <c r="AJ1435" s="1" t="s">
        <v>58</v>
      </c>
      <c r="AK1435" s="1">
        <v>0</v>
      </c>
      <c r="AL1435" s="1">
        <v>1</v>
      </c>
      <c r="AM1435" s="1">
        <v>1</v>
      </c>
      <c r="AN1435" s="1">
        <v>0</v>
      </c>
      <c r="AO1435" s="1">
        <v>1</v>
      </c>
      <c r="AP1435" s="1">
        <v>0</v>
      </c>
      <c r="AQ1435" s="1">
        <v>0</v>
      </c>
      <c r="AR1435" s="1">
        <v>0</v>
      </c>
      <c r="AS1435" s="1">
        <v>1</v>
      </c>
      <c r="AV1435" s="1">
        <v>13.1</v>
      </c>
      <c r="AW1435" s="1" t="s">
        <v>59</v>
      </c>
      <c r="AX1435" s="1">
        <v>8</v>
      </c>
    </row>
    <row r="1436" spans="1:50">
      <c r="A1436" s="1" t="s">
        <v>2609</v>
      </c>
      <c r="B1436" s="1" t="s">
        <v>2610</v>
      </c>
      <c r="C1436" s="1" t="s">
        <v>148</v>
      </c>
      <c r="D1436" s="1">
        <v>6160</v>
      </c>
      <c r="E1436" s="1" t="s">
        <v>63</v>
      </c>
      <c r="F1436" s="1">
        <v>36</v>
      </c>
      <c r="G1436" s="1" t="s">
        <v>70</v>
      </c>
      <c r="H1436" s="1">
        <v>465.79</v>
      </c>
      <c r="I1436" s="1" t="s">
        <v>100</v>
      </c>
      <c r="J1436" s="1" t="s">
        <v>71</v>
      </c>
      <c r="K1436" s="1" t="s">
        <v>215</v>
      </c>
      <c r="L1436" s="1" t="s">
        <v>66</v>
      </c>
      <c r="M1436" s="1">
        <v>2</v>
      </c>
      <c r="N1436" s="1">
        <v>2</v>
      </c>
      <c r="O1436" s="1">
        <v>2</v>
      </c>
      <c r="P1436" s="1">
        <v>0</v>
      </c>
      <c r="Q1436" s="1" t="s">
        <v>59</v>
      </c>
      <c r="R1436" s="1" t="s">
        <v>59</v>
      </c>
      <c r="S1436" s="1" t="s">
        <v>59</v>
      </c>
      <c r="T1436" s="1" t="s">
        <v>66</v>
      </c>
      <c r="U1436" s="1" t="s">
        <v>59</v>
      </c>
      <c r="W1436" s="1">
        <v>0</v>
      </c>
      <c r="X1436" s="1">
        <v>0</v>
      </c>
      <c r="Y1436" s="1" t="s">
        <v>58</v>
      </c>
      <c r="Z1436" s="1" t="s">
        <v>66</v>
      </c>
      <c r="AA1436" s="1" t="s">
        <v>58</v>
      </c>
      <c r="AB1436" s="1" t="s">
        <v>66</v>
      </c>
      <c r="AC1436" s="1" t="s">
        <v>58</v>
      </c>
      <c r="AD1436" s="1" t="s">
        <v>58</v>
      </c>
      <c r="AE1436" s="1" t="s">
        <v>58</v>
      </c>
      <c r="AF1436" s="1" t="s">
        <v>58</v>
      </c>
      <c r="AG1436" s="1" t="s">
        <v>58</v>
      </c>
      <c r="AH1436" s="1" t="s">
        <v>58</v>
      </c>
      <c r="AI1436" s="1" t="s">
        <v>58</v>
      </c>
      <c r="AJ1436" s="1" t="s">
        <v>58</v>
      </c>
      <c r="AK1436" s="1">
        <v>0</v>
      </c>
      <c r="AL1436" s="1">
        <v>1</v>
      </c>
      <c r="AM1436" s="1">
        <v>1</v>
      </c>
      <c r="AN1436" s="1">
        <v>0</v>
      </c>
      <c r="AO1436" s="1">
        <v>1</v>
      </c>
      <c r="AP1436" s="1">
        <v>0</v>
      </c>
      <c r="AQ1436" s="1">
        <v>0</v>
      </c>
      <c r="AR1436" s="1">
        <v>0</v>
      </c>
      <c r="AS1436" s="1">
        <v>1</v>
      </c>
      <c r="AV1436" s="1">
        <v>15.5</v>
      </c>
      <c r="AW1436" s="1" t="s">
        <v>66</v>
      </c>
      <c r="AX1436" s="1">
        <v>3</v>
      </c>
    </row>
    <row r="1437" spans="1:50">
      <c r="A1437" s="1" t="s">
        <v>2611</v>
      </c>
      <c r="B1437" s="1" t="s">
        <v>2612</v>
      </c>
      <c r="C1437" s="1" t="s">
        <v>103</v>
      </c>
      <c r="D1437" s="1">
        <v>4480</v>
      </c>
      <c r="E1437" s="1" t="s">
        <v>63</v>
      </c>
      <c r="F1437" s="1">
        <v>50</v>
      </c>
      <c r="G1437" s="1" t="s">
        <v>64</v>
      </c>
      <c r="H1437" s="1">
        <v>418.09</v>
      </c>
      <c r="I1437" s="1" t="s">
        <v>105</v>
      </c>
      <c r="J1437" s="1" t="s">
        <v>71</v>
      </c>
      <c r="K1437" s="1" t="s">
        <v>72</v>
      </c>
      <c r="L1437" s="1" t="s">
        <v>66</v>
      </c>
      <c r="M1437" s="1">
        <v>3</v>
      </c>
      <c r="N1437" s="1">
        <v>1</v>
      </c>
      <c r="O1437" s="1">
        <v>1</v>
      </c>
      <c r="P1437" s="1">
        <v>0</v>
      </c>
      <c r="Q1437" s="1" t="s">
        <v>59</v>
      </c>
      <c r="R1437" s="1" t="s">
        <v>59</v>
      </c>
      <c r="S1437" s="1" t="s">
        <v>66</v>
      </c>
      <c r="T1437" s="1" t="s">
        <v>59</v>
      </c>
      <c r="U1437" s="1" t="s">
        <v>59</v>
      </c>
      <c r="W1437" s="1">
        <v>0</v>
      </c>
      <c r="X1437" s="1">
        <v>0</v>
      </c>
      <c r="Y1437" s="1" t="s">
        <v>58</v>
      </c>
      <c r="Z1437" s="1" t="s">
        <v>66</v>
      </c>
      <c r="AA1437" s="1" t="s">
        <v>58</v>
      </c>
      <c r="AB1437" s="1" t="s">
        <v>58</v>
      </c>
      <c r="AC1437" s="1" t="s">
        <v>58</v>
      </c>
      <c r="AD1437" s="1" t="s">
        <v>58</v>
      </c>
      <c r="AE1437" s="1" t="s">
        <v>58</v>
      </c>
      <c r="AF1437" s="1" t="s">
        <v>66</v>
      </c>
      <c r="AG1437" s="1" t="s">
        <v>58</v>
      </c>
      <c r="AH1437" s="1" t="s">
        <v>58</v>
      </c>
      <c r="AI1437" s="1" t="s">
        <v>58</v>
      </c>
      <c r="AJ1437" s="1" t="s">
        <v>58</v>
      </c>
      <c r="AK1437" s="1">
        <v>0</v>
      </c>
      <c r="AL1437" s="1">
        <v>0</v>
      </c>
      <c r="AM1437" s="1">
        <v>0</v>
      </c>
      <c r="AN1437" s="1">
        <v>0</v>
      </c>
      <c r="AO1437" s="1">
        <v>0</v>
      </c>
      <c r="AP1437" s="1">
        <v>0</v>
      </c>
      <c r="AQ1437" s="1">
        <v>0</v>
      </c>
      <c r="AR1437" s="1">
        <v>0</v>
      </c>
      <c r="AS1437" s="1">
        <v>0</v>
      </c>
      <c r="AV1437" s="1">
        <v>14.4</v>
      </c>
      <c r="AW1437" s="1" t="s">
        <v>66</v>
      </c>
      <c r="AX1437" s="1">
        <v>6</v>
      </c>
    </row>
    <row r="1438" spans="1:50">
      <c r="A1438" s="1" t="s">
        <v>2613</v>
      </c>
      <c r="B1438" s="1" t="s">
        <v>1434</v>
      </c>
      <c r="C1438" s="1" t="s">
        <v>134</v>
      </c>
      <c r="D1438" s="1">
        <v>1680</v>
      </c>
      <c r="E1438" s="1" t="s">
        <v>63</v>
      </c>
      <c r="F1438" s="1">
        <v>48</v>
      </c>
      <c r="G1438" s="1" t="s">
        <v>64</v>
      </c>
      <c r="H1438" s="1">
        <v>243.42</v>
      </c>
      <c r="I1438" s="1" t="s">
        <v>55</v>
      </c>
      <c r="J1438" s="1" t="s">
        <v>55</v>
      </c>
      <c r="K1438" s="1" t="s">
        <v>55</v>
      </c>
      <c r="L1438" s="1" t="s">
        <v>58</v>
      </c>
      <c r="M1438" s="1">
        <v>0</v>
      </c>
      <c r="N1438" s="1">
        <v>2</v>
      </c>
      <c r="O1438" s="1">
        <v>2</v>
      </c>
      <c r="P1438" s="1">
        <v>1</v>
      </c>
      <c r="Q1438" s="1" t="s">
        <v>59</v>
      </c>
      <c r="R1438" s="1" t="s">
        <v>59</v>
      </c>
      <c r="S1438" s="1" t="s">
        <v>59</v>
      </c>
      <c r="T1438" s="1" t="s">
        <v>59</v>
      </c>
      <c r="U1438" s="1" t="s">
        <v>59</v>
      </c>
      <c r="Y1438" s="1" t="s">
        <v>58</v>
      </c>
      <c r="Z1438" s="1" t="s">
        <v>58</v>
      </c>
      <c r="AA1438" s="1" t="s">
        <v>58</v>
      </c>
      <c r="AB1438" s="1" t="s">
        <v>58</v>
      </c>
      <c r="AC1438" s="1" t="s">
        <v>58</v>
      </c>
      <c r="AD1438" s="1" t="s">
        <v>58</v>
      </c>
      <c r="AE1438" s="1" t="s">
        <v>58</v>
      </c>
      <c r="AF1438" s="1" t="s">
        <v>58</v>
      </c>
      <c r="AG1438" s="1" t="s">
        <v>58</v>
      </c>
      <c r="AH1438" s="1" t="s">
        <v>58</v>
      </c>
      <c r="AI1438" s="1" t="s">
        <v>58</v>
      </c>
      <c r="AJ1438" s="1" t="s">
        <v>58</v>
      </c>
      <c r="AK1438" s="1">
        <v>0</v>
      </c>
      <c r="AL1438" s="1">
        <v>0</v>
      </c>
      <c r="AM1438" s="1">
        <v>1</v>
      </c>
      <c r="AN1438" s="1">
        <v>0</v>
      </c>
      <c r="AO1438" s="1">
        <v>0</v>
      </c>
      <c r="AP1438" s="1">
        <v>0</v>
      </c>
      <c r="AQ1438" s="1">
        <v>0</v>
      </c>
      <c r="AR1438" s="1">
        <v>1</v>
      </c>
      <c r="AS1438" s="1">
        <v>0</v>
      </c>
      <c r="AW1438" s="1" t="s">
        <v>66</v>
      </c>
      <c r="AX1438" s="1">
        <v>1</v>
      </c>
    </row>
    <row r="1439" spans="1:50">
      <c r="A1439" s="1" t="s">
        <v>2614</v>
      </c>
      <c r="B1439" s="1" t="s">
        <v>2615</v>
      </c>
      <c r="C1439" s="1" t="s">
        <v>199</v>
      </c>
      <c r="E1439" s="1" t="s">
        <v>63</v>
      </c>
      <c r="F1439" s="1">
        <v>50</v>
      </c>
      <c r="G1439" s="1" t="s">
        <v>115</v>
      </c>
      <c r="H1439" s="1">
        <v>180.59</v>
      </c>
      <c r="I1439" s="1" t="s">
        <v>261</v>
      </c>
      <c r="J1439" s="1" t="s">
        <v>56</v>
      </c>
      <c r="K1439" s="1" t="s">
        <v>80</v>
      </c>
      <c r="L1439" s="1" t="s">
        <v>58</v>
      </c>
      <c r="M1439" s="1">
        <v>0</v>
      </c>
      <c r="N1439" s="1">
        <v>0</v>
      </c>
      <c r="O1439" s="1">
        <v>0</v>
      </c>
      <c r="P1439" s="1">
        <v>0</v>
      </c>
      <c r="Q1439" s="1" t="s">
        <v>59</v>
      </c>
      <c r="R1439" s="1" t="s">
        <v>59</v>
      </c>
      <c r="S1439" s="1" t="s">
        <v>59</v>
      </c>
      <c r="T1439" s="1" t="s">
        <v>59</v>
      </c>
      <c r="U1439" s="1" t="s">
        <v>59</v>
      </c>
      <c r="W1439" s="1">
        <v>0</v>
      </c>
      <c r="X1439" s="1">
        <v>0</v>
      </c>
      <c r="Y1439" s="1" t="s">
        <v>59</v>
      </c>
      <c r="Z1439" s="1" t="s">
        <v>59</v>
      </c>
      <c r="AA1439" s="1" t="s">
        <v>59</v>
      </c>
      <c r="AB1439" s="1" t="s">
        <v>59</v>
      </c>
      <c r="AC1439" s="1" t="s">
        <v>59</v>
      </c>
      <c r="AD1439" s="1" t="s">
        <v>59</v>
      </c>
      <c r="AE1439" s="1" t="s">
        <v>59</v>
      </c>
      <c r="AF1439" s="1" t="s">
        <v>59</v>
      </c>
      <c r="AG1439" s="1" t="s">
        <v>59</v>
      </c>
      <c r="AH1439" s="1" t="s">
        <v>59</v>
      </c>
      <c r="AI1439" s="1" t="s">
        <v>59</v>
      </c>
      <c r="AJ1439" s="1" t="s">
        <v>59</v>
      </c>
      <c r="AW1439" s="1" t="s">
        <v>59</v>
      </c>
      <c r="AX1439" s="1">
        <v>3</v>
      </c>
    </row>
    <row r="1440" spans="1:50">
      <c r="A1440" s="1" t="s">
        <v>2616</v>
      </c>
      <c r="B1440" s="1" t="s">
        <v>2617</v>
      </c>
      <c r="C1440" s="1" t="s">
        <v>75</v>
      </c>
      <c r="D1440" s="1">
        <v>2160</v>
      </c>
      <c r="E1440" s="1" t="s">
        <v>63</v>
      </c>
      <c r="F1440" s="1">
        <v>30</v>
      </c>
      <c r="G1440" s="1" t="s">
        <v>84</v>
      </c>
      <c r="H1440" s="1">
        <v>217.11</v>
      </c>
      <c r="I1440" s="1" t="s">
        <v>76</v>
      </c>
      <c r="J1440" s="1" t="s">
        <v>56</v>
      </c>
      <c r="K1440" s="1" t="s">
        <v>256</v>
      </c>
      <c r="L1440" s="1" t="s">
        <v>58</v>
      </c>
      <c r="M1440" s="1">
        <v>0</v>
      </c>
      <c r="N1440" s="1">
        <v>1</v>
      </c>
      <c r="O1440" s="1">
        <v>1</v>
      </c>
      <c r="P1440" s="1">
        <v>0</v>
      </c>
      <c r="Q1440" s="1" t="s">
        <v>59</v>
      </c>
      <c r="R1440" s="1" t="s">
        <v>59</v>
      </c>
      <c r="S1440" s="1" t="s">
        <v>59</v>
      </c>
      <c r="T1440" s="1" t="s">
        <v>66</v>
      </c>
      <c r="U1440" s="1" t="s">
        <v>59</v>
      </c>
      <c r="V1440" s="1">
        <v>0</v>
      </c>
      <c r="W1440" s="1">
        <v>1</v>
      </c>
      <c r="X1440" s="1">
        <v>1</v>
      </c>
      <c r="Y1440" s="1" t="s">
        <v>58</v>
      </c>
      <c r="Z1440" s="1" t="s">
        <v>66</v>
      </c>
      <c r="AA1440" s="1" t="s">
        <v>58</v>
      </c>
      <c r="AB1440" s="1" t="s">
        <v>58</v>
      </c>
      <c r="AC1440" s="1" t="s">
        <v>58</v>
      </c>
      <c r="AD1440" s="1" t="s">
        <v>58</v>
      </c>
      <c r="AE1440" s="1" t="s">
        <v>58</v>
      </c>
      <c r="AF1440" s="1" t="s">
        <v>58</v>
      </c>
      <c r="AG1440" s="1" t="s">
        <v>58</v>
      </c>
      <c r="AH1440" s="1" t="s">
        <v>58</v>
      </c>
      <c r="AI1440" s="1" t="s">
        <v>58</v>
      </c>
      <c r="AJ1440" s="1" t="s">
        <v>58</v>
      </c>
      <c r="AK1440" s="1">
        <v>0</v>
      </c>
      <c r="AL1440" s="1">
        <v>0</v>
      </c>
      <c r="AM1440" s="1">
        <v>1</v>
      </c>
      <c r="AN1440" s="1">
        <v>0</v>
      </c>
      <c r="AO1440" s="1">
        <v>1</v>
      </c>
      <c r="AP1440" s="1">
        <v>0</v>
      </c>
      <c r="AQ1440" s="1">
        <v>0</v>
      </c>
      <c r="AR1440" s="1">
        <v>0</v>
      </c>
      <c r="AS1440" s="1">
        <v>1</v>
      </c>
      <c r="AV1440" s="1">
        <v>12.3</v>
      </c>
      <c r="AW1440" s="1" t="s">
        <v>59</v>
      </c>
      <c r="AX1440" s="1">
        <v>1</v>
      </c>
    </row>
    <row r="1441" spans="1:50">
      <c r="A1441" s="1" t="s">
        <v>2618</v>
      </c>
      <c r="B1441" s="1" t="s">
        <v>392</v>
      </c>
      <c r="C1441" s="1" t="s">
        <v>103</v>
      </c>
      <c r="D1441" s="1">
        <v>7320</v>
      </c>
      <c r="E1441" s="1" t="s">
        <v>58</v>
      </c>
      <c r="F1441" s="1">
        <v>38</v>
      </c>
      <c r="G1441" s="1" t="s">
        <v>226</v>
      </c>
      <c r="H1441" s="1">
        <v>403.95</v>
      </c>
      <c r="I1441" s="1" t="s">
        <v>105</v>
      </c>
      <c r="J1441" s="1" t="s">
        <v>55</v>
      </c>
      <c r="K1441" s="1" t="s">
        <v>131</v>
      </c>
      <c r="L1441" s="1" t="s">
        <v>66</v>
      </c>
      <c r="M1441" s="1">
        <v>1</v>
      </c>
      <c r="N1441" s="1">
        <v>0</v>
      </c>
      <c r="O1441" s="1">
        <v>0</v>
      </c>
      <c r="P1441" s="1">
        <v>0</v>
      </c>
      <c r="Q1441" s="1" t="s">
        <v>59</v>
      </c>
      <c r="R1441" s="1" t="s">
        <v>59</v>
      </c>
      <c r="S1441" s="1" t="s">
        <v>59</v>
      </c>
      <c r="T1441" s="1" t="s">
        <v>59</v>
      </c>
      <c r="U1441" s="1" t="s">
        <v>59</v>
      </c>
      <c r="W1441" s="1">
        <v>0</v>
      </c>
      <c r="X1441" s="1">
        <v>0</v>
      </c>
      <c r="Y1441" s="1" t="s">
        <v>59</v>
      </c>
      <c r="Z1441" s="1" t="s">
        <v>59</v>
      </c>
      <c r="AA1441" s="1" t="s">
        <v>59</v>
      </c>
      <c r="AB1441" s="1" t="s">
        <v>59</v>
      </c>
      <c r="AC1441" s="1" t="s">
        <v>59</v>
      </c>
      <c r="AD1441" s="1" t="s">
        <v>59</v>
      </c>
      <c r="AE1441" s="1" t="s">
        <v>59</v>
      </c>
      <c r="AF1441" s="1" t="s">
        <v>59</v>
      </c>
      <c r="AG1441" s="1" t="s">
        <v>59</v>
      </c>
      <c r="AH1441" s="1" t="s">
        <v>59</v>
      </c>
      <c r="AI1441" s="1" t="s">
        <v>59</v>
      </c>
      <c r="AJ1441" s="1" t="s">
        <v>59</v>
      </c>
      <c r="AV1441" s="1">
        <v>15.6</v>
      </c>
      <c r="AW1441" s="1" t="s">
        <v>59</v>
      </c>
      <c r="AX1441" s="1">
        <v>6</v>
      </c>
    </row>
    <row r="1442" spans="1:50">
      <c r="A1442" s="1" t="s">
        <v>2619</v>
      </c>
      <c r="B1442" s="1" t="s">
        <v>2620</v>
      </c>
      <c r="C1442" s="1" t="s">
        <v>236</v>
      </c>
      <c r="D1442" s="1">
        <v>6200</v>
      </c>
      <c r="E1442" s="1" t="s">
        <v>63</v>
      </c>
      <c r="F1442" s="1">
        <v>52</v>
      </c>
      <c r="G1442" s="1" t="s">
        <v>84</v>
      </c>
      <c r="H1442" s="1">
        <v>289.14</v>
      </c>
      <c r="I1442" s="1" t="s">
        <v>105</v>
      </c>
      <c r="J1442" s="1" t="s">
        <v>71</v>
      </c>
      <c r="K1442" s="1" t="s">
        <v>128</v>
      </c>
      <c r="L1442" s="1" t="s">
        <v>66</v>
      </c>
      <c r="M1442" s="1">
        <v>2</v>
      </c>
      <c r="N1442" s="1">
        <v>2</v>
      </c>
      <c r="O1442" s="1">
        <v>2</v>
      </c>
      <c r="P1442" s="1">
        <v>0</v>
      </c>
      <c r="Q1442" s="1" t="s">
        <v>59</v>
      </c>
      <c r="R1442" s="1" t="s">
        <v>59</v>
      </c>
      <c r="S1442" s="1" t="s">
        <v>59</v>
      </c>
      <c r="T1442" s="1" t="s">
        <v>59</v>
      </c>
      <c r="U1442" s="1" t="s">
        <v>66</v>
      </c>
      <c r="V1442" s="1">
        <v>4</v>
      </c>
      <c r="W1442" s="1">
        <v>0</v>
      </c>
      <c r="X1442" s="1">
        <v>1</v>
      </c>
      <c r="Y1442" s="1" t="s">
        <v>66</v>
      </c>
      <c r="Z1442" s="1" t="s">
        <v>66</v>
      </c>
      <c r="AA1442" s="1" t="s">
        <v>66</v>
      </c>
      <c r="AB1442" s="1" t="s">
        <v>66</v>
      </c>
      <c r="AC1442" s="1" t="s">
        <v>58</v>
      </c>
      <c r="AD1442" s="1" t="s">
        <v>58</v>
      </c>
      <c r="AE1442" s="1" t="s">
        <v>58</v>
      </c>
      <c r="AF1442" s="1" t="s">
        <v>58</v>
      </c>
      <c r="AG1442" s="1" t="s">
        <v>58</v>
      </c>
      <c r="AH1442" s="1" t="s">
        <v>58</v>
      </c>
      <c r="AI1442" s="1" t="s">
        <v>58</v>
      </c>
      <c r="AJ1442" s="1" t="s">
        <v>66</v>
      </c>
      <c r="AK1442" s="1">
        <v>1</v>
      </c>
      <c r="AL1442" s="1">
        <v>0</v>
      </c>
      <c r="AM1442" s="1">
        <v>1</v>
      </c>
      <c r="AN1442" s="1">
        <v>0</v>
      </c>
      <c r="AO1442" s="1">
        <v>1</v>
      </c>
      <c r="AP1442" s="1">
        <v>0</v>
      </c>
      <c r="AQ1442" s="1">
        <v>1</v>
      </c>
      <c r="AR1442" s="1">
        <v>0</v>
      </c>
      <c r="AS1442" s="1">
        <v>0</v>
      </c>
      <c r="AV1442" s="1">
        <v>13.1</v>
      </c>
      <c r="AW1442" s="1" t="s">
        <v>59</v>
      </c>
      <c r="AX1442" s="1">
        <v>4</v>
      </c>
    </row>
    <row r="1443" spans="1:50">
      <c r="A1443" s="1" t="s">
        <v>2621</v>
      </c>
      <c r="B1443" s="1" t="s">
        <v>727</v>
      </c>
      <c r="C1443" s="1" t="s">
        <v>366</v>
      </c>
      <c r="D1443" s="1">
        <v>6520</v>
      </c>
      <c r="E1443" s="1" t="s">
        <v>53</v>
      </c>
      <c r="F1443" s="1">
        <v>28</v>
      </c>
      <c r="G1443" s="1" t="s">
        <v>163</v>
      </c>
      <c r="H1443" s="1">
        <v>359.87</v>
      </c>
      <c r="I1443" s="1" t="s">
        <v>55</v>
      </c>
      <c r="J1443" s="1" t="s">
        <v>71</v>
      </c>
      <c r="K1443" s="1" t="s">
        <v>128</v>
      </c>
      <c r="L1443" s="1" t="s">
        <v>66</v>
      </c>
      <c r="M1443" s="1">
        <v>1</v>
      </c>
      <c r="N1443" s="1">
        <v>0</v>
      </c>
      <c r="O1443" s="1">
        <v>0</v>
      </c>
      <c r="P1443" s="1">
        <v>0</v>
      </c>
      <c r="Q1443" s="1" t="s">
        <v>59</v>
      </c>
      <c r="R1443" s="1" t="s">
        <v>59</v>
      </c>
      <c r="S1443" s="1" t="s">
        <v>59</v>
      </c>
      <c r="T1443" s="1" t="s">
        <v>59</v>
      </c>
      <c r="U1443" s="1" t="s">
        <v>59</v>
      </c>
      <c r="W1443" s="1">
        <v>0</v>
      </c>
      <c r="X1443" s="1">
        <v>0</v>
      </c>
      <c r="Y1443" s="1" t="s">
        <v>59</v>
      </c>
      <c r="Z1443" s="1" t="s">
        <v>59</v>
      </c>
      <c r="AA1443" s="1" t="s">
        <v>59</v>
      </c>
      <c r="AB1443" s="1" t="s">
        <v>59</v>
      </c>
      <c r="AC1443" s="1" t="s">
        <v>59</v>
      </c>
      <c r="AD1443" s="1" t="s">
        <v>59</v>
      </c>
      <c r="AE1443" s="1" t="s">
        <v>59</v>
      </c>
      <c r="AF1443" s="1" t="s">
        <v>59</v>
      </c>
      <c r="AG1443" s="1" t="s">
        <v>59</v>
      </c>
      <c r="AH1443" s="1" t="s">
        <v>59</v>
      </c>
      <c r="AI1443" s="1" t="s">
        <v>59</v>
      </c>
      <c r="AJ1443" s="1" t="s">
        <v>59</v>
      </c>
      <c r="AV1443" s="1">
        <v>14.5</v>
      </c>
      <c r="AW1443" s="1" t="s">
        <v>59</v>
      </c>
      <c r="AX1443" s="1">
        <v>4</v>
      </c>
    </row>
    <row r="1444" spans="1:50">
      <c r="A1444" s="1" t="s">
        <v>2622</v>
      </c>
      <c r="B1444" s="1" t="s">
        <v>618</v>
      </c>
      <c r="C1444" s="1" t="s">
        <v>205</v>
      </c>
      <c r="D1444" s="1">
        <v>3850</v>
      </c>
      <c r="E1444" s="1" t="s">
        <v>53</v>
      </c>
      <c r="F1444" s="1">
        <v>38</v>
      </c>
      <c r="G1444" s="1" t="s">
        <v>104</v>
      </c>
      <c r="H1444" s="1">
        <v>171.38</v>
      </c>
      <c r="I1444" s="1" t="s">
        <v>55</v>
      </c>
      <c r="J1444" s="1" t="s">
        <v>55</v>
      </c>
      <c r="K1444" s="1" t="s">
        <v>131</v>
      </c>
      <c r="L1444" s="1" t="s">
        <v>66</v>
      </c>
      <c r="M1444" s="1">
        <v>1</v>
      </c>
      <c r="N1444" s="1">
        <v>1</v>
      </c>
      <c r="O1444" s="1">
        <v>1</v>
      </c>
      <c r="P1444" s="1">
        <v>0</v>
      </c>
      <c r="Q1444" s="1" t="s">
        <v>59</v>
      </c>
      <c r="R1444" s="1" t="s">
        <v>59</v>
      </c>
      <c r="S1444" s="1" t="s">
        <v>59</v>
      </c>
      <c r="T1444" s="1" t="s">
        <v>59</v>
      </c>
      <c r="U1444" s="1" t="s">
        <v>59</v>
      </c>
      <c r="W1444" s="1">
        <v>0</v>
      </c>
      <c r="X1444" s="1">
        <v>0</v>
      </c>
      <c r="Y1444" s="1" t="s">
        <v>59</v>
      </c>
      <c r="Z1444" s="1" t="s">
        <v>59</v>
      </c>
      <c r="AA1444" s="1" t="s">
        <v>59</v>
      </c>
      <c r="AB1444" s="1" t="s">
        <v>59</v>
      </c>
      <c r="AC1444" s="1" t="s">
        <v>59</v>
      </c>
      <c r="AD1444" s="1" t="s">
        <v>59</v>
      </c>
      <c r="AE1444" s="1" t="s">
        <v>59</v>
      </c>
      <c r="AF1444" s="1" t="s">
        <v>59</v>
      </c>
      <c r="AG1444" s="1" t="s">
        <v>59</v>
      </c>
      <c r="AH1444" s="1" t="s">
        <v>59</v>
      </c>
      <c r="AI1444" s="1" t="s">
        <v>59</v>
      </c>
      <c r="AJ1444" s="1" t="s">
        <v>59</v>
      </c>
      <c r="AV1444" s="1">
        <v>11.6</v>
      </c>
      <c r="AW1444" s="1" t="s">
        <v>59</v>
      </c>
      <c r="AX1444" s="1">
        <v>1</v>
      </c>
    </row>
    <row r="1445" spans="1:50">
      <c r="A1445" s="1" t="s">
        <v>2623</v>
      </c>
      <c r="B1445" s="1" t="s">
        <v>396</v>
      </c>
      <c r="C1445" s="1" t="s">
        <v>119</v>
      </c>
      <c r="D1445" s="1">
        <v>600</v>
      </c>
      <c r="E1445" s="1" t="s">
        <v>63</v>
      </c>
      <c r="F1445" s="1">
        <v>44</v>
      </c>
      <c r="G1445" s="1" t="s">
        <v>64</v>
      </c>
      <c r="H1445" s="1">
        <v>202.3</v>
      </c>
      <c r="I1445" s="1" t="s">
        <v>65</v>
      </c>
      <c r="J1445" s="1" t="s">
        <v>71</v>
      </c>
      <c r="K1445" s="1" t="s">
        <v>128</v>
      </c>
      <c r="L1445" s="1" t="s">
        <v>66</v>
      </c>
      <c r="M1445" s="1">
        <v>4</v>
      </c>
      <c r="N1445" s="1">
        <v>2</v>
      </c>
      <c r="O1445" s="1">
        <v>2</v>
      </c>
      <c r="P1445" s="1">
        <v>0</v>
      </c>
      <c r="Q1445" s="1" t="s">
        <v>66</v>
      </c>
      <c r="R1445" s="1" t="s">
        <v>59</v>
      </c>
      <c r="S1445" s="1" t="s">
        <v>59</v>
      </c>
      <c r="T1445" s="1" t="s">
        <v>59</v>
      </c>
      <c r="U1445" s="1" t="s">
        <v>59</v>
      </c>
      <c r="W1445" s="1">
        <v>0</v>
      </c>
      <c r="X1445" s="1">
        <v>0</v>
      </c>
      <c r="Y1445" s="1" t="s">
        <v>58</v>
      </c>
      <c r="Z1445" s="1" t="s">
        <v>58</v>
      </c>
      <c r="AA1445" s="1" t="s">
        <v>58</v>
      </c>
      <c r="AB1445" s="1" t="s">
        <v>66</v>
      </c>
      <c r="AC1445" s="1" t="s">
        <v>58</v>
      </c>
      <c r="AD1445" s="1" t="s">
        <v>58</v>
      </c>
      <c r="AE1445" s="1" t="s">
        <v>66</v>
      </c>
      <c r="AF1445" s="1" t="s">
        <v>58</v>
      </c>
      <c r="AG1445" s="1" t="s">
        <v>58</v>
      </c>
      <c r="AH1445" s="1" t="s">
        <v>58</v>
      </c>
      <c r="AI1445" s="1" t="s">
        <v>58</v>
      </c>
      <c r="AJ1445" s="1" t="s">
        <v>58</v>
      </c>
      <c r="AK1445" s="1">
        <v>1</v>
      </c>
      <c r="AL1445" s="1">
        <v>1</v>
      </c>
      <c r="AM1445" s="1">
        <v>1</v>
      </c>
      <c r="AN1445" s="1">
        <v>1</v>
      </c>
      <c r="AO1445" s="1">
        <v>0</v>
      </c>
      <c r="AP1445" s="1">
        <v>0</v>
      </c>
      <c r="AQ1445" s="1">
        <v>1</v>
      </c>
      <c r="AR1445" s="1">
        <v>0</v>
      </c>
      <c r="AS1445" s="1">
        <v>0</v>
      </c>
      <c r="AV1445" s="1">
        <v>10.9</v>
      </c>
      <c r="AW1445" s="1" t="s">
        <v>59</v>
      </c>
      <c r="AX1445" s="1">
        <v>7</v>
      </c>
    </row>
    <row r="1446" spans="1:50">
      <c r="A1446" s="1" t="s">
        <v>2624</v>
      </c>
      <c r="B1446" s="1" t="s">
        <v>2625</v>
      </c>
      <c r="C1446" s="1" t="s">
        <v>171</v>
      </c>
      <c r="D1446" s="1">
        <v>8160</v>
      </c>
      <c r="E1446" s="1" t="s">
        <v>63</v>
      </c>
      <c r="F1446" s="1">
        <v>60</v>
      </c>
      <c r="G1446" s="1" t="s">
        <v>226</v>
      </c>
      <c r="H1446" s="1">
        <v>272.7</v>
      </c>
      <c r="I1446" s="1" t="s">
        <v>100</v>
      </c>
      <c r="J1446" s="1" t="s">
        <v>71</v>
      </c>
      <c r="K1446" s="1" t="s">
        <v>72</v>
      </c>
      <c r="L1446" s="1" t="s">
        <v>58</v>
      </c>
      <c r="M1446" s="1">
        <v>0</v>
      </c>
      <c r="N1446" s="1">
        <v>2</v>
      </c>
      <c r="O1446" s="1">
        <v>2</v>
      </c>
      <c r="P1446" s="1">
        <v>0</v>
      </c>
      <c r="Q1446" s="1" t="s">
        <v>59</v>
      </c>
      <c r="R1446" s="1" t="s">
        <v>59</v>
      </c>
      <c r="S1446" s="1" t="s">
        <v>66</v>
      </c>
      <c r="T1446" s="1" t="s">
        <v>66</v>
      </c>
      <c r="U1446" s="1" t="s">
        <v>66</v>
      </c>
      <c r="V1446" s="1">
        <v>1</v>
      </c>
      <c r="W1446" s="1">
        <v>1</v>
      </c>
      <c r="X1446" s="1">
        <v>1</v>
      </c>
      <c r="Y1446" s="1" t="s">
        <v>66</v>
      </c>
      <c r="Z1446" s="1" t="s">
        <v>58</v>
      </c>
      <c r="AA1446" s="1" t="s">
        <v>66</v>
      </c>
      <c r="AB1446" s="1" t="s">
        <v>58</v>
      </c>
      <c r="AC1446" s="1" t="s">
        <v>58</v>
      </c>
      <c r="AD1446" s="1" t="s">
        <v>58</v>
      </c>
      <c r="AE1446" s="1" t="s">
        <v>66</v>
      </c>
      <c r="AF1446" s="1" t="s">
        <v>58</v>
      </c>
      <c r="AG1446" s="1" t="s">
        <v>58</v>
      </c>
      <c r="AH1446" s="1" t="s">
        <v>58</v>
      </c>
      <c r="AI1446" s="1" t="s">
        <v>58</v>
      </c>
      <c r="AJ1446" s="1" t="s">
        <v>58</v>
      </c>
      <c r="AK1446" s="1">
        <v>1</v>
      </c>
      <c r="AL1446" s="1">
        <v>1</v>
      </c>
      <c r="AM1446" s="1">
        <v>1</v>
      </c>
      <c r="AN1446" s="1">
        <v>0</v>
      </c>
      <c r="AO1446" s="1">
        <v>1</v>
      </c>
      <c r="AP1446" s="1">
        <v>0</v>
      </c>
      <c r="AQ1446" s="1">
        <v>0</v>
      </c>
      <c r="AR1446" s="1">
        <v>1</v>
      </c>
      <c r="AS1446" s="1">
        <v>0</v>
      </c>
      <c r="AV1446" s="1">
        <v>12.4</v>
      </c>
      <c r="AW1446" s="1" t="s">
        <v>59</v>
      </c>
      <c r="AX1446" s="1">
        <v>3</v>
      </c>
    </row>
    <row r="1447" spans="1:50">
      <c r="A1447" s="1" t="s">
        <v>2626</v>
      </c>
      <c r="B1447" s="1" t="s">
        <v>2627</v>
      </c>
      <c r="C1447" s="1" t="s">
        <v>103</v>
      </c>
      <c r="E1447" s="1" t="s">
        <v>63</v>
      </c>
      <c r="F1447" s="1">
        <v>58</v>
      </c>
      <c r="G1447" s="1" t="s">
        <v>226</v>
      </c>
      <c r="H1447" s="1">
        <v>357.24</v>
      </c>
      <c r="I1447" s="1" t="s">
        <v>100</v>
      </c>
      <c r="J1447" s="1" t="s">
        <v>71</v>
      </c>
      <c r="K1447" s="1" t="s">
        <v>72</v>
      </c>
      <c r="L1447" s="1" t="s">
        <v>66</v>
      </c>
      <c r="M1447" s="1">
        <v>4</v>
      </c>
      <c r="N1447" s="1">
        <v>2</v>
      </c>
      <c r="O1447" s="1">
        <v>2</v>
      </c>
      <c r="P1447" s="1">
        <v>0</v>
      </c>
      <c r="Q1447" s="1" t="s">
        <v>66</v>
      </c>
      <c r="R1447" s="1" t="s">
        <v>59</v>
      </c>
      <c r="S1447" s="1" t="s">
        <v>66</v>
      </c>
      <c r="T1447" s="1" t="s">
        <v>66</v>
      </c>
      <c r="U1447" s="1" t="s">
        <v>66</v>
      </c>
      <c r="W1447" s="1">
        <v>0</v>
      </c>
      <c r="X1447" s="1">
        <v>0</v>
      </c>
      <c r="Y1447" s="1" t="s">
        <v>58</v>
      </c>
      <c r="Z1447" s="1" t="s">
        <v>66</v>
      </c>
      <c r="AA1447" s="1" t="s">
        <v>58</v>
      </c>
      <c r="AB1447" s="1" t="s">
        <v>66</v>
      </c>
      <c r="AC1447" s="1" t="s">
        <v>58</v>
      </c>
      <c r="AD1447" s="1" t="s">
        <v>58</v>
      </c>
      <c r="AE1447" s="1" t="s">
        <v>66</v>
      </c>
      <c r="AF1447" s="1" t="s">
        <v>58</v>
      </c>
      <c r="AG1447" s="1" t="s">
        <v>58</v>
      </c>
      <c r="AH1447" s="1" t="s">
        <v>58</v>
      </c>
      <c r="AI1447" s="1" t="s">
        <v>58</v>
      </c>
      <c r="AJ1447" s="1" t="s">
        <v>58</v>
      </c>
      <c r="AK1447" s="1">
        <v>0</v>
      </c>
      <c r="AL1447" s="1">
        <v>1</v>
      </c>
      <c r="AM1447" s="1">
        <v>1</v>
      </c>
      <c r="AN1447" s="1">
        <v>0</v>
      </c>
      <c r="AO1447" s="1">
        <v>1</v>
      </c>
      <c r="AP1447" s="1">
        <v>1</v>
      </c>
      <c r="AQ1447" s="1">
        <v>1</v>
      </c>
      <c r="AR1447" s="1">
        <v>0</v>
      </c>
      <c r="AS1447" s="1">
        <v>1</v>
      </c>
      <c r="AV1447" s="1">
        <v>13.3</v>
      </c>
      <c r="AW1447" s="1" t="s">
        <v>59</v>
      </c>
      <c r="AX1447" s="1">
        <v>6</v>
      </c>
    </row>
    <row r="1448" spans="1:50">
      <c r="A1448" s="1" t="s">
        <v>2628</v>
      </c>
      <c r="B1448" s="1" t="s">
        <v>340</v>
      </c>
      <c r="C1448" s="1" t="s">
        <v>103</v>
      </c>
      <c r="D1448" s="1">
        <v>6690</v>
      </c>
      <c r="E1448" s="1" t="s">
        <v>53</v>
      </c>
      <c r="F1448" s="1">
        <v>72</v>
      </c>
      <c r="G1448" s="1" t="s">
        <v>104</v>
      </c>
      <c r="H1448" s="1">
        <v>321.38</v>
      </c>
      <c r="I1448" s="1" t="s">
        <v>55</v>
      </c>
      <c r="J1448" s="1" t="s">
        <v>55</v>
      </c>
      <c r="K1448" s="1" t="s">
        <v>153</v>
      </c>
      <c r="L1448" s="1" t="s">
        <v>58</v>
      </c>
      <c r="M1448" s="1">
        <v>0</v>
      </c>
      <c r="N1448" s="1">
        <v>1</v>
      </c>
      <c r="O1448" s="1">
        <v>1</v>
      </c>
      <c r="P1448" s="1">
        <v>0</v>
      </c>
      <c r="Q1448" s="1" t="s">
        <v>66</v>
      </c>
      <c r="R1448" s="1" t="s">
        <v>59</v>
      </c>
      <c r="S1448" s="1" t="s">
        <v>66</v>
      </c>
      <c r="T1448" s="1" t="s">
        <v>66</v>
      </c>
      <c r="U1448" s="1" t="s">
        <v>66</v>
      </c>
      <c r="W1448" s="1">
        <v>0</v>
      </c>
      <c r="X1448" s="1">
        <v>0</v>
      </c>
      <c r="Y1448" s="1" t="s">
        <v>58</v>
      </c>
      <c r="Z1448" s="1" t="s">
        <v>58</v>
      </c>
      <c r="AA1448" s="1" t="s">
        <v>58</v>
      </c>
      <c r="AB1448" s="1" t="s">
        <v>58</v>
      </c>
      <c r="AC1448" s="1" t="s">
        <v>58</v>
      </c>
      <c r="AD1448" s="1" t="s">
        <v>58</v>
      </c>
      <c r="AE1448" s="1" t="s">
        <v>58</v>
      </c>
      <c r="AF1448" s="1" t="s">
        <v>58</v>
      </c>
      <c r="AG1448" s="1" t="s">
        <v>58</v>
      </c>
      <c r="AH1448" s="1" t="s">
        <v>58</v>
      </c>
      <c r="AI1448" s="1" t="s">
        <v>58</v>
      </c>
      <c r="AJ1448" s="1" t="s">
        <v>58</v>
      </c>
      <c r="AK1448" s="1">
        <v>0</v>
      </c>
      <c r="AL1448" s="1">
        <v>0</v>
      </c>
      <c r="AM1448" s="1">
        <v>1</v>
      </c>
      <c r="AN1448" s="1">
        <v>0</v>
      </c>
      <c r="AO1448" s="1">
        <v>1</v>
      </c>
      <c r="AP1448" s="1">
        <v>0</v>
      </c>
      <c r="AQ1448" s="1">
        <v>1</v>
      </c>
      <c r="AR1448" s="1">
        <v>1</v>
      </c>
      <c r="AS1448" s="1">
        <v>1</v>
      </c>
      <c r="AV1448" s="1">
        <v>12.7</v>
      </c>
      <c r="AW1448" s="1" t="s">
        <v>66</v>
      </c>
      <c r="AX1448" s="1">
        <v>6</v>
      </c>
    </row>
    <row r="1449" spans="1:50">
      <c r="A1449" s="1" t="s">
        <v>2629</v>
      </c>
      <c r="B1449" s="1" t="s">
        <v>2552</v>
      </c>
      <c r="C1449" s="1" t="s">
        <v>79</v>
      </c>
      <c r="D1449" s="1">
        <v>7040</v>
      </c>
      <c r="E1449" s="1" t="s">
        <v>53</v>
      </c>
      <c r="F1449" s="1">
        <v>0</v>
      </c>
      <c r="G1449" s="1" t="s">
        <v>115</v>
      </c>
      <c r="H1449" s="1">
        <v>170.72</v>
      </c>
      <c r="I1449" s="1" t="s">
        <v>55</v>
      </c>
      <c r="J1449" s="1" t="s">
        <v>55</v>
      </c>
      <c r="K1449" s="1" t="s">
        <v>57</v>
      </c>
      <c r="L1449" s="1" t="s">
        <v>58</v>
      </c>
      <c r="M1449" s="1">
        <v>0</v>
      </c>
      <c r="N1449" s="1">
        <v>0</v>
      </c>
      <c r="O1449" s="1">
        <v>0</v>
      </c>
      <c r="P1449" s="1">
        <v>0</v>
      </c>
      <c r="Q1449" s="1" t="s">
        <v>59</v>
      </c>
      <c r="R1449" s="1" t="s">
        <v>59</v>
      </c>
      <c r="S1449" s="1" t="s">
        <v>59</v>
      </c>
      <c r="T1449" s="1" t="s">
        <v>59</v>
      </c>
      <c r="U1449" s="1" t="s">
        <v>59</v>
      </c>
      <c r="V1449" s="1">
        <v>1</v>
      </c>
      <c r="W1449" s="1">
        <v>0</v>
      </c>
      <c r="X1449" s="1">
        <v>0</v>
      </c>
      <c r="Y1449" s="1" t="s">
        <v>59</v>
      </c>
      <c r="Z1449" s="1" t="s">
        <v>59</v>
      </c>
      <c r="AA1449" s="1" t="s">
        <v>59</v>
      </c>
      <c r="AB1449" s="1" t="s">
        <v>59</v>
      </c>
      <c r="AC1449" s="1" t="s">
        <v>59</v>
      </c>
      <c r="AD1449" s="1" t="s">
        <v>59</v>
      </c>
      <c r="AE1449" s="1" t="s">
        <v>59</v>
      </c>
      <c r="AF1449" s="1" t="s">
        <v>59</v>
      </c>
      <c r="AG1449" s="1" t="s">
        <v>59</v>
      </c>
      <c r="AH1449" s="1" t="s">
        <v>59</v>
      </c>
      <c r="AI1449" s="1" t="s">
        <v>59</v>
      </c>
      <c r="AJ1449" s="1" t="s">
        <v>59</v>
      </c>
      <c r="AV1449" s="1">
        <v>12.5</v>
      </c>
      <c r="AW1449" s="1" t="s">
        <v>59</v>
      </c>
      <c r="AX1449" s="1">
        <v>8</v>
      </c>
    </row>
    <row r="1450" spans="1:50">
      <c r="A1450" s="1" t="s">
        <v>2630</v>
      </c>
      <c r="B1450" s="1" t="s">
        <v>2631</v>
      </c>
      <c r="C1450" s="1" t="s">
        <v>187</v>
      </c>
      <c r="D1450" s="1">
        <v>4640</v>
      </c>
      <c r="E1450" s="1" t="s">
        <v>53</v>
      </c>
      <c r="F1450" s="1">
        <v>66</v>
      </c>
      <c r="G1450" s="1" t="s">
        <v>70</v>
      </c>
      <c r="H1450" s="1">
        <v>359.87</v>
      </c>
      <c r="I1450" s="1" t="s">
        <v>100</v>
      </c>
      <c r="J1450" s="1" t="s">
        <v>71</v>
      </c>
      <c r="K1450" s="1" t="s">
        <v>145</v>
      </c>
      <c r="L1450" s="1" t="s">
        <v>66</v>
      </c>
      <c r="M1450" s="1">
        <v>2</v>
      </c>
      <c r="N1450" s="1">
        <v>1</v>
      </c>
      <c r="O1450" s="1">
        <v>1</v>
      </c>
      <c r="P1450" s="1">
        <v>0</v>
      </c>
      <c r="Q1450" s="1" t="s">
        <v>66</v>
      </c>
      <c r="R1450" s="1" t="s">
        <v>59</v>
      </c>
      <c r="S1450" s="1" t="s">
        <v>59</v>
      </c>
      <c r="T1450" s="1" t="s">
        <v>66</v>
      </c>
      <c r="U1450" s="1" t="s">
        <v>59</v>
      </c>
      <c r="W1450" s="1">
        <v>0</v>
      </c>
      <c r="X1450" s="1">
        <v>0</v>
      </c>
      <c r="Y1450" s="1" t="s">
        <v>58</v>
      </c>
      <c r="Z1450" s="1" t="s">
        <v>66</v>
      </c>
      <c r="AA1450" s="1" t="s">
        <v>58</v>
      </c>
      <c r="AB1450" s="1" t="s">
        <v>58</v>
      </c>
      <c r="AC1450" s="1" t="s">
        <v>58</v>
      </c>
      <c r="AD1450" s="1" t="s">
        <v>58</v>
      </c>
      <c r="AE1450" s="1" t="s">
        <v>58</v>
      </c>
      <c r="AF1450" s="1" t="s">
        <v>58</v>
      </c>
      <c r="AG1450" s="1" t="s">
        <v>58</v>
      </c>
      <c r="AH1450" s="1" t="s">
        <v>58</v>
      </c>
      <c r="AI1450" s="1" t="s">
        <v>58</v>
      </c>
      <c r="AJ1450" s="1" t="s">
        <v>58</v>
      </c>
      <c r="AK1450" s="1">
        <v>0</v>
      </c>
      <c r="AL1450" s="1">
        <v>1</v>
      </c>
      <c r="AM1450" s="1">
        <v>1</v>
      </c>
      <c r="AN1450" s="1">
        <v>0</v>
      </c>
      <c r="AO1450" s="1">
        <v>1</v>
      </c>
      <c r="AP1450" s="1">
        <v>0</v>
      </c>
      <c r="AQ1450" s="1">
        <v>1</v>
      </c>
      <c r="AR1450" s="1">
        <v>1</v>
      </c>
      <c r="AS1450" s="1">
        <v>0</v>
      </c>
      <c r="AV1450" s="1">
        <v>12.3</v>
      </c>
      <c r="AW1450" s="1" t="s">
        <v>59</v>
      </c>
      <c r="AX1450" s="1">
        <v>7</v>
      </c>
    </row>
    <row r="1451" spans="1:50">
      <c r="A1451" s="1" t="s">
        <v>2632</v>
      </c>
      <c r="B1451" s="1" t="s">
        <v>2513</v>
      </c>
      <c r="C1451" s="1" t="s">
        <v>79</v>
      </c>
      <c r="E1451" s="1" t="s">
        <v>63</v>
      </c>
      <c r="F1451" s="1">
        <v>54</v>
      </c>
      <c r="G1451" s="1" t="s">
        <v>115</v>
      </c>
      <c r="H1451" s="1">
        <v>262.83</v>
      </c>
      <c r="I1451" s="1" t="s">
        <v>55</v>
      </c>
      <c r="J1451" s="1" t="s">
        <v>71</v>
      </c>
      <c r="K1451" s="1" t="s">
        <v>153</v>
      </c>
      <c r="L1451" s="1" t="s">
        <v>58</v>
      </c>
      <c r="M1451" s="1">
        <v>0</v>
      </c>
      <c r="N1451" s="1">
        <v>2</v>
      </c>
      <c r="O1451" s="1">
        <v>2</v>
      </c>
      <c r="P1451" s="1">
        <v>0</v>
      </c>
      <c r="Q1451" s="1" t="s">
        <v>59</v>
      </c>
      <c r="R1451" s="1" t="s">
        <v>59</v>
      </c>
      <c r="S1451" s="1" t="s">
        <v>59</v>
      </c>
      <c r="T1451" s="1" t="s">
        <v>59</v>
      </c>
      <c r="U1451" s="1" t="s">
        <v>59</v>
      </c>
      <c r="V1451" s="1">
        <v>0</v>
      </c>
      <c r="W1451" s="1">
        <v>1</v>
      </c>
      <c r="X1451" s="1">
        <v>1</v>
      </c>
      <c r="Y1451" s="1" t="s">
        <v>58</v>
      </c>
      <c r="Z1451" s="1" t="s">
        <v>66</v>
      </c>
      <c r="AA1451" s="1" t="s">
        <v>58</v>
      </c>
      <c r="AB1451" s="1" t="s">
        <v>66</v>
      </c>
      <c r="AC1451" s="1" t="s">
        <v>58</v>
      </c>
      <c r="AD1451" s="1" t="s">
        <v>58</v>
      </c>
      <c r="AE1451" s="1" t="s">
        <v>58</v>
      </c>
      <c r="AF1451" s="1" t="s">
        <v>58</v>
      </c>
      <c r="AG1451" s="1" t="s">
        <v>58</v>
      </c>
      <c r="AH1451" s="1" t="s">
        <v>58</v>
      </c>
      <c r="AI1451" s="1" t="s">
        <v>58</v>
      </c>
      <c r="AJ1451" s="1" t="s">
        <v>58</v>
      </c>
      <c r="AK1451" s="1">
        <v>1</v>
      </c>
      <c r="AL1451" s="1">
        <v>1</v>
      </c>
      <c r="AM1451" s="1">
        <v>1</v>
      </c>
      <c r="AN1451" s="1">
        <v>1</v>
      </c>
      <c r="AO1451" s="1">
        <v>0</v>
      </c>
      <c r="AP1451" s="1">
        <v>0</v>
      </c>
      <c r="AQ1451" s="1">
        <v>0</v>
      </c>
      <c r="AR1451" s="1">
        <v>0</v>
      </c>
      <c r="AS1451" s="1">
        <v>0</v>
      </c>
      <c r="AV1451" s="1">
        <v>11.6</v>
      </c>
      <c r="AW1451" s="1" t="s">
        <v>59</v>
      </c>
      <c r="AX1451" s="1">
        <v>8</v>
      </c>
    </row>
    <row r="1452" spans="1:50">
      <c r="A1452" s="1" t="s">
        <v>2633</v>
      </c>
      <c r="B1452" s="1" t="s">
        <v>800</v>
      </c>
      <c r="C1452" s="1" t="s">
        <v>79</v>
      </c>
      <c r="D1452" s="1">
        <v>7040</v>
      </c>
      <c r="E1452" s="1" t="s">
        <v>53</v>
      </c>
      <c r="F1452" s="1">
        <v>0</v>
      </c>
      <c r="G1452" s="1" t="s">
        <v>54</v>
      </c>
      <c r="H1452" s="1">
        <v>394.08</v>
      </c>
      <c r="I1452" s="1" t="s">
        <v>55</v>
      </c>
      <c r="J1452" s="1" t="s">
        <v>55</v>
      </c>
      <c r="K1452" s="1" t="s">
        <v>256</v>
      </c>
      <c r="L1452" s="1" t="s">
        <v>58</v>
      </c>
      <c r="M1452" s="1">
        <v>0</v>
      </c>
      <c r="N1452" s="1">
        <v>2</v>
      </c>
      <c r="O1452" s="1">
        <v>2</v>
      </c>
      <c r="P1452" s="1">
        <v>0</v>
      </c>
      <c r="Q1452" s="1" t="s">
        <v>59</v>
      </c>
      <c r="R1452" s="1" t="s">
        <v>59</v>
      </c>
      <c r="S1452" s="1" t="s">
        <v>59</v>
      </c>
      <c r="T1452" s="1" t="s">
        <v>59</v>
      </c>
      <c r="U1452" s="1" t="s">
        <v>59</v>
      </c>
      <c r="V1452" s="1">
        <v>1</v>
      </c>
      <c r="W1452" s="1">
        <v>1</v>
      </c>
      <c r="X1452" s="1">
        <v>1</v>
      </c>
      <c r="Y1452" s="1" t="s">
        <v>58</v>
      </c>
      <c r="Z1452" s="1" t="s">
        <v>58</v>
      </c>
      <c r="AA1452" s="1" t="s">
        <v>58</v>
      </c>
      <c r="AB1452" s="1" t="s">
        <v>58</v>
      </c>
      <c r="AC1452" s="1" t="s">
        <v>58</v>
      </c>
      <c r="AD1452" s="1" t="s">
        <v>58</v>
      </c>
      <c r="AE1452" s="1" t="s">
        <v>58</v>
      </c>
      <c r="AF1452" s="1" t="s">
        <v>58</v>
      </c>
      <c r="AG1452" s="1" t="s">
        <v>58</v>
      </c>
      <c r="AH1452" s="1" t="s">
        <v>58</v>
      </c>
      <c r="AI1452" s="1" t="s">
        <v>58</v>
      </c>
      <c r="AJ1452" s="1" t="s">
        <v>58</v>
      </c>
      <c r="AK1452" s="1">
        <v>0</v>
      </c>
      <c r="AL1452" s="1">
        <v>1</v>
      </c>
      <c r="AM1452" s="1">
        <v>1</v>
      </c>
      <c r="AN1452" s="1">
        <v>0</v>
      </c>
      <c r="AO1452" s="1">
        <v>1</v>
      </c>
      <c r="AP1452" s="1">
        <v>0</v>
      </c>
      <c r="AQ1452" s="1">
        <v>1</v>
      </c>
      <c r="AR1452" s="1">
        <v>0</v>
      </c>
      <c r="AS1452" s="1">
        <v>1</v>
      </c>
      <c r="AV1452" s="1">
        <v>14</v>
      </c>
      <c r="AW1452" s="1" t="s">
        <v>59</v>
      </c>
      <c r="AX1452" s="1">
        <v>8</v>
      </c>
    </row>
    <row r="1453" spans="1:50">
      <c r="A1453" s="1" t="s">
        <v>2634</v>
      </c>
      <c r="B1453" s="1" t="s">
        <v>1072</v>
      </c>
      <c r="C1453" s="1" t="s">
        <v>236</v>
      </c>
      <c r="D1453" s="1">
        <v>6200</v>
      </c>
      <c r="E1453" s="1" t="s">
        <v>63</v>
      </c>
      <c r="F1453" s="1">
        <v>50</v>
      </c>
      <c r="G1453" s="1" t="s">
        <v>363</v>
      </c>
      <c r="H1453" s="1">
        <v>421.71</v>
      </c>
      <c r="I1453" s="1" t="s">
        <v>105</v>
      </c>
      <c r="J1453" s="1" t="s">
        <v>71</v>
      </c>
      <c r="K1453" s="1" t="s">
        <v>145</v>
      </c>
      <c r="L1453" s="1" t="s">
        <v>58</v>
      </c>
      <c r="M1453" s="1">
        <v>0</v>
      </c>
      <c r="N1453" s="1">
        <v>2</v>
      </c>
      <c r="O1453" s="1">
        <v>2</v>
      </c>
      <c r="P1453" s="1">
        <v>0</v>
      </c>
      <c r="Q1453" s="1" t="s">
        <v>59</v>
      </c>
      <c r="R1453" s="1" t="s">
        <v>59</v>
      </c>
      <c r="S1453" s="1" t="s">
        <v>66</v>
      </c>
      <c r="T1453" s="1" t="s">
        <v>59</v>
      </c>
      <c r="U1453" s="1" t="s">
        <v>59</v>
      </c>
      <c r="V1453" s="1">
        <v>0</v>
      </c>
      <c r="W1453" s="1">
        <v>1</v>
      </c>
      <c r="X1453" s="1">
        <v>0</v>
      </c>
      <c r="Y1453" s="1" t="s">
        <v>58</v>
      </c>
      <c r="Z1453" s="1" t="s">
        <v>66</v>
      </c>
      <c r="AA1453" s="1" t="s">
        <v>58</v>
      </c>
      <c r="AB1453" s="1" t="s">
        <v>66</v>
      </c>
      <c r="AC1453" s="1" t="s">
        <v>58</v>
      </c>
      <c r="AD1453" s="1" t="s">
        <v>58</v>
      </c>
      <c r="AE1453" s="1" t="s">
        <v>66</v>
      </c>
      <c r="AF1453" s="1" t="s">
        <v>58</v>
      </c>
      <c r="AG1453" s="1" t="s">
        <v>58</v>
      </c>
      <c r="AH1453" s="1" t="s">
        <v>58</v>
      </c>
      <c r="AI1453" s="1" t="s">
        <v>58</v>
      </c>
      <c r="AJ1453" s="1" t="s">
        <v>58</v>
      </c>
      <c r="AK1453" s="1">
        <v>0</v>
      </c>
      <c r="AL1453" s="1">
        <v>1</v>
      </c>
      <c r="AM1453" s="1">
        <v>1</v>
      </c>
      <c r="AN1453" s="1">
        <v>1</v>
      </c>
      <c r="AO1453" s="1">
        <v>1</v>
      </c>
      <c r="AP1453" s="1">
        <v>1</v>
      </c>
      <c r="AQ1453" s="1">
        <v>0</v>
      </c>
      <c r="AR1453" s="1">
        <v>1</v>
      </c>
      <c r="AS1453" s="1">
        <v>1</v>
      </c>
      <c r="AV1453" s="1">
        <v>13.7</v>
      </c>
      <c r="AW1453" s="1" t="s">
        <v>59</v>
      </c>
      <c r="AX1453" s="1">
        <v>4</v>
      </c>
    </row>
    <row r="1454" spans="1:50">
      <c r="A1454" s="1" t="s">
        <v>2635</v>
      </c>
      <c r="B1454" s="1" t="s">
        <v>2636</v>
      </c>
      <c r="C1454" s="1" t="s">
        <v>75</v>
      </c>
      <c r="D1454" s="1">
        <v>2640</v>
      </c>
      <c r="E1454" s="1" t="s">
        <v>53</v>
      </c>
      <c r="F1454" s="1">
        <v>54</v>
      </c>
      <c r="G1454" s="1" t="s">
        <v>64</v>
      </c>
      <c r="H1454" s="1">
        <v>185.86</v>
      </c>
      <c r="I1454" s="1" t="s">
        <v>55</v>
      </c>
      <c r="J1454" s="1" t="s">
        <v>71</v>
      </c>
      <c r="K1454" s="1" t="s">
        <v>128</v>
      </c>
      <c r="L1454" s="1" t="s">
        <v>58</v>
      </c>
      <c r="M1454" s="1">
        <v>0</v>
      </c>
      <c r="N1454" s="1">
        <v>0</v>
      </c>
      <c r="O1454" s="1">
        <v>0</v>
      </c>
      <c r="P1454" s="1">
        <v>0</v>
      </c>
      <c r="Q1454" s="1" t="s">
        <v>59</v>
      </c>
      <c r="R1454" s="1" t="s">
        <v>59</v>
      </c>
      <c r="S1454" s="1" t="s">
        <v>59</v>
      </c>
      <c r="T1454" s="1" t="s">
        <v>66</v>
      </c>
      <c r="U1454" s="1" t="s">
        <v>66</v>
      </c>
      <c r="V1454" s="1">
        <v>0</v>
      </c>
      <c r="W1454" s="1">
        <v>1</v>
      </c>
      <c r="X1454" s="1">
        <v>0</v>
      </c>
      <c r="Y1454" s="1" t="s">
        <v>58</v>
      </c>
      <c r="Z1454" s="1" t="s">
        <v>58</v>
      </c>
      <c r="AA1454" s="1" t="s">
        <v>58</v>
      </c>
      <c r="AB1454" s="1" t="s">
        <v>58</v>
      </c>
      <c r="AC1454" s="1" t="s">
        <v>58</v>
      </c>
      <c r="AD1454" s="1" t="s">
        <v>58</v>
      </c>
      <c r="AE1454" s="1" t="s">
        <v>58</v>
      </c>
      <c r="AF1454" s="1" t="s">
        <v>58</v>
      </c>
      <c r="AG1454" s="1" t="s">
        <v>58</v>
      </c>
      <c r="AH1454" s="1" t="s">
        <v>58</v>
      </c>
      <c r="AI1454" s="1" t="s">
        <v>58</v>
      </c>
      <c r="AJ1454" s="1" t="s">
        <v>58</v>
      </c>
      <c r="AK1454" s="1">
        <v>0</v>
      </c>
      <c r="AL1454" s="1">
        <v>1</v>
      </c>
      <c r="AM1454" s="1">
        <v>1</v>
      </c>
      <c r="AN1454" s="1">
        <v>0</v>
      </c>
      <c r="AO1454" s="1">
        <v>1</v>
      </c>
      <c r="AP1454" s="1">
        <v>0</v>
      </c>
      <c r="AQ1454" s="1">
        <v>0</v>
      </c>
      <c r="AR1454" s="1">
        <v>0</v>
      </c>
      <c r="AS1454" s="1">
        <v>1</v>
      </c>
      <c r="AV1454" s="1">
        <v>11.9</v>
      </c>
      <c r="AW1454" s="1" t="s">
        <v>59</v>
      </c>
      <c r="AX1454" s="1">
        <v>1</v>
      </c>
    </row>
    <row r="1455" spans="1:50">
      <c r="A1455" s="1" t="s">
        <v>2637</v>
      </c>
      <c r="B1455" s="1" t="s">
        <v>2638</v>
      </c>
      <c r="C1455" s="1" t="s">
        <v>103</v>
      </c>
      <c r="D1455" s="1">
        <v>6780</v>
      </c>
      <c r="E1455" s="1" t="s">
        <v>63</v>
      </c>
      <c r="F1455" s="1">
        <v>78</v>
      </c>
      <c r="G1455" s="1" t="s">
        <v>104</v>
      </c>
      <c r="H1455" s="1">
        <v>310.86</v>
      </c>
      <c r="I1455" s="1" t="s">
        <v>261</v>
      </c>
      <c r="J1455" s="1" t="s">
        <v>71</v>
      </c>
      <c r="K1455" s="1" t="s">
        <v>128</v>
      </c>
      <c r="L1455" s="1" t="s">
        <v>58</v>
      </c>
      <c r="M1455" s="1">
        <v>0</v>
      </c>
      <c r="N1455" s="1">
        <v>2</v>
      </c>
      <c r="O1455" s="1">
        <v>2</v>
      </c>
      <c r="P1455" s="1">
        <v>0</v>
      </c>
      <c r="Q1455" s="1" t="s">
        <v>59</v>
      </c>
      <c r="R1455" s="1" t="s">
        <v>59</v>
      </c>
      <c r="S1455" s="1" t="s">
        <v>59</v>
      </c>
      <c r="T1455" s="1" t="s">
        <v>66</v>
      </c>
      <c r="U1455" s="1" t="s">
        <v>66</v>
      </c>
      <c r="W1455" s="1">
        <v>0</v>
      </c>
      <c r="X1455" s="1">
        <v>0</v>
      </c>
      <c r="Y1455" s="1" t="s">
        <v>58</v>
      </c>
      <c r="Z1455" s="1" t="s">
        <v>58</v>
      </c>
      <c r="AA1455" s="1" t="s">
        <v>58</v>
      </c>
      <c r="AB1455" s="1" t="s">
        <v>58</v>
      </c>
      <c r="AC1455" s="1" t="s">
        <v>58</v>
      </c>
      <c r="AD1455" s="1" t="s">
        <v>58</v>
      </c>
      <c r="AE1455" s="1" t="s">
        <v>58</v>
      </c>
      <c r="AF1455" s="1" t="s">
        <v>58</v>
      </c>
      <c r="AG1455" s="1" t="s">
        <v>58</v>
      </c>
      <c r="AH1455" s="1" t="s">
        <v>66</v>
      </c>
      <c r="AI1455" s="1" t="s">
        <v>58</v>
      </c>
      <c r="AJ1455" s="1" t="s">
        <v>58</v>
      </c>
      <c r="AK1455" s="1">
        <v>1</v>
      </c>
      <c r="AL1455" s="1">
        <v>0</v>
      </c>
      <c r="AM1455" s="1">
        <v>0</v>
      </c>
      <c r="AN1455" s="1">
        <v>0</v>
      </c>
      <c r="AO1455" s="1">
        <v>1</v>
      </c>
      <c r="AP1455" s="1">
        <v>0</v>
      </c>
      <c r="AQ1455" s="1">
        <v>0</v>
      </c>
      <c r="AR1455" s="1">
        <v>0</v>
      </c>
      <c r="AS1455" s="1">
        <v>0</v>
      </c>
      <c r="AV1455" s="1">
        <v>12.3</v>
      </c>
      <c r="AW1455" s="1" t="s">
        <v>59</v>
      </c>
      <c r="AX1455" s="1">
        <v>6</v>
      </c>
    </row>
    <row r="1456" spans="1:50">
      <c r="A1456" s="1" t="s">
        <v>2639</v>
      </c>
      <c r="B1456" s="1" t="s">
        <v>2640</v>
      </c>
      <c r="C1456" s="1" t="s">
        <v>171</v>
      </c>
      <c r="D1456" s="1">
        <v>5600</v>
      </c>
      <c r="E1456" s="1" t="s">
        <v>53</v>
      </c>
      <c r="F1456" s="1">
        <v>68</v>
      </c>
      <c r="G1456" s="1" t="s">
        <v>70</v>
      </c>
      <c r="H1456" s="1">
        <v>432.24</v>
      </c>
      <c r="I1456" s="1" t="s">
        <v>105</v>
      </c>
      <c r="J1456" s="1" t="s">
        <v>71</v>
      </c>
      <c r="K1456" s="1" t="s">
        <v>72</v>
      </c>
      <c r="L1456" s="1" t="s">
        <v>58</v>
      </c>
      <c r="M1456" s="1">
        <v>0</v>
      </c>
      <c r="N1456" s="1">
        <v>2</v>
      </c>
      <c r="O1456" s="1">
        <v>2</v>
      </c>
      <c r="P1456" s="1">
        <v>1</v>
      </c>
      <c r="Q1456" s="1" t="s">
        <v>59</v>
      </c>
      <c r="R1456" s="1" t="s">
        <v>66</v>
      </c>
      <c r="S1456" s="1" t="s">
        <v>66</v>
      </c>
      <c r="T1456" s="1" t="s">
        <v>66</v>
      </c>
      <c r="U1456" s="1" t="s">
        <v>66</v>
      </c>
      <c r="V1456" s="1">
        <v>1</v>
      </c>
      <c r="W1456" s="1">
        <v>1</v>
      </c>
      <c r="X1456" s="1">
        <v>1</v>
      </c>
      <c r="Y1456" s="1" t="s">
        <v>66</v>
      </c>
      <c r="Z1456" s="1" t="s">
        <v>66</v>
      </c>
      <c r="AA1456" s="1" t="s">
        <v>58</v>
      </c>
      <c r="AB1456" s="1" t="s">
        <v>66</v>
      </c>
      <c r="AC1456" s="1" t="s">
        <v>58</v>
      </c>
      <c r="AD1456" s="1" t="s">
        <v>58</v>
      </c>
      <c r="AE1456" s="1" t="s">
        <v>58</v>
      </c>
      <c r="AF1456" s="1" t="s">
        <v>58</v>
      </c>
      <c r="AG1456" s="1" t="s">
        <v>66</v>
      </c>
      <c r="AH1456" s="1" t="s">
        <v>58</v>
      </c>
      <c r="AI1456" s="1" t="s">
        <v>58</v>
      </c>
      <c r="AJ1456" s="1" t="s">
        <v>58</v>
      </c>
      <c r="AK1456" s="1">
        <v>0</v>
      </c>
      <c r="AL1456" s="1">
        <v>0</v>
      </c>
      <c r="AM1456" s="1">
        <v>1</v>
      </c>
      <c r="AN1456" s="1">
        <v>0</v>
      </c>
      <c r="AO1456" s="1">
        <v>0</v>
      </c>
      <c r="AP1456" s="1">
        <v>0</v>
      </c>
      <c r="AQ1456" s="1">
        <v>0</v>
      </c>
      <c r="AR1456" s="1">
        <v>0</v>
      </c>
      <c r="AS1456" s="1">
        <v>0</v>
      </c>
      <c r="AV1456" s="1">
        <v>15.5</v>
      </c>
      <c r="AW1456" s="1" t="s">
        <v>59</v>
      </c>
      <c r="AX1456" s="1">
        <v>3</v>
      </c>
    </row>
    <row r="1457" spans="1:50">
      <c r="A1457" s="1" t="s">
        <v>2641</v>
      </c>
      <c r="B1457" s="1" t="s">
        <v>2642</v>
      </c>
      <c r="C1457" s="1" t="s">
        <v>266</v>
      </c>
      <c r="D1457" s="1">
        <v>760</v>
      </c>
      <c r="E1457" s="1" t="s">
        <v>63</v>
      </c>
      <c r="F1457" s="1">
        <v>44</v>
      </c>
      <c r="G1457" s="1" t="s">
        <v>84</v>
      </c>
      <c r="H1457" s="1">
        <v>287.17</v>
      </c>
      <c r="I1457" s="1" t="s">
        <v>55</v>
      </c>
      <c r="J1457" s="1" t="s">
        <v>71</v>
      </c>
      <c r="K1457" s="1" t="s">
        <v>128</v>
      </c>
      <c r="L1457" s="1" t="s">
        <v>58</v>
      </c>
      <c r="M1457" s="1">
        <v>0</v>
      </c>
      <c r="N1457" s="1">
        <v>2</v>
      </c>
      <c r="O1457" s="1">
        <v>2</v>
      </c>
      <c r="P1457" s="1">
        <v>0</v>
      </c>
      <c r="Q1457" s="1" t="s">
        <v>59</v>
      </c>
      <c r="R1457" s="1" t="s">
        <v>59</v>
      </c>
      <c r="S1457" s="1" t="s">
        <v>59</v>
      </c>
      <c r="T1457" s="1" t="s">
        <v>59</v>
      </c>
      <c r="U1457" s="1" t="s">
        <v>59</v>
      </c>
      <c r="V1457" s="1">
        <v>2</v>
      </c>
      <c r="W1457" s="1">
        <v>0</v>
      </c>
      <c r="X1457" s="1">
        <v>1</v>
      </c>
      <c r="Y1457" s="1" t="s">
        <v>58</v>
      </c>
      <c r="Z1457" s="1" t="s">
        <v>58</v>
      </c>
      <c r="AA1457" s="1" t="s">
        <v>58</v>
      </c>
      <c r="AB1457" s="1" t="s">
        <v>66</v>
      </c>
      <c r="AC1457" s="1" t="s">
        <v>58</v>
      </c>
      <c r="AD1457" s="1" t="s">
        <v>58</v>
      </c>
      <c r="AE1457" s="1" t="s">
        <v>58</v>
      </c>
      <c r="AF1457" s="1" t="s">
        <v>58</v>
      </c>
      <c r="AG1457" s="1" t="s">
        <v>58</v>
      </c>
      <c r="AH1457" s="1" t="s">
        <v>58</v>
      </c>
      <c r="AI1457" s="1" t="s">
        <v>58</v>
      </c>
      <c r="AJ1457" s="1" t="s">
        <v>58</v>
      </c>
      <c r="AK1457" s="1">
        <v>0</v>
      </c>
      <c r="AL1457" s="1">
        <v>1</v>
      </c>
      <c r="AM1457" s="1">
        <v>1</v>
      </c>
      <c r="AN1457" s="1">
        <v>0</v>
      </c>
      <c r="AO1457" s="1">
        <v>1</v>
      </c>
      <c r="AP1457" s="1">
        <v>0</v>
      </c>
      <c r="AQ1457" s="1">
        <v>0</v>
      </c>
      <c r="AR1457" s="1">
        <v>0</v>
      </c>
      <c r="AS1457" s="1">
        <v>1</v>
      </c>
      <c r="AV1457" s="1">
        <v>12</v>
      </c>
      <c r="AW1457" s="1" t="s">
        <v>59</v>
      </c>
      <c r="AX1457" s="1">
        <v>9</v>
      </c>
    </row>
    <row r="1458" spans="1:50">
      <c r="A1458" s="1" t="s">
        <v>2643</v>
      </c>
      <c r="B1458" s="1" t="s">
        <v>2644</v>
      </c>
      <c r="C1458" s="1" t="s">
        <v>122</v>
      </c>
      <c r="D1458" s="1">
        <v>3600</v>
      </c>
      <c r="E1458" s="1" t="s">
        <v>63</v>
      </c>
      <c r="F1458" s="1">
        <v>74</v>
      </c>
      <c r="G1458" s="1" t="s">
        <v>64</v>
      </c>
      <c r="H1458" s="1">
        <v>318.08999999999997</v>
      </c>
      <c r="I1458" s="1" t="s">
        <v>94</v>
      </c>
      <c r="J1458" s="1" t="s">
        <v>55</v>
      </c>
      <c r="K1458" s="1" t="s">
        <v>72</v>
      </c>
      <c r="L1458" s="1" t="s">
        <v>58</v>
      </c>
      <c r="M1458" s="1">
        <v>0</v>
      </c>
      <c r="N1458" s="1">
        <v>2</v>
      </c>
      <c r="O1458" s="1">
        <v>2</v>
      </c>
      <c r="P1458" s="1">
        <v>0</v>
      </c>
      <c r="Q1458" s="1" t="s">
        <v>59</v>
      </c>
      <c r="R1458" s="1" t="s">
        <v>59</v>
      </c>
      <c r="S1458" s="1" t="s">
        <v>66</v>
      </c>
      <c r="T1458" s="1" t="s">
        <v>59</v>
      </c>
      <c r="U1458" s="1" t="s">
        <v>59</v>
      </c>
      <c r="V1458" s="1">
        <v>2</v>
      </c>
      <c r="W1458" s="1">
        <v>1</v>
      </c>
      <c r="X1458" s="1">
        <v>1</v>
      </c>
      <c r="Y1458" s="1" t="s">
        <v>66</v>
      </c>
      <c r="Z1458" s="1" t="s">
        <v>66</v>
      </c>
      <c r="AA1458" s="1" t="s">
        <v>58</v>
      </c>
      <c r="AB1458" s="1" t="s">
        <v>58</v>
      </c>
      <c r="AC1458" s="1" t="s">
        <v>58</v>
      </c>
      <c r="AD1458" s="1" t="s">
        <v>58</v>
      </c>
      <c r="AE1458" s="1" t="s">
        <v>58</v>
      </c>
      <c r="AF1458" s="1" t="s">
        <v>58</v>
      </c>
      <c r="AG1458" s="1" t="s">
        <v>58</v>
      </c>
      <c r="AH1458" s="1" t="s">
        <v>58</v>
      </c>
      <c r="AI1458" s="1" t="s">
        <v>58</v>
      </c>
      <c r="AJ1458" s="1" t="s">
        <v>58</v>
      </c>
      <c r="AK1458" s="1">
        <v>0</v>
      </c>
      <c r="AL1458" s="1">
        <v>0</v>
      </c>
      <c r="AM1458" s="1">
        <v>1</v>
      </c>
      <c r="AN1458" s="1">
        <v>1</v>
      </c>
      <c r="AO1458" s="1">
        <v>1</v>
      </c>
      <c r="AP1458" s="1">
        <v>0</v>
      </c>
      <c r="AQ1458" s="1">
        <v>0</v>
      </c>
      <c r="AR1458" s="1">
        <v>0</v>
      </c>
      <c r="AS1458" s="1">
        <v>1</v>
      </c>
      <c r="AV1458" s="1">
        <v>14.5</v>
      </c>
      <c r="AW1458" s="1" t="s">
        <v>59</v>
      </c>
      <c r="AX1458" s="1">
        <v>7</v>
      </c>
    </row>
    <row r="1459" spans="1:50">
      <c r="A1459" s="1" t="s">
        <v>2645</v>
      </c>
      <c r="B1459" s="1" t="s">
        <v>2646</v>
      </c>
      <c r="C1459" s="1" t="s">
        <v>271</v>
      </c>
      <c r="D1459" s="1">
        <v>6600</v>
      </c>
      <c r="E1459" s="1" t="s">
        <v>63</v>
      </c>
      <c r="F1459" s="1">
        <v>50</v>
      </c>
      <c r="G1459" s="1" t="s">
        <v>54</v>
      </c>
      <c r="H1459" s="1">
        <v>209.87</v>
      </c>
      <c r="I1459" s="1" t="s">
        <v>55</v>
      </c>
      <c r="J1459" s="1" t="s">
        <v>55</v>
      </c>
      <c r="K1459" s="1" t="s">
        <v>80</v>
      </c>
      <c r="L1459" s="1" t="s">
        <v>66</v>
      </c>
      <c r="M1459" s="1">
        <v>1</v>
      </c>
      <c r="N1459" s="1">
        <v>0</v>
      </c>
      <c r="O1459" s="1">
        <v>0</v>
      </c>
      <c r="P1459" s="1">
        <v>0</v>
      </c>
      <c r="Q1459" s="1" t="s">
        <v>59</v>
      </c>
      <c r="R1459" s="1" t="s">
        <v>59</v>
      </c>
      <c r="S1459" s="1" t="s">
        <v>59</v>
      </c>
      <c r="T1459" s="1" t="s">
        <v>59</v>
      </c>
      <c r="U1459" s="1" t="s">
        <v>59</v>
      </c>
      <c r="V1459" s="1">
        <v>1</v>
      </c>
      <c r="W1459" s="1">
        <v>1</v>
      </c>
      <c r="X1459" s="1">
        <v>0</v>
      </c>
      <c r="Y1459" s="1" t="s">
        <v>58</v>
      </c>
      <c r="Z1459" s="1" t="s">
        <v>58</v>
      </c>
      <c r="AA1459" s="1" t="s">
        <v>58</v>
      </c>
      <c r="AB1459" s="1" t="s">
        <v>58</v>
      </c>
      <c r="AC1459" s="1" t="s">
        <v>58</v>
      </c>
      <c r="AD1459" s="1" t="s">
        <v>58</v>
      </c>
      <c r="AE1459" s="1" t="s">
        <v>58</v>
      </c>
      <c r="AF1459" s="1" t="s">
        <v>58</v>
      </c>
      <c r="AG1459" s="1" t="s">
        <v>58</v>
      </c>
      <c r="AH1459" s="1" t="s">
        <v>58</v>
      </c>
      <c r="AI1459" s="1" t="s">
        <v>58</v>
      </c>
      <c r="AJ1459" s="1" t="s">
        <v>58</v>
      </c>
      <c r="AK1459" s="1">
        <v>0</v>
      </c>
      <c r="AL1459" s="1">
        <v>0</v>
      </c>
      <c r="AM1459" s="1">
        <v>1</v>
      </c>
      <c r="AN1459" s="1">
        <v>1</v>
      </c>
      <c r="AO1459" s="1">
        <v>0</v>
      </c>
      <c r="AP1459" s="1">
        <v>0</v>
      </c>
      <c r="AQ1459" s="1">
        <v>0</v>
      </c>
      <c r="AR1459" s="1">
        <v>0</v>
      </c>
      <c r="AS1459" s="1">
        <v>0</v>
      </c>
      <c r="AV1459" s="1">
        <v>11.1</v>
      </c>
      <c r="AW1459" s="1" t="s">
        <v>59</v>
      </c>
      <c r="AX1459" s="1">
        <v>1</v>
      </c>
    </row>
    <row r="1460" spans="1:50">
      <c r="A1460" s="1" t="s">
        <v>2647</v>
      </c>
      <c r="B1460" s="1" t="s">
        <v>2648</v>
      </c>
      <c r="C1460" s="1" t="s">
        <v>122</v>
      </c>
      <c r="D1460" s="1">
        <v>5960</v>
      </c>
      <c r="E1460" s="1" t="s">
        <v>63</v>
      </c>
      <c r="F1460" s="1">
        <v>68</v>
      </c>
      <c r="G1460" s="1" t="s">
        <v>104</v>
      </c>
      <c r="H1460" s="1">
        <v>224.67</v>
      </c>
      <c r="I1460" s="1" t="s">
        <v>105</v>
      </c>
      <c r="J1460" s="1" t="s">
        <v>55</v>
      </c>
      <c r="K1460" s="1" t="s">
        <v>85</v>
      </c>
      <c r="L1460" s="1" t="s">
        <v>58</v>
      </c>
      <c r="M1460" s="1">
        <v>0</v>
      </c>
      <c r="N1460" s="1">
        <v>1</v>
      </c>
      <c r="O1460" s="1">
        <v>1</v>
      </c>
      <c r="P1460" s="1">
        <v>0</v>
      </c>
      <c r="Q1460" s="1" t="s">
        <v>59</v>
      </c>
      <c r="R1460" s="1" t="s">
        <v>59</v>
      </c>
      <c r="S1460" s="1" t="s">
        <v>59</v>
      </c>
      <c r="T1460" s="1" t="s">
        <v>59</v>
      </c>
      <c r="U1460" s="1" t="s">
        <v>59</v>
      </c>
      <c r="V1460" s="1">
        <v>1</v>
      </c>
      <c r="W1460" s="1">
        <v>0</v>
      </c>
      <c r="X1460" s="1">
        <v>0</v>
      </c>
      <c r="Y1460" s="1" t="s">
        <v>59</v>
      </c>
      <c r="Z1460" s="1" t="s">
        <v>59</v>
      </c>
      <c r="AA1460" s="1" t="s">
        <v>59</v>
      </c>
      <c r="AB1460" s="1" t="s">
        <v>59</v>
      </c>
      <c r="AC1460" s="1" t="s">
        <v>59</v>
      </c>
      <c r="AD1460" s="1" t="s">
        <v>59</v>
      </c>
      <c r="AE1460" s="1" t="s">
        <v>59</v>
      </c>
      <c r="AF1460" s="1" t="s">
        <v>59</v>
      </c>
      <c r="AG1460" s="1" t="s">
        <v>59</v>
      </c>
      <c r="AH1460" s="1" t="s">
        <v>59</v>
      </c>
      <c r="AI1460" s="1" t="s">
        <v>59</v>
      </c>
      <c r="AJ1460" s="1" t="s">
        <v>59</v>
      </c>
      <c r="AV1460" s="1">
        <v>14.3</v>
      </c>
      <c r="AW1460" s="1" t="s">
        <v>59</v>
      </c>
      <c r="AX1460" s="1">
        <v>7</v>
      </c>
    </row>
    <row r="1461" spans="1:50">
      <c r="A1461" s="1" t="s">
        <v>2649</v>
      </c>
      <c r="B1461" s="1" t="s">
        <v>2650</v>
      </c>
      <c r="C1461" s="1" t="s">
        <v>202</v>
      </c>
      <c r="D1461" s="1">
        <v>2030</v>
      </c>
      <c r="E1461" s="1" t="s">
        <v>53</v>
      </c>
      <c r="F1461" s="1">
        <v>34</v>
      </c>
      <c r="G1461" s="1" t="s">
        <v>64</v>
      </c>
      <c r="H1461" s="1">
        <v>203.29</v>
      </c>
      <c r="I1461" s="1" t="s">
        <v>196</v>
      </c>
      <c r="J1461" s="1" t="s">
        <v>55</v>
      </c>
      <c r="K1461" s="1" t="s">
        <v>80</v>
      </c>
      <c r="L1461" s="1" t="s">
        <v>66</v>
      </c>
      <c r="M1461" s="1">
        <v>0</v>
      </c>
      <c r="N1461" s="1">
        <v>2</v>
      </c>
      <c r="O1461" s="1">
        <v>2</v>
      </c>
      <c r="P1461" s="1">
        <v>0</v>
      </c>
      <c r="Q1461" s="1" t="s">
        <v>59</v>
      </c>
      <c r="R1461" s="1" t="s">
        <v>59</v>
      </c>
      <c r="S1461" s="1" t="s">
        <v>59</v>
      </c>
      <c r="T1461" s="1" t="s">
        <v>59</v>
      </c>
      <c r="U1461" s="1" t="s">
        <v>59</v>
      </c>
      <c r="Y1461" s="1" t="s">
        <v>58</v>
      </c>
      <c r="Z1461" s="1" t="s">
        <v>58</v>
      </c>
      <c r="AA1461" s="1" t="s">
        <v>58</v>
      </c>
      <c r="AB1461" s="1" t="s">
        <v>58</v>
      </c>
      <c r="AC1461" s="1" t="s">
        <v>58</v>
      </c>
      <c r="AD1461" s="1" t="s">
        <v>58</v>
      </c>
      <c r="AE1461" s="1" t="s">
        <v>58</v>
      </c>
      <c r="AF1461" s="1" t="s">
        <v>58</v>
      </c>
      <c r="AG1461" s="1" t="s">
        <v>58</v>
      </c>
      <c r="AH1461" s="1" t="s">
        <v>58</v>
      </c>
      <c r="AI1461" s="1" t="s">
        <v>58</v>
      </c>
      <c r="AJ1461" s="1" t="s">
        <v>58</v>
      </c>
      <c r="AK1461" s="1">
        <v>1</v>
      </c>
      <c r="AL1461" s="1">
        <v>1</v>
      </c>
      <c r="AM1461" s="1">
        <v>1</v>
      </c>
      <c r="AN1461" s="1">
        <v>0</v>
      </c>
      <c r="AO1461" s="1">
        <v>1</v>
      </c>
      <c r="AP1461" s="1">
        <v>0</v>
      </c>
      <c r="AQ1461" s="1">
        <v>0</v>
      </c>
      <c r="AR1461" s="1">
        <v>0</v>
      </c>
      <c r="AS1461" s="1">
        <v>0</v>
      </c>
      <c r="AW1461" s="1" t="s">
        <v>59</v>
      </c>
      <c r="AX1461" s="1">
        <v>2</v>
      </c>
    </row>
    <row r="1462" spans="1:50">
      <c r="A1462" s="1" t="s">
        <v>2651</v>
      </c>
      <c r="B1462" s="1" t="s">
        <v>2652</v>
      </c>
      <c r="C1462" s="1" t="s">
        <v>134</v>
      </c>
      <c r="E1462" s="1" t="s">
        <v>53</v>
      </c>
      <c r="F1462" s="1">
        <v>24</v>
      </c>
      <c r="G1462" s="1" t="s">
        <v>54</v>
      </c>
      <c r="H1462" s="1">
        <v>100.99</v>
      </c>
      <c r="I1462" s="1" t="s">
        <v>55</v>
      </c>
      <c r="J1462" s="1" t="s">
        <v>55</v>
      </c>
      <c r="K1462" s="1" t="s">
        <v>131</v>
      </c>
      <c r="L1462" s="1" t="s">
        <v>58</v>
      </c>
      <c r="M1462" s="1">
        <v>0</v>
      </c>
      <c r="N1462" s="1">
        <v>0</v>
      </c>
      <c r="O1462" s="1">
        <v>0</v>
      </c>
      <c r="P1462" s="1">
        <v>0</v>
      </c>
      <c r="Q1462" s="1" t="s">
        <v>59</v>
      </c>
      <c r="R1462" s="1" t="s">
        <v>59</v>
      </c>
      <c r="S1462" s="1" t="s">
        <v>59</v>
      </c>
      <c r="T1462" s="1" t="s">
        <v>59</v>
      </c>
      <c r="U1462" s="1" t="s">
        <v>59</v>
      </c>
      <c r="V1462" s="1">
        <v>2</v>
      </c>
      <c r="W1462" s="1">
        <v>0</v>
      </c>
      <c r="X1462" s="1">
        <v>0</v>
      </c>
      <c r="Y1462" s="1" t="s">
        <v>59</v>
      </c>
      <c r="Z1462" s="1" t="s">
        <v>59</v>
      </c>
      <c r="AA1462" s="1" t="s">
        <v>59</v>
      </c>
      <c r="AB1462" s="1" t="s">
        <v>59</v>
      </c>
      <c r="AC1462" s="1" t="s">
        <v>59</v>
      </c>
      <c r="AD1462" s="1" t="s">
        <v>59</v>
      </c>
      <c r="AE1462" s="1" t="s">
        <v>59</v>
      </c>
      <c r="AF1462" s="1" t="s">
        <v>59</v>
      </c>
      <c r="AG1462" s="1" t="s">
        <v>59</v>
      </c>
      <c r="AH1462" s="1" t="s">
        <v>59</v>
      </c>
      <c r="AI1462" s="1" t="s">
        <v>59</v>
      </c>
      <c r="AJ1462" s="1" t="s">
        <v>59</v>
      </c>
      <c r="AV1462" s="1">
        <v>12.2</v>
      </c>
      <c r="AW1462" s="1" t="s">
        <v>59</v>
      </c>
      <c r="AX1462" s="1">
        <v>1</v>
      </c>
    </row>
    <row r="1463" spans="1:50">
      <c r="A1463" s="1" t="s">
        <v>2653</v>
      </c>
      <c r="B1463" s="1" t="s">
        <v>1360</v>
      </c>
      <c r="C1463" s="1" t="s">
        <v>529</v>
      </c>
      <c r="D1463" s="1">
        <v>4360</v>
      </c>
      <c r="E1463" s="1" t="s">
        <v>53</v>
      </c>
      <c r="F1463" s="1">
        <v>54</v>
      </c>
      <c r="G1463" s="1" t="s">
        <v>226</v>
      </c>
      <c r="H1463" s="1">
        <v>355.26</v>
      </c>
      <c r="I1463" s="1" t="s">
        <v>55</v>
      </c>
      <c r="J1463" s="1" t="s">
        <v>55</v>
      </c>
      <c r="K1463" s="1" t="s">
        <v>90</v>
      </c>
      <c r="L1463" s="1" t="s">
        <v>66</v>
      </c>
      <c r="M1463" s="1">
        <v>1</v>
      </c>
      <c r="N1463" s="1">
        <v>1</v>
      </c>
      <c r="O1463" s="1">
        <v>1</v>
      </c>
      <c r="P1463" s="1">
        <v>0</v>
      </c>
      <c r="Q1463" s="1" t="s">
        <v>59</v>
      </c>
      <c r="R1463" s="1" t="s">
        <v>66</v>
      </c>
      <c r="S1463" s="1" t="s">
        <v>59</v>
      </c>
      <c r="T1463" s="1" t="s">
        <v>59</v>
      </c>
      <c r="U1463" s="1" t="s">
        <v>59</v>
      </c>
      <c r="V1463" s="1">
        <v>1</v>
      </c>
      <c r="W1463" s="1">
        <v>1</v>
      </c>
      <c r="X1463" s="1">
        <v>1</v>
      </c>
      <c r="Y1463" s="1" t="s">
        <v>58</v>
      </c>
      <c r="Z1463" s="1" t="s">
        <v>66</v>
      </c>
      <c r="AA1463" s="1" t="s">
        <v>66</v>
      </c>
      <c r="AB1463" s="1" t="s">
        <v>58</v>
      </c>
      <c r="AC1463" s="1" t="s">
        <v>58</v>
      </c>
      <c r="AD1463" s="1" t="s">
        <v>58</v>
      </c>
      <c r="AE1463" s="1" t="s">
        <v>66</v>
      </c>
      <c r="AF1463" s="1" t="s">
        <v>58</v>
      </c>
      <c r="AG1463" s="1" t="s">
        <v>58</v>
      </c>
      <c r="AH1463" s="1" t="s">
        <v>58</v>
      </c>
      <c r="AI1463" s="1" t="s">
        <v>58</v>
      </c>
      <c r="AJ1463" s="1" t="s">
        <v>58</v>
      </c>
      <c r="AK1463" s="1">
        <v>0</v>
      </c>
      <c r="AL1463" s="1">
        <v>1</v>
      </c>
      <c r="AM1463" s="1">
        <v>1</v>
      </c>
      <c r="AN1463" s="1">
        <v>0</v>
      </c>
      <c r="AO1463" s="1">
        <v>1</v>
      </c>
      <c r="AP1463" s="1">
        <v>0</v>
      </c>
      <c r="AQ1463" s="1">
        <v>0</v>
      </c>
      <c r="AR1463" s="1">
        <v>1</v>
      </c>
      <c r="AS1463" s="1">
        <v>1</v>
      </c>
      <c r="AV1463" s="1">
        <v>15.8</v>
      </c>
      <c r="AW1463" s="1" t="s">
        <v>66</v>
      </c>
      <c r="AX1463" s="1">
        <v>8</v>
      </c>
    </row>
    <row r="1464" spans="1:50">
      <c r="A1464" s="1" t="s">
        <v>2654</v>
      </c>
      <c r="B1464" s="1" t="s">
        <v>370</v>
      </c>
      <c r="C1464" s="1" t="s">
        <v>134</v>
      </c>
      <c r="D1464" s="1">
        <v>1320</v>
      </c>
      <c r="E1464" s="1" t="s">
        <v>63</v>
      </c>
      <c r="F1464" s="1">
        <v>42</v>
      </c>
      <c r="G1464" s="1" t="s">
        <v>115</v>
      </c>
      <c r="H1464" s="1">
        <v>149.34</v>
      </c>
      <c r="I1464" s="1" t="s">
        <v>55</v>
      </c>
      <c r="J1464" s="1" t="s">
        <v>55</v>
      </c>
      <c r="K1464" s="1" t="s">
        <v>128</v>
      </c>
      <c r="L1464" s="1" t="s">
        <v>58</v>
      </c>
      <c r="M1464" s="1">
        <v>0</v>
      </c>
      <c r="N1464" s="1">
        <v>0</v>
      </c>
      <c r="O1464" s="1">
        <v>0</v>
      </c>
      <c r="P1464" s="1">
        <v>0</v>
      </c>
      <c r="Q1464" s="1" t="s">
        <v>59</v>
      </c>
      <c r="R1464" s="1" t="s">
        <v>59</v>
      </c>
      <c r="S1464" s="1" t="s">
        <v>59</v>
      </c>
      <c r="T1464" s="1" t="s">
        <v>59</v>
      </c>
      <c r="U1464" s="1" t="s">
        <v>59</v>
      </c>
      <c r="V1464" s="1">
        <v>0</v>
      </c>
      <c r="W1464" s="1">
        <v>0</v>
      </c>
      <c r="X1464" s="1">
        <v>0</v>
      </c>
      <c r="Y1464" s="1" t="s">
        <v>59</v>
      </c>
      <c r="Z1464" s="1" t="s">
        <v>59</v>
      </c>
      <c r="AA1464" s="1" t="s">
        <v>59</v>
      </c>
      <c r="AB1464" s="1" t="s">
        <v>59</v>
      </c>
      <c r="AC1464" s="1" t="s">
        <v>59</v>
      </c>
      <c r="AD1464" s="1" t="s">
        <v>59</v>
      </c>
      <c r="AE1464" s="1" t="s">
        <v>59</v>
      </c>
      <c r="AF1464" s="1" t="s">
        <v>59</v>
      </c>
      <c r="AG1464" s="1" t="s">
        <v>59</v>
      </c>
      <c r="AH1464" s="1" t="s">
        <v>59</v>
      </c>
      <c r="AI1464" s="1" t="s">
        <v>59</v>
      </c>
      <c r="AJ1464" s="1" t="s">
        <v>59</v>
      </c>
      <c r="AV1464" s="1">
        <v>12.5</v>
      </c>
      <c r="AW1464" s="1" t="s">
        <v>59</v>
      </c>
      <c r="AX1464" s="1">
        <v>1</v>
      </c>
    </row>
    <row r="1465" spans="1:50">
      <c r="A1465" s="1" t="s">
        <v>2655</v>
      </c>
      <c r="B1465" s="1" t="s">
        <v>2656</v>
      </c>
      <c r="C1465" s="1" t="s">
        <v>420</v>
      </c>
      <c r="E1465" s="1" t="s">
        <v>53</v>
      </c>
      <c r="F1465" s="1">
        <v>50</v>
      </c>
      <c r="G1465" s="1" t="s">
        <v>70</v>
      </c>
      <c r="H1465" s="1">
        <v>200.33</v>
      </c>
      <c r="I1465" s="1" t="s">
        <v>55</v>
      </c>
      <c r="J1465" s="1" t="s">
        <v>55</v>
      </c>
      <c r="K1465" s="1" t="s">
        <v>72</v>
      </c>
      <c r="L1465" s="1" t="s">
        <v>58</v>
      </c>
      <c r="M1465" s="1">
        <v>0</v>
      </c>
      <c r="N1465" s="1">
        <v>2</v>
      </c>
      <c r="O1465" s="1">
        <v>2</v>
      </c>
      <c r="P1465" s="1">
        <v>0</v>
      </c>
      <c r="Q1465" s="1" t="s">
        <v>59</v>
      </c>
      <c r="R1465" s="1" t="s">
        <v>59</v>
      </c>
      <c r="S1465" s="1" t="s">
        <v>59</v>
      </c>
      <c r="T1465" s="1" t="s">
        <v>59</v>
      </c>
      <c r="U1465" s="1" t="s">
        <v>59</v>
      </c>
      <c r="V1465" s="1">
        <v>1</v>
      </c>
      <c r="W1465" s="1">
        <v>1</v>
      </c>
      <c r="X1465" s="1">
        <v>1</v>
      </c>
      <c r="Y1465" s="1" t="s">
        <v>66</v>
      </c>
      <c r="Z1465" s="1" t="s">
        <v>58</v>
      </c>
      <c r="AA1465" s="1" t="s">
        <v>58</v>
      </c>
      <c r="AB1465" s="1" t="s">
        <v>58</v>
      </c>
      <c r="AC1465" s="1" t="s">
        <v>58</v>
      </c>
      <c r="AD1465" s="1" t="s">
        <v>58</v>
      </c>
      <c r="AE1465" s="1" t="s">
        <v>58</v>
      </c>
      <c r="AF1465" s="1" t="s">
        <v>58</v>
      </c>
      <c r="AG1465" s="1" t="s">
        <v>58</v>
      </c>
      <c r="AH1465" s="1" t="s">
        <v>58</v>
      </c>
      <c r="AI1465" s="1" t="s">
        <v>58</v>
      </c>
      <c r="AJ1465" s="1" t="s">
        <v>58</v>
      </c>
      <c r="AK1465" s="1">
        <v>0</v>
      </c>
      <c r="AL1465" s="1">
        <v>0</v>
      </c>
      <c r="AM1465" s="1">
        <v>1</v>
      </c>
      <c r="AN1465" s="1">
        <v>0</v>
      </c>
      <c r="AO1465" s="1">
        <v>1</v>
      </c>
      <c r="AP1465" s="1">
        <v>1</v>
      </c>
      <c r="AQ1465" s="1">
        <v>0</v>
      </c>
      <c r="AR1465" s="1">
        <v>0</v>
      </c>
      <c r="AS1465" s="1">
        <v>0</v>
      </c>
      <c r="AV1465" s="1">
        <v>10.7</v>
      </c>
      <c r="AW1465" s="1" t="s">
        <v>59</v>
      </c>
      <c r="AX1465" s="1">
        <v>2</v>
      </c>
    </row>
    <row r="1466" spans="1:50">
      <c r="A1466" s="1" t="s">
        <v>2657</v>
      </c>
      <c r="B1466" s="1" t="s">
        <v>2658</v>
      </c>
      <c r="C1466" s="1" t="s">
        <v>75</v>
      </c>
      <c r="D1466" s="1">
        <v>2160</v>
      </c>
      <c r="E1466" s="1" t="s">
        <v>63</v>
      </c>
      <c r="F1466" s="1">
        <v>60</v>
      </c>
      <c r="G1466" s="1" t="s">
        <v>163</v>
      </c>
      <c r="H1466" s="1">
        <v>405.26</v>
      </c>
      <c r="I1466" s="1" t="s">
        <v>100</v>
      </c>
      <c r="J1466" s="1" t="s">
        <v>71</v>
      </c>
      <c r="K1466" s="1" t="s">
        <v>111</v>
      </c>
      <c r="L1466" s="1" t="s">
        <v>58</v>
      </c>
      <c r="M1466" s="1">
        <v>0</v>
      </c>
      <c r="N1466" s="1">
        <v>2</v>
      </c>
      <c r="O1466" s="1">
        <v>2</v>
      </c>
      <c r="P1466" s="1">
        <v>0</v>
      </c>
      <c r="Q1466" s="1" t="s">
        <v>59</v>
      </c>
      <c r="R1466" s="1" t="s">
        <v>59</v>
      </c>
      <c r="S1466" s="1" t="s">
        <v>66</v>
      </c>
      <c r="T1466" s="1" t="s">
        <v>66</v>
      </c>
      <c r="U1466" s="1" t="s">
        <v>66</v>
      </c>
      <c r="V1466" s="1">
        <v>0</v>
      </c>
      <c r="W1466" s="1">
        <v>1</v>
      </c>
      <c r="X1466" s="1">
        <v>1</v>
      </c>
      <c r="Y1466" s="1" t="s">
        <v>66</v>
      </c>
      <c r="Z1466" s="1" t="s">
        <v>66</v>
      </c>
      <c r="AA1466" s="1" t="s">
        <v>58</v>
      </c>
      <c r="AB1466" s="1" t="s">
        <v>66</v>
      </c>
      <c r="AC1466" s="1" t="s">
        <v>58</v>
      </c>
      <c r="AD1466" s="1" t="s">
        <v>58</v>
      </c>
      <c r="AE1466" s="1" t="s">
        <v>58</v>
      </c>
      <c r="AF1466" s="1" t="s">
        <v>58</v>
      </c>
      <c r="AG1466" s="1" t="s">
        <v>58</v>
      </c>
      <c r="AH1466" s="1" t="s">
        <v>58</v>
      </c>
      <c r="AI1466" s="1" t="s">
        <v>58</v>
      </c>
      <c r="AJ1466" s="1" t="s">
        <v>58</v>
      </c>
      <c r="AK1466" s="1">
        <v>0</v>
      </c>
      <c r="AL1466" s="1">
        <v>1</v>
      </c>
      <c r="AM1466" s="1">
        <v>1</v>
      </c>
      <c r="AN1466" s="1">
        <v>0</v>
      </c>
      <c r="AO1466" s="1">
        <v>1</v>
      </c>
      <c r="AP1466" s="1">
        <v>0</v>
      </c>
      <c r="AQ1466" s="1">
        <v>0</v>
      </c>
      <c r="AR1466" s="1">
        <v>0</v>
      </c>
      <c r="AS1466" s="1">
        <v>1</v>
      </c>
      <c r="AV1466" s="1">
        <v>15.4</v>
      </c>
      <c r="AW1466" s="1" t="s">
        <v>59</v>
      </c>
      <c r="AX1466" s="1">
        <v>1</v>
      </c>
    </row>
    <row r="1467" spans="1:50">
      <c r="A1467" s="1" t="s">
        <v>2659</v>
      </c>
      <c r="B1467" s="1" t="s">
        <v>2660</v>
      </c>
      <c r="C1467" s="1" t="s">
        <v>199</v>
      </c>
      <c r="D1467" s="1">
        <v>6280</v>
      </c>
      <c r="E1467" s="1" t="s">
        <v>53</v>
      </c>
      <c r="F1467" s="1">
        <v>0</v>
      </c>
      <c r="G1467" s="1" t="s">
        <v>226</v>
      </c>
      <c r="H1467" s="1">
        <v>330.92</v>
      </c>
      <c r="I1467" s="1" t="s">
        <v>55</v>
      </c>
      <c r="J1467" s="1" t="s">
        <v>55</v>
      </c>
      <c r="K1467" s="1" t="s">
        <v>131</v>
      </c>
      <c r="L1467" s="1" t="s">
        <v>66</v>
      </c>
      <c r="M1467" s="1">
        <v>2</v>
      </c>
      <c r="N1467" s="1">
        <v>1</v>
      </c>
      <c r="O1467" s="1">
        <v>1</v>
      </c>
      <c r="P1467" s="1">
        <v>0</v>
      </c>
      <c r="Q1467" s="1" t="s">
        <v>59</v>
      </c>
      <c r="R1467" s="1" t="s">
        <v>59</v>
      </c>
      <c r="S1467" s="1" t="s">
        <v>59</v>
      </c>
      <c r="T1467" s="1" t="s">
        <v>59</v>
      </c>
      <c r="U1467" s="1" t="s">
        <v>59</v>
      </c>
      <c r="W1467" s="1">
        <v>0</v>
      </c>
      <c r="X1467" s="1">
        <v>0</v>
      </c>
      <c r="Y1467" s="1" t="s">
        <v>58</v>
      </c>
      <c r="Z1467" s="1" t="s">
        <v>58</v>
      </c>
      <c r="AA1467" s="1" t="s">
        <v>58</v>
      </c>
      <c r="AB1467" s="1" t="s">
        <v>58</v>
      </c>
      <c r="AC1467" s="1" t="s">
        <v>58</v>
      </c>
      <c r="AD1467" s="1" t="s">
        <v>58</v>
      </c>
      <c r="AE1467" s="1" t="s">
        <v>58</v>
      </c>
      <c r="AF1467" s="1" t="s">
        <v>58</v>
      </c>
      <c r="AG1467" s="1" t="s">
        <v>58</v>
      </c>
      <c r="AH1467" s="1" t="s">
        <v>58</v>
      </c>
      <c r="AI1467" s="1" t="s">
        <v>58</v>
      </c>
      <c r="AJ1467" s="1" t="s">
        <v>58</v>
      </c>
      <c r="AK1467" s="1">
        <v>1</v>
      </c>
      <c r="AL1467" s="1">
        <v>0</v>
      </c>
      <c r="AM1467" s="1">
        <v>1</v>
      </c>
      <c r="AN1467" s="1">
        <v>0</v>
      </c>
      <c r="AO1467" s="1">
        <v>1</v>
      </c>
      <c r="AP1467" s="1">
        <v>0</v>
      </c>
      <c r="AQ1467" s="1">
        <v>0</v>
      </c>
      <c r="AR1467" s="1">
        <v>0</v>
      </c>
      <c r="AS1467" s="1">
        <v>1</v>
      </c>
      <c r="AV1467" s="1">
        <v>14.7</v>
      </c>
      <c r="AW1467" s="1" t="s">
        <v>59</v>
      </c>
      <c r="AX1467" s="1">
        <v>3</v>
      </c>
    </row>
    <row r="1468" spans="1:50">
      <c r="A1468" s="1" t="s">
        <v>2661</v>
      </c>
      <c r="B1468" s="1" t="s">
        <v>2662</v>
      </c>
      <c r="C1468" s="1" t="s">
        <v>366</v>
      </c>
      <c r="D1468" s="1">
        <v>7160</v>
      </c>
      <c r="E1468" s="1" t="s">
        <v>63</v>
      </c>
      <c r="F1468" s="1">
        <v>72</v>
      </c>
      <c r="G1468" s="1" t="s">
        <v>115</v>
      </c>
      <c r="H1468" s="1">
        <v>277.3</v>
      </c>
      <c r="I1468" s="1" t="s">
        <v>55</v>
      </c>
      <c r="J1468" s="1" t="s">
        <v>55</v>
      </c>
      <c r="K1468" s="1" t="s">
        <v>256</v>
      </c>
      <c r="L1468" s="1" t="s">
        <v>58</v>
      </c>
      <c r="M1468" s="1">
        <v>0</v>
      </c>
      <c r="N1468" s="1">
        <v>0</v>
      </c>
      <c r="O1468" s="1">
        <v>0</v>
      </c>
      <c r="P1468" s="1">
        <v>0</v>
      </c>
      <c r="Q1468" s="1" t="s">
        <v>59</v>
      </c>
      <c r="R1468" s="1" t="s">
        <v>59</v>
      </c>
      <c r="S1468" s="1" t="s">
        <v>59</v>
      </c>
      <c r="T1468" s="1" t="s">
        <v>59</v>
      </c>
      <c r="U1468" s="1" t="s">
        <v>59</v>
      </c>
      <c r="V1468" s="1">
        <v>1</v>
      </c>
      <c r="W1468" s="1">
        <v>0</v>
      </c>
      <c r="X1468" s="1">
        <v>0</v>
      </c>
      <c r="Y1468" s="1" t="s">
        <v>66</v>
      </c>
      <c r="Z1468" s="1" t="s">
        <v>58</v>
      </c>
      <c r="AA1468" s="1" t="s">
        <v>58</v>
      </c>
      <c r="AB1468" s="1" t="s">
        <v>58</v>
      </c>
      <c r="AC1468" s="1" t="s">
        <v>58</v>
      </c>
      <c r="AD1468" s="1" t="s">
        <v>58</v>
      </c>
      <c r="AE1468" s="1" t="s">
        <v>66</v>
      </c>
      <c r="AF1468" s="1" t="s">
        <v>58</v>
      </c>
      <c r="AG1468" s="1" t="s">
        <v>58</v>
      </c>
      <c r="AH1468" s="1" t="s">
        <v>58</v>
      </c>
      <c r="AI1468" s="1" t="s">
        <v>58</v>
      </c>
      <c r="AJ1468" s="1" t="s">
        <v>58</v>
      </c>
      <c r="AK1468" s="1">
        <v>1</v>
      </c>
      <c r="AL1468" s="1">
        <v>1</v>
      </c>
      <c r="AM1468" s="1">
        <v>1</v>
      </c>
      <c r="AN1468" s="1">
        <v>0</v>
      </c>
      <c r="AO1468" s="1">
        <v>0</v>
      </c>
      <c r="AP1468" s="1">
        <v>0</v>
      </c>
      <c r="AQ1468" s="1">
        <v>0</v>
      </c>
      <c r="AR1468" s="1">
        <v>0</v>
      </c>
      <c r="AS1468" s="1">
        <v>0</v>
      </c>
      <c r="AV1468" s="1">
        <v>13.4</v>
      </c>
      <c r="AW1468" s="1" t="s">
        <v>59</v>
      </c>
      <c r="AX1468" s="1">
        <v>4</v>
      </c>
    </row>
    <row r="1469" spans="1:50">
      <c r="A1469" s="1" t="s">
        <v>2663</v>
      </c>
      <c r="B1469" s="1" t="s">
        <v>2664</v>
      </c>
      <c r="C1469" s="1" t="s">
        <v>236</v>
      </c>
      <c r="E1469" s="1" t="s">
        <v>63</v>
      </c>
      <c r="F1469" s="1">
        <v>64</v>
      </c>
      <c r="G1469" s="1" t="s">
        <v>64</v>
      </c>
      <c r="H1469" s="1">
        <v>206.91</v>
      </c>
      <c r="I1469" s="1" t="s">
        <v>76</v>
      </c>
      <c r="J1469" s="1" t="s">
        <v>71</v>
      </c>
      <c r="K1469" s="1" t="s">
        <v>85</v>
      </c>
      <c r="L1469" s="1" t="s">
        <v>58</v>
      </c>
      <c r="M1469" s="1">
        <v>0</v>
      </c>
      <c r="N1469" s="1">
        <v>2</v>
      </c>
      <c r="O1469" s="1">
        <v>2</v>
      </c>
      <c r="P1469" s="1">
        <v>0</v>
      </c>
      <c r="Q1469" s="1" t="s">
        <v>59</v>
      </c>
      <c r="R1469" s="1" t="s">
        <v>59</v>
      </c>
      <c r="S1469" s="1" t="s">
        <v>59</v>
      </c>
      <c r="T1469" s="1" t="s">
        <v>66</v>
      </c>
      <c r="U1469" s="1" t="s">
        <v>66</v>
      </c>
      <c r="V1469" s="1">
        <v>1</v>
      </c>
      <c r="W1469" s="1">
        <v>0</v>
      </c>
      <c r="X1469" s="1">
        <v>0</v>
      </c>
      <c r="Y1469" s="1" t="s">
        <v>58</v>
      </c>
      <c r="Z1469" s="1" t="s">
        <v>58</v>
      </c>
      <c r="AA1469" s="1" t="s">
        <v>58</v>
      </c>
      <c r="AB1469" s="1" t="s">
        <v>58</v>
      </c>
      <c r="AC1469" s="1" t="s">
        <v>58</v>
      </c>
      <c r="AD1469" s="1" t="s">
        <v>58</v>
      </c>
      <c r="AE1469" s="1" t="s">
        <v>58</v>
      </c>
      <c r="AF1469" s="1" t="s">
        <v>58</v>
      </c>
      <c r="AG1469" s="1" t="s">
        <v>58</v>
      </c>
      <c r="AH1469" s="1" t="s">
        <v>58</v>
      </c>
      <c r="AI1469" s="1" t="s">
        <v>58</v>
      </c>
      <c r="AJ1469" s="1" t="s">
        <v>58</v>
      </c>
      <c r="AK1469" s="1">
        <v>0</v>
      </c>
      <c r="AL1469" s="1">
        <v>0</v>
      </c>
      <c r="AM1469" s="1">
        <v>1</v>
      </c>
      <c r="AN1469" s="1">
        <v>1</v>
      </c>
      <c r="AO1469" s="1">
        <v>1</v>
      </c>
      <c r="AP1469" s="1">
        <v>0</v>
      </c>
      <c r="AQ1469" s="1">
        <v>0</v>
      </c>
      <c r="AR1469" s="1">
        <v>1</v>
      </c>
      <c r="AS1469" s="1">
        <v>0</v>
      </c>
      <c r="AV1469" s="1">
        <v>11.9</v>
      </c>
      <c r="AW1469" s="1" t="s">
        <v>59</v>
      </c>
      <c r="AX1469" s="1">
        <v>4</v>
      </c>
    </row>
    <row r="1470" spans="1:50">
      <c r="A1470" s="1" t="s">
        <v>2665</v>
      </c>
      <c r="B1470" s="1" t="s">
        <v>1505</v>
      </c>
      <c r="C1470" s="1" t="s">
        <v>266</v>
      </c>
      <c r="D1470" s="1">
        <v>7680</v>
      </c>
      <c r="E1470" s="1" t="s">
        <v>53</v>
      </c>
      <c r="F1470" s="1">
        <v>38</v>
      </c>
      <c r="G1470" s="1" t="s">
        <v>84</v>
      </c>
      <c r="H1470" s="1">
        <v>244.74</v>
      </c>
      <c r="I1470" s="1" t="s">
        <v>241</v>
      </c>
      <c r="J1470" s="1" t="s">
        <v>55</v>
      </c>
      <c r="K1470" s="1" t="s">
        <v>131</v>
      </c>
      <c r="L1470" s="1" t="s">
        <v>58</v>
      </c>
      <c r="M1470" s="1">
        <v>0</v>
      </c>
      <c r="N1470" s="1">
        <v>0</v>
      </c>
      <c r="O1470" s="1">
        <v>0</v>
      </c>
      <c r="P1470" s="1">
        <v>1</v>
      </c>
      <c r="Q1470" s="1" t="s">
        <v>59</v>
      </c>
      <c r="R1470" s="1" t="s">
        <v>59</v>
      </c>
      <c r="S1470" s="1" t="s">
        <v>59</v>
      </c>
      <c r="T1470" s="1" t="s">
        <v>59</v>
      </c>
      <c r="U1470" s="1" t="s">
        <v>59</v>
      </c>
      <c r="Y1470" s="1" t="s">
        <v>66</v>
      </c>
      <c r="Z1470" s="1" t="s">
        <v>58</v>
      </c>
      <c r="AA1470" s="1" t="s">
        <v>58</v>
      </c>
      <c r="AB1470" s="1" t="s">
        <v>58</v>
      </c>
      <c r="AC1470" s="1" t="s">
        <v>58</v>
      </c>
      <c r="AD1470" s="1" t="s">
        <v>58</v>
      </c>
      <c r="AE1470" s="1" t="s">
        <v>58</v>
      </c>
      <c r="AF1470" s="1" t="s">
        <v>58</v>
      </c>
      <c r="AG1470" s="1" t="s">
        <v>58</v>
      </c>
      <c r="AH1470" s="1" t="s">
        <v>58</v>
      </c>
      <c r="AI1470" s="1" t="s">
        <v>58</v>
      </c>
      <c r="AJ1470" s="1" t="s">
        <v>58</v>
      </c>
      <c r="AK1470" s="1">
        <v>0</v>
      </c>
      <c r="AL1470" s="1">
        <v>0</v>
      </c>
      <c r="AM1470" s="1">
        <v>1</v>
      </c>
      <c r="AN1470" s="1">
        <v>0</v>
      </c>
      <c r="AO1470" s="1">
        <v>1</v>
      </c>
      <c r="AP1470" s="1">
        <v>0</v>
      </c>
      <c r="AQ1470" s="1">
        <v>0</v>
      </c>
      <c r="AR1470" s="1">
        <v>0</v>
      </c>
      <c r="AS1470" s="1">
        <v>0</v>
      </c>
      <c r="AW1470" s="1" t="s">
        <v>59</v>
      </c>
      <c r="AX1470" s="1">
        <v>9</v>
      </c>
    </row>
    <row r="1471" spans="1:50">
      <c r="A1471" s="1" t="s">
        <v>2666</v>
      </c>
      <c r="B1471" s="1" t="s">
        <v>2667</v>
      </c>
      <c r="C1471" s="1" t="s">
        <v>182</v>
      </c>
      <c r="E1471" s="1" t="s">
        <v>63</v>
      </c>
      <c r="F1471" s="1">
        <v>0</v>
      </c>
      <c r="G1471" s="1" t="s">
        <v>104</v>
      </c>
      <c r="H1471" s="1">
        <v>146.38</v>
      </c>
      <c r="I1471" s="1" t="s">
        <v>55</v>
      </c>
      <c r="J1471" s="1" t="s">
        <v>55</v>
      </c>
      <c r="K1471" s="1" t="s">
        <v>57</v>
      </c>
      <c r="L1471" s="1" t="s">
        <v>58</v>
      </c>
      <c r="M1471" s="1">
        <v>0</v>
      </c>
      <c r="N1471" s="1">
        <v>0</v>
      </c>
      <c r="O1471" s="1">
        <v>0</v>
      </c>
      <c r="P1471" s="1">
        <v>0</v>
      </c>
      <c r="Q1471" s="1" t="s">
        <v>59</v>
      </c>
      <c r="R1471" s="1" t="s">
        <v>59</v>
      </c>
      <c r="S1471" s="1" t="s">
        <v>59</v>
      </c>
      <c r="T1471" s="1" t="s">
        <v>59</v>
      </c>
      <c r="U1471" s="1" t="s">
        <v>59</v>
      </c>
      <c r="V1471" s="1">
        <v>0</v>
      </c>
      <c r="W1471" s="1">
        <v>1</v>
      </c>
      <c r="X1471" s="1">
        <v>0</v>
      </c>
      <c r="Y1471" s="1" t="s">
        <v>59</v>
      </c>
      <c r="Z1471" s="1" t="s">
        <v>59</v>
      </c>
      <c r="AA1471" s="1" t="s">
        <v>59</v>
      </c>
      <c r="AB1471" s="1" t="s">
        <v>59</v>
      </c>
      <c r="AC1471" s="1" t="s">
        <v>59</v>
      </c>
      <c r="AD1471" s="1" t="s">
        <v>59</v>
      </c>
      <c r="AE1471" s="1" t="s">
        <v>59</v>
      </c>
      <c r="AF1471" s="1" t="s">
        <v>59</v>
      </c>
      <c r="AG1471" s="1" t="s">
        <v>59</v>
      </c>
      <c r="AH1471" s="1" t="s">
        <v>59</v>
      </c>
      <c r="AI1471" s="1" t="s">
        <v>59</v>
      </c>
      <c r="AJ1471" s="1" t="s">
        <v>59</v>
      </c>
      <c r="AV1471" s="1">
        <v>10.8</v>
      </c>
      <c r="AW1471" s="1" t="s">
        <v>59</v>
      </c>
      <c r="AX1471" s="1">
        <v>7</v>
      </c>
    </row>
    <row r="1472" spans="1:50">
      <c r="A1472" s="1" t="s">
        <v>2668</v>
      </c>
      <c r="B1472" s="1" t="s">
        <v>2669</v>
      </c>
      <c r="C1472" s="1" t="s">
        <v>199</v>
      </c>
      <c r="E1472" s="1" t="s">
        <v>53</v>
      </c>
      <c r="F1472" s="1">
        <v>42</v>
      </c>
      <c r="G1472" s="1" t="s">
        <v>54</v>
      </c>
      <c r="H1472" s="1">
        <v>252.96</v>
      </c>
      <c r="I1472" s="1" t="s">
        <v>65</v>
      </c>
      <c r="J1472" s="1" t="s">
        <v>71</v>
      </c>
      <c r="K1472" s="1" t="s">
        <v>131</v>
      </c>
      <c r="L1472" s="1" t="s">
        <v>66</v>
      </c>
      <c r="M1472" s="1">
        <v>2</v>
      </c>
      <c r="N1472" s="1">
        <v>0</v>
      </c>
      <c r="O1472" s="1">
        <v>0</v>
      </c>
      <c r="P1472" s="1">
        <v>0</v>
      </c>
      <c r="Q1472" s="1" t="s">
        <v>59</v>
      </c>
      <c r="R1472" s="1" t="s">
        <v>59</v>
      </c>
      <c r="S1472" s="1" t="s">
        <v>59</v>
      </c>
      <c r="T1472" s="1" t="s">
        <v>59</v>
      </c>
      <c r="U1472" s="1" t="s">
        <v>59</v>
      </c>
      <c r="W1472" s="1">
        <v>0</v>
      </c>
      <c r="X1472" s="1">
        <v>0</v>
      </c>
      <c r="Y1472" s="1" t="s">
        <v>58</v>
      </c>
      <c r="Z1472" s="1" t="s">
        <v>58</v>
      </c>
      <c r="AA1472" s="1" t="s">
        <v>58</v>
      </c>
      <c r="AB1472" s="1" t="s">
        <v>58</v>
      </c>
      <c r="AC1472" s="1" t="s">
        <v>58</v>
      </c>
      <c r="AD1472" s="1" t="s">
        <v>58</v>
      </c>
      <c r="AE1472" s="1" t="s">
        <v>58</v>
      </c>
      <c r="AF1472" s="1" t="s">
        <v>58</v>
      </c>
      <c r="AG1472" s="1" t="s">
        <v>58</v>
      </c>
      <c r="AH1472" s="1" t="s">
        <v>58</v>
      </c>
      <c r="AI1472" s="1" t="s">
        <v>58</v>
      </c>
      <c r="AJ1472" s="1" t="s">
        <v>58</v>
      </c>
      <c r="AK1472" s="1">
        <v>1</v>
      </c>
      <c r="AL1472" s="1">
        <v>1</v>
      </c>
      <c r="AM1472" s="1">
        <v>0</v>
      </c>
      <c r="AN1472" s="1">
        <v>0</v>
      </c>
      <c r="AO1472" s="1">
        <v>1</v>
      </c>
      <c r="AP1472" s="1">
        <v>0</v>
      </c>
      <c r="AQ1472" s="1">
        <v>1</v>
      </c>
      <c r="AR1472" s="1">
        <v>0</v>
      </c>
      <c r="AS1472" s="1">
        <v>1</v>
      </c>
      <c r="AV1472" s="1">
        <v>12</v>
      </c>
      <c r="AW1472" s="1" t="s">
        <v>59</v>
      </c>
      <c r="AX1472" s="1">
        <v>3</v>
      </c>
    </row>
    <row r="1473" spans="1:50">
      <c r="A1473" s="1" t="s">
        <v>2670</v>
      </c>
      <c r="B1473" s="1" t="s">
        <v>2671</v>
      </c>
      <c r="C1473" s="1" t="s">
        <v>119</v>
      </c>
      <c r="E1473" s="1" t="s">
        <v>53</v>
      </c>
      <c r="F1473" s="1">
        <v>44</v>
      </c>
      <c r="G1473" s="1" t="s">
        <v>246</v>
      </c>
      <c r="H1473" s="1">
        <v>370.07</v>
      </c>
      <c r="I1473" s="1" t="s">
        <v>55</v>
      </c>
      <c r="J1473" s="1" t="s">
        <v>55</v>
      </c>
      <c r="K1473" s="1" t="s">
        <v>123</v>
      </c>
      <c r="L1473" s="1" t="s">
        <v>58</v>
      </c>
      <c r="M1473" s="1">
        <v>0</v>
      </c>
      <c r="N1473" s="1">
        <v>1</v>
      </c>
      <c r="O1473" s="1">
        <v>1</v>
      </c>
      <c r="P1473" s="1">
        <v>0</v>
      </c>
      <c r="Q1473" s="1" t="s">
        <v>59</v>
      </c>
      <c r="R1473" s="1" t="s">
        <v>59</v>
      </c>
      <c r="S1473" s="1" t="s">
        <v>59</v>
      </c>
      <c r="T1473" s="1" t="s">
        <v>59</v>
      </c>
      <c r="U1473" s="1" t="s">
        <v>59</v>
      </c>
      <c r="W1473" s="1">
        <v>0</v>
      </c>
      <c r="X1473" s="1">
        <v>0</v>
      </c>
      <c r="Y1473" s="1" t="s">
        <v>66</v>
      </c>
      <c r="Z1473" s="1" t="s">
        <v>66</v>
      </c>
      <c r="AA1473" s="1" t="s">
        <v>58</v>
      </c>
      <c r="AB1473" s="1" t="s">
        <v>66</v>
      </c>
      <c r="AC1473" s="1" t="s">
        <v>58</v>
      </c>
      <c r="AD1473" s="1" t="s">
        <v>58</v>
      </c>
      <c r="AE1473" s="1" t="s">
        <v>58</v>
      </c>
      <c r="AF1473" s="1" t="s">
        <v>58</v>
      </c>
      <c r="AG1473" s="1" t="s">
        <v>58</v>
      </c>
      <c r="AH1473" s="1" t="s">
        <v>58</v>
      </c>
      <c r="AI1473" s="1" t="s">
        <v>58</v>
      </c>
      <c r="AJ1473" s="1" t="s">
        <v>58</v>
      </c>
      <c r="AK1473" s="1">
        <v>1</v>
      </c>
      <c r="AL1473" s="1">
        <v>0</v>
      </c>
      <c r="AM1473" s="1">
        <v>1</v>
      </c>
      <c r="AN1473" s="1">
        <v>0</v>
      </c>
      <c r="AO1473" s="1">
        <v>1</v>
      </c>
      <c r="AP1473" s="1">
        <v>0</v>
      </c>
      <c r="AQ1473" s="1">
        <v>0</v>
      </c>
      <c r="AR1473" s="1">
        <v>1</v>
      </c>
      <c r="AS1473" s="1">
        <v>1</v>
      </c>
      <c r="AV1473" s="1">
        <v>15</v>
      </c>
      <c r="AW1473" s="1" t="s">
        <v>59</v>
      </c>
      <c r="AX1473" s="1">
        <v>7</v>
      </c>
    </row>
    <row r="1474" spans="1:50">
      <c r="A1474" s="1" t="s">
        <v>2672</v>
      </c>
      <c r="B1474" s="1" t="s">
        <v>1404</v>
      </c>
      <c r="C1474" s="1" t="s">
        <v>199</v>
      </c>
      <c r="D1474" s="1">
        <v>6280</v>
      </c>
      <c r="E1474" s="1" t="s">
        <v>53</v>
      </c>
      <c r="F1474" s="1">
        <v>0</v>
      </c>
      <c r="G1474" s="1" t="s">
        <v>54</v>
      </c>
      <c r="H1474" s="1">
        <v>100</v>
      </c>
      <c r="I1474" s="1" t="s">
        <v>55</v>
      </c>
      <c r="J1474" s="1" t="s">
        <v>55</v>
      </c>
      <c r="K1474" s="1" t="s">
        <v>123</v>
      </c>
      <c r="L1474" s="1" t="s">
        <v>58</v>
      </c>
      <c r="M1474" s="1">
        <v>0</v>
      </c>
      <c r="N1474" s="1">
        <v>2</v>
      </c>
      <c r="O1474" s="1">
        <v>2</v>
      </c>
      <c r="P1474" s="1">
        <v>0</v>
      </c>
      <c r="Q1474" s="1" t="s">
        <v>59</v>
      </c>
      <c r="R1474" s="1" t="s">
        <v>59</v>
      </c>
      <c r="S1474" s="1" t="s">
        <v>59</v>
      </c>
      <c r="T1474" s="1" t="s">
        <v>59</v>
      </c>
      <c r="U1474" s="1" t="s">
        <v>59</v>
      </c>
      <c r="W1474" s="1">
        <v>0</v>
      </c>
      <c r="X1474" s="1">
        <v>0</v>
      </c>
      <c r="Y1474" s="1" t="s">
        <v>59</v>
      </c>
      <c r="Z1474" s="1" t="s">
        <v>59</v>
      </c>
      <c r="AA1474" s="1" t="s">
        <v>59</v>
      </c>
      <c r="AB1474" s="1" t="s">
        <v>59</v>
      </c>
      <c r="AC1474" s="1" t="s">
        <v>59</v>
      </c>
      <c r="AD1474" s="1" t="s">
        <v>59</v>
      </c>
      <c r="AE1474" s="1" t="s">
        <v>59</v>
      </c>
      <c r="AF1474" s="1" t="s">
        <v>59</v>
      </c>
      <c r="AG1474" s="1" t="s">
        <v>59</v>
      </c>
      <c r="AH1474" s="1" t="s">
        <v>59</v>
      </c>
      <c r="AI1474" s="1" t="s">
        <v>59</v>
      </c>
      <c r="AJ1474" s="1" t="s">
        <v>59</v>
      </c>
      <c r="AV1474" s="1">
        <v>11.7</v>
      </c>
      <c r="AW1474" s="1" t="s">
        <v>59</v>
      </c>
      <c r="AX1474" s="1">
        <v>3</v>
      </c>
    </row>
    <row r="1475" spans="1:50">
      <c r="A1475" s="1" t="s">
        <v>2673</v>
      </c>
      <c r="B1475" s="1" t="s">
        <v>2674</v>
      </c>
      <c r="C1475" s="1" t="s">
        <v>148</v>
      </c>
      <c r="D1475" s="1">
        <v>875</v>
      </c>
      <c r="E1475" s="1" t="s">
        <v>63</v>
      </c>
      <c r="F1475" s="1">
        <v>28</v>
      </c>
      <c r="G1475" s="1" t="s">
        <v>64</v>
      </c>
      <c r="H1475" s="1">
        <v>429.93</v>
      </c>
      <c r="I1475" s="1" t="s">
        <v>55</v>
      </c>
      <c r="J1475" s="1" t="s">
        <v>55</v>
      </c>
      <c r="K1475" s="1" t="s">
        <v>57</v>
      </c>
      <c r="L1475" s="1" t="s">
        <v>58</v>
      </c>
      <c r="M1475" s="1">
        <v>0</v>
      </c>
      <c r="N1475" s="1">
        <v>1</v>
      </c>
      <c r="O1475" s="1">
        <v>1</v>
      </c>
      <c r="P1475" s="1">
        <v>0</v>
      </c>
      <c r="Q1475" s="1" t="s">
        <v>59</v>
      </c>
      <c r="R1475" s="1" t="s">
        <v>59</v>
      </c>
      <c r="S1475" s="1" t="s">
        <v>59</v>
      </c>
      <c r="T1475" s="1" t="s">
        <v>59</v>
      </c>
      <c r="U1475" s="1" t="s">
        <v>59</v>
      </c>
      <c r="W1475" s="1">
        <v>0</v>
      </c>
      <c r="X1475" s="1">
        <v>0</v>
      </c>
      <c r="Y1475" s="1" t="s">
        <v>58</v>
      </c>
      <c r="Z1475" s="1" t="s">
        <v>58</v>
      </c>
      <c r="AA1475" s="1" t="s">
        <v>58</v>
      </c>
      <c r="AB1475" s="1" t="s">
        <v>58</v>
      </c>
      <c r="AC1475" s="1" t="s">
        <v>58</v>
      </c>
      <c r="AD1475" s="1" t="s">
        <v>58</v>
      </c>
      <c r="AE1475" s="1" t="s">
        <v>58</v>
      </c>
      <c r="AF1475" s="1" t="s">
        <v>58</v>
      </c>
      <c r="AG1475" s="1" t="s">
        <v>58</v>
      </c>
      <c r="AH1475" s="1" t="s">
        <v>58</v>
      </c>
      <c r="AI1475" s="1" t="s">
        <v>58</v>
      </c>
      <c r="AJ1475" s="1" t="s">
        <v>58</v>
      </c>
      <c r="AK1475" s="1">
        <v>0</v>
      </c>
      <c r="AL1475" s="1">
        <v>0</v>
      </c>
      <c r="AM1475" s="1">
        <v>0</v>
      </c>
      <c r="AN1475" s="1">
        <v>0</v>
      </c>
      <c r="AO1475" s="1">
        <v>1</v>
      </c>
      <c r="AP1475" s="1">
        <v>0</v>
      </c>
      <c r="AQ1475" s="1">
        <v>0</v>
      </c>
      <c r="AR1475" s="1">
        <v>0</v>
      </c>
      <c r="AS1475" s="1">
        <v>1</v>
      </c>
      <c r="AV1475" s="1">
        <v>14.8</v>
      </c>
      <c r="AW1475" s="1" t="s">
        <v>59</v>
      </c>
      <c r="AX1475" s="1">
        <v>3</v>
      </c>
    </row>
    <row r="1476" spans="1:50">
      <c r="A1476" s="1" t="s">
        <v>2675</v>
      </c>
      <c r="B1476" s="1" t="s">
        <v>2377</v>
      </c>
      <c r="C1476" s="1" t="s">
        <v>171</v>
      </c>
      <c r="D1476" s="1">
        <v>5600</v>
      </c>
      <c r="E1476" s="1" t="s">
        <v>53</v>
      </c>
      <c r="F1476" s="1">
        <v>56</v>
      </c>
      <c r="G1476" s="1" t="s">
        <v>104</v>
      </c>
      <c r="H1476" s="1">
        <v>235.86</v>
      </c>
      <c r="I1476" s="1" t="s">
        <v>55</v>
      </c>
      <c r="J1476" s="1" t="s">
        <v>56</v>
      </c>
      <c r="K1476" s="1" t="s">
        <v>168</v>
      </c>
      <c r="L1476" s="1" t="s">
        <v>66</v>
      </c>
      <c r="M1476" s="1">
        <v>4</v>
      </c>
      <c r="N1476" s="1">
        <v>2</v>
      </c>
      <c r="O1476" s="1">
        <v>2</v>
      </c>
      <c r="P1476" s="1">
        <v>0</v>
      </c>
      <c r="Q1476" s="1" t="s">
        <v>59</v>
      </c>
      <c r="R1476" s="1" t="s">
        <v>59</v>
      </c>
      <c r="S1476" s="1" t="s">
        <v>59</v>
      </c>
      <c r="T1476" s="1" t="s">
        <v>59</v>
      </c>
      <c r="U1476" s="1" t="s">
        <v>59</v>
      </c>
      <c r="V1476" s="1">
        <v>6</v>
      </c>
      <c r="W1476" s="1">
        <v>0</v>
      </c>
      <c r="X1476" s="1">
        <v>1</v>
      </c>
      <c r="Y1476" s="1" t="s">
        <v>59</v>
      </c>
      <c r="Z1476" s="1" t="s">
        <v>59</v>
      </c>
      <c r="AA1476" s="1" t="s">
        <v>59</v>
      </c>
      <c r="AB1476" s="1" t="s">
        <v>59</v>
      </c>
      <c r="AC1476" s="1" t="s">
        <v>59</v>
      </c>
      <c r="AD1476" s="1" t="s">
        <v>59</v>
      </c>
      <c r="AE1476" s="1" t="s">
        <v>59</v>
      </c>
      <c r="AF1476" s="1" t="s">
        <v>59</v>
      </c>
      <c r="AG1476" s="1" t="s">
        <v>59</v>
      </c>
      <c r="AH1476" s="1" t="s">
        <v>59</v>
      </c>
      <c r="AI1476" s="1" t="s">
        <v>59</v>
      </c>
      <c r="AJ1476" s="1" t="s">
        <v>59</v>
      </c>
      <c r="AV1476" s="1">
        <v>11.7</v>
      </c>
      <c r="AW1476" s="1" t="s">
        <v>59</v>
      </c>
      <c r="AX1476" s="1">
        <v>3</v>
      </c>
    </row>
    <row r="1477" spans="1:50">
      <c r="A1477" s="1" t="s">
        <v>2676</v>
      </c>
      <c r="B1477" s="1" t="s">
        <v>894</v>
      </c>
      <c r="C1477" s="1" t="s">
        <v>187</v>
      </c>
      <c r="D1477" s="1">
        <v>5720</v>
      </c>
      <c r="E1477" s="1" t="s">
        <v>63</v>
      </c>
      <c r="F1477" s="1">
        <v>82</v>
      </c>
      <c r="G1477" s="1" t="s">
        <v>64</v>
      </c>
      <c r="H1477" s="1">
        <v>217.76</v>
      </c>
      <c r="I1477" s="1" t="s">
        <v>55</v>
      </c>
      <c r="J1477" s="1" t="s">
        <v>55</v>
      </c>
      <c r="K1477" s="1" t="s">
        <v>72</v>
      </c>
      <c r="L1477" s="1" t="s">
        <v>58</v>
      </c>
      <c r="M1477" s="1">
        <v>0</v>
      </c>
      <c r="N1477" s="1">
        <v>2</v>
      </c>
      <c r="O1477" s="1">
        <v>2</v>
      </c>
      <c r="P1477" s="1">
        <v>2</v>
      </c>
      <c r="Q1477" s="1" t="s">
        <v>59</v>
      </c>
      <c r="R1477" s="1" t="s">
        <v>59</v>
      </c>
      <c r="S1477" s="1" t="s">
        <v>66</v>
      </c>
      <c r="T1477" s="1" t="s">
        <v>66</v>
      </c>
      <c r="U1477" s="1" t="s">
        <v>66</v>
      </c>
      <c r="W1477" s="1">
        <v>0</v>
      </c>
      <c r="X1477" s="1">
        <v>0</v>
      </c>
      <c r="Y1477" s="1" t="s">
        <v>58</v>
      </c>
      <c r="Z1477" s="1" t="s">
        <v>66</v>
      </c>
      <c r="AA1477" s="1" t="s">
        <v>58</v>
      </c>
      <c r="AB1477" s="1" t="s">
        <v>66</v>
      </c>
      <c r="AC1477" s="1" t="s">
        <v>58</v>
      </c>
      <c r="AD1477" s="1" t="s">
        <v>58</v>
      </c>
      <c r="AE1477" s="1" t="s">
        <v>66</v>
      </c>
      <c r="AF1477" s="1" t="s">
        <v>58</v>
      </c>
      <c r="AG1477" s="1" t="s">
        <v>58</v>
      </c>
      <c r="AH1477" s="1" t="s">
        <v>58</v>
      </c>
      <c r="AI1477" s="1" t="s">
        <v>58</v>
      </c>
      <c r="AJ1477" s="1" t="s">
        <v>58</v>
      </c>
      <c r="AK1477" s="1">
        <v>0</v>
      </c>
      <c r="AL1477" s="1">
        <v>1</v>
      </c>
      <c r="AM1477" s="1">
        <v>1</v>
      </c>
      <c r="AN1477" s="1">
        <v>1</v>
      </c>
      <c r="AO1477" s="1">
        <v>1</v>
      </c>
      <c r="AP1477" s="1">
        <v>0</v>
      </c>
      <c r="AQ1477" s="1">
        <v>0</v>
      </c>
      <c r="AR1477" s="1">
        <v>0</v>
      </c>
      <c r="AS1477" s="1">
        <v>1</v>
      </c>
      <c r="AV1477" s="1">
        <v>11.9</v>
      </c>
      <c r="AW1477" s="1" t="s">
        <v>59</v>
      </c>
      <c r="AX1477" s="1">
        <v>7</v>
      </c>
    </row>
    <row r="1478" spans="1:50">
      <c r="A1478" s="1" t="s">
        <v>2677</v>
      </c>
      <c r="B1478" s="1" t="s">
        <v>2678</v>
      </c>
      <c r="C1478" s="1" t="s">
        <v>205</v>
      </c>
      <c r="D1478" s="1">
        <v>2330</v>
      </c>
      <c r="E1478" s="1" t="s">
        <v>63</v>
      </c>
      <c r="F1478" s="1">
        <v>28</v>
      </c>
      <c r="G1478" s="1" t="s">
        <v>115</v>
      </c>
      <c r="H1478" s="1">
        <v>178.62</v>
      </c>
      <c r="I1478" s="1" t="s">
        <v>641</v>
      </c>
      <c r="J1478" s="1" t="s">
        <v>56</v>
      </c>
      <c r="K1478" s="1" t="s">
        <v>131</v>
      </c>
      <c r="L1478" s="1" t="s">
        <v>66</v>
      </c>
      <c r="M1478" s="1">
        <v>3</v>
      </c>
      <c r="N1478" s="1">
        <v>0</v>
      </c>
      <c r="O1478" s="1">
        <v>0</v>
      </c>
      <c r="P1478" s="1">
        <v>0</v>
      </c>
      <c r="Q1478" s="1" t="s">
        <v>59</v>
      </c>
      <c r="R1478" s="1" t="s">
        <v>59</v>
      </c>
      <c r="S1478" s="1" t="s">
        <v>59</v>
      </c>
      <c r="T1478" s="1" t="s">
        <v>59</v>
      </c>
      <c r="U1478" s="1" t="s">
        <v>59</v>
      </c>
      <c r="W1478" s="1">
        <v>0</v>
      </c>
      <c r="X1478" s="1">
        <v>0</v>
      </c>
      <c r="Y1478" s="1" t="s">
        <v>66</v>
      </c>
      <c r="Z1478" s="1" t="s">
        <v>66</v>
      </c>
      <c r="AA1478" s="1" t="s">
        <v>58</v>
      </c>
      <c r="AB1478" s="1" t="s">
        <v>58</v>
      </c>
      <c r="AC1478" s="1" t="s">
        <v>58</v>
      </c>
      <c r="AD1478" s="1" t="s">
        <v>58</v>
      </c>
      <c r="AE1478" s="1" t="s">
        <v>58</v>
      </c>
      <c r="AF1478" s="1" t="s">
        <v>58</v>
      </c>
      <c r="AG1478" s="1" t="s">
        <v>58</v>
      </c>
      <c r="AH1478" s="1" t="s">
        <v>58</v>
      </c>
      <c r="AI1478" s="1" t="s">
        <v>58</v>
      </c>
      <c r="AJ1478" s="1" t="s">
        <v>58</v>
      </c>
      <c r="AK1478" s="1">
        <v>0</v>
      </c>
      <c r="AL1478" s="1">
        <v>0</v>
      </c>
      <c r="AM1478" s="1">
        <v>1</v>
      </c>
      <c r="AN1478" s="1">
        <v>0</v>
      </c>
      <c r="AO1478" s="1">
        <v>0</v>
      </c>
      <c r="AP1478" s="1">
        <v>0</v>
      </c>
      <c r="AQ1478" s="1">
        <v>1</v>
      </c>
      <c r="AR1478" s="1">
        <v>0</v>
      </c>
      <c r="AS1478" s="1">
        <v>1</v>
      </c>
      <c r="AV1478" s="1">
        <v>11.3</v>
      </c>
      <c r="AW1478" s="1" t="s">
        <v>59</v>
      </c>
      <c r="AX1478" s="1">
        <v>1</v>
      </c>
    </row>
    <row r="1479" spans="1:50">
      <c r="A1479" s="1" t="s">
        <v>2679</v>
      </c>
      <c r="B1479" s="1" t="s">
        <v>2680</v>
      </c>
      <c r="C1479" s="1" t="s">
        <v>122</v>
      </c>
      <c r="D1479" s="1">
        <v>8280</v>
      </c>
      <c r="E1479" s="1" t="s">
        <v>63</v>
      </c>
      <c r="F1479" s="1">
        <v>68</v>
      </c>
      <c r="G1479" s="1" t="s">
        <v>64</v>
      </c>
      <c r="H1479" s="1">
        <v>322.7</v>
      </c>
      <c r="I1479" s="1" t="s">
        <v>105</v>
      </c>
      <c r="J1479" s="1" t="s">
        <v>71</v>
      </c>
      <c r="K1479" s="1" t="s">
        <v>72</v>
      </c>
      <c r="L1479" s="1" t="s">
        <v>58</v>
      </c>
      <c r="M1479" s="1">
        <v>0</v>
      </c>
      <c r="N1479" s="1">
        <v>2</v>
      </c>
      <c r="O1479" s="1">
        <v>2</v>
      </c>
      <c r="P1479" s="1">
        <v>0</v>
      </c>
      <c r="Q1479" s="1" t="s">
        <v>66</v>
      </c>
      <c r="R1479" s="1" t="s">
        <v>59</v>
      </c>
      <c r="S1479" s="1" t="s">
        <v>59</v>
      </c>
      <c r="T1479" s="1" t="s">
        <v>59</v>
      </c>
      <c r="U1479" s="1" t="s">
        <v>59</v>
      </c>
      <c r="V1479" s="1">
        <v>1</v>
      </c>
      <c r="W1479" s="1">
        <v>1</v>
      </c>
      <c r="X1479" s="1">
        <v>1</v>
      </c>
      <c r="Y1479" s="1" t="s">
        <v>66</v>
      </c>
      <c r="Z1479" s="1" t="s">
        <v>66</v>
      </c>
      <c r="AA1479" s="1" t="s">
        <v>58</v>
      </c>
      <c r="AB1479" s="1" t="s">
        <v>66</v>
      </c>
      <c r="AC1479" s="1" t="s">
        <v>58</v>
      </c>
      <c r="AD1479" s="1" t="s">
        <v>58</v>
      </c>
      <c r="AE1479" s="1" t="s">
        <v>66</v>
      </c>
      <c r="AF1479" s="1" t="s">
        <v>58</v>
      </c>
      <c r="AG1479" s="1" t="s">
        <v>58</v>
      </c>
      <c r="AH1479" s="1" t="s">
        <v>58</v>
      </c>
      <c r="AI1479" s="1" t="s">
        <v>58</v>
      </c>
      <c r="AJ1479" s="1" t="s">
        <v>58</v>
      </c>
      <c r="AK1479" s="1">
        <v>0</v>
      </c>
      <c r="AL1479" s="1">
        <v>1</v>
      </c>
      <c r="AM1479" s="1">
        <v>0</v>
      </c>
      <c r="AN1479" s="1">
        <v>1</v>
      </c>
      <c r="AO1479" s="1">
        <v>0</v>
      </c>
      <c r="AP1479" s="1">
        <v>0</v>
      </c>
      <c r="AQ1479" s="1">
        <v>0</v>
      </c>
      <c r="AR1479" s="1">
        <v>1</v>
      </c>
      <c r="AS1479" s="1">
        <v>0</v>
      </c>
      <c r="AV1479" s="1">
        <v>13.3</v>
      </c>
      <c r="AW1479" s="1" t="s">
        <v>59</v>
      </c>
      <c r="AX1479" s="1">
        <v>7</v>
      </c>
    </row>
    <row r="1480" spans="1:50">
      <c r="A1480" s="1" t="s">
        <v>2681</v>
      </c>
      <c r="B1480" s="1" t="s">
        <v>2682</v>
      </c>
      <c r="C1480" s="1" t="s">
        <v>93</v>
      </c>
      <c r="D1480" s="1">
        <v>6480</v>
      </c>
      <c r="E1480" s="1" t="s">
        <v>53</v>
      </c>
      <c r="F1480" s="1">
        <v>60</v>
      </c>
      <c r="G1480" s="1" t="s">
        <v>70</v>
      </c>
      <c r="H1480" s="1">
        <v>292.43</v>
      </c>
      <c r="I1480" s="1" t="s">
        <v>55</v>
      </c>
      <c r="J1480" s="1" t="s">
        <v>55</v>
      </c>
      <c r="K1480" s="1" t="s">
        <v>131</v>
      </c>
      <c r="L1480" s="1" t="s">
        <v>58</v>
      </c>
      <c r="M1480" s="1">
        <v>0</v>
      </c>
      <c r="N1480" s="1">
        <v>1</v>
      </c>
      <c r="O1480" s="1">
        <v>1</v>
      </c>
      <c r="P1480" s="1">
        <v>0</v>
      </c>
      <c r="Q1480" s="1" t="s">
        <v>59</v>
      </c>
      <c r="R1480" s="1" t="s">
        <v>59</v>
      </c>
      <c r="S1480" s="1" t="s">
        <v>59</v>
      </c>
      <c r="T1480" s="1" t="s">
        <v>59</v>
      </c>
      <c r="U1480" s="1" t="s">
        <v>59</v>
      </c>
      <c r="W1480" s="1">
        <v>0</v>
      </c>
      <c r="X1480" s="1">
        <v>0</v>
      </c>
      <c r="Y1480" s="1" t="s">
        <v>59</v>
      </c>
      <c r="Z1480" s="1" t="s">
        <v>59</v>
      </c>
      <c r="AA1480" s="1" t="s">
        <v>59</v>
      </c>
      <c r="AB1480" s="1" t="s">
        <v>59</v>
      </c>
      <c r="AC1480" s="1" t="s">
        <v>59</v>
      </c>
      <c r="AD1480" s="1" t="s">
        <v>59</v>
      </c>
      <c r="AE1480" s="1" t="s">
        <v>59</v>
      </c>
      <c r="AF1480" s="1" t="s">
        <v>59</v>
      </c>
      <c r="AG1480" s="1" t="s">
        <v>59</v>
      </c>
      <c r="AH1480" s="1" t="s">
        <v>59</v>
      </c>
      <c r="AI1480" s="1" t="s">
        <v>59</v>
      </c>
      <c r="AJ1480" s="1" t="s">
        <v>59</v>
      </c>
      <c r="AV1480" s="1">
        <v>13.4</v>
      </c>
      <c r="AW1480" s="1" t="s">
        <v>59</v>
      </c>
      <c r="AX1480" s="1">
        <v>5</v>
      </c>
    </row>
    <row r="1481" spans="1:50">
      <c r="A1481" s="1" t="s">
        <v>2683</v>
      </c>
      <c r="B1481" s="1" t="s">
        <v>2684</v>
      </c>
      <c r="C1481" s="1" t="s">
        <v>199</v>
      </c>
      <c r="D1481" s="1">
        <v>6160</v>
      </c>
      <c r="E1481" s="1" t="s">
        <v>63</v>
      </c>
      <c r="F1481" s="1">
        <v>48</v>
      </c>
      <c r="G1481" s="1" t="s">
        <v>115</v>
      </c>
      <c r="H1481" s="1">
        <v>342.76</v>
      </c>
      <c r="I1481" s="1" t="s">
        <v>100</v>
      </c>
      <c r="J1481" s="1" t="s">
        <v>71</v>
      </c>
      <c r="K1481" s="1" t="s">
        <v>72</v>
      </c>
      <c r="L1481" s="1" t="s">
        <v>66</v>
      </c>
      <c r="M1481" s="1">
        <v>1</v>
      </c>
      <c r="N1481" s="1">
        <v>0</v>
      </c>
      <c r="O1481" s="1">
        <v>0</v>
      </c>
      <c r="P1481" s="1">
        <v>0</v>
      </c>
      <c r="Q1481" s="1" t="s">
        <v>59</v>
      </c>
      <c r="R1481" s="1" t="s">
        <v>66</v>
      </c>
      <c r="S1481" s="1" t="s">
        <v>59</v>
      </c>
      <c r="T1481" s="1" t="s">
        <v>59</v>
      </c>
      <c r="U1481" s="1" t="s">
        <v>59</v>
      </c>
      <c r="W1481" s="1">
        <v>0</v>
      </c>
      <c r="X1481" s="1">
        <v>0</v>
      </c>
      <c r="Y1481" s="1" t="s">
        <v>58</v>
      </c>
      <c r="Z1481" s="1" t="s">
        <v>66</v>
      </c>
      <c r="AA1481" s="1" t="s">
        <v>58</v>
      </c>
      <c r="AB1481" s="1" t="s">
        <v>66</v>
      </c>
      <c r="AC1481" s="1" t="s">
        <v>58</v>
      </c>
      <c r="AD1481" s="1" t="s">
        <v>58</v>
      </c>
      <c r="AE1481" s="1" t="s">
        <v>58</v>
      </c>
      <c r="AF1481" s="1" t="s">
        <v>58</v>
      </c>
      <c r="AG1481" s="1" t="s">
        <v>58</v>
      </c>
      <c r="AH1481" s="1" t="s">
        <v>58</v>
      </c>
      <c r="AI1481" s="1" t="s">
        <v>58</v>
      </c>
      <c r="AJ1481" s="1" t="s">
        <v>58</v>
      </c>
      <c r="AK1481" s="1">
        <v>1</v>
      </c>
      <c r="AL1481" s="1">
        <v>1</v>
      </c>
      <c r="AM1481" s="1">
        <v>1</v>
      </c>
      <c r="AN1481" s="1">
        <v>0</v>
      </c>
      <c r="AO1481" s="1">
        <v>1</v>
      </c>
      <c r="AP1481" s="1">
        <v>0</v>
      </c>
      <c r="AQ1481" s="1">
        <v>0</v>
      </c>
      <c r="AR1481" s="1">
        <v>0</v>
      </c>
      <c r="AS1481" s="1">
        <v>0</v>
      </c>
      <c r="AV1481" s="1">
        <v>12.6</v>
      </c>
      <c r="AW1481" s="1" t="s">
        <v>66</v>
      </c>
      <c r="AX1481" s="1">
        <v>3</v>
      </c>
    </row>
    <row r="1482" spans="1:50">
      <c r="A1482" s="1" t="s">
        <v>2685</v>
      </c>
      <c r="B1482" s="1" t="s">
        <v>268</v>
      </c>
      <c r="C1482" s="1" t="s">
        <v>187</v>
      </c>
      <c r="D1482" s="1">
        <v>5720</v>
      </c>
      <c r="E1482" s="1" t="s">
        <v>53</v>
      </c>
      <c r="F1482" s="1">
        <v>34</v>
      </c>
      <c r="G1482" s="1" t="s">
        <v>104</v>
      </c>
      <c r="H1482" s="1">
        <v>334.21</v>
      </c>
      <c r="I1482" s="1" t="s">
        <v>55</v>
      </c>
      <c r="J1482" s="1" t="s">
        <v>71</v>
      </c>
      <c r="K1482" s="1" t="s">
        <v>168</v>
      </c>
      <c r="L1482" s="1" t="s">
        <v>66</v>
      </c>
      <c r="M1482" s="1">
        <v>1</v>
      </c>
      <c r="N1482" s="1">
        <v>2</v>
      </c>
      <c r="O1482" s="1">
        <v>2</v>
      </c>
      <c r="P1482" s="1">
        <v>0</v>
      </c>
      <c r="Q1482" s="1" t="s">
        <v>59</v>
      </c>
      <c r="R1482" s="1" t="s">
        <v>59</v>
      </c>
      <c r="S1482" s="1" t="s">
        <v>59</v>
      </c>
      <c r="T1482" s="1" t="s">
        <v>59</v>
      </c>
      <c r="U1482" s="1" t="s">
        <v>59</v>
      </c>
      <c r="W1482" s="1">
        <v>0</v>
      </c>
      <c r="X1482" s="1">
        <v>0</v>
      </c>
      <c r="Y1482" s="1" t="s">
        <v>66</v>
      </c>
      <c r="Z1482" s="1" t="s">
        <v>58</v>
      </c>
      <c r="AA1482" s="1" t="s">
        <v>58</v>
      </c>
      <c r="AB1482" s="1" t="s">
        <v>58</v>
      </c>
      <c r="AC1482" s="1" t="s">
        <v>58</v>
      </c>
      <c r="AD1482" s="1" t="s">
        <v>58</v>
      </c>
      <c r="AE1482" s="1" t="s">
        <v>58</v>
      </c>
      <c r="AF1482" s="1" t="s">
        <v>58</v>
      </c>
      <c r="AG1482" s="1" t="s">
        <v>58</v>
      </c>
      <c r="AH1482" s="1" t="s">
        <v>58</v>
      </c>
      <c r="AI1482" s="1" t="s">
        <v>58</v>
      </c>
      <c r="AJ1482" s="1" t="s">
        <v>58</v>
      </c>
      <c r="AK1482" s="1">
        <v>1</v>
      </c>
      <c r="AL1482" s="1">
        <v>0</v>
      </c>
      <c r="AM1482" s="1">
        <v>1</v>
      </c>
      <c r="AN1482" s="1">
        <v>1</v>
      </c>
      <c r="AO1482" s="1">
        <v>1</v>
      </c>
      <c r="AP1482" s="1">
        <v>1</v>
      </c>
      <c r="AQ1482" s="1">
        <v>0</v>
      </c>
      <c r="AR1482" s="1">
        <v>1</v>
      </c>
      <c r="AS1482" s="1">
        <v>1</v>
      </c>
      <c r="AV1482" s="1">
        <v>13.3</v>
      </c>
      <c r="AW1482" s="1" t="s">
        <v>59</v>
      </c>
      <c r="AX1482" s="1">
        <v>7</v>
      </c>
    </row>
    <row r="1483" spans="1:50">
      <c r="A1483" s="1" t="s">
        <v>2686</v>
      </c>
      <c r="B1483" s="1" t="s">
        <v>2687</v>
      </c>
      <c r="C1483" s="1" t="s">
        <v>532</v>
      </c>
      <c r="E1483" s="1" t="s">
        <v>63</v>
      </c>
      <c r="F1483" s="1">
        <v>50</v>
      </c>
      <c r="G1483" s="1" t="s">
        <v>64</v>
      </c>
      <c r="H1483" s="1">
        <v>226.97</v>
      </c>
      <c r="I1483" s="1" t="s">
        <v>55</v>
      </c>
      <c r="J1483" s="1" t="s">
        <v>55</v>
      </c>
      <c r="K1483" s="1" t="s">
        <v>57</v>
      </c>
      <c r="L1483" s="1" t="s">
        <v>58</v>
      </c>
      <c r="M1483" s="1">
        <v>0</v>
      </c>
      <c r="N1483" s="1">
        <v>0</v>
      </c>
      <c r="O1483" s="1">
        <v>0</v>
      </c>
      <c r="P1483" s="1">
        <v>0</v>
      </c>
      <c r="Q1483" s="1" t="s">
        <v>59</v>
      </c>
      <c r="R1483" s="1" t="s">
        <v>59</v>
      </c>
      <c r="S1483" s="1" t="s">
        <v>59</v>
      </c>
      <c r="T1483" s="1" t="s">
        <v>59</v>
      </c>
      <c r="U1483" s="1" t="s">
        <v>59</v>
      </c>
      <c r="V1483" s="1">
        <v>1</v>
      </c>
      <c r="W1483" s="1">
        <v>0</v>
      </c>
      <c r="X1483" s="1">
        <v>0</v>
      </c>
      <c r="Y1483" s="1" t="s">
        <v>58</v>
      </c>
      <c r="Z1483" s="1" t="s">
        <v>58</v>
      </c>
      <c r="AA1483" s="1" t="s">
        <v>58</v>
      </c>
      <c r="AB1483" s="1" t="s">
        <v>58</v>
      </c>
      <c r="AC1483" s="1" t="s">
        <v>58</v>
      </c>
      <c r="AD1483" s="1" t="s">
        <v>58</v>
      </c>
      <c r="AE1483" s="1" t="s">
        <v>58</v>
      </c>
      <c r="AF1483" s="1" t="s">
        <v>58</v>
      </c>
      <c r="AG1483" s="1" t="s">
        <v>58</v>
      </c>
      <c r="AH1483" s="1" t="s">
        <v>58</v>
      </c>
      <c r="AI1483" s="1" t="s">
        <v>58</v>
      </c>
      <c r="AJ1483" s="1" t="s">
        <v>58</v>
      </c>
      <c r="AK1483" s="1">
        <v>1</v>
      </c>
      <c r="AL1483" s="1">
        <v>0</v>
      </c>
      <c r="AM1483" s="1">
        <v>1</v>
      </c>
      <c r="AN1483" s="1">
        <v>0</v>
      </c>
      <c r="AO1483" s="1">
        <v>0</v>
      </c>
      <c r="AP1483" s="1">
        <v>0</v>
      </c>
      <c r="AQ1483" s="1">
        <v>0</v>
      </c>
      <c r="AR1483" s="1">
        <v>0</v>
      </c>
      <c r="AS1483" s="1">
        <v>0</v>
      </c>
      <c r="AV1483" s="1">
        <v>12.7</v>
      </c>
      <c r="AW1483" s="1" t="s">
        <v>59</v>
      </c>
      <c r="AX1483" s="1">
        <v>8</v>
      </c>
    </row>
    <row r="1484" spans="1:50">
      <c r="A1484" s="1" t="s">
        <v>2688</v>
      </c>
      <c r="B1484" s="1" t="s">
        <v>1483</v>
      </c>
      <c r="C1484" s="1" t="s">
        <v>185</v>
      </c>
      <c r="D1484" s="1">
        <v>6880</v>
      </c>
      <c r="E1484" s="1" t="s">
        <v>53</v>
      </c>
      <c r="F1484" s="1">
        <v>42</v>
      </c>
      <c r="G1484" s="1" t="s">
        <v>70</v>
      </c>
      <c r="H1484" s="1">
        <v>252.3</v>
      </c>
      <c r="I1484" s="1" t="s">
        <v>55</v>
      </c>
      <c r="J1484" s="1" t="s">
        <v>71</v>
      </c>
      <c r="K1484" s="1" t="s">
        <v>123</v>
      </c>
      <c r="L1484" s="1" t="s">
        <v>58</v>
      </c>
      <c r="M1484" s="1">
        <v>0</v>
      </c>
      <c r="N1484" s="1">
        <v>0</v>
      </c>
      <c r="O1484" s="1">
        <v>0</v>
      </c>
      <c r="P1484" s="1">
        <v>0</v>
      </c>
      <c r="Q1484" s="1" t="s">
        <v>59</v>
      </c>
      <c r="R1484" s="1" t="s">
        <v>59</v>
      </c>
      <c r="S1484" s="1" t="s">
        <v>59</v>
      </c>
      <c r="T1484" s="1" t="s">
        <v>59</v>
      </c>
      <c r="U1484" s="1" t="s">
        <v>59</v>
      </c>
      <c r="W1484" s="1">
        <v>0</v>
      </c>
      <c r="X1484" s="1">
        <v>0</v>
      </c>
      <c r="Y1484" s="1" t="s">
        <v>66</v>
      </c>
      <c r="Z1484" s="1" t="s">
        <v>66</v>
      </c>
      <c r="AA1484" s="1" t="s">
        <v>58</v>
      </c>
      <c r="AB1484" s="1" t="s">
        <v>58</v>
      </c>
      <c r="AC1484" s="1" t="s">
        <v>58</v>
      </c>
      <c r="AD1484" s="1" t="s">
        <v>58</v>
      </c>
      <c r="AE1484" s="1" t="s">
        <v>58</v>
      </c>
      <c r="AF1484" s="1" t="s">
        <v>58</v>
      </c>
      <c r="AG1484" s="1" t="s">
        <v>58</v>
      </c>
      <c r="AH1484" s="1" t="s">
        <v>58</v>
      </c>
      <c r="AI1484" s="1" t="s">
        <v>58</v>
      </c>
      <c r="AJ1484" s="1" t="s">
        <v>58</v>
      </c>
      <c r="AK1484" s="1">
        <v>1</v>
      </c>
      <c r="AL1484" s="1">
        <v>1</v>
      </c>
      <c r="AM1484" s="1">
        <v>1</v>
      </c>
      <c r="AN1484" s="1">
        <v>0</v>
      </c>
      <c r="AO1484" s="1">
        <v>0</v>
      </c>
      <c r="AP1484" s="1">
        <v>1</v>
      </c>
      <c r="AQ1484" s="1">
        <v>0</v>
      </c>
      <c r="AR1484" s="1">
        <v>0</v>
      </c>
      <c r="AS1484" s="1">
        <v>0</v>
      </c>
      <c r="AV1484" s="1">
        <v>12.4</v>
      </c>
      <c r="AW1484" s="1" t="s">
        <v>59</v>
      </c>
      <c r="AX1484" s="1">
        <v>1</v>
      </c>
    </row>
    <row r="1485" spans="1:50">
      <c r="A1485" s="1" t="s">
        <v>2689</v>
      </c>
      <c r="B1485" s="1" t="s">
        <v>1000</v>
      </c>
      <c r="C1485" s="1" t="s">
        <v>171</v>
      </c>
      <c r="D1485" s="1">
        <v>5600</v>
      </c>
      <c r="E1485" s="1" t="s">
        <v>63</v>
      </c>
      <c r="F1485" s="1">
        <v>0</v>
      </c>
      <c r="G1485" s="1" t="s">
        <v>84</v>
      </c>
      <c r="H1485" s="1">
        <v>252.3</v>
      </c>
      <c r="I1485" s="1" t="s">
        <v>55</v>
      </c>
      <c r="J1485" s="1" t="s">
        <v>55</v>
      </c>
      <c r="K1485" s="1" t="s">
        <v>57</v>
      </c>
      <c r="L1485" s="1" t="s">
        <v>58</v>
      </c>
      <c r="M1485" s="1">
        <v>0</v>
      </c>
      <c r="N1485" s="1">
        <v>0</v>
      </c>
      <c r="O1485" s="1">
        <v>0</v>
      </c>
      <c r="P1485" s="1">
        <v>0</v>
      </c>
      <c r="Q1485" s="1" t="s">
        <v>59</v>
      </c>
      <c r="R1485" s="1" t="s">
        <v>59</v>
      </c>
      <c r="S1485" s="1" t="s">
        <v>59</v>
      </c>
      <c r="T1485" s="1" t="s">
        <v>59</v>
      </c>
      <c r="U1485" s="1" t="s">
        <v>59</v>
      </c>
      <c r="W1485" s="1">
        <v>0</v>
      </c>
      <c r="X1485" s="1">
        <v>0</v>
      </c>
      <c r="Y1485" s="1" t="s">
        <v>59</v>
      </c>
      <c r="Z1485" s="1" t="s">
        <v>59</v>
      </c>
      <c r="AA1485" s="1" t="s">
        <v>59</v>
      </c>
      <c r="AB1485" s="1" t="s">
        <v>59</v>
      </c>
      <c r="AC1485" s="1" t="s">
        <v>59</v>
      </c>
      <c r="AD1485" s="1" t="s">
        <v>59</v>
      </c>
      <c r="AE1485" s="1" t="s">
        <v>59</v>
      </c>
      <c r="AF1485" s="1" t="s">
        <v>59</v>
      </c>
      <c r="AG1485" s="1" t="s">
        <v>59</v>
      </c>
      <c r="AH1485" s="1" t="s">
        <v>59</v>
      </c>
      <c r="AI1485" s="1" t="s">
        <v>59</v>
      </c>
      <c r="AJ1485" s="1" t="s">
        <v>59</v>
      </c>
      <c r="AV1485" s="1">
        <v>12.6</v>
      </c>
      <c r="AW1485" s="1" t="s">
        <v>59</v>
      </c>
      <c r="AX1485" s="1">
        <v>3</v>
      </c>
    </row>
    <row r="1486" spans="1:50">
      <c r="A1486" s="1" t="s">
        <v>2690</v>
      </c>
      <c r="B1486" s="1" t="s">
        <v>1050</v>
      </c>
      <c r="C1486" s="1" t="s">
        <v>171</v>
      </c>
      <c r="D1486" s="1">
        <v>5600</v>
      </c>
      <c r="E1486" s="1" t="s">
        <v>53</v>
      </c>
      <c r="F1486" s="1">
        <v>30</v>
      </c>
      <c r="G1486" s="1" t="s">
        <v>54</v>
      </c>
      <c r="H1486" s="1">
        <v>336.18</v>
      </c>
      <c r="I1486" s="1" t="s">
        <v>55</v>
      </c>
      <c r="J1486" s="1" t="s">
        <v>55</v>
      </c>
      <c r="K1486" s="1" t="s">
        <v>80</v>
      </c>
      <c r="L1486" s="1" t="s">
        <v>58</v>
      </c>
      <c r="M1486" s="1">
        <v>0</v>
      </c>
      <c r="N1486" s="1">
        <v>1</v>
      </c>
      <c r="O1486" s="1">
        <v>1</v>
      </c>
      <c r="P1486" s="1">
        <v>0</v>
      </c>
      <c r="Q1486" s="1" t="s">
        <v>59</v>
      </c>
      <c r="R1486" s="1" t="s">
        <v>59</v>
      </c>
      <c r="S1486" s="1" t="s">
        <v>59</v>
      </c>
      <c r="T1486" s="1" t="s">
        <v>59</v>
      </c>
      <c r="U1486" s="1" t="s">
        <v>59</v>
      </c>
      <c r="W1486" s="1">
        <v>0</v>
      </c>
      <c r="X1486" s="1">
        <v>0</v>
      </c>
      <c r="Y1486" s="1" t="s">
        <v>58</v>
      </c>
      <c r="Z1486" s="1" t="s">
        <v>66</v>
      </c>
      <c r="AA1486" s="1" t="s">
        <v>58</v>
      </c>
      <c r="AB1486" s="1" t="s">
        <v>66</v>
      </c>
      <c r="AC1486" s="1" t="s">
        <v>58</v>
      </c>
      <c r="AD1486" s="1" t="s">
        <v>58</v>
      </c>
      <c r="AE1486" s="1" t="s">
        <v>58</v>
      </c>
      <c r="AF1486" s="1" t="s">
        <v>58</v>
      </c>
      <c r="AG1486" s="1" t="s">
        <v>58</v>
      </c>
      <c r="AH1486" s="1" t="s">
        <v>58</v>
      </c>
      <c r="AI1486" s="1" t="s">
        <v>58</v>
      </c>
      <c r="AJ1486" s="1" t="s">
        <v>58</v>
      </c>
      <c r="AK1486" s="1">
        <v>1</v>
      </c>
      <c r="AL1486" s="1">
        <v>0</v>
      </c>
      <c r="AM1486" s="1">
        <v>1</v>
      </c>
      <c r="AN1486" s="1">
        <v>0</v>
      </c>
      <c r="AO1486" s="1">
        <v>1</v>
      </c>
      <c r="AP1486" s="1">
        <v>0</v>
      </c>
      <c r="AQ1486" s="1">
        <v>0</v>
      </c>
      <c r="AR1486" s="1">
        <v>0</v>
      </c>
      <c r="AS1486" s="1">
        <v>1</v>
      </c>
      <c r="AV1486" s="1">
        <v>11.4</v>
      </c>
      <c r="AW1486" s="1" t="s">
        <v>59</v>
      </c>
      <c r="AX1486" s="1">
        <v>3</v>
      </c>
    </row>
    <row r="1487" spans="1:50">
      <c r="A1487" s="1" t="s">
        <v>2691</v>
      </c>
      <c r="B1487" s="1" t="s">
        <v>1092</v>
      </c>
      <c r="C1487" s="1" t="s">
        <v>171</v>
      </c>
      <c r="D1487" s="1">
        <v>5600</v>
      </c>
      <c r="E1487" s="1" t="s">
        <v>63</v>
      </c>
      <c r="F1487" s="1">
        <v>70</v>
      </c>
      <c r="G1487" s="1" t="s">
        <v>226</v>
      </c>
      <c r="H1487" s="1">
        <v>490.46</v>
      </c>
      <c r="I1487" s="1" t="s">
        <v>55</v>
      </c>
      <c r="J1487" s="1" t="s">
        <v>71</v>
      </c>
      <c r="K1487" s="1" t="s">
        <v>72</v>
      </c>
      <c r="L1487" s="1" t="s">
        <v>58</v>
      </c>
      <c r="M1487" s="1">
        <v>0</v>
      </c>
      <c r="N1487" s="1">
        <v>2</v>
      </c>
      <c r="O1487" s="1">
        <v>2</v>
      </c>
      <c r="P1487" s="1">
        <v>0</v>
      </c>
      <c r="Q1487" s="1" t="s">
        <v>59</v>
      </c>
      <c r="R1487" s="1" t="s">
        <v>59</v>
      </c>
      <c r="S1487" s="1" t="s">
        <v>59</v>
      </c>
      <c r="T1487" s="1" t="s">
        <v>59</v>
      </c>
      <c r="U1487" s="1" t="s">
        <v>59</v>
      </c>
      <c r="V1487" s="1">
        <v>1</v>
      </c>
      <c r="W1487" s="1">
        <v>0</v>
      </c>
      <c r="X1487" s="1">
        <v>1</v>
      </c>
      <c r="Y1487" s="1" t="s">
        <v>58</v>
      </c>
      <c r="Z1487" s="1" t="s">
        <v>66</v>
      </c>
      <c r="AA1487" s="1" t="s">
        <v>58</v>
      </c>
      <c r="AB1487" s="1" t="s">
        <v>66</v>
      </c>
      <c r="AC1487" s="1" t="s">
        <v>58</v>
      </c>
      <c r="AD1487" s="1" t="s">
        <v>58</v>
      </c>
      <c r="AE1487" s="1" t="s">
        <v>58</v>
      </c>
      <c r="AF1487" s="1" t="s">
        <v>58</v>
      </c>
      <c r="AG1487" s="1" t="s">
        <v>58</v>
      </c>
      <c r="AH1487" s="1" t="s">
        <v>58</v>
      </c>
      <c r="AI1487" s="1" t="s">
        <v>58</v>
      </c>
      <c r="AJ1487" s="1" t="s">
        <v>58</v>
      </c>
      <c r="AK1487" s="1">
        <v>0</v>
      </c>
      <c r="AL1487" s="1">
        <v>0</v>
      </c>
      <c r="AM1487" s="1">
        <v>0</v>
      </c>
      <c r="AN1487" s="1">
        <v>0</v>
      </c>
      <c r="AO1487" s="1">
        <v>0</v>
      </c>
      <c r="AP1487" s="1">
        <v>0</v>
      </c>
      <c r="AQ1487" s="1">
        <v>0</v>
      </c>
      <c r="AR1487" s="1">
        <v>0</v>
      </c>
      <c r="AS1487" s="1">
        <v>0</v>
      </c>
      <c r="AV1487" s="1">
        <v>16.3</v>
      </c>
      <c r="AW1487" s="1" t="s">
        <v>59</v>
      </c>
      <c r="AX1487" s="1">
        <v>3</v>
      </c>
    </row>
    <row r="1488" spans="1:50">
      <c r="A1488" s="1" t="s">
        <v>2692</v>
      </c>
      <c r="B1488" s="1" t="s">
        <v>2693</v>
      </c>
      <c r="C1488" s="1" t="s">
        <v>177</v>
      </c>
      <c r="E1488" s="1" t="s">
        <v>63</v>
      </c>
      <c r="F1488" s="1">
        <v>64</v>
      </c>
      <c r="G1488" s="1" t="s">
        <v>54</v>
      </c>
      <c r="H1488" s="1">
        <v>180.92</v>
      </c>
      <c r="I1488" s="1" t="s">
        <v>55</v>
      </c>
      <c r="J1488" s="1" t="s">
        <v>71</v>
      </c>
      <c r="K1488" s="1" t="s">
        <v>131</v>
      </c>
      <c r="L1488" s="1" t="s">
        <v>66</v>
      </c>
      <c r="M1488" s="1">
        <v>3</v>
      </c>
      <c r="N1488" s="1">
        <v>2</v>
      </c>
      <c r="O1488" s="1">
        <v>2</v>
      </c>
      <c r="P1488" s="1">
        <v>1</v>
      </c>
      <c r="Q1488" s="1" t="s">
        <v>59</v>
      </c>
      <c r="R1488" s="1" t="s">
        <v>59</v>
      </c>
      <c r="S1488" s="1" t="s">
        <v>59</v>
      </c>
      <c r="T1488" s="1" t="s">
        <v>59</v>
      </c>
      <c r="U1488" s="1" t="s">
        <v>59</v>
      </c>
      <c r="Y1488" s="1" t="s">
        <v>66</v>
      </c>
      <c r="Z1488" s="1" t="s">
        <v>66</v>
      </c>
      <c r="AA1488" s="1" t="s">
        <v>58</v>
      </c>
      <c r="AB1488" s="1" t="s">
        <v>66</v>
      </c>
      <c r="AC1488" s="1" t="s">
        <v>58</v>
      </c>
      <c r="AD1488" s="1" t="s">
        <v>66</v>
      </c>
      <c r="AE1488" s="1" t="s">
        <v>66</v>
      </c>
      <c r="AF1488" s="1" t="s">
        <v>58</v>
      </c>
      <c r="AG1488" s="1" t="s">
        <v>58</v>
      </c>
      <c r="AH1488" s="1" t="s">
        <v>58</v>
      </c>
      <c r="AI1488" s="1" t="s">
        <v>58</v>
      </c>
      <c r="AJ1488" s="1" t="s">
        <v>66</v>
      </c>
      <c r="AK1488" s="1">
        <v>1</v>
      </c>
      <c r="AL1488" s="1">
        <v>1</v>
      </c>
      <c r="AM1488" s="1">
        <v>1</v>
      </c>
      <c r="AN1488" s="1">
        <v>0</v>
      </c>
      <c r="AO1488" s="1">
        <v>1</v>
      </c>
      <c r="AP1488" s="1">
        <v>0</v>
      </c>
      <c r="AQ1488" s="1">
        <v>0</v>
      </c>
      <c r="AR1488" s="1">
        <v>0</v>
      </c>
      <c r="AS1488" s="1">
        <v>1</v>
      </c>
      <c r="AW1488" s="1" t="s">
        <v>66</v>
      </c>
      <c r="AX1488" s="1">
        <v>8</v>
      </c>
    </row>
    <row r="1489" spans="1:50">
      <c r="A1489" s="1" t="s">
        <v>2694</v>
      </c>
      <c r="B1489" s="1" t="s">
        <v>863</v>
      </c>
      <c r="C1489" s="1" t="s">
        <v>122</v>
      </c>
      <c r="D1489" s="1">
        <v>8280</v>
      </c>
      <c r="E1489" s="1" t="s">
        <v>58</v>
      </c>
      <c r="F1489" s="1">
        <v>0</v>
      </c>
      <c r="G1489" s="1" t="s">
        <v>246</v>
      </c>
      <c r="H1489" s="1">
        <v>406.91</v>
      </c>
      <c r="I1489" s="1" t="s">
        <v>55</v>
      </c>
      <c r="J1489" s="1" t="s">
        <v>55</v>
      </c>
      <c r="K1489" s="1" t="s">
        <v>131</v>
      </c>
      <c r="L1489" s="1" t="s">
        <v>58</v>
      </c>
      <c r="M1489" s="1">
        <v>0</v>
      </c>
      <c r="N1489" s="1">
        <v>1</v>
      </c>
      <c r="O1489" s="1">
        <v>1</v>
      </c>
      <c r="P1489" s="1">
        <v>0</v>
      </c>
      <c r="Q1489" s="1" t="s">
        <v>59</v>
      </c>
      <c r="R1489" s="1" t="s">
        <v>59</v>
      </c>
      <c r="S1489" s="1" t="s">
        <v>59</v>
      </c>
      <c r="T1489" s="1" t="s">
        <v>59</v>
      </c>
      <c r="U1489" s="1" t="s">
        <v>59</v>
      </c>
      <c r="V1489" s="1">
        <v>1</v>
      </c>
      <c r="W1489" s="1">
        <v>0</v>
      </c>
      <c r="X1489" s="1">
        <v>1</v>
      </c>
      <c r="Y1489" s="1" t="s">
        <v>66</v>
      </c>
      <c r="Z1489" s="1" t="s">
        <v>58</v>
      </c>
      <c r="AA1489" s="1" t="s">
        <v>58</v>
      </c>
      <c r="AB1489" s="1" t="s">
        <v>66</v>
      </c>
      <c r="AC1489" s="1" t="s">
        <v>58</v>
      </c>
      <c r="AD1489" s="1" t="s">
        <v>58</v>
      </c>
      <c r="AE1489" s="1" t="s">
        <v>58</v>
      </c>
      <c r="AF1489" s="1" t="s">
        <v>58</v>
      </c>
      <c r="AG1489" s="1" t="s">
        <v>58</v>
      </c>
      <c r="AH1489" s="1" t="s">
        <v>58</v>
      </c>
      <c r="AI1489" s="1" t="s">
        <v>58</v>
      </c>
      <c r="AJ1489" s="1" t="s">
        <v>58</v>
      </c>
      <c r="AK1489" s="1">
        <v>0</v>
      </c>
      <c r="AL1489" s="1">
        <v>1</v>
      </c>
      <c r="AM1489" s="1">
        <v>1</v>
      </c>
      <c r="AN1489" s="1">
        <v>0</v>
      </c>
      <c r="AO1489" s="1">
        <v>0</v>
      </c>
      <c r="AP1489" s="1">
        <v>0</v>
      </c>
      <c r="AQ1489" s="1">
        <v>0</v>
      </c>
      <c r="AR1489" s="1">
        <v>0</v>
      </c>
      <c r="AS1489" s="1">
        <v>1</v>
      </c>
      <c r="AV1489" s="1">
        <v>15.9</v>
      </c>
      <c r="AW1489" s="1" t="s">
        <v>59</v>
      </c>
      <c r="AX1489" s="1">
        <v>7</v>
      </c>
    </row>
    <row r="1490" spans="1:50">
      <c r="A1490" s="1" t="s">
        <v>2695</v>
      </c>
      <c r="B1490" s="1" t="s">
        <v>2696</v>
      </c>
      <c r="C1490" s="1" t="s">
        <v>199</v>
      </c>
      <c r="D1490" s="1">
        <v>6160</v>
      </c>
      <c r="E1490" s="1" t="s">
        <v>63</v>
      </c>
      <c r="F1490" s="1">
        <v>86</v>
      </c>
      <c r="G1490" s="1" t="s">
        <v>84</v>
      </c>
      <c r="H1490" s="1">
        <v>290.79000000000002</v>
      </c>
      <c r="I1490" s="1" t="s">
        <v>55</v>
      </c>
      <c r="J1490" s="1" t="s">
        <v>55</v>
      </c>
      <c r="K1490" s="1" t="s">
        <v>156</v>
      </c>
      <c r="L1490" s="1" t="s">
        <v>58</v>
      </c>
      <c r="M1490" s="1">
        <v>0</v>
      </c>
      <c r="N1490" s="1">
        <v>2</v>
      </c>
      <c r="O1490" s="1">
        <v>2</v>
      </c>
      <c r="P1490" s="1">
        <v>0</v>
      </c>
      <c r="Q1490" s="1" t="s">
        <v>59</v>
      </c>
      <c r="R1490" s="1" t="s">
        <v>59</v>
      </c>
      <c r="S1490" s="1" t="s">
        <v>59</v>
      </c>
      <c r="T1490" s="1" t="s">
        <v>59</v>
      </c>
      <c r="U1490" s="1" t="s">
        <v>59</v>
      </c>
      <c r="W1490" s="1">
        <v>0</v>
      </c>
      <c r="X1490" s="1">
        <v>0</v>
      </c>
      <c r="Y1490" s="1" t="s">
        <v>58</v>
      </c>
      <c r="Z1490" s="1" t="s">
        <v>66</v>
      </c>
      <c r="AA1490" s="1" t="s">
        <v>58</v>
      </c>
      <c r="AB1490" s="1" t="s">
        <v>66</v>
      </c>
      <c r="AC1490" s="1" t="s">
        <v>58</v>
      </c>
      <c r="AD1490" s="1" t="s">
        <v>58</v>
      </c>
      <c r="AE1490" s="1" t="s">
        <v>58</v>
      </c>
      <c r="AF1490" s="1" t="s">
        <v>58</v>
      </c>
      <c r="AG1490" s="1" t="s">
        <v>58</v>
      </c>
      <c r="AH1490" s="1" t="s">
        <v>58</v>
      </c>
      <c r="AI1490" s="1" t="s">
        <v>58</v>
      </c>
      <c r="AJ1490" s="1" t="s">
        <v>58</v>
      </c>
      <c r="AK1490" s="1">
        <v>0</v>
      </c>
      <c r="AL1490" s="1">
        <v>1</v>
      </c>
      <c r="AM1490" s="1">
        <v>1</v>
      </c>
      <c r="AN1490" s="1">
        <v>1</v>
      </c>
      <c r="AO1490" s="1">
        <v>1</v>
      </c>
      <c r="AP1490" s="1">
        <v>0</v>
      </c>
      <c r="AQ1490" s="1">
        <v>1</v>
      </c>
      <c r="AR1490" s="1">
        <v>0</v>
      </c>
      <c r="AS1490" s="1">
        <v>0</v>
      </c>
      <c r="AV1490" s="1">
        <v>12.3</v>
      </c>
      <c r="AW1490" s="1" t="s">
        <v>59</v>
      </c>
      <c r="AX1490" s="1">
        <v>3</v>
      </c>
    </row>
    <row r="1491" spans="1:50">
      <c r="A1491" s="1" t="s">
        <v>2697</v>
      </c>
      <c r="B1491" s="1" t="s">
        <v>2698</v>
      </c>
      <c r="C1491" s="1" t="s">
        <v>271</v>
      </c>
      <c r="D1491" s="1">
        <v>2290</v>
      </c>
      <c r="E1491" s="1" t="s">
        <v>53</v>
      </c>
      <c r="F1491" s="1">
        <v>30</v>
      </c>
      <c r="G1491" s="1" t="s">
        <v>104</v>
      </c>
      <c r="H1491" s="1">
        <v>152.63</v>
      </c>
      <c r="I1491" s="1" t="s">
        <v>55</v>
      </c>
      <c r="J1491" s="1" t="s">
        <v>56</v>
      </c>
      <c r="K1491" s="1" t="s">
        <v>57</v>
      </c>
      <c r="L1491" s="1" t="s">
        <v>58</v>
      </c>
      <c r="M1491" s="1">
        <v>0</v>
      </c>
      <c r="N1491" s="1">
        <v>1</v>
      </c>
      <c r="O1491" s="1">
        <v>1</v>
      </c>
      <c r="P1491" s="1">
        <v>0</v>
      </c>
      <c r="Q1491" s="1" t="s">
        <v>59</v>
      </c>
      <c r="R1491" s="1" t="s">
        <v>59</v>
      </c>
      <c r="S1491" s="1" t="s">
        <v>59</v>
      </c>
      <c r="T1491" s="1" t="s">
        <v>59</v>
      </c>
      <c r="U1491" s="1" t="s">
        <v>59</v>
      </c>
      <c r="V1491" s="1">
        <v>1</v>
      </c>
      <c r="W1491" s="1">
        <v>1</v>
      </c>
      <c r="X1491" s="1">
        <v>0</v>
      </c>
      <c r="Y1491" s="1" t="s">
        <v>58</v>
      </c>
      <c r="Z1491" s="1" t="s">
        <v>58</v>
      </c>
      <c r="AA1491" s="1" t="s">
        <v>58</v>
      </c>
      <c r="AB1491" s="1" t="s">
        <v>58</v>
      </c>
      <c r="AC1491" s="1" t="s">
        <v>58</v>
      </c>
      <c r="AD1491" s="1" t="s">
        <v>58</v>
      </c>
      <c r="AE1491" s="1" t="s">
        <v>58</v>
      </c>
      <c r="AF1491" s="1" t="s">
        <v>58</v>
      </c>
      <c r="AG1491" s="1" t="s">
        <v>58</v>
      </c>
      <c r="AH1491" s="1" t="s">
        <v>58</v>
      </c>
      <c r="AI1491" s="1" t="s">
        <v>58</v>
      </c>
      <c r="AJ1491" s="1" t="s">
        <v>58</v>
      </c>
      <c r="AK1491" s="1">
        <v>1</v>
      </c>
      <c r="AL1491" s="1">
        <v>0</v>
      </c>
      <c r="AM1491" s="1">
        <v>1</v>
      </c>
      <c r="AN1491" s="1">
        <v>0</v>
      </c>
      <c r="AO1491" s="1">
        <v>0</v>
      </c>
      <c r="AP1491" s="1">
        <v>0</v>
      </c>
      <c r="AQ1491" s="1">
        <v>0</v>
      </c>
      <c r="AR1491" s="1">
        <v>0</v>
      </c>
      <c r="AS1491" s="1">
        <v>0</v>
      </c>
      <c r="AV1491" s="1">
        <v>12.3</v>
      </c>
      <c r="AW1491" s="1" t="s">
        <v>59</v>
      </c>
      <c r="AX1491" s="1">
        <v>1</v>
      </c>
    </row>
    <row r="1492" spans="1:50">
      <c r="A1492" s="1" t="s">
        <v>2699</v>
      </c>
      <c r="B1492" s="1" t="s">
        <v>2700</v>
      </c>
      <c r="C1492" s="1" t="s">
        <v>148</v>
      </c>
      <c r="D1492" s="1">
        <v>5190</v>
      </c>
      <c r="E1492" s="1" t="s">
        <v>53</v>
      </c>
      <c r="F1492" s="1">
        <v>62</v>
      </c>
      <c r="G1492" s="1" t="s">
        <v>163</v>
      </c>
      <c r="H1492" s="1">
        <v>284.20999999999998</v>
      </c>
      <c r="I1492" s="1" t="s">
        <v>105</v>
      </c>
      <c r="J1492" s="1" t="s">
        <v>55</v>
      </c>
      <c r="K1492" s="1" t="s">
        <v>72</v>
      </c>
      <c r="L1492" s="1" t="s">
        <v>58</v>
      </c>
      <c r="M1492" s="1">
        <v>0</v>
      </c>
      <c r="N1492" s="1">
        <v>2</v>
      </c>
      <c r="O1492" s="1">
        <v>2</v>
      </c>
      <c r="P1492" s="1">
        <v>0</v>
      </c>
      <c r="Q1492" s="1" t="s">
        <v>59</v>
      </c>
      <c r="R1492" s="1" t="s">
        <v>59</v>
      </c>
      <c r="S1492" s="1" t="s">
        <v>59</v>
      </c>
      <c r="T1492" s="1" t="s">
        <v>59</v>
      </c>
      <c r="U1492" s="1" t="s">
        <v>66</v>
      </c>
      <c r="W1492" s="1">
        <v>0</v>
      </c>
      <c r="X1492" s="1">
        <v>0</v>
      </c>
      <c r="Y1492" s="1" t="s">
        <v>59</v>
      </c>
      <c r="Z1492" s="1" t="s">
        <v>59</v>
      </c>
      <c r="AA1492" s="1" t="s">
        <v>59</v>
      </c>
      <c r="AB1492" s="1" t="s">
        <v>59</v>
      </c>
      <c r="AC1492" s="1" t="s">
        <v>59</v>
      </c>
      <c r="AD1492" s="1" t="s">
        <v>59</v>
      </c>
      <c r="AE1492" s="1" t="s">
        <v>59</v>
      </c>
      <c r="AF1492" s="1" t="s">
        <v>59</v>
      </c>
      <c r="AG1492" s="1" t="s">
        <v>59</v>
      </c>
      <c r="AH1492" s="1" t="s">
        <v>59</v>
      </c>
      <c r="AI1492" s="1" t="s">
        <v>59</v>
      </c>
      <c r="AJ1492" s="1" t="s">
        <v>59</v>
      </c>
      <c r="AV1492" s="1">
        <v>11.7</v>
      </c>
      <c r="AW1492" s="1" t="s">
        <v>59</v>
      </c>
      <c r="AX1492" s="1">
        <v>3</v>
      </c>
    </row>
    <row r="1493" spans="1:50">
      <c r="A1493" s="1" t="s">
        <v>2701</v>
      </c>
      <c r="B1493" s="1" t="s">
        <v>956</v>
      </c>
      <c r="C1493" s="1" t="s">
        <v>420</v>
      </c>
      <c r="D1493" s="1">
        <v>1640</v>
      </c>
      <c r="E1493" s="1" t="s">
        <v>63</v>
      </c>
      <c r="F1493" s="1">
        <v>62</v>
      </c>
      <c r="G1493" s="1" t="s">
        <v>226</v>
      </c>
      <c r="H1493" s="1">
        <v>290.13</v>
      </c>
      <c r="I1493" s="1" t="s">
        <v>100</v>
      </c>
      <c r="J1493" s="1" t="s">
        <v>71</v>
      </c>
      <c r="K1493" s="1" t="s">
        <v>256</v>
      </c>
      <c r="L1493" s="1" t="s">
        <v>66</v>
      </c>
      <c r="M1493" s="1">
        <v>3</v>
      </c>
      <c r="N1493" s="1">
        <v>2</v>
      </c>
      <c r="O1493" s="1">
        <v>2</v>
      </c>
      <c r="P1493" s="1">
        <v>0</v>
      </c>
      <c r="Q1493" s="1" t="s">
        <v>59</v>
      </c>
      <c r="R1493" s="1" t="s">
        <v>66</v>
      </c>
      <c r="S1493" s="1" t="s">
        <v>66</v>
      </c>
      <c r="T1493" s="1" t="s">
        <v>66</v>
      </c>
      <c r="U1493" s="1" t="s">
        <v>59</v>
      </c>
      <c r="V1493" s="1">
        <v>0</v>
      </c>
      <c r="W1493" s="1">
        <v>1</v>
      </c>
      <c r="X1493" s="1">
        <v>0</v>
      </c>
      <c r="Y1493" s="1" t="s">
        <v>66</v>
      </c>
      <c r="Z1493" s="1" t="s">
        <v>58</v>
      </c>
      <c r="AA1493" s="1" t="s">
        <v>58</v>
      </c>
      <c r="AB1493" s="1" t="s">
        <v>58</v>
      </c>
      <c r="AC1493" s="1" t="s">
        <v>58</v>
      </c>
      <c r="AD1493" s="1" t="s">
        <v>58</v>
      </c>
      <c r="AE1493" s="1" t="s">
        <v>58</v>
      </c>
      <c r="AF1493" s="1" t="s">
        <v>58</v>
      </c>
      <c r="AG1493" s="1" t="s">
        <v>58</v>
      </c>
      <c r="AH1493" s="1" t="s">
        <v>58</v>
      </c>
      <c r="AI1493" s="1" t="s">
        <v>58</v>
      </c>
      <c r="AJ1493" s="1" t="s">
        <v>58</v>
      </c>
      <c r="AK1493" s="1">
        <v>0</v>
      </c>
      <c r="AL1493" s="1">
        <v>1</v>
      </c>
      <c r="AM1493" s="1">
        <v>1</v>
      </c>
      <c r="AN1493" s="1">
        <v>0</v>
      </c>
      <c r="AO1493" s="1">
        <v>1</v>
      </c>
      <c r="AP1493" s="1">
        <v>0</v>
      </c>
      <c r="AQ1493" s="1">
        <v>0</v>
      </c>
      <c r="AR1493" s="1">
        <v>0</v>
      </c>
      <c r="AS1493" s="1">
        <v>0</v>
      </c>
      <c r="AV1493" s="1">
        <v>11.3</v>
      </c>
      <c r="AW1493" s="1" t="s">
        <v>66</v>
      </c>
      <c r="AX1493" s="1">
        <v>2</v>
      </c>
    </row>
    <row r="1494" spans="1:50">
      <c r="A1494" s="1" t="s">
        <v>2702</v>
      </c>
      <c r="B1494" s="1" t="s">
        <v>2703</v>
      </c>
      <c r="C1494" s="1" t="s">
        <v>185</v>
      </c>
      <c r="E1494" s="1" t="s">
        <v>63</v>
      </c>
      <c r="F1494" s="1">
        <v>28</v>
      </c>
      <c r="G1494" s="1" t="s">
        <v>54</v>
      </c>
      <c r="H1494" s="1">
        <v>196.71</v>
      </c>
      <c r="I1494" s="1" t="s">
        <v>105</v>
      </c>
      <c r="J1494" s="1" t="s">
        <v>55</v>
      </c>
      <c r="K1494" s="1" t="s">
        <v>85</v>
      </c>
      <c r="L1494" s="1" t="s">
        <v>66</v>
      </c>
      <c r="M1494" s="1">
        <v>2</v>
      </c>
      <c r="N1494" s="1">
        <v>1</v>
      </c>
      <c r="O1494" s="1">
        <v>1</v>
      </c>
      <c r="P1494" s="1">
        <v>0</v>
      </c>
      <c r="Q1494" s="1" t="s">
        <v>59</v>
      </c>
      <c r="R1494" s="1" t="s">
        <v>59</v>
      </c>
      <c r="S1494" s="1" t="s">
        <v>59</v>
      </c>
      <c r="T1494" s="1" t="s">
        <v>59</v>
      </c>
      <c r="U1494" s="1" t="s">
        <v>59</v>
      </c>
      <c r="W1494" s="1">
        <v>0</v>
      </c>
      <c r="X1494" s="1">
        <v>0</v>
      </c>
      <c r="Y1494" s="1" t="s">
        <v>58</v>
      </c>
      <c r="Z1494" s="1" t="s">
        <v>66</v>
      </c>
      <c r="AA1494" s="1" t="s">
        <v>58</v>
      </c>
      <c r="AB1494" s="1" t="s">
        <v>66</v>
      </c>
      <c r="AC1494" s="1" t="s">
        <v>58</v>
      </c>
      <c r="AD1494" s="1" t="s">
        <v>58</v>
      </c>
      <c r="AE1494" s="1" t="s">
        <v>58</v>
      </c>
      <c r="AF1494" s="1" t="s">
        <v>58</v>
      </c>
      <c r="AG1494" s="1" t="s">
        <v>58</v>
      </c>
      <c r="AH1494" s="1" t="s">
        <v>58</v>
      </c>
      <c r="AI1494" s="1" t="s">
        <v>58</v>
      </c>
      <c r="AJ1494" s="1" t="s">
        <v>58</v>
      </c>
      <c r="AK1494" s="1">
        <v>0</v>
      </c>
      <c r="AL1494" s="1">
        <v>0</v>
      </c>
      <c r="AM1494" s="1">
        <v>0</v>
      </c>
      <c r="AN1494" s="1">
        <v>0</v>
      </c>
      <c r="AO1494" s="1">
        <v>1</v>
      </c>
      <c r="AP1494" s="1">
        <v>0</v>
      </c>
      <c r="AQ1494" s="1">
        <v>0</v>
      </c>
      <c r="AR1494" s="1">
        <v>0</v>
      </c>
      <c r="AS1494" s="1">
        <v>0</v>
      </c>
      <c r="AV1494" s="1">
        <v>11.6</v>
      </c>
      <c r="AW1494" s="1" t="s">
        <v>59</v>
      </c>
      <c r="AX1494" s="1">
        <v>1</v>
      </c>
    </row>
    <row r="1495" spans="1:50">
      <c r="A1495" s="1" t="s">
        <v>2704</v>
      </c>
      <c r="B1495" s="1" t="s">
        <v>308</v>
      </c>
      <c r="C1495" s="1" t="s">
        <v>103</v>
      </c>
      <c r="D1495" s="1">
        <v>7320</v>
      </c>
      <c r="E1495" s="1" t="s">
        <v>53</v>
      </c>
      <c r="F1495" s="1">
        <v>22</v>
      </c>
      <c r="G1495" s="1" t="s">
        <v>104</v>
      </c>
      <c r="H1495" s="1">
        <v>247.7</v>
      </c>
      <c r="I1495" s="1" t="s">
        <v>55</v>
      </c>
      <c r="J1495" s="1" t="s">
        <v>55</v>
      </c>
      <c r="K1495" s="1" t="s">
        <v>128</v>
      </c>
      <c r="L1495" s="1" t="s">
        <v>58</v>
      </c>
      <c r="M1495" s="1">
        <v>0</v>
      </c>
      <c r="N1495" s="1">
        <v>0</v>
      </c>
      <c r="O1495" s="1">
        <v>0</v>
      </c>
      <c r="P1495" s="1">
        <v>0</v>
      </c>
      <c r="Q1495" s="1" t="s">
        <v>59</v>
      </c>
      <c r="R1495" s="1" t="s">
        <v>59</v>
      </c>
      <c r="S1495" s="1" t="s">
        <v>59</v>
      </c>
      <c r="T1495" s="1" t="s">
        <v>59</v>
      </c>
      <c r="U1495" s="1" t="s">
        <v>59</v>
      </c>
      <c r="W1495" s="1">
        <v>0</v>
      </c>
      <c r="X1495" s="1">
        <v>0</v>
      </c>
      <c r="Y1495" s="1" t="s">
        <v>59</v>
      </c>
      <c r="Z1495" s="1" t="s">
        <v>59</v>
      </c>
      <c r="AA1495" s="1" t="s">
        <v>59</v>
      </c>
      <c r="AB1495" s="1" t="s">
        <v>59</v>
      </c>
      <c r="AC1495" s="1" t="s">
        <v>59</v>
      </c>
      <c r="AD1495" s="1" t="s">
        <v>59</v>
      </c>
      <c r="AE1495" s="1" t="s">
        <v>59</v>
      </c>
      <c r="AF1495" s="1" t="s">
        <v>59</v>
      </c>
      <c r="AG1495" s="1" t="s">
        <v>59</v>
      </c>
      <c r="AH1495" s="1" t="s">
        <v>59</v>
      </c>
      <c r="AI1495" s="1" t="s">
        <v>59</v>
      </c>
      <c r="AJ1495" s="1" t="s">
        <v>59</v>
      </c>
      <c r="AV1495" s="1">
        <v>14.2</v>
      </c>
      <c r="AW1495" s="1" t="s">
        <v>59</v>
      </c>
      <c r="AX1495" s="1">
        <v>6</v>
      </c>
    </row>
    <row r="1496" spans="1:50">
      <c r="A1496" s="1" t="s">
        <v>2705</v>
      </c>
      <c r="B1496" s="1" t="s">
        <v>2706</v>
      </c>
      <c r="C1496" s="1" t="s">
        <v>52</v>
      </c>
      <c r="D1496" s="1">
        <v>3280</v>
      </c>
      <c r="E1496" s="1" t="s">
        <v>53</v>
      </c>
      <c r="F1496" s="1">
        <v>0</v>
      </c>
      <c r="G1496" s="1" t="s">
        <v>84</v>
      </c>
      <c r="H1496" s="1">
        <v>222.04</v>
      </c>
      <c r="I1496" s="1" t="s">
        <v>55</v>
      </c>
      <c r="J1496" s="1" t="s">
        <v>55</v>
      </c>
      <c r="K1496" s="1" t="s">
        <v>85</v>
      </c>
      <c r="L1496" s="1" t="s">
        <v>58</v>
      </c>
      <c r="M1496" s="1">
        <v>0</v>
      </c>
      <c r="N1496" s="1">
        <v>2</v>
      </c>
      <c r="O1496" s="1">
        <v>2</v>
      </c>
      <c r="P1496" s="1">
        <v>0</v>
      </c>
      <c r="Q1496" s="1" t="s">
        <v>59</v>
      </c>
      <c r="R1496" s="1" t="s">
        <v>59</v>
      </c>
      <c r="S1496" s="1" t="s">
        <v>59</v>
      </c>
      <c r="T1496" s="1" t="s">
        <v>59</v>
      </c>
      <c r="U1496" s="1" t="s">
        <v>59</v>
      </c>
      <c r="W1496" s="1">
        <v>0</v>
      </c>
      <c r="X1496" s="1">
        <v>0</v>
      </c>
      <c r="Y1496" s="1" t="s">
        <v>59</v>
      </c>
      <c r="Z1496" s="1" t="s">
        <v>59</v>
      </c>
      <c r="AA1496" s="1" t="s">
        <v>59</v>
      </c>
      <c r="AB1496" s="1" t="s">
        <v>59</v>
      </c>
      <c r="AC1496" s="1" t="s">
        <v>59</v>
      </c>
      <c r="AD1496" s="1" t="s">
        <v>59</v>
      </c>
      <c r="AE1496" s="1" t="s">
        <v>59</v>
      </c>
      <c r="AF1496" s="1" t="s">
        <v>59</v>
      </c>
      <c r="AG1496" s="1" t="s">
        <v>59</v>
      </c>
      <c r="AH1496" s="1" t="s">
        <v>59</v>
      </c>
      <c r="AI1496" s="1" t="s">
        <v>59</v>
      </c>
      <c r="AJ1496" s="1" t="s">
        <v>59</v>
      </c>
      <c r="AV1496" s="1">
        <v>14</v>
      </c>
      <c r="AW1496" s="1" t="s">
        <v>59</v>
      </c>
      <c r="AX1496" s="1">
        <v>5</v>
      </c>
    </row>
    <row r="1497" spans="1:50">
      <c r="A1497" s="1" t="s">
        <v>2707</v>
      </c>
      <c r="B1497" s="1" t="s">
        <v>1224</v>
      </c>
      <c r="C1497" s="1" t="s">
        <v>205</v>
      </c>
      <c r="D1497" s="1">
        <v>3920</v>
      </c>
      <c r="E1497" s="1" t="s">
        <v>53</v>
      </c>
      <c r="F1497" s="1">
        <v>32</v>
      </c>
      <c r="G1497" s="1" t="s">
        <v>64</v>
      </c>
      <c r="H1497" s="1">
        <v>210.2</v>
      </c>
      <c r="I1497" s="1" t="s">
        <v>55</v>
      </c>
      <c r="J1497" s="1" t="s">
        <v>55</v>
      </c>
      <c r="K1497" s="1" t="s">
        <v>57</v>
      </c>
      <c r="L1497" s="1" t="s">
        <v>58</v>
      </c>
      <c r="M1497" s="1">
        <v>0</v>
      </c>
      <c r="N1497" s="1">
        <v>1</v>
      </c>
      <c r="O1497" s="1">
        <v>1</v>
      </c>
      <c r="P1497" s="1">
        <v>0</v>
      </c>
      <c r="Q1497" s="1" t="s">
        <v>59</v>
      </c>
      <c r="R1497" s="1" t="s">
        <v>59</v>
      </c>
      <c r="S1497" s="1" t="s">
        <v>59</v>
      </c>
      <c r="T1497" s="1" t="s">
        <v>59</v>
      </c>
      <c r="U1497" s="1" t="s">
        <v>59</v>
      </c>
      <c r="W1497" s="1">
        <v>0</v>
      </c>
      <c r="X1497" s="1">
        <v>0</v>
      </c>
      <c r="Y1497" s="1" t="s">
        <v>58</v>
      </c>
      <c r="Z1497" s="1" t="s">
        <v>58</v>
      </c>
      <c r="AA1497" s="1" t="s">
        <v>58</v>
      </c>
      <c r="AB1497" s="1" t="s">
        <v>58</v>
      </c>
      <c r="AC1497" s="1" t="s">
        <v>58</v>
      </c>
      <c r="AD1497" s="1" t="s">
        <v>58</v>
      </c>
      <c r="AE1497" s="1" t="s">
        <v>58</v>
      </c>
      <c r="AF1497" s="1" t="s">
        <v>58</v>
      </c>
      <c r="AG1497" s="1" t="s">
        <v>58</v>
      </c>
      <c r="AH1497" s="1" t="s">
        <v>58</v>
      </c>
      <c r="AI1497" s="1" t="s">
        <v>58</v>
      </c>
      <c r="AJ1497" s="1" t="s">
        <v>58</v>
      </c>
      <c r="AK1497" s="1">
        <v>1</v>
      </c>
      <c r="AL1497" s="1">
        <v>0</v>
      </c>
      <c r="AM1497" s="1">
        <v>1</v>
      </c>
      <c r="AN1497" s="1">
        <v>0</v>
      </c>
      <c r="AO1497" s="1">
        <v>1</v>
      </c>
      <c r="AP1497" s="1">
        <v>0</v>
      </c>
      <c r="AQ1497" s="1">
        <v>0</v>
      </c>
      <c r="AR1497" s="1">
        <v>0</v>
      </c>
      <c r="AS1497" s="1">
        <v>1</v>
      </c>
      <c r="AV1497" s="1">
        <v>12.3</v>
      </c>
      <c r="AW1497" s="1" t="s">
        <v>59</v>
      </c>
      <c r="AX1497" s="1">
        <v>1</v>
      </c>
    </row>
    <row r="1498" spans="1:50">
      <c r="A1498" s="1" t="s">
        <v>2708</v>
      </c>
      <c r="B1498" s="1" t="s">
        <v>2709</v>
      </c>
      <c r="C1498" s="1" t="s">
        <v>103</v>
      </c>
      <c r="D1498" s="1">
        <v>8120</v>
      </c>
      <c r="E1498" s="1" t="s">
        <v>53</v>
      </c>
      <c r="F1498" s="1">
        <v>0</v>
      </c>
      <c r="G1498" s="1" t="s">
        <v>64</v>
      </c>
      <c r="H1498" s="1">
        <v>327.96</v>
      </c>
      <c r="I1498" s="1" t="s">
        <v>55</v>
      </c>
      <c r="J1498" s="1" t="s">
        <v>55</v>
      </c>
      <c r="K1498" s="1" t="s">
        <v>57</v>
      </c>
      <c r="L1498" s="1" t="s">
        <v>66</v>
      </c>
      <c r="M1498" s="1">
        <v>1</v>
      </c>
      <c r="N1498" s="1">
        <v>1</v>
      </c>
      <c r="O1498" s="1">
        <v>1</v>
      </c>
      <c r="P1498" s="1">
        <v>0</v>
      </c>
      <c r="Q1498" s="1" t="s">
        <v>59</v>
      </c>
      <c r="R1498" s="1" t="s">
        <v>59</v>
      </c>
      <c r="S1498" s="1" t="s">
        <v>59</v>
      </c>
      <c r="T1498" s="1" t="s">
        <v>59</v>
      </c>
      <c r="U1498" s="1" t="s">
        <v>59</v>
      </c>
      <c r="W1498" s="1">
        <v>0</v>
      </c>
      <c r="X1498" s="1">
        <v>0</v>
      </c>
      <c r="Y1498" s="1" t="s">
        <v>58</v>
      </c>
      <c r="Z1498" s="1" t="s">
        <v>58</v>
      </c>
      <c r="AA1498" s="1" t="s">
        <v>58</v>
      </c>
      <c r="AB1498" s="1" t="s">
        <v>58</v>
      </c>
      <c r="AC1498" s="1" t="s">
        <v>58</v>
      </c>
      <c r="AD1498" s="1" t="s">
        <v>58</v>
      </c>
      <c r="AE1498" s="1" t="s">
        <v>58</v>
      </c>
      <c r="AF1498" s="1" t="s">
        <v>58</v>
      </c>
      <c r="AG1498" s="1" t="s">
        <v>58</v>
      </c>
      <c r="AH1498" s="1" t="s">
        <v>58</v>
      </c>
      <c r="AI1498" s="1" t="s">
        <v>58</v>
      </c>
      <c r="AJ1498" s="1" t="s">
        <v>58</v>
      </c>
      <c r="AK1498" s="1">
        <v>0</v>
      </c>
      <c r="AL1498" s="1">
        <v>0</v>
      </c>
      <c r="AM1498" s="1">
        <v>0</v>
      </c>
      <c r="AN1498" s="1">
        <v>0</v>
      </c>
      <c r="AO1498" s="1">
        <v>0</v>
      </c>
      <c r="AP1498" s="1">
        <v>0</v>
      </c>
      <c r="AQ1498" s="1">
        <v>0</v>
      </c>
      <c r="AR1498" s="1">
        <v>0</v>
      </c>
      <c r="AS1498" s="1">
        <v>1</v>
      </c>
      <c r="AV1498" s="1">
        <v>13.4</v>
      </c>
      <c r="AW1498" s="1" t="s">
        <v>59</v>
      </c>
      <c r="AX1498" s="1">
        <v>6</v>
      </c>
    </row>
    <row r="1499" spans="1:50">
      <c r="A1499" s="1" t="s">
        <v>2710</v>
      </c>
      <c r="B1499" s="1" t="s">
        <v>1589</v>
      </c>
      <c r="C1499" s="1" t="s">
        <v>781</v>
      </c>
      <c r="D1499" s="1">
        <v>7490</v>
      </c>
      <c r="E1499" s="1" t="s">
        <v>53</v>
      </c>
      <c r="F1499" s="1">
        <v>46</v>
      </c>
      <c r="G1499" s="1" t="s">
        <v>226</v>
      </c>
      <c r="H1499" s="1">
        <v>396.71</v>
      </c>
      <c r="I1499" s="1" t="s">
        <v>313</v>
      </c>
      <c r="J1499" s="1" t="s">
        <v>71</v>
      </c>
      <c r="K1499" s="1" t="s">
        <v>131</v>
      </c>
      <c r="L1499" s="1" t="s">
        <v>66</v>
      </c>
      <c r="M1499" s="1">
        <v>0</v>
      </c>
      <c r="N1499" s="1">
        <v>2</v>
      </c>
      <c r="O1499" s="1">
        <v>2</v>
      </c>
      <c r="P1499" s="1">
        <v>1</v>
      </c>
      <c r="Q1499" s="1" t="s">
        <v>59</v>
      </c>
      <c r="R1499" s="1" t="s">
        <v>59</v>
      </c>
      <c r="S1499" s="1" t="s">
        <v>59</v>
      </c>
      <c r="T1499" s="1" t="s">
        <v>59</v>
      </c>
      <c r="U1499" s="1" t="s">
        <v>59</v>
      </c>
      <c r="Y1499" s="1" t="s">
        <v>66</v>
      </c>
      <c r="Z1499" s="1" t="s">
        <v>66</v>
      </c>
      <c r="AA1499" s="1" t="s">
        <v>58</v>
      </c>
      <c r="AB1499" s="1" t="s">
        <v>66</v>
      </c>
      <c r="AC1499" s="1" t="s">
        <v>58</v>
      </c>
      <c r="AD1499" s="1" t="s">
        <v>58</v>
      </c>
      <c r="AE1499" s="1" t="s">
        <v>66</v>
      </c>
      <c r="AF1499" s="1" t="s">
        <v>58</v>
      </c>
      <c r="AG1499" s="1" t="s">
        <v>58</v>
      </c>
      <c r="AH1499" s="1" t="s">
        <v>58</v>
      </c>
      <c r="AI1499" s="1" t="s">
        <v>58</v>
      </c>
      <c r="AJ1499" s="1" t="s">
        <v>58</v>
      </c>
      <c r="AK1499" s="1">
        <v>1</v>
      </c>
      <c r="AL1499" s="1">
        <v>1</v>
      </c>
      <c r="AM1499" s="1">
        <v>1</v>
      </c>
      <c r="AN1499" s="1">
        <v>0</v>
      </c>
      <c r="AO1499" s="1">
        <v>1</v>
      </c>
      <c r="AP1499" s="1">
        <v>0</v>
      </c>
      <c r="AQ1499" s="1">
        <v>0</v>
      </c>
      <c r="AR1499" s="1">
        <v>0</v>
      </c>
      <c r="AS1499" s="1">
        <v>1</v>
      </c>
      <c r="AW1499" s="1" t="s">
        <v>66</v>
      </c>
      <c r="AX1499" s="1">
        <v>4</v>
      </c>
    </row>
    <row r="1500" spans="1:50">
      <c r="A1500" s="1" t="s">
        <v>2711</v>
      </c>
      <c r="B1500" s="1" t="s">
        <v>1224</v>
      </c>
      <c r="C1500" s="1" t="s">
        <v>205</v>
      </c>
      <c r="D1500" s="1">
        <v>3920</v>
      </c>
      <c r="E1500" s="1" t="s">
        <v>63</v>
      </c>
      <c r="F1500" s="1">
        <v>82</v>
      </c>
      <c r="G1500" s="1" t="s">
        <v>104</v>
      </c>
      <c r="H1500" s="1">
        <v>236.18</v>
      </c>
      <c r="I1500" s="1" t="s">
        <v>94</v>
      </c>
      <c r="J1500" s="1" t="s">
        <v>56</v>
      </c>
      <c r="K1500" s="1" t="s">
        <v>256</v>
      </c>
      <c r="L1500" s="1" t="s">
        <v>58</v>
      </c>
      <c r="M1500" s="1">
        <v>0</v>
      </c>
      <c r="N1500" s="1">
        <v>2</v>
      </c>
      <c r="O1500" s="1">
        <v>2</v>
      </c>
      <c r="P1500" s="1">
        <v>0</v>
      </c>
      <c r="Q1500" s="1" t="s">
        <v>59</v>
      </c>
      <c r="R1500" s="1" t="s">
        <v>59</v>
      </c>
      <c r="S1500" s="1" t="s">
        <v>59</v>
      </c>
      <c r="T1500" s="1" t="s">
        <v>59</v>
      </c>
      <c r="U1500" s="1" t="s">
        <v>59</v>
      </c>
      <c r="W1500" s="1">
        <v>0</v>
      </c>
      <c r="X1500" s="1">
        <v>0</v>
      </c>
      <c r="Y1500" s="1" t="s">
        <v>59</v>
      </c>
      <c r="Z1500" s="1" t="s">
        <v>59</v>
      </c>
      <c r="AA1500" s="1" t="s">
        <v>59</v>
      </c>
      <c r="AB1500" s="1" t="s">
        <v>59</v>
      </c>
      <c r="AC1500" s="1" t="s">
        <v>59</v>
      </c>
      <c r="AD1500" s="1" t="s">
        <v>59</v>
      </c>
      <c r="AE1500" s="1" t="s">
        <v>59</v>
      </c>
      <c r="AF1500" s="1" t="s">
        <v>59</v>
      </c>
      <c r="AG1500" s="1" t="s">
        <v>59</v>
      </c>
      <c r="AH1500" s="1" t="s">
        <v>59</v>
      </c>
      <c r="AI1500" s="1" t="s">
        <v>59</v>
      </c>
      <c r="AJ1500" s="1" t="s">
        <v>59</v>
      </c>
      <c r="AV1500" s="1">
        <v>14.3</v>
      </c>
      <c r="AW1500" s="1" t="s">
        <v>59</v>
      </c>
      <c r="AX1500" s="1">
        <v>1</v>
      </c>
    </row>
    <row r="1501" spans="1:50">
      <c r="A1501" s="1" t="s">
        <v>2712</v>
      </c>
      <c r="B1501" s="1" t="s">
        <v>2713</v>
      </c>
      <c r="C1501" s="1" t="s">
        <v>103</v>
      </c>
      <c r="D1501" s="1">
        <v>7400</v>
      </c>
      <c r="E1501" s="1" t="s">
        <v>53</v>
      </c>
      <c r="F1501" s="1">
        <v>78</v>
      </c>
      <c r="G1501" s="1" t="s">
        <v>70</v>
      </c>
      <c r="H1501" s="1">
        <v>413.49</v>
      </c>
      <c r="I1501" s="1" t="s">
        <v>55</v>
      </c>
      <c r="J1501" s="1" t="s">
        <v>55</v>
      </c>
      <c r="K1501" s="1" t="s">
        <v>80</v>
      </c>
      <c r="L1501" s="1" t="s">
        <v>58</v>
      </c>
      <c r="M1501" s="1">
        <v>0</v>
      </c>
      <c r="N1501" s="1">
        <v>1</v>
      </c>
      <c r="O1501" s="1">
        <v>1</v>
      </c>
      <c r="P1501" s="1">
        <v>0</v>
      </c>
      <c r="Q1501" s="1" t="s">
        <v>59</v>
      </c>
      <c r="R1501" s="1" t="s">
        <v>59</v>
      </c>
      <c r="S1501" s="1" t="s">
        <v>59</v>
      </c>
      <c r="T1501" s="1" t="s">
        <v>59</v>
      </c>
      <c r="U1501" s="1" t="s">
        <v>59</v>
      </c>
      <c r="W1501" s="1">
        <v>0</v>
      </c>
      <c r="X1501" s="1">
        <v>0</v>
      </c>
      <c r="Y1501" s="1" t="s">
        <v>59</v>
      </c>
      <c r="Z1501" s="1" t="s">
        <v>59</v>
      </c>
      <c r="AA1501" s="1" t="s">
        <v>59</v>
      </c>
      <c r="AB1501" s="1" t="s">
        <v>59</v>
      </c>
      <c r="AC1501" s="1" t="s">
        <v>59</v>
      </c>
      <c r="AD1501" s="1" t="s">
        <v>59</v>
      </c>
      <c r="AE1501" s="1" t="s">
        <v>59</v>
      </c>
      <c r="AF1501" s="1" t="s">
        <v>59</v>
      </c>
      <c r="AG1501" s="1" t="s">
        <v>59</v>
      </c>
      <c r="AH1501" s="1" t="s">
        <v>59</v>
      </c>
      <c r="AI1501" s="1" t="s">
        <v>59</v>
      </c>
      <c r="AJ1501" s="1" t="s">
        <v>59</v>
      </c>
      <c r="AT1501" s="1">
        <v>8</v>
      </c>
      <c r="AU1501" s="1">
        <v>99999</v>
      </c>
      <c r="AV1501" s="1">
        <v>15.8</v>
      </c>
      <c r="AW1501" s="1" t="s">
        <v>59</v>
      </c>
      <c r="AX1501" s="1">
        <v>6</v>
      </c>
    </row>
    <row r="1502" spans="1:50">
      <c r="A1502" s="1" t="s">
        <v>2714</v>
      </c>
      <c r="B1502" s="1" t="s">
        <v>809</v>
      </c>
      <c r="C1502" s="1" t="s">
        <v>182</v>
      </c>
      <c r="D1502" s="1">
        <v>8840</v>
      </c>
      <c r="E1502" s="1" t="s">
        <v>63</v>
      </c>
      <c r="F1502" s="1">
        <v>76</v>
      </c>
      <c r="G1502" s="1" t="s">
        <v>64</v>
      </c>
      <c r="H1502" s="1">
        <v>399.01</v>
      </c>
      <c r="I1502" s="1" t="s">
        <v>105</v>
      </c>
      <c r="J1502" s="1" t="s">
        <v>71</v>
      </c>
      <c r="K1502" s="1" t="s">
        <v>72</v>
      </c>
      <c r="L1502" s="1" t="s">
        <v>58</v>
      </c>
      <c r="M1502" s="1">
        <v>0</v>
      </c>
      <c r="N1502" s="1">
        <v>2</v>
      </c>
      <c r="O1502" s="1">
        <v>2</v>
      </c>
      <c r="P1502" s="1">
        <v>1</v>
      </c>
      <c r="Q1502" s="1" t="s">
        <v>59</v>
      </c>
      <c r="R1502" s="1" t="s">
        <v>59</v>
      </c>
      <c r="S1502" s="1" t="s">
        <v>59</v>
      </c>
      <c r="T1502" s="1" t="s">
        <v>66</v>
      </c>
      <c r="U1502" s="1" t="s">
        <v>66</v>
      </c>
      <c r="V1502" s="1">
        <v>2</v>
      </c>
      <c r="W1502" s="1">
        <v>0</v>
      </c>
      <c r="X1502" s="1">
        <v>1</v>
      </c>
      <c r="Y1502" s="1" t="s">
        <v>66</v>
      </c>
      <c r="Z1502" s="1" t="s">
        <v>66</v>
      </c>
      <c r="AA1502" s="1" t="s">
        <v>66</v>
      </c>
      <c r="AB1502" s="1" t="s">
        <v>66</v>
      </c>
      <c r="AC1502" s="1" t="s">
        <v>58</v>
      </c>
      <c r="AD1502" s="1" t="s">
        <v>58</v>
      </c>
      <c r="AE1502" s="1" t="s">
        <v>58</v>
      </c>
      <c r="AF1502" s="1" t="s">
        <v>58</v>
      </c>
      <c r="AG1502" s="1" t="s">
        <v>58</v>
      </c>
      <c r="AH1502" s="1" t="s">
        <v>58</v>
      </c>
      <c r="AI1502" s="1" t="s">
        <v>58</v>
      </c>
      <c r="AJ1502" s="1" t="s">
        <v>58</v>
      </c>
      <c r="AK1502" s="1">
        <v>0</v>
      </c>
      <c r="AL1502" s="1">
        <v>0</v>
      </c>
      <c r="AM1502" s="1">
        <v>1</v>
      </c>
      <c r="AN1502" s="1">
        <v>1</v>
      </c>
      <c r="AO1502" s="1">
        <v>1</v>
      </c>
      <c r="AP1502" s="1">
        <v>0</v>
      </c>
      <c r="AQ1502" s="1">
        <v>0</v>
      </c>
      <c r="AR1502" s="1">
        <v>0</v>
      </c>
      <c r="AS1502" s="1">
        <v>1</v>
      </c>
      <c r="AT1502" s="1">
        <v>8</v>
      </c>
      <c r="AU1502" s="1">
        <v>100168</v>
      </c>
      <c r="AV1502" s="1">
        <v>15.7</v>
      </c>
      <c r="AW1502" s="1" t="s">
        <v>59</v>
      </c>
      <c r="AX1502" s="1">
        <v>7</v>
      </c>
    </row>
    <row r="1503" spans="1:50">
      <c r="A1503" s="1" t="s">
        <v>2715</v>
      </c>
      <c r="B1503" s="1" t="s">
        <v>1246</v>
      </c>
      <c r="C1503" s="1" t="s">
        <v>122</v>
      </c>
      <c r="D1503" s="1">
        <v>5960</v>
      </c>
      <c r="E1503" s="1" t="s">
        <v>53</v>
      </c>
      <c r="F1503" s="1">
        <v>70</v>
      </c>
      <c r="G1503" s="1" t="s">
        <v>226</v>
      </c>
      <c r="H1503" s="1">
        <v>472.37</v>
      </c>
      <c r="I1503" s="1" t="s">
        <v>55</v>
      </c>
      <c r="J1503" s="1" t="s">
        <v>71</v>
      </c>
      <c r="K1503" s="1" t="s">
        <v>57</v>
      </c>
      <c r="L1503" s="1" t="s">
        <v>58</v>
      </c>
      <c r="M1503" s="1">
        <v>0</v>
      </c>
      <c r="N1503" s="1">
        <v>0</v>
      </c>
      <c r="O1503" s="1">
        <v>0</v>
      </c>
      <c r="P1503" s="1">
        <v>0</v>
      </c>
      <c r="Q1503" s="1" t="s">
        <v>59</v>
      </c>
      <c r="R1503" s="1" t="s">
        <v>59</v>
      </c>
      <c r="S1503" s="1" t="s">
        <v>59</v>
      </c>
      <c r="T1503" s="1" t="s">
        <v>59</v>
      </c>
      <c r="U1503" s="1" t="s">
        <v>59</v>
      </c>
      <c r="V1503" s="1">
        <v>2</v>
      </c>
      <c r="W1503" s="1">
        <v>0</v>
      </c>
      <c r="X1503" s="1">
        <v>0</v>
      </c>
      <c r="Y1503" s="1" t="s">
        <v>66</v>
      </c>
      <c r="Z1503" s="1" t="s">
        <v>66</v>
      </c>
      <c r="AA1503" s="1" t="s">
        <v>58</v>
      </c>
      <c r="AB1503" s="1" t="s">
        <v>66</v>
      </c>
      <c r="AC1503" s="1" t="s">
        <v>58</v>
      </c>
      <c r="AD1503" s="1" t="s">
        <v>58</v>
      </c>
      <c r="AE1503" s="1" t="s">
        <v>58</v>
      </c>
      <c r="AF1503" s="1" t="s">
        <v>58</v>
      </c>
      <c r="AG1503" s="1" t="s">
        <v>58</v>
      </c>
      <c r="AH1503" s="1" t="s">
        <v>58</v>
      </c>
      <c r="AI1503" s="1" t="s">
        <v>58</v>
      </c>
      <c r="AJ1503" s="1" t="s">
        <v>58</v>
      </c>
      <c r="AK1503" s="1">
        <v>0</v>
      </c>
      <c r="AL1503" s="1">
        <v>0</v>
      </c>
      <c r="AM1503" s="1">
        <v>1</v>
      </c>
      <c r="AN1503" s="1">
        <v>1</v>
      </c>
      <c r="AO1503" s="1">
        <v>1</v>
      </c>
      <c r="AP1503" s="1">
        <v>0</v>
      </c>
      <c r="AQ1503" s="1">
        <v>0</v>
      </c>
      <c r="AR1503" s="1">
        <v>1</v>
      </c>
      <c r="AS1503" s="1">
        <v>0</v>
      </c>
      <c r="AT1503" s="1">
        <v>9</v>
      </c>
      <c r="AU1503" s="1">
        <v>115351</v>
      </c>
      <c r="AV1503" s="1">
        <v>15</v>
      </c>
      <c r="AW1503" s="1" t="s">
        <v>59</v>
      </c>
      <c r="AX1503" s="1">
        <v>7</v>
      </c>
    </row>
    <row r="1504" spans="1:50">
      <c r="A1504" s="1" t="s">
        <v>2716</v>
      </c>
      <c r="B1504" s="1" t="s">
        <v>2717</v>
      </c>
      <c r="C1504" s="1" t="s">
        <v>148</v>
      </c>
      <c r="D1504" s="1">
        <v>5015</v>
      </c>
      <c r="E1504" s="1" t="s">
        <v>63</v>
      </c>
      <c r="F1504" s="1">
        <v>48</v>
      </c>
      <c r="G1504" s="1" t="s">
        <v>246</v>
      </c>
      <c r="H1504" s="1">
        <v>490.46</v>
      </c>
      <c r="I1504" s="1" t="s">
        <v>105</v>
      </c>
      <c r="J1504" s="1" t="s">
        <v>71</v>
      </c>
      <c r="K1504" s="1" t="s">
        <v>72</v>
      </c>
      <c r="L1504" s="1" t="s">
        <v>66</v>
      </c>
      <c r="M1504" s="1">
        <v>2</v>
      </c>
      <c r="N1504" s="1">
        <v>2</v>
      </c>
      <c r="O1504" s="1">
        <v>2</v>
      </c>
      <c r="P1504" s="1">
        <v>0</v>
      </c>
      <c r="Q1504" s="1" t="s">
        <v>59</v>
      </c>
      <c r="R1504" s="1" t="s">
        <v>66</v>
      </c>
      <c r="S1504" s="1" t="s">
        <v>59</v>
      </c>
      <c r="T1504" s="1" t="s">
        <v>59</v>
      </c>
      <c r="U1504" s="1" t="s">
        <v>59</v>
      </c>
      <c r="W1504" s="1">
        <v>0</v>
      </c>
      <c r="X1504" s="1">
        <v>0</v>
      </c>
      <c r="Y1504" s="1" t="s">
        <v>66</v>
      </c>
      <c r="Z1504" s="1" t="s">
        <v>66</v>
      </c>
      <c r="AA1504" s="1" t="s">
        <v>58</v>
      </c>
      <c r="AB1504" s="1" t="s">
        <v>66</v>
      </c>
      <c r="AC1504" s="1" t="s">
        <v>58</v>
      </c>
      <c r="AD1504" s="1" t="s">
        <v>58</v>
      </c>
      <c r="AE1504" s="1" t="s">
        <v>58</v>
      </c>
      <c r="AF1504" s="1" t="s">
        <v>58</v>
      </c>
      <c r="AG1504" s="1" t="s">
        <v>58</v>
      </c>
      <c r="AH1504" s="1" t="s">
        <v>66</v>
      </c>
      <c r="AI1504" s="1" t="s">
        <v>58</v>
      </c>
      <c r="AJ1504" s="1" t="s">
        <v>58</v>
      </c>
      <c r="AK1504" s="1">
        <v>0</v>
      </c>
      <c r="AL1504" s="1">
        <v>0</v>
      </c>
      <c r="AM1504" s="1">
        <v>1</v>
      </c>
      <c r="AN1504" s="1">
        <v>0</v>
      </c>
      <c r="AO1504" s="1">
        <v>0</v>
      </c>
      <c r="AP1504" s="1">
        <v>0</v>
      </c>
      <c r="AQ1504" s="1">
        <v>0</v>
      </c>
      <c r="AR1504" s="1">
        <v>0</v>
      </c>
      <c r="AS1504" s="1">
        <v>1</v>
      </c>
      <c r="AT1504" s="1">
        <v>9</v>
      </c>
      <c r="AU1504" s="1">
        <v>133928</v>
      </c>
      <c r="AV1504" s="1">
        <v>15.2</v>
      </c>
      <c r="AW1504" s="1" t="s">
        <v>59</v>
      </c>
      <c r="AX1504" s="1">
        <v>3</v>
      </c>
    </row>
    <row r="1505" spans="1:50">
      <c r="A1505" s="1" t="s">
        <v>2718</v>
      </c>
      <c r="B1505" s="1" t="s">
        <v>2719</v>
      </c>
      <c r="C1505" s="1" t="s">
        <v>236</v>
      </c>
      <c r="D1505" s="1">
        <v>6200</v>
      </c>
      <c r="E1505" s="1" t="s">
        <v>53</v>
      </c>
      <c r="F1505" s="1">
        <v>62</v>
      </c>
      <c r="G1505" s="1" t="s">
        <v>104</v>
      </c>
      <c r="H1505" s="1">
        <v>220.39</v>
      </c>
      <c r="I1505" s="1" t="s">
        <v>55</v>
      </c>
      <c r="J1505" s="1" t="s">
        <v>55</v>
      </c>
      <c r="K1505" s="1" t="s">
        <v>80</v>
      </c>
      <c r="L1505" s="1" t="s">
        <v>58</v>
      </c>
      <c r="M1505" s="1">
        <v>0</v>
      </c>
      <c r="N1505" s="1">
        <v>2</v>
      </c>
      <c r="O1505" s="1">
        <v>2</v>
      </c>
      <c r="P1505" s="1">
        <v>0</v>
      </c>
      <c r="Q1505" s="1" t="s">
        <v>59</v>
      </c>
      <c r="R1505" s="1" t="s">
        <v>59</v>
      </c>
      <c r="S1505" s="1" t="s">
        <v>59</v>
      </c>
      <c r="T1505" s="1" t="s">
        <v>59</v>
      </c>
      <c r="U1505" s="1" t="s">
        <v>59</v>
      </c>
      <c r="V1505" s="1">
        <v>0</v>
      </c>
      <c r="W1505" s="1">
        <v>1</v>
      </c>
      <c r="X1505" s="1">
        <v>1</v>
      </c>
      <c r="Y1505" s="1" t="s">
        <v>66</v>
      </c>
      <c r="Z1505" s="1" t="s">
        <v>66</v>
      </c>
      <c r="AA1505" s="1" t="s">
        <v>66</v>
      </c>
      <c r="AB1505" s="1" t="s">
        <v>66</v>
      </c>
      <c r="AC1505" s="1" t="s">
        <v>58</v>
      </c>
      <c r="AD1505" s="1" t="s">
        <v>58</v>
      </c>
      <c r="AE1505" s="1" t="s">
        <v>58</v>
      </c>
      <c r="AF1505" s="1" t="s">
        <v>58</v>
      </c>
      <c r="AG1505" s="1" t="s">
        <v>58</v>
      </c>
      <c r="AH1505" s="1" t="s">
        <v>66</v>
      </c>
      <c r="AI1505" s="1" t="s">
        <v>58</v>
      </c>
      <c r="AJ1505" s="1" t="s">
        <v>58</v>
      </c>
      <c r="AK1505" s="1">
        <v>1</v>
      </c>
      <c r="AL1505" s="1">
        <v>0</v>
      </c>
      <c r="AM1505" s="1">
        <v>1</v>
      </c>
      <c r="AN1505" s="1">
        <v>1</v>
      </c>
      <c r="AO1505" s="1">
        <v>1</v>
      </c>
      <c r="AP1505" s="1">
        <v>0</v>
      </c>
      <c r="AQ1505" s="1">
        <v>0</v>
      </c>
      <c r="AR1505" s="1">
        <v>0</v>
      </c>
      <c r="AS1505" s="1">
        <v>1</v>
      </c>
      <c r="AT1505" s="1">
        <v>4</v>
      </c>
      <c r="AU1505" s="1">
        <v>64999</v>
      </c>
      <c r="AV1505" s="1">
        <v>13.8</v>
      </c>
      <c r="AW1505" s="1" t="s">
        <v>59</v>
      </c>
      <c r="AX1505" s="1">
        <v>4</v>
      </c>
    </row>
    <row r="1506" spans="1:50">
      <c r="A1506" s="1" t="s">
        <v>2720</v>
      </c>
      <c r="B1506" s="1" t="s">
        <v>2721</v>
      </c>
      <c r="C1506" s="1" t="s">
        <v>52</v>
      </c>
      <c r="D1506" s="1">
        <v>5480</v>
      </c>
      <c r="E1506" s="1" t="s">
        <v>53</v>
      </c>
      <c r="F1506" s="1">
        <v>34</v>
      </c>
      <c r="G1506" s="1" t="s">
        <v>70</v>
      </c>
      <c r="H1506" s="1">
        <v>450.99</v>
      </c>
      <c r="I1506" s="1" t="s">
        <v>55</v>
      </c>
      <c r="J1506" s="1" t="s">
        <v>55</v>
      </c>
      <c r="K1506" s="1" t="s">
        <v>85</v>
      </c>
      <c r="L1506" s="1" t="s">
        <v>66</v>
      </c>
      <c r="M1506" s="1">
        <v>4</v>
      </c>
      <c r="N1506" s="1">
        <v>2</v>
      </c>
      <c r="O1506" s="1">
        <v>2</v>
      </c>
      <c r="P1506" s="1">
        <v>0</v>
      </c>
      <c r="Q1506" s="1" t="s">
        <v>59</v>
      </c>
      <c r="R1506" s="1" t="s">
        <v>59</v>
      </c>
      <c r="S1506" s="1" t="s">
        <v>66</v>
      </c>
      <c r="T1506" s="1" t="s">
        <v>59</v>
      </c>
      <c r="U1506" s="1" t="s">
        <v>59</v>
      </c>
      <c r="W1506" s="1">
        <v>0</v>
      </c>
      <c r="X1506" s="1">
        <v>0</v>
      </c>
      <c r="Y1506" s="1" t="s">
        <v>66</v>
      </c>
      <c r="Z1506" s="1" t="s">
        <v>58</v>
      </c>
      <c r="AA1506" s="1" t="s">
        <v>58</v>
      </c>
      <c r="AB1506" s="1" t="s">
        <v>66</v>
      </c>
      <c r="AC1506" s="1" t="s">
        <v>58</v>
      </c>
      <c r="AD1506" s="1" t="s">
        <v>58</v>
      </c>
      <c r="AE1506" s="1" t="s">
        <v>58</v>
      </c>
      <c r="AF1506" s="1" t="s">
        <v>58</v>
      </c>
      <c r="AG1506" s="1" t="s">
        <v>58</v>
      </c>
      <c r="AH1506" s="1" t="s">
        <v>58</v>
      </c>
      <c r="AI1506" s="1" t="s">
        <v>58</v>
      </c>
      <c r="AJ1506" s="1" t="s">
        <v>58</v>
      </c>
      <c r="AK1506" s="1">
        <v>0</v>
      </c>
      <c r="AL1506" s="1">
        <v>0</v>
      </c>
      <c r="AM1506" s="1">
        <v>1</v>
      </c>
      <c r="AN1506" s="1">
        <v>0</v>
      </c>
      <c r="AO1506" s="1">
        <v>1</v>
      </c>
      <c r="AP1506" s="1">
        <v>0</v>
      </c>
      <c r="AQ1506" s="1">
        <v>0</v>
      </c>
      <c r="AR1506" s="1">
        <v>0</v>
      </c>
      <c r="AS1506" s="1">
        <v>1</v>
      </c>
      <c r="AT1506" s="1">
        <v>9</v>
      </c>
      <c r="AU1506" s="1">
        <v>113311</v>
      </c>
      <c r="AV1506" s="1">
        <v>15.3</v>
      </c>
      <c r="AW1506" s="1" t="s">
        <v>59</v>
      </c>
      <c r="AX1506" s="1">
        <v>5</v>
      </c>
    </row>
    <row r="1507" spans="1:50">
      <c r="A1507" s="1" t="s">
        <v>2722</v>
      </c>
      <c r="B1507" s="1" t="s">
        <v>1983</v>
      </c>
      <c r="C1507" s="1" t="s">
        <v>366</v>
      </c>
      <c r="D1507" s="1">
        <v>6520</v>
      </c>
      <c r="E1507" s="1" t="s">
        <v>63</v>
      </c>
      <c r="F1507" s="1">
        <v>54</v>
      </c>
      <c r="G1507" s="1" t="s">
        <v>226</v>
      </c>
      <c r="H1507" s="1">
        <v>443.09</v>
      </c>
      <c r="I1507" s="1" t="s">
        <v>105</v>
      </c>
      <c r="J1507" s="1" t="s">
        <v>55</v>
      </c>
      <c r="K1507" s="1" t="s">
        <v>72</v>
      </c>
      <c r="L1507" s="1" t="s">
        <v>66</v>
      </c>
      <c r="M1507" s="1">
        <v>1</v>
      </c>
      <c r="N1507" s="1">
        <v>2</v>
      </c>
      <c r="O1507" s="1">
        <v>2</v>
      </c>
      <c r="P1507" s="1">
        <v>0</v>
      </c>
      <c r="Q1507" s="1" t="s">
        <v>66</v>
      </c>
      <c r="R1507" s="1" t="s">
        <v>59</v>
      </c>
      <c r="S1507" s="1" t="s">
        <v>66</v>
      </c>
      <c r="T1507" s="1" t="s">
        <v>59</v>
      </c>
      <c r="U1507" s="1" t="s">
        <v>59</v>
      </c>
      <c r="V1507" s="1">
        <v>2</v>
      </c>
      <c r="W1507" s="1">
        <v>1</v>
      </c>
      <c r="X1507" s="1">
        <v>1</v>
      </c>
      <c r="Y1507" s="1" t="s">
        <v>66</v>
      </c>
      <c r="Z1507" s="1" t="s">
        <v>66</v>
      </c>
      <c r="AA1507" s="1" t="s">
        <v>66</v>
      </c>
      <c r="AB1507" s="1" t="s">
        <v>58</v>
      </c>
      <c r="AC1507" s="1" t="s">
        <v>58</v>
      </c>
      <c r="AD1507" s="1" t="s">
        <v>58</v>
      </c>
      <c r="AE1507" s="1" t="s">
        <v>66</v>
      </c>
      <c r="AF1507" s="1" t="s">
        <v>58</v>
      </c>
      <c r="AG1507" s="1" t="s">
        <v>58</v>
      </c>
      <c r="AH1507" s="1" t="s">
        <v>58</v>
      </c>
      <c r="AI1507" s="1" t="s">
        <v>58</v>
      </c>
      <c r="AJ1507" s="1" t="s">
        <v>58</v>
      </c>
      <c r="AK1507" s="1">
        <v>1</v>
      </c>
      <c r="AL1507" s="1">
        <v>0</v>
      </c>
      <c r="AM1507" s="1">
        <v>1</v>
      </c>
      <c r="AN1507" s="1">
        <v>0</v>
      </c>
      <c r="AO1507" s="1">
        <v>1</v>
      </c>
      <c r="AP1507" s="1">
        <v>0</v>
      </c>
      <c r="AQ1507" s="1">
        <v>0</v>
      </c>
      <c r="AR1507" s="1">
        <v>0</v>
      </c>
      <c r="AS1507" s="1">
        <v>0</v>
      </c>
      <c r="AT1507" s="1">
        <v>9</v>
      </c>
      <c r="AU1507" s="1">
        <v>103124</v>
      </c>
      <c r="AV1507" s="1">
        <v>15.1</v>
      </c>
      <c r="AW1507" s="1" t="s">
        <v>66</v>
      </c>
      <c r="AX1507" s="1">
        <v>4</v>
      </c>
    </row>
    <row r="1508" spans="1:50">
      <c r="A1508" s="1" t="s">
        <v>2723</v>
      </c>
      <c r="B1508" s="1" t="s">
        <v>1992</v>
      </c>
      <c r="C1508" s="1" t="s">
        <v>97</v>
      </c>
      <c r="D1508" s="1">
        <v>5350</v>
      </c>
      <c r="E1508" s="1" t="s">
        <v>53</v>
      </c>
      <c r="F1508" s="1">
        <v>58</v>
      </c>
      <c r="G1508" s="1" t="s">
        <v>246</v>
      </c>
      <c r="H1508" s="1">
        <v>475.33</v>
      </c>
      <c r="I1508" s="1" t="s">
        <v>55</v>
      </c>
      <c r="J1508" s="1" t="s">
        <v>55</v>
      </c>
      <c r="K1508" s="1" t="s">
        <v>72</v>
      </c>
      <c r="L1508" s="1" t="s">
        <v>58</v>
      </c>
      <c r="M1508" s="1">
        <v>0</v>
      </c>
      <c r="N1508" s="1">
        <v>2</v>
      </c>
      <c r="O1508" s="1">
        <v>2</v>
      </c>
      <c r="P1508" s="1">
        <v>0</v>
      </c>
      <c r="Q1508" s="1" t="s">
        <v>59</v>
      </c>
      <c r="R1508" s="1" t="s">
        <v>59</v>
      </c>
      <c r="S1508" s="1" t="s">
        <v>59</v>
      </c>
      <c r="T1508" s="1" t="s">
        <v>59</v>
      </c>
      <c r="U1508" s="1" t="s">
        <v>59</v>
      </c>
      <c r="V1508" s="1">
        <v>0</v>
      </c>
      <c r="W1508" s="1">
        <v>0</v>
      </c>
      <c r="X1508" s="1">
        <v>0</v>
      </c>
      <c r="Y1508" s="1" t="s">
        <v>66</v>
      </c>
      <c r="Z1508" s="1" t="s">
        <v>58</v>
      </c>
      <c r="AA1508" s="1" t="s">
        <v>66</v>
      </c>
      <c r="AB1508" s="1" t="s">
        <v>58</v>
      </c>
      <c r="AC1508" s="1" t="s">
        <v>58</v>
      </c>
      <c r="AD1508" s="1" t="s">
        <v>58</v>
      </c>
      <c r="AE1508" s="1" t="s">
        <v>58</v>
      </c>
      <c r="AF1508" s="1" t="s">
        <v>58</v>
      </c>
      <c r="AG1508" s="1" t="s">
        <v>58</v>
      </c>
      <c r="AH1508" s="1" t="s">
        <v>58</v>
      </c>
      <c r="AI1508" s="1" t="s">
        <v>58</v>
      </c>
      <c r="AJ1508" s="1" t="s">
        <v>58</v>
      </c>
      <c r="AK1508" s="1">
        <v>1</v>
      </c>
      <c r="AL1508" s="1">
        <v>1</v>
      </c>
      <c r="AM1508" s="1">
        <v>0</v>
      </c>
      <c r="AN1508" s="1">
        <v>1</v>
      </c>
      <c r="AO1508" s="1">
        <v>1</v>
      </c>
      <c r="AP1508" s="1">
        <v>1</v>
      </c>
      <c r="AQ1508" s="1">
        <v>0</v>
      </c>
      <c r="AR1508" s="1">
        <v>0</v>
      </c>
      <c r="AS1508" s="1">
        <v>1</v>
      </c>
      <c r="AT1508" s="1">
        <v>9</v>
      </c>
      <c r="AU1508" s="1">
        <v>120634</v>
      </c>
      <c r="AV1508" s="1">
        <v>16</v>
      </c>
      <c r="AW1508" s="1" t="s">
        <v>59</v>
      </c>
      <c r="AX1508" s="1">
        <v>5</v>
      </c>
    </row>
    <row r="1509" spans="1:50">
      <c r="A1509" s="1" t="s">
        <v>2724</v>
      </c>
      <c r="B1509" s="1" t="s">
        <v>2725</v>
      </c>
      <c r="C1509" s="1" t="s">
        <v>122</v>
      </c>
      <c r="E1509" s="1" t="s">
        <v>53</v>
      </c>
      <c r="F1509" s="1">
        <v>24</v>
      </c>
      <c r="G1509" s="1" t="s">
        <v>163</v>
      </c>
      <c r="H1509" s="1">
        <v>457.57</v>
      </c>
      <c r="I1509" s="1" t="s">
        <v>55</v>
      </c>
      <c r="J1509" s="1" t="s">
        <v>55</v>
      </c>
      <c r="K1509" s="1" t="s">
        <v>131</v>
      </c>
      <c r="L1509" s="1" t="s">
        <v>66</v>
      </c>
      <c r="M1509" s="1">
        <v>0</v>
      </c>
      <c r="N1509" s="1">
        <v>2</v>
      </c>
      <c r="O1509" s="1">
        <v>2</v>
      </c>
      <c r="P1509" s="1">
        <v>1</v>
      </c>
      <c r="Q1509" s="1" t="s">
        <v>59</v>
      </c>
      <c r="R1509" s="1" t="s">
        <v>59</v>
      </c>
      <c r="S1509" s="1" t="s">
        <v>59</v>
      </c>
      <c r="T1509" s="1" t="s">
        <v>59</v>
      </c>
      <c r="U1509" s="1" t="s">
        <v>59</v>
      </c>
      <c r="Y1509" s="1" t="s">
        <v>66</v>
      </c>
      <c r="Z1509" s="1" t="s">
        <v>58</v>
      </c>
      <c r="AA1509" s="1" t="s">
        <v>58</v>
      </c>
      <c r="AB1509" s="1" t="s">
        <v>66</v>
      </c>
      <c r="AC1509" s="1" t="s">
        <v>58</v>
      </c>
      <c r="AD1509" s="1" t="s">
        <v>58</v>
      </c>
      <c r="AE1509" s="1" t="s">
        <v>58</v>
      </c>
      <c r="AF1509" s="1" t="s">
        <v>58</v>
      </c>
      <c r="AG1509" s="1" t="s">
        <v>58</v>
      </c>
      <c r="AH1509" s="1" t="s">
        <v>58</v>
      </c>
      <c r="AI1509" s="1" t="s">
        <v>58</v>
      </c>
      <c r="AJ1509" s="1" t="s">
        <v>58</v>
      </c>
      <c r="AK1509" s="1">
        <v>0</v>
      </c>
      <c r="AL1509" s="1">
        <v>0</v>
      </c>
      <c r="AM1509" s="1">
        <v>1</v>
      </c>
      <c r="AN1509" s="1">
        <v>0</v>
      </c>
      <c r="AO1509" s="1">
        <v>1</v>
      </c>
      <c r="AP1509" s="1">
        <v>0</v>
      </c>
      <c r="AQ1509" s="1">
        <v>0</v>
      </c>
      <c r="AR1509" s="1">
        <v>0</v>
      </c>
      <c r="AS1509" s="1">
        <v>1</v>
      </c>
      <c r="AT1509" s="1">
        <v>9</v>
      </c>
      <c r="AU1509" s="1">
        <v>138928</v>
      </c>
      <c r="AW1509" s="1" t="s">
        <v>66</v>
      </c>
      <c r="AX1509" s="1">
        <v>7</v>
      </c>
    </row>
    <row r="1510" spans="1:50">
      <c r="A1510" s="1" t="s">
        <v>2726</v>
      </c>
      <c r="B1510" s="1" t="s">
        <v>858</v>
      </c>
      <c r="C1510" s="1" t="s">
        <v>103</v>
      </c>
      <c r="D1510" s="1">
        <v>7400</v>
      </c>
      <c r="E1510" s="1" t="s">
        <v>63</v>
      </c>
      <c r="F1510" s="1">
        <v>40</v>
      </c>
      <c r="G1510" s="1" t="s">
        <v>246</v>
      </c>
      <c r="H1510" s="1">
        <v>467.11</v>
      </c>
      <c r="I1510" s="1" t="s">
        <v>55</v>
      </c>
      <c r="J1510" s="1" t="s">
        <v>56</v>
      </c>
      <c r="K1510" s="1" t="s">
        <v>215</v>
      </c>
      <c r="L1510" s="1" t="s">
        <v>58</v>
      </c>
      <c r="M1510" s="1">
        <v>0</v>
      </c>
      <c r="N1510" s="1">
        <v>1</v>
      </c>
      <c r="O1510" s="1">
        <v>1</v>
      </c>
      <c r="P1510" s="1">
        <v>0</v>
      </c>
      <c r="Q1510" s="1" t="s">
        <v>59</v>
      </c>
      <c r="R1510" s="1" t="s">
        <v>59</v>
      </c>
      <c r="S1510" s="1" t="s">
        <v>59</v>
      </c>
      <c r="T1510" s="1" t="s">
        <v>59</v>
      </c>
      <c r="U1510" s="1" t="s">
        <v>59</v>
      </c>
      <c r="W1510" s="1">
        <v>0</v>
      </c>
      <c r="X1510" s="1">
        <v>0</v>
      </c>
      <c r="Y1510" s="1" t="s">
        <v>58</v>
      </c>
      <c r="Z1510" s="1" t="s">
        <v>58</v>
      </c>
      <c r="AA1510" s="1" t="s">
        <v>58</v>
      </c>
      <c r="AB1510" s="1" t="s">
        <v>58</v>
      </c>
      <c r="AC1510" s="1" t="s">
        <v>58</v>
      </c>
      <c r="AD1510" s="1" t="s">
        <v>58</v>
      </c>
      <c r="AE1510" s="1" t="s">
        <v>58</v>
      </c>
      <c r="AF1510" s="1" t="s">
        <v>58</v>
      </c>
      <c r="AG1510" s="1" t="s">
        <v>58</v>
      </c>
      <c r="AH1510" s="1" t="s">
        <v>58</v>
      </c>
      <c r="AI1510" s="1" t="s">
        <v>58</v>
      </c>
      <c r="AJ1510" s="1" t="s">
        <v>58</v>
      </c>
      <c r="AK1510" s="1">
        <v>0</v>
      </c>
      <c r="AL1510" s="1">
        <v>0</v>
      </c>
      <c r="AM1510" s="1">
        <v>1</v>
      </c>
      <c r="AN1510" s="1">
        <v>0</v>
      </c>
      <c r="AO1510" s="1">
        <v>1</v>
      </c>
      <c r="AP1510" s="1">
        <v>0</v>
      </c>
      <c r="AQ1510" s="1">
        <v>0</v>
      </c>
      <c r="AR1510" s="1">
        <v>0</v>
      </c>
      <c r="AS1510" s="1">
        <v>1</v>
      </c>
      <c r="AT1510" s="1">
        <v>8</v>
      </c>
      <c r="AU1510" s="1">
        <v>99166</v>
      </c>
      <c r="AV1510" s="1">
        <v>14.3</v>
      </c>
      <c r="AW1510" s="1" t="s">
        <v>59</v>
      </c>
      <c r="AX1510" s="1">
        <v>6</v>
      </c>
    </row>
    <row r="1511" spans="1:50">
      <c r="A1511" s="1" t="s">
        <v>2727</v>
      </c>
      <c r="B1511" s="1" t="s">
        <v>2728</v>
      </c>
      <c r="C1511" s="1" t="s">
        <v>205</v>
      </c>
      <c r="D1511" s="1">
        <v>2760</v>
      </c>
      <c r="E1511" s="1" t="s">
        <v>53</v>
      </c>
      <c r="F1511" s="1">
        <v>40</v>
      </c>
      <c r="G1511" s="1" t="s">
        <v>70</v>
      </c>
      <c r="H1511" s="1">
        <v>295.39</v>
      </c>
      <c r="I1511" s="1" t="s">
        <v>105</v>
      </c>
      <c r="J1511" s="1" t="s">
        <v>56</v>
      </c>
      <c r="K1511" s="1" t="s">
        <v>156</v>
      </c>
      <c r="L1511" s="1" t="s">
        <v>66</v>
      </c>
      <c r="M1511" s="1">
        <v>2</v>
      </c>
      <c r="N1511" s="1">
        <v>2</v>
      </c>
      <c r="O1511" s="1">
        <v>2</v>
      </c>
      <c r="P1511" s="1">
        <v>0</v>
      </c>
      <c r="Q1511" s="1" t="s">
        <v>59</v>
      </c>
      <c r="R1511" s="1" t="s">
        <v>66</v>
      </c>
      <c r="S1511" s="1" t="s">
        <v>66</v>
      </c>
      <c r="T1511" s="1" t="s">
        <v>66</v>
      </c>
      <c r="U1511" s="1" t="s">
        <v>59</v>
      </c>
      <c r="W1511" s="1">
        <v>0</v>
      </c>
      <c r="X1511" s="1">
        <v>0</v>
      </c>
      <c r="Y1511" s="1" t="s">
        <v>58</v>
      </c>
      <c r="Z1511" s="1" t="s">
        <v>66</v>
      </c>
      <c r="AA1511" s="1" t="s">
        <v>58</v>
      </c>
      <c r="AB1511" s="1" t="s">
        <v>66</v>
      </c>
      <c r="AC1511" s="1" t="s">
        <v>58</v>
      </c>
      <c r="AD1511" s="1" t="s">
        <v>58</v>
      </c>
      <c r="AE1511" s="1" t="s">
        <v>58</v>
      </c>
      <c r="AF1511" s="1" t="s">
        <v>58</v>
      </c>
      <c r="AG1511" s="1" t="s">
        <v>58</v>
      </c>
      <c r="AH1511" s="1" t="s">
        <v>58</v>
      </c>
      <c r="AI1511" s="1" t="s">
        <v>58</v>
      </c>
      <c r="AJ1511" s="1" t="s">
        <v>58</v>
      </c>
      <c r="AK1511" s="1">
        <v>0</v>
      </c>
      <c r="AL1511" s="1">
        <v>1</v>
      </c>
      <c r="AM1511" s="1">
        <v>1</v>
      </c>
      <c r="AN1511" s="1">
        <v>0</v>
      </c>
      <c r="AO1511" s="1">
        <v>1</v>
      </c>
      <c r="AP1511" s="1">
        <v>0</v>
      </c>
      <c r="AQ1511" s="1">
        <v>0</v>
      </c>
      <c r="AR1511" s="1">
        <v>0</v>
      </c>
      <c r="AS1511" s="1">
        <v>1</v>
      </c>
      <c r="AT1511" s="1">
        <v>8</v>
      </c>
      <c r="AU1511" s="1">
        <v>71874</v>
      </c>
      <c r="AV1511" s="1">
        <v>13.9</v>
      </c>
      <c r="AW1511" s="1" t="s">
        <v>66</v>
      </c>
      <c r="AX1511" s="1">
        <v>1</v>
      </c>
    </row>
    <row r="1512" spans="1:50">
      <c r="A1512" s="1" t="s">
        <v>2729</v>
      </c>
      <c r="B1512" s="1" t="s">
        <v>1012</v>
      </c>
      <c r="C1512" s="1" t="s">
        <v>83</v>
      </c>
      <c r="D1512" s="1">
        <v>4920</v>
      </c>
      <c r="E1512" s="1" t="s">
        <v>63</v>
      </c>
      <c r="F1512" s="1">
        <v>44</v>
      </c>
      <c r="G1512" s="1" t="s">
        <v>127</v>
      </c>
      <c r="H1512" s="1">
        <v>395.72</v>
      </c>
      <c r="I1512" s="1" t="s">
        <v>55</v>
      </c>
      <c r="J1512" s="1" t="s">
        <v>55</v>
      </c>
      <c r="K1512" s="1" t="s">
        <v>85</v>
      </c>
      <c r="L1512" s="1" t="s">
        <v>58</v>
      </c>
      <c r="M1512" s="1">
        <v>0</v>
      </c>
      <c r="N1512" s="1">
        <v>1</v>
      </c>
      <c r="O1512" s="1">
        <v>1</v>
      </c>
      <c r="P1512" s="1">
        <v>0</v>
      </c>
      <c r="Q1512" s="1" t="s">
        <v>59</v>
      </c>
      <c r="R1512" s="1" t="s">
        <v>59</v>
      </c>
      <c r="S1512" s="1" t="s">
        <v>59</v>
      </c>
      <c r="T1512" s="1" t="s">
        <v>59</v>
      </c>
      <c r="U1512" s="1" t="s">
        <v>59</v>
      </c>
      <c r="V1512" s="1">
        <v>0</v>
      </c>
      <c r="W1512" s="1">
        <v>0</v>
      </c>
      <c r="X1512" s="1">
        <v>0</v>
      </c>
      <c r="Y1512" s="1" t="s">
        <v>58</v>
      </c>
      <c r="Z1512" s="1" t="s">
        <v>58</v>
      </c>
      <c r="AA1512" s="1" t="s">
        <v>58</v>
      </c>
      <c r="AB1512" s="1" t="s">
        <v>58</v>
      </c>
      <c r="AC1512" s="1" t="s">
        <v>58</v>
      </c>
      <c r="AD1512" s="1" t="s">
        <v>58</v>
      </c>
      <c r="AE1512" s="1" t="s">
        <v>58</v>
      </c>
      <c r="AF1512" s="1" t="s">
        <v>58</v>
      </c>
      <c r="AG1512" s="1" t="s">
        <v>58</v>
      </c>
      <c r="AH1512" s="1" t="s">
        <v>58</v>
      </c>
      <c r="AI1512" s="1" t="s">
        <v>58</v>
      </c>
      <c r="AJ1512" s="1" t="s">
        <v>58</v>
      </c>
      <c r="AK1512" s="1">
        <v>0</v>
      </c>
      <c r="AL1512" s="1">
        <v>0</v>
      </c>
      <c r="AM1512" s="1">
        <v>1</v>
      </c>
      <c r="AN1512" s="1">
        <v>0</v>
      </c>
      <c r="AO1512" s="1">
        <v>1</v>
      </c>
      <c r="AP1512" s="1">
        <v>0</v>
      </c>
      <c r="AQ1512" s="1">
        <v>1</v>
      </c>
      <c r="AR1512" s="1">
        <v>1</v>
      </c>
      <c r="AS1512" s="1">
        <v>0</v>
      </c>
      <c r="AT1512" s="1">
        <v>9</v>
      </c>
      <c r="AU1512" s="1">
        <v>96943</v>
      </c>
      <c r="AV1512" s="1">
        <v>14.8</v>
      </c>
      <c r="AW1512" s="1" t="s">
        <v>59</v>
      </c>
      <c r="AX1512" s="1">
        <v>2</v>
      </c>
    </row>
    <row r="1513" spans="1:50">
      <c r="A1513" s="1" t="s">
        <v>2730</v>
      </c>
      <c r="B1513" s="1" t="s">
        <v>1040</v>
      </c>
      <c r="C1513" s="1" t="s">
        <v>271</v>
      </c>
      <c r="D1513" s="1">
        <v>5080</v>
      </c>
      <c r="E1513" s="1" t="s">
        <v>63</v>
      </c>
      <c r="F1513" s="1">
        <v>74</v>
      </c>
      <c r="G1513" s="1" t="s">
        <v>163</v>
      </c>
      <c r="H1513" s="1">
        <v>419.08</v>
      </c>
      <c r="I1513" s="1" t="s">
        <v>55</v>
      </c>
      <c r="J1513" s="1" t="s">
        <v>55</v>
      </c>
      <c r="K1513" s="1" t="s">
        <v>168</v>
      </c>
      <c r="L1513" s="1" t="s">
        <v>58</v>
      </c>
      <c r="M1513" s="1">
        <v>0</v>
      </c>
      <c r="N1513" s="1">
        <v>0</v>
      </c>
      <c r="O1513" s="1">
        <v>0</v>
      </c>
      <c r="P1513" s="1">
        <v>0</v>
      </c>
      <c r="Q1513" s="1" t="s">
        <v>59</v>
      </c>
      <c r="R1513" s="1" t="s">
        <v>59</v>
      </c>
      <c r="S1513" s="1" t="s">
        <v>59</v>
      </c>
      <c r="T1513" s="1" t="s">
        <v>59</v>
      </c>
      <c r="U1513" s="1" t="s">
        <v>59</v>
      </c>
      <c r="V1513" s="1">
        <v>0</v>
      </c>
      <c r="W1513" s="1">
        <v>1</v>
      </c>
      <c r="X1513" s="1">
        <v>1</v>
      </c>
      <c r="Y1513" s="1" t="s">
        <v>66</v>
      </c>
      <c r="Z1513" s="1" t="s">
        <v>66</v>
      </c>
      <c r="AA1513" s="1" t="s">
        <v>58</v>
      </c>
      <c r="AB1513" s="1" t="s">
        <v>66</v>
      </c>
      <c r="AC1513" s="1" t="s">
        <v>58</v>
      </c>
      <c r="AD1513" s="1" t="s">
        <v>58</v>
      </c>
      <c r="AE1513" s="1" t="s">
        <v>58</v>
      </c>
      <c r="AF1513" s="1" t="s">
        <v>58</v>
      </c>
      <c r="AG1513" s="1" t="s">
        <v>58</v>
      </c>
      <c r="AH1513" s="1" t="s">
        <v>66</v>
      </c>
      <c r="AI1513" s="1" t="s">
        <v>58</v>
      </c>
      <c r="AJ1513" s="1" t="s">
        <v>58</v>
      </c>
      <c r="AK1513" s="1">
        <v>1</v>
      </c>
      <c r="AL1513" s="1">
        <v>1</v>
      </c>
      <c r="AM1513" s="1">
        <v>1</v>
      </c>
      <c r="AN1513" s="1">
        <v>0</v>
      </c>
      <c r="AO1513" s="1">
        <v>0</v>
      </c>
      <c r="AP1513" s="1">
        <v>0</v>
      </c>
      <c r="AQ1513" s="1">
        <v>1</v>
      </c>
      <c r="AR1513" s="1">
        <v>0</v>
      </c>
      <c r="AS1513" s="1">
        <v>0</v>
      </c>
      <c r="AT1513" s="1">
        <v>9</v>
      </c>
      <c r="AU1513" s="1">
        <v>119396</v>
      </c>
      <c r="AV1513" s="1">
        <v>16.7</v>
      </c>
      <c r="AW1513" s="1" t="s">
        <v>59</v>
      </c>
      <c r="AX1513" s="1">
        <v>1</v>
      </c>
    </row>
    <row r="1514" spans="1:50">
      <c r="A1514" s="1" t="s">
        <v>2731</v>
      </c>
      <c r="B1514" s="1" t="s">
        <v>2732</v>
      </c>
      <c r="C1514" s="1" t="s">
        <v>171</v>
      </c>
      <c r="D1514" s="1">
        <v>5600</v>
      </c>
      <c r="E1514" s="1" t="s">
        <v>53</v>
      </c>
      <c r="F1514" s="1">
        <v>56</v>
      </c>
      <c r="G1514" s="1" t="s">
        <v>363</v>
      </c>
      <c r="H1514" s="1">
        <v>484.87</v>
      </c>
      <c r="I1514" s="1" t="s">
        <v>55</v>
      </c>
      <c r="J1514" s="1" t="s">
        <v>55</v>
      </c>
      <c r="K1514" s="1" t="s">
        <v>72</v>
      </c>
      <c r="L1514" s="1" t="s">
        <v>58</v>
      </c>
      <c r="M1514" s="1">
        <v>0</v>
      </c>
      <c r="N1514" s="1">
        <v>2</v>
      </c>
      <c r="O1514" s="1">
        <v>2</v>
      </c>
      <c r="P1514" s="1">
        <v>1</v>
      </c>
      <c r="Q1514" s="1" t="s">
        <v>59</v>
      </c>
      <c r="R1514" s="1" t="s">
        <v>66</v>
      </c>
      <c r="S1514" s="1" t="s">
        <v>66</v>
      </c>
      <c r="T1514" s="1" t="s">
        <v>66</v>
      </c>
      <c r="U1514" s="1" t="s">
        <v>66</v>
      </c>
      <c r="V1514" s="1">
        <v>2</v>
      </c>
      <c r="W1514" s="1">
        <v>0</v>
      </c>
      <c r="X1514" s="1">
        <v>1</v>
      </c>
      <c r="Y1514" s="1" t="s">
        <v>66</v>
      </c>
      <c r="Z1514" s="1" t="s">
        <v>66</v>
      </c>
      <c r="AA1514" s="1" t="s">
        <v>58</v>
      </c>
      <c r="AB1514" s="1" t="s">
        <v>66</v>
      </c>
      <c r="AC1514" s="1" t="s">
        <v>66</v>
      </c>
      <c r="AD1514" s="1" t="s">
        <v>58</v>
      </c>
      <c r="AE1514" s="1" t="s">
        <v>58</v>
      </c>
      <c r="AF1514" s="1" t="s">
        <v>58</v>
      </c>
      <c r="AG1514" s="1" t="s">
        <v>58</v>
      </c>
      <c r="AH1514" s="1" t="s">
        <v>58</v>
      </c>
      <c r="AI1514" s="1" t="s">
        <v>58</v>
      </c>
      <c r="AJ1514" s="1" t="s">
        <v>58</v>
      </c>
      <c r="AK1514" s="1">
        <v>0</v>
      </c>
      <c r="AL1514" s="1">
        <v>0</v>
      </c>
      <c r="AM1514" s="1">
        <v>1</v>
      </c>
      <c r="AN1514" s="1">
        <v>1</v>
      </c>
      <c r="AO1514" s="1">
        <v>0</v>
      </c>
      <c r="AP1514" s="1">
        <v>0</v>
      </c>
      <c r="AQ1514" s="1">
        <v>0</v>
      </c>
      <c r="AR1514" s="1">
        <v>0</v>
      </c>
      <c r="AS1514" s="1">
        <v>1</v>
      </c>
      <c r="AT1514" s="1">
        <v>9</v>
      </c>
      <c r="AU1514" s="1">
        <v>111028</v>
      </c>
      <c r="AV1514" s="1">
        <v>15.1</v>
      </c>
      <c r="AW1514" s="1" t="s">
        <v>66</v>
      </c>
      <c r="AX1514" s="1">
        <v>3</v>
      </c>
    </row>
    <row r="1515" spans="1:50">
      <c r="A1515" s="1" t="s">
        <v>2733</v>
      </c>
      <c r="B1515" s="1" t="s">
        <v>1121</v>
      </c>
      <c r="C1515" s="1" t="s">
        <v>148</v>
      </c>
      <c r="D1515" s="1">
        <v>5015</v>
      </c>
      <c r="E1515" s="1" t="s">
        <v>63</v>
      </c>
      <c r="F1515" s="1">
        <v>30</v>
      </c>
      <c r="G1515" s="1" t="s">
        <v>226</v>
      </c>
      <c r="H1515" s="1">
        <v>490.46</v>
      </c>
      <c r="I1515" s="1" t="s">
        <v>55</v>
      </c>
      <c r="J1515" s="1" t="s">
        <v>55</v>
      </c>
      <c r="K1515" s="1" t="s">
        <v>57</v>
      </c>
      <c r="L1515" s="1" t="s">
        <v>66</v>
      </c>
      <c r="M1515" s="1">
        <v>2</v>
      </c>
      <c r="N1515" s="1">
        <v>2</v>
      </c>
      <c r="O1515" s="1">
        <v>2</v>
      </c>
      <c r="P1515" s="1">
        <v>0</v>
      </c>
      <c r="Q1515" s="1" t="s">
        <v>59</v>
      </c>
      <c r="R1515" s="1" t="s">
        <v>59</v>
      </c>
      <c r="S1515" s="1" t="s">
        <v>59</v>
      </c>
      <c r="T1515" s="1" t="s">
        <v>59</v>
      </c>
      <c r="U1515" s="1" t="s">
        <v>59</v>
      </c>
      <c r="W1515" s="1">
        <v>0</v>
      </c>
      <c r="X1515" s="1">
        <v>0</v>
      </c>
      <c r="Y1515" s="1" t="s">
        <v>66</v>
      </c>
      <c r="Z1515" s="1" t="s">
        <v>58</v>
      </c>
      <c r="AA1515" s="1" t="s">
        <v>58</v>
      </c>
      <c r="AB1515" s="1" t="s">
        <v>58</v>
      </c>
      <c r="AC1515" s="1" t="s">
        <v>58</v>
      </c>
      <c r="AD1515" s="1" t="s">
        <v>58</v>
      </c>
      <c r="AE1515" s="1" t="s">
        <v>58</v>
      </c>
      <c r="AF1515" s="1" t="s">
        <v>58</v>
      </c>
      <c r="AG1515" s="1" t="s">
        <v>58</v>
      </c>
      <c r="AH1515" s="1" t="s">
        <v>58</v>
      </c>
      <c r="AI1515" s="1" t="s">
        <v>58</v>
      </c>
      <c r="AJ1515" s="1" t="s">
        <v>58</v>
      </c>
      <c r="AK1515" s="1">
        <v>0</v>
      </c>
      <c r="AL1515" s="1">
        <v>1</v>
      </c>
      <c r="AM1515" s="1">
        <v>1</v>
      </c>
      <c r="AN1515" s="1">
        <v>0</v>
      </c>
      <c r="AO1515" s="1">
        <v>1</v>
      </c>
      <c r="AP1515" s="1">
        <v>0</v>
      </c>
      <c r="AQ1515" s="1">
        <v>0</v>
      </c>
      <c r="AR1515" s="1">
        <v>1</v>
      </c>
      <c r="AS1515" s="1">
        <v>1</v>
      </c>
      <c r="AT1515" s="1">
        <v>9</v>
      </c>
      <c r="AU1515" s="1">
        <v>199122</v>
      </c>
      <c r="AV1515" s="1">
        <v>16.600000000000001</v>
      </c>
      <c r="AW1515" s="1" t="s">
        <v>59</v>
      </c>
      <c r="AX1515" s="1">
        <v>3</v>
      </c>
    </row>
    <row r="1516" spans="1:50">
      <c r="A1516" s="1" t="s">
        <v>2734</v>
      </c>
      <c r="B1516" s="1" t="s">
        <v>2735</v>
      </c>
      <c r="C1516" s="1" t="s">
        <v>148</v>
      </c>
      <c r="D1516" s="1">
        <v>5190</v>
      </c>
      <c r="E1516" s="1" t="s">
        <v>63</v>
      </c>
      <c r="F1516" s="1">
        <v>40</v>
      </c>
      <c r="G1516" s="1" t="s">
        <v>70</v>
      </c>
      <c r="H1516" s="1">
        <v>376.97</v>
      </c>
      <c r="I1516" s="1" t="s">
        <v>55</v>
      </c>
      <c r="J1516" s="1" t="s">
        <v>71</v>
      </c>
      <c r="K1516" s="1" t="s">
        <v>90</v>
      </c>
      <c r="L1516" s="1" t="s">
        <v>66</v>
      </c>
      <c r="M1516" s="1">
        <v>3</v>
      </c>
      <c r="N1516" s="1">
        <v>1</v>
      </c>
      <c r="O1516" s="1">
        <v>1</v>
      </c>
      <c r="P1516" s="1">
        <v>0</v>
      </c>
      <c r="Q1516" s="1" t="s">
        <v>59</v>
      </c>
      <c r="R1516" s="1" t="s">
        <v>59</v>
      </c>
      <c r="S1516" s="1" t="s">
        <v>59</v>
      </c>
      <c r="T1516" s="1" t="s">
        <v>59</v>
      </c>
      <c r="U1516" s="1" t="s">
        <v>59</v>
      </c>
      <c r="W1516" s="1">
        <v>0</v>
      </c>
      <c r="X1516" s="1">
        <v>0</v>
      </c>
      <c r="Y1516" s="1" t="s">
        <v>66</v>
      </c>
      <c r="Z1516" s="1" t="s">
        <v>66</v>
      </c>
      <c r="AA1516" s="1" t="s">
        <v>58</v>
      </c>
      <c r="AB1516" s="1" t="s">
        <v>66</v>
      </c>
      <c r="AC1516" s="1" t="s">
        <v>58</v>
      </c>
      <c r="AD1516" s="1" t="s">
        <v>58</v>
      </c>
      <c r="AE1516" s="1" t="s">
        <v>58</v>
      </c>
      <c r="AF1516" s="1" t="s">
        <v>58</v>
      </c>
      <c r="AG1516" s="1" t="s">
        <v>58</v>
      </c>
      <c r="AH1516" s="1" t="s">
        <v>58</v>
      </c>
      <c r="AI1516" s="1" t="s">
        <v>58</v>
      </c>
      <c r="AJ1516" s="1" t="s">
        <v>58</v>
      </c>
      <c r="AK1516" s="1">
        <v>0</v>
      </c>
      <c r="AL1516" s="1">
        <v>1</v>
      </c>
      <c r="AM1516" s="1">
        <v>1</v>
      </c>
      <c r="AN1516" s="1">
        <v>0</v>
      </c>
      <c r="AO1516" s="1">
        <v>1</v>
      </c>
      <c r="AP1516" s="1">
        <v>0</v>
      </c>
      <c r="AQ1516" s="1">
        <v>1</v>
      </c>
      <c r="AR1516" s="1">
        <v>1</v>
      </c>
      <c r="AS1516" s="1">
        <v>1</v>
      </c>
      <c r="AT1516" s="1">
        <v>6</v>
      </c>
      <c r="AU1516" s="1">
        <v>86817</v>
      </c>
      <c r="AV1516" s="1">
        <v>12.8</v>
      </c>
      <c r="AW1516" s="1" t="s">
        <v>59</v>
      </c>
      <c r="AX1516" s="1">
        <v>3</v>
      </c>
    </row>
    <row r="1517" spans="1:50">
      <c r="A1517" s="1" t="s">
        <v>2736</v>
      </c>
      <c r="B1517" s="1" t="s">
        <v>2737</v>
      </c>
      <c r="C1517" s="1" t="s">
        <v>417</v>
      </c>
      <c r="D1517" s="1">
        <v>2080</v>
      </c>
      <c r="E1517" s="1" t="s">
        <v>63</v>
      </c>
      <c r="F1517" s="1">
        <v>46</v>
      </c>
      <c r="G1517" s="1" t="s">
        <v>64</v>
      </c>
      <c r="H1517" s="1">
        <v>444.08</v>
      </c>
      <c r="I1517" s="1" t="s">
        <v>105</v>
      </c>
      <c r="J1517" s="1" t="s">
        <v>71</v>
      </c>
      <c r="K1517" s="1" t="s">
        <v>85</v>
      </c>
      <c r="L1517" s="1" t="s">
        <v>66</v>
      </c>
      <c r="M1517" s="1">
        <v>3</v>
      </c>
      <c r="N1517" s="1">
        <v>1</v>
      </c>
      <c r="O1517" s="1">
        <v>1</v>
      </c>
      <c r="P1517" s="1">
        <v>0</v>
      </c>
      <c r="Q1517" s="1" t="s">
        <v>59</v>
      </c>
      <c r="R1517" s="1" t="s">
        <v>59</v>
      </c>
      <c r="S1517" s="1" t="s">
        <v>66</v>
      </c>
      <c r="T1517" s="1" t="s">
        <v>59</v>
      </c>
      <c r="U1517" s="1" t="s">
        <v>66</v>
      </c>
      <c r="V1517" s="1">
        <v>2</v>
      </c>
      <c r="W1517" s="1">
        <v>1</v>
      </c>
      <c r="X1517" s="1">
        <v>0</v>
      </c>
      <c r="Y1517" s="1" t="s">
        <v>66</v>
      </c>
      <c r="Z1517" s="1" t="s">
        <v>66</v>
      </c>
      <c r="AA1517" s="1" t="s">
        <v>58</v>
      </c>
      <c r="AB1517" s="1" t="s">
        <v>58</v>
      </c>
      <c r="AC1517" s="1" t="s">
        <v>58</v>
      </c>
      <c r="AD1517" s="1" t="s">
        <v>58</v>
      </c>
      <c r="AE1517" s="1" t="s">
        <v>58</v>
      </c>
      <c r="AF1517" s="1" t="s">
        <v>58</v>
      </c>
      <c r="AG1517" s="1" t="s">
        <v>58</v>
      </c>
      <c r="AH1517" s="1" t="s">
        <v>58</v>
      </c>
      <c r="AI1517" s="1" t="s">
        <v>58</v>
      </c>
      <c r="AJ1517" s="1" t="s">
        <v>58</v>
      </c>
      <c r="AK1517" s="1">
        <v>0</v>
      </c>
      <c r="AL1517" s="1">
        <v>1</v>
      </c>
      <c r="AM1517" s="1">
        <v>1</v>
      </c>
      <c r="AN1517" s="1">
        <v>0</v>
      </c>
      <c r="AO1517" s="1">
        <v>0</v>
      </c>
      <c r="AP1517" s="1">
        <v>0</v>
      </c>
      <c r="AQ1517" s="1">
        <v>0</v>
      </c>
      <c r="AR1517" s="1">
        <v>0</v>
      </c>
      <c r="AS1517" s="1">
        <v>0</v>
      </c>
      <c r="AT1517" s="1">
        <v>8</v>
      </c>
      <c r="AU1517" s="1">
        <v>101922</v>
      </c>
      <c r="AV1517" s="1">
        <v>15</v>
      </c>
      <c r="AW1517" s="1" t="s">
        <v>59</v>
      </c>
      <c r="AX1517" s="1">
        <v>4</v>
      </c>
    </row>
    <row r="1518" spans="1:50">
      <c r="A1518" s="1" t="s">
        <v>2738</v>
      </c>
      <c r="B1518" s="1" t="s">
        <v>1450</v>
      </c>
      <c r="C1518" s="1" t="s">
        <v>75</v>
      </c>
      <c r="D1518" s="1">
        <v>440</v>
      </c>
      <c r="E1518" s="1" t="s">
        <v>63</v>
      </c>
      <c r="F1518" s="1">
        <v>38</v>
      </c>
      <c r="G1518" s="1" t="s">
        <v>70</v>
      </c>
      <c r="H1518" s="1">
        <v>343.09</v>
      </c>
      <c r="I1518" s="1" t="s">
        <v>55</v>
      </c>
      <c r="J1518" s="1" t="s">
        <v>55</v>
      </c>
      <c r="K1518" s="1" t="s">
        <v>57</v>
      </c>
      <c r="L1518" s="1" t="s">
        <v>66</v>
      </c>
      <c r="M1518" s="1">
        <v>1</v>
      </c>
      <c r="N1518" s="1">
        <v>2</v>
      </c>
      <c r="O1518" s="1">
        <v>2</v>
      </c>
      <c r="P1518" s="1">
        <v>0</v>
      </c>
      <c r="Q1518" s="1" t="s">
        <v>59</v>
      </c>
      <c r="R1518" s="1" t="s">
        <v>59</v>
      </c>
      <c r="S1518" s="1" t="s">
        <v>59</v>
      </c>
      <c r="T1518" s="1" t="s">
        <v>59</v>
      </c>
      <c r="U1518" s="1" t="s">
        <v>59</v>
      </c>
      <c r="V1518" s="1">
        <v>0</v>
      </c>
      <c r="W1518" s="1">
        <v>1</v>
      </c>
      <c r="X1518" s="1">
        <v>0</v>
      </c>
      <c r="Y1518" s="1" t="s">
        <v>58</v>
      </c>
      <c r="Z1518" s="1" t="s">
        <v>58</v>
      </c>
      <c r="AA1518" s="1" t="s">
        <v>58</v>
      </c>
      <c r="AB1518" s="1" t="s">
        <v>58</v>
      </c>
      <c r="AC1518" s="1" t="s">
        <v>58</v>
      </c>
      <c r="AD1518" s="1" t="s">
        <v>58</v>
      </c>
      <c r="AE1518" s="1" t="s">
        <v>58</v>
      </c>
      <c r="AF1518" s="1" t="s">
        <v>58</v>
      </c>
      <c r="AG1518" s="1" t="s">
        <v>58</v>
      </c>
      <c r="AH1518" s="1" t="s">
        <v>58</v>
      </c>
      <c r="AI1518" s="1" t="s">
        <v>58</v>
      </c>
      <c r="AJ1518" s="1" t="s">
        <v>58</v>
      </c>
      <c r="AK1518" s="1">
        <v>0</v>
      </c>
      <c r="AL1518" s="1">
        <v>1</v>
      </c>
      <c r="AM1518" s="1">
        <v>1</v>
      </c>
      <c r="AN1518" s="1">
        <v>0</v>
      </c>
      <c r="AO1518" s="1">
        <v>0</v>
      </c>
      <c r="AP1518" s="1">
        <v>0</v>
      </c>
      <c r="AQ1518" s="1">
        <v>0</v>
      </c>
      <c r="AR1518" s="1">
        <v>0</v>
      </c>
      <c r="AS1518" s="1">
        <v>0</v>
      </c>
      <c r="AT1518" s="1">
        <v>8</v>
      </c>
      <c r="AU1518" s="1">
        <v>81874</v>
      </c>
      <c r="AV1518" s="1">
        <v>15.2</v>
      </c>
      <c r="AW1518" s="1" t="s">
        <v>59</v>
      </c>
      <c r="AX1518" s="1">
        <v>1</v>
      </c>
    </row>
    <row r="1519" spans="1:50">
      <c r="A1519" s="1" t="s">
        <v>2739</v>
      </c>
      <c r="B1519" s="1" t="s">
        <v>1002</v>
      </c>
      <c r="C1519" s="1" t="s">
        <v>134</v>
      </c>
      <c r="D1519" s="1">
        <v>2000</v>
      </c>
      <c r="E1519" s="1" t="s">
        <v>63</v>
      </c>
      <c r="F1519" s="1">
        <v>64</v>
      </c>
      <c r="G1519" s="1" t="s">
        <v>104</v>
      </c>
      <c r="H1519" s="1">
        <v>277.95999999999998</v>
      </c>
      <c r="I1519" s="1" t="s">
        <v>105</v>
      </c>
      <c r="J1519" s="1" t="s">
        <v>71</v>
      </c>
      <c r="K1519" s="1" t="s">
        <v>145</v>
      </c>
      <c r="L1519" s="1" t="s">
        <v>58</v>
      </c>
      <c r="M1519" s="1">
        <v>0</v>
      </c>
      <c r="N1519" s="1">
        <v>2</v>
      </c>
      <c r="O1519" s="1">
        <v>2</v>
      </c>
      <c r="P1519" s="1">
        <v>0</v>
      </c>
      <c r="Q1519" s="1" t="s">
        <v>66</v>
      </c>
      <c r="R1519" s="1" t="s">
        <v>66</v>
      </c>
      <c r="S1519" s="1" t="s">
        <v>66</v>
      </c>
      <c r="T1519" s="1" t="s">
        <v>66</v>
      </c>
      <c r="U1519" s="1" t="s">
        <v>66</v>
      </c>
      <c r="V1519" s="1">
        <v>1</v>
      </c>
      <c r="W1519" s="1">
        <v>1</v>
      </c>
      <c r="X1519" s="1">
        <v>0</v>
      </c>
      <c r="Y1519" s="1" t="s">
        <v>66</v>
      </c>
      <c r="Z1519" s="1" t="s">
        <v>66</v>
      </c>
      <c r="AA1519" s="1" t="s">
        <v>58</v>
      </c>
      <c r="AB1519" s="1" t="s">
        <v>66</v>
      </c>
      <c r="AC1519" s="1" t="s">
        <v>58</v>
      </c>
      <c r="AD1519" s="1" t="s">
        <v>58</v>
      </c>
      <c r="AE1519" s="1" t="s">
        <v>66</v>
      </c>
      <c r="AF1519" s="1" t="s">
        <v>58</v>
      </c>
      <c r="AG1519" s="1" t="s">
        <v>58</v>
      </c>
      <c r="AH1519" s="1" t="s">
        <v>58</v>
      </c>
      <c r="AI1519" s="1" t="s">
        <v>58</v>
      </c>
      <c r="AJ1519" s="1" t="s">
        <v>58</v>
      </c>
      <c r="AK1519" s="1">
        <v>0</v>
      </c>
      <c r="AL1519" s="1">
        <v>1</v>
      </c>
      <c r="AM1519" s="1">
        <v>1</v>
      </c>
      <c r="AN1519" s="1">
        <v>1</v>
      </c>
      <c r="AO1519" s="1">
        <v>1</v>
      </c>
      <c r="AP1519" s="1">
        <v>0</v>
      </c>
      <c r="AQ1519" s="1">
        <v>0</v>
      </c>
      <c r="AR1519" s="1">
        <v>0</v>
      </c>
      <c r="AS1519" s="1">
        <v>1</v>
      </c>
      <c r="AT1519" s="1">
        <v>8</v>
      </c>
      <c r="AU1519" s="1">
        <v>76624</v>
      </c>
      <c r="AV1519" s="1">
        <v>14.3</v>
      </c>
      <c r="AW1519" s="1" t="s">
        <v>66</v>
      </c>
      <c r="AX1519" s="1">
        <v>1</v>
      </c>
    </row>
    <row r="1520" spans="1:50">
      <c r="A1520" s="1" t="s">
        <v>2740</v>
      </c>
      <c r="B1520" s="1" t="s">
        <v>2741</v>
      </c>
      <c r="C1520" s="1" t="s">
        <v>103</v>
      </c>
      <c r="D1520" s="1">
        <v>5945</v>
      </c>
      <c r="E1520" s="1" t="s">
        <v>53</v>
      </c>
      <c r="F1520" s="1">
        <v>64</v>
      </c>
      <c r="G1520" s="1" t="s">
        <v>70</v>
      </c>
      <c r="H1520" s="1">
        <v>475.66</v>
      </c>
      <c r="I1520" s="1" t="s">
        <v>105</v>
      </c>
      <c r="J1520" s="1" t="s">
        <v>71</v>
      </c>
      <c r="K1520" s="1" t="s">
        <v>72</v>
      </c>
      <c r="L1520" s="1" t="s">
        <v>58</v>
      </c>
      <c r="M1520" s="1">
        <v>0</v>
      </c>
      <c r="N1520" s="1">
        <v>2</v>
      </c>
      <c r="O1520" s="1">
        <v>2</v>
      </c>
      <c r="P1520" s="1">
        <v>1</v>
      </c>
      <c r="Q1520" s="1" t="s">
        <v>59</v>
      </c>
      <c r="R1520" s="1" t="s">
        <v>59</v>
      </c>
      <c r="S1520" s="1" t="s">
        <v>59</v>
      </c>
      <c r="T1520" s="1" t="s">
        <v>59</v>
      </c>
      <c r="U1520" s="1" t="s">
        <v>59</v>
      </c>
      <c r="W1520" s="1">
        <v>0</v>
      </c>
      <c r="X1520" s="1">
        <v>0</v>
      </c>
      <c r="Y1520" s="1" t="s">
        <v>66</v>
      </c>
      <c r="Z1520" s="1" t="s">
        <v>66</v>
      </c>
      <c r="AA1520" s="1" t="s">
        <v>58</v>
      </c>
      <c r="AB1520" s="1" t="s">
        <v>66</v>
      </c>
      <c r="AC1520" s="1" t="s">
        <v>58</v>
      </c>
      <c r="AD1520" s="1" t="s">
        <v>58</v>
      </c>
      <c r="AE1520" s="1" t="s">
        <v>58</v>
      </c>
      <c r="AF1520" s="1" t="s">
        <v>58</v>
      </c>
      <c r="AG1520" s="1" t="s">
        <v>58</v>
      </c>
      <c r="AH1520" s="1" t="s">
        <v>58</v>
      </c>
      <c r="AI1520" s="1" t="s">
        <v>66</v>
      </c>
      <c r="AJ1520" s="1" t="s">
        <v>58</v>
      </c>
      <c r="AK1520" s="1">
        <v>0</v>
      </c>
      <c r="AL1520" s="1">
        <v>1</v>
      </c>
      <c r="AM1520" s="1">
        <v>1</v>
      </c>
      <c r="AN1520" s="1">
        <v>0</v>
      </c>
      <c r="AO1520" s="1">
        <v>1</v>
      </c>
      <c r="AP1520" s="1">
        <v>0</v>
      </c>
      <c r="AQ1520" s="1">
        <v>0</v>
      </c>
      <c r="AR1520" s="1">
        <v>0</v>
      </c>
      <c r="AS1520" s="1">
        <v>0</v>
      </c>
      <c r="AT1520" s="1">
        <v>9</v>
      </c>
      <c r="AU1520" s="1">
        <v>121473</v>
      </c>
      <c r="AV1520" s="1">
        <v>14.2</v>
      </c>
      <c r="AW1520" s="1" t="s">
        <v>59</v>
      </c>
      <c r="AX1520" s="1">
        <v>6</v>
      </c>
    </row>
    <row r="1521" spans="1:50">
      <c r="A1521" s="1" t="s">
        <v>2742</v>
      </c>
      <c r="B1521" s="1" t="s">
        <v>2743</v>
      </c>
      <c r="C1521" s="1" t="s">
        <v>185</v>
      </c>
      <c r="D1521" s="1">
        <v>1600</v>
      </c>
      <c r="E1521" s="1" t="s">
        <v>53</v>
      </c>
      <c r="F1521" s="1">
        <v>68</v>
      </c>
      <c r="G1521" s="1" t="s">
        <v>64</v>
      </c>
      <c r="H1521" s="1">
        <v>429.28</v>
      </c>
      <c r="I1521" s="1" t="s">
        <v>55</v>
      </c>
      <c r="J1521" s="1" t="s">
        <v>55</v>
      </c>
      <c r="K1521" s="1" t="s">
        <v>111</v>
      </c>
      <c r="L1521" s="1" t="s">
        <v>58</v>
      </c>
      <c r="M1521" s="1">
        <v>0</v>
      </c>
      <c r="N1521" s="1">
        <v>1</v>
      </c>
      <c r="O1521" s="1">
        <v>1</v>
      </c>
      <c r="P1521" s="1">
        <v>0</v>
      </c>
      <c r="Q1521" s="1" t="s">
        <v>59</v>
      </c>
      <c r="R1521" s="1" t="s">
        <v>59</v>
      </c>
      <c r="S1521" s="1" t="s">
        <v>59</v>
      </c>
      <c r="T1521" s="1" t="s">
        <v>59</v>
      </c>
      <c r="U1521" s="1" t="s">
        <v>59</v>
      </c>
      <c r="W1521" s="1">
        <v>0</v>
      </c>
      <c r="X1521" s="1">
        <v>0</v>
      </c>
      <c r="Y1521" s="1" t="s">
        <v>66</v>
      </c>
      <c r="Z1521" s="1" t="s">
        <v>66</v>
      </c>
      <c r="AA1521" s="1" t="s">
        <v>66</v>
      </c>
      <c r="AB1521" s="1" t="s">
        <v>58</v>
      </c>
      <c r="AC1521" s="1" t="s">
        <v>58</v>
      </c>
      <c r="AD1521" s="1" t="s">
        <v>58</v>
      </c>
      <c r="AE1521" s="1" t="s">
        <v>66</v>
      </c>
      <c r="AF1521" s="1" t="s">
        <v>58</v>
      </c>
      <c r="AG1521" s="1" t="s">
        <v>58</v>
      </c>
      <c r="AH1521" s="1" t="s">
        <v>58</v>
      </c>
      <c r="AI1521" s="1" t="s">
        <v>58</v>
      </c>
      <c r="AJ1521" s="1" t="s">
        <v>58</v>
      </c>
      <c r="AK1521" s="1">
        <v>0</v>
      </c>
      <c r="AL1521" s="1">
        <v>1</v>
      </c>
      <c r="AM1521" s="1">
        <v>1</v>
      </c>
      <c r="AN1521" s="1">
        <v>0</v>
      </c>
      <c r="AO1521" s="1">
        <v>0</v>
      </c>
      <c r="AP1521" s="1">
        <v>0</v>
      </c>
      <c r="AQ1521" s="1">
        <v>0</v>
      </c>
      <c r="AR1521" s="1">
        <v>0</v>
      </c>
      <c r="AS1521" s="1">
        <v>1</v>
      </c>
      <c r="AT1521" s="1">
        <v>8</v>
      </c>
      <c r="AU1521" s="1">
        <v>101406</v>
      </c>
      <c r="AV1521" s="1">
        <v>14.7</v>
      </c>
      <c r="AW1521" s="1" t="s">
        <v>59</v>
      </c>
      <c r="AX1521" s="1">
        <v>1</v>
      </c>
    </row>
    <row r="1522" spans="1:50">
      <c r="A1522" s="1" t="s">
        <v>2744</v>
      </c>
      <c r="B1522" s="1" t="s">
        <v>2745</v>
      </c>
      <c r="C1522" s="1" t="s">
        <v>148</v>
      </c>
      <c r="D1522" s="1">
        <v>5015</v>
      </c>
      <c r="E1522" s="1" t="s">
        <v>63</v>
      </c>
      <c r="F1522" s="1">
        <v>52</v>
      </c>
      <c r="G1522" s="1" t="s">
        <v>363</v>
      </c>
      <c r="H1522" s="1">
        <v>429.61</v>
      </c>
      <c r="I1522" s="1" t="s">
        <v>105</v>
      </c>
      <c r="J1522" s="1" t="s">
        <v>71</v>
      </c>
      <c r="K1522" s="1" t="s">
        <v>72</v>
      </c>
      <c r="L1522" s="1" t="s">
        <v>58</v>
      </c>
      <c r="M1522" s="1">
        <v>0</v>
      </c>
      <c r="N1522" s="1">
        <v>2</v>
      </c>
      <c r="O1522" s="1">
        <v>2</v>
      </c>
      <c r="P1522" s="1">
        <v>0</v>
      </c>
      <c r="Q1522" s="1" t="s">
        <v>59</v>
      </c>
      <c r="R1522" s="1" t="s">
        <v>59</v>
      </c>
      <c r="S1522" s="1" t="s">
        <v>59</v>
      </c>
      <c r="T1522" s="1" t="s">
        <v>59</v>
      </c>
      <c r="U1522" s="1" t="s">
        <v>59</v>
      </c>
      <c r="W1522" s="1">
        <v>0</v>
      </c>
      <c r="X1522" s="1">
        <v>0</v>
      </c>
      <c r="Y1522" s="1" t="s">
        <v>58</v>
      </c>
      <c r="Z1522" s="1" t="s">
        <v>66</v>
      </c>
      <c r="AA1522" s="1" t="s">
        <v>58</v>
      </c>
      <c r="AB1522" s="1" t="s">
        <v>66</v>
      </c>
      <c r="AC1522" s="1" t="s">
        <v>58</v>
      </c>
      <c r="AD1522" s="1" t="s">
        <v>58</v>
      </c>
      <c r="AE1522" s="1" t="s">
        <v>66</v>
      </c>
      <c r="AF1522" s="1" t="s">
        <v>58</v>
      </c>
      <c r="AG1522" s="1" t="s">
        <v>58</v>
      </c>
      <c r="AH1522" s="1" t="s">
        <v>58</v>
      </c>
      <c r="AI1522" s="1" t="s">
        <v>58</v>
      </c>
      <c r="AJ1522" s="1" t="s">
        <v>58</v>
      </c>
      <c r="AK1522" s="1">
        <v>1</v>
      </c>
      <c r="AL1522" s="1">
        <v>0</v>
      </c>
      <c r="AM1522" s="1">
        <v>1</v>
      </c>
      <c r="AN1522" s="1">
        <v>0</v>
      </c>
      <c r="AO1522" s="1">
        <v>0</v>
      </c>
      <c r="AP1522" s="1">
        <v>0</v>
      </c>
      <c r="AQ1522" s="1">
        <v>0</v>
      </c>
      <c r="AR1522" s="1">
        <v>1</v>
      </c>
      <c r="AS1522" s="1">
        <v>0</v>
      </c>
      <c r="AT1522" s="1">
        <v>8</v>
      </c>
      <c r="AU1522" s="1">
        <v>104290</v>
      </c>
      <c r="AV1522" s="1">
        <v>14.5</v>
      </c>
      <c r="AW1522" s="1" t="s">
        <v>59</v>
      </c>
      <c r="AX1522" s="1">
        <v>3</v>
      </c>
    </row>
    <row r="1523" spans="1:50">
      <c r="A1523" s="1" t="s">
        <v>2746</v>
      </c>
      <c r="B1523" s="1" t="s">
        <v>300</v>
      </c>
      <c r="C1523" s="1" t="s">
        <v>119</v>
      </c>
      <c r="D1523" s="1">
        <v>520</v>
      </c>
      <c r="E1523" s="1" t="s">
        <v>63</v>
      </c>
      <c r="F1523" s="1">
        <v>50</v>
      </c>
      <c r="G1523" s="1" t="s">
        <v>163</v>
      </c>
      <c r="H1523" s="1">
        <v>355.26</v>
      </c>
      <c r="I1523" s="1" t="s">
        <v>76</v>
      </c>
      <c r="J1523" s="1" t="s">
        <v>71</v>
      </c>
      <c r="K1523" s="1" t="s">
        <v>153</v>
      </c>
      <c r="L1523" s="1" t="s">
        <v>58</v>
      </c>
      <c r="M1523" s="1">
        <v>0</v>
      </c>
      <c r="N1523" s="1">
        <v>2</v>
      </c>
      <c r="O1523" s="1">
        <v>2</v>
      </c>
      <c r="P1523" s="1">
        <v>0</v>
      </c>
      <c r="Q1523" s="1" t="s">
        <v>59</v>
      </c>
      <c r="R1523" s="1" t="s">
        <v>59</v>
      </c>
      <c r="S1523" s="1" t="s">
        <v>59</v>
      </c>
      <c r="T1523" s="1" t="s">
        <v>59</v>
      </c>
      <c r="U1523" s="1" t="s">
        <v>59</v>
      </c>
      <c r="W1523" s="1">
        <v>0</v>
      </c>
      <c r="X1523" s="1">
        <v>0</v>
      </c>
      <c r="Y1523" s="1" t="s">
        <v>58</v>
      </c>
      <c r="Z1523" s="1" t="s">
        <v>58</v>
      </c>
      <c r="AA1523" s="1" t="s">
        <v>58</v>
      </c>
      <c r="AB1523" s="1" t="s">
        <v>58</v>
      </c>
      <c r="AC1523" s="1" t="s">
        <v>58</v>
      </c>
      <c r="AD1523" s="1" t="s">
        <v>58</v>
      </c>
      <c r="AE1523" s="1" t="s">
        <v>58</v>
      </c>
      <c r="AF1523" s="1" t="s">
        <v>58</v>
      </c>
      <c r="AG1523" s="1" t="s">
        <v>58</v>
      </c>
      <c r="AH1523" s="1" t="s">
        <v>58</v>
      </c>
      <c r="AI1523" s="1" t="s">
        <v>58</v>
      </c>
      <c r="AJ1523" s="1" t="s">
        <v>58</v>
      </c>
      <c r="AK1523" s="1">
        <v>0</v>
      </c>
      <c r="AL1523" s="1">
        <v>0</v>
      </c>
      <c r="AM1523" s="1">
        <v>1</v>
      </c>
      <c r="AN1523" s="1">
        <v>0</v>
      </c>
      <c r="AO1523" s="1">
        <v>1</v>
      </c>
      <c r="AP1523" s="1">
        <v>0</v>
      </c>
      <c r="AQ1523" s="1">
        <v>0</v>
      </c>
      <c r="AR1523" s="1">
        <v>0</v>
      </c>
      <c r="AS1523" s="1">
        <v>0</v>
      </c>
      <c r="AT1523" s="1">
        <v>8</v>
      </c>
      <c r="AU1523" s="1">
        <v>83838</v>
      </c>
      <c r="AV1523" s="1">
        <v>13.3</v>
      </c>
      <c r="AW1523" s="1" t="s">
        <v>59</v>
      </c>
      <c r="AX1523" s="1">
        <v>7</v>
      </c>
    </row>
    <row r="1524" spans="1:50">
      <c r="A1524" s="1" t="s">
        <v>2747</v>
      </c>
      <c r="B1524" s="1" t="s">
        <v>2748</v>
      </c>
      <c r="C1524" s="1" t="s">
        <v>199</v>
      </c>
      <c r="D1524" s="1">
        <v>6280</v>
      </c>
      <c r="E1524" s="1" t="s">
        <v>53</v>
      </c>
      <c r="F1524" s="1">
        <v>48</v>
      </c>
      <c r="G1524" s="1" t="s">
        <v>104</v>
      </c>
      <c r="H1524" s="1">
        <v>343.42</v>
      </c>
      <c r="I1524" s="1" t="s">
        <v>105</v>
      </c>
      <c r="J1524" s="1" t="s">
        <v>56</v>
      </c>
      <c r="K1524" s="1" t="s">
        <v>72</v>
      </c>
      <c r="L1524" s="1" t="s">
        <v>66</v>
      </c>
      <c r="M1524" s="1">
        <v>1</v>
      </c>
      <c r="N1524" s="1">
        <v>2</v>
      </c>
      <c r="O1524" s="1">
        <v>2</v>
      </c>
      <c r="P1524" s="1">
        <v>0</v>
      </c>
      <c r="Q1524" s="1" t="s">
        <v>59</v>
      </c>
      <c r="R1524" s="1" t="s">
        <v>59</v>
      </c>
      <c r="S1524" s="1" t="s">
        <v>59</v>
      </c>
      <c r="T1524" s="1" t="s">
        <v>59</v>
      </c>
      <c r="U1524" s="1" t="s">
        <v>59</v>
      </c>
      <c r="W1524" s="1">
        <v>0</v>
      </c>
      <c r="X1524" s="1">
        <v>0</v>
      </c>
      <c r="Y1524" s="1" t="s">
        <v>66</v>
      </c>
      <c r="Z1524" s="1" t="s">
        <v>66</v>
      </c>
      <c r="AA1524" s="1" t="s">
        <v>58</v>
      </c>
      <c r="AB1524" s="1" t="s">
        <v>66</v>
      </c>
      <c r="AC1524" s="1" t="s">
        <v>58</v>
      </c>
      <c r="AD1524" s="1" t="s">
        <v>66</v>
      </c>
      <c r="AE1524" s="1" t="s">
        <v>66</v>
      </c>
      <c r="AF1524" s="1" t="s">
        <v>58</v>
      </c>
      <c r="AG1524" s="1" t="s">
        <v>58</v>
      </c>
      <c r="AH1524" s="1" t="s">
        <v>58</v>
      </c>
      <c r="AI1524" s="1" t="s">
        <v>58</v>
      </c>
      <c r="AJ1524" s="1" t="s">
        <v>58</v>
      </c>
      <c r="AK1524" s="1">
        <v>0</v>
      </c>
      <c r="AL1524" s="1">
        <v>1</v>
      </c>
      <c r="AM1524" s="1">
        <v>1</v>
      </c>
      <c r="AN1524" s="1">
        <v>0</v>
      </c>
      <c r="AO1524" s="1">
        <v>1</v>
      </c>
      <c r="AP1524" s="1">
        <v>0</v>
      </c>
      <c r="AQ1524" s="1">
        <v>0</v>
      </c>
      <c r="AR1524" s="1">
        <v>0</v>
      </c>
      <c r="AS1524" s="1">
        <v>1</v>
      </c>
      <c r="AT1524" s="1">
        <v>8</v>
      </c>
      <c r="AU1524" s="1">
        <v>82499</v>
      </c>
      <c r="AV1524" s="1">
        <v>14.8</v>
      </c>
      <c r="AW1524" s="1" t="s">
        <v>66</v>
      </c>
      <c r="AX1524" s="1">
        <v>3</v>
      </c>
    </row>
    <row r="1525" spans="1:50">
      <c r="A1525" s="1" t="s">
        <v>2749</v>
      </c>
      <c r="B1525" s="1" t="s">
        <v>2750</v>
      </c>
      <c r="C1525" s="1" t="s">
        <v>182</v>
      </c>
      <c r="D1525" s="1">
        <v>8840</v>
      </c>
      <c r="E1525" s="1" t="s">
        <v>53</v>
      </c>
      <c r="F1525" s="1">
        <v>42</v>
      </c>
      <c r="G1525" s="1" t="s">
        <v>226</v>
      </c>
      <c r="H1525" s="1">
        <v>386.18</v>
      </c>
      <c r="I1525" s="1" t="s">
        <v>55</v>
      </c>
      <c r="J1525" s="1" t="s">
        <v>55</v>
      </c>
      <c r="K1525" s="1" t="s">
        <v>90</v>
      </c>
      <c r="L1525" s="1" t="s">
        <v>66</v>
      </c>
      <c r="M1525" s="1">
        <v>2</v>
      </c>
      <c r="N1525" s="1">
        <v>1</v>
      </c>
      <c r="O1525" s="1">
        <v>1</v>
      </c>
      <c r="P1525" s="1">
        <v>0</v>
      </c>
      <c r="Q1525" s="1" t="s">
        <v>59</v>
      </c>
      <c r="R1525" s="1" t="s">
        <v>59</v>
      </c>
      <c r="S1525" s="1" t="s">
        <v>66</v>
      </c>
      <c r="T1525" s="1" t="s">
        <v>59</v>
      </c>
      <c r="U1525" s="1" t="s">
        <v>59</v>
      </c>
      <c r="V1525" s="1">
        <v>0</v>
      </c>
      <c r="W1525" s="1">
        <v>1</v>
      </c>
      <c r="X1525" s="1">
        <v>0</v>
      </c>
      <c r="Y1525" s="1" t="s">
        <v>59</v>
      </c>
      <c r="Z1525" s="1" t="s">
        <v>59</v>
      </c>
      <c r="AA1525" s="1" t="s">
        <v>59</v>
      </c>
      <c r="AB1525" s="1" t="s">
        <v>59</v>
      </c>
      <c r="AC1525" s="1" t="s">
        <v>59</v>
      </c>
      <c r="AD1525" s="1" t="s">
        <v>59</v>
      </c>
      <c r="AE1525" s="1" t="s">
        <v>59</v>
      </c>
      <c r="AF1525" s="1" t="s">
        <v>59</v>
      </c>
      <c r="AG1525" s="1" t="s">
        <v>59</v>
      </c>
      <c r="AH1525" s="1" t="s">
        <v>59</v>
      </c>
      <c r="AI1525" s="1" t="s">
        <v>59</v>
      </c>
      <c r="AJ1525" s="1" t="s">
        <v>59</v>
      </c>
      <c r="AT1525" s="1">
        <v>9</v>
      </c>
      <c r="AU1525" s="1">
        <v>108437</v>
      </c>
      <c r="AV1525" s="1">
        <v>14.5</v>
      </c>
      <c r="AW1525" s="1" t="s">
        <v>59</v>
      </c>
      <c r="AX1525" s="1">
        <v>7</v>
      </c>
    </row>
    <row r="1526" spans="1:50">
      <c r="A1526" s="1" t="s">
        <v>2751</v>
      </c>
      <c r="B1526" s="1" t="s">
        <v>228</v>
      </c>
      <c r="C1526" s="1" t="s">
        <v>108</v>
      </c>
      <c r="D1526" s="1">
        <v>7240</v>
      </c>
      <c r="E1526" s="1" t="s">
        <v>63</v>
      </c>
      <c r="F1526" s="1">
        <v>52</v>
      </c>
      <c r="G1526" s="1" t="s">
        <v>127</v>
      </c>
      <c r="H1526" s="1">
        <v>490.46</v>
      </c>
      <c r="I1526" s="1" t="s">
        <v>100</v>
      </c>
      <c r="J1526" s="1" t="s">
        <v>71</v>
      </c>
      <c r="K1526" s="1" t="s">
        <v>72</v>
      </c>
      <c r="L1526" s="1" t="s">
        <v>66</v>
      </c>
      <c r="M1526" s="1">
        <v>1</v>
      </c>
      <c r="N1526" s="1">
        <v>2</v>
      </c>
      <c r="O1526" s="1">
        <v>2</v>
      </c>
      <c r="P1526" s="1">
        <v>0</v>
      </c>
      <c r="Q1526" s="1" t="s">
        <v>59</v>
      </c>
      <c r="R1526" s="1" t="s">
        <v>59</v>
      </c>
      <c r="S1526" s="1" t="s">
        <v>59</v>
      </c>
      <c r="T1526" s="1" t="s">
        <v>59</v>
      </c>
      <c r="U1526" s="1" t="s">
        <v>59</v>
      </c>
      <c r="V1526" s="1">
        <v>0</v>
      </c>
      <c r="W1526" s="1">
        <v>1</v>
      </c>
      <c r="X1526" s="1">
        <v>1</v>
      </c>
      <c r="Y1526" s="1" t="s">
        <v>66</v>
      </c>
      <c r="Z1526" s="1" t="s">
        <v>66</v>
      </c>
      <c r="AA1526" s="1" t="s">
        <v>58</v>
      </c>
      <c r="AB1526" s="1" t="s">
        <v>66</v>
      </c>
      <c r="AC1526" s="1" t="s">
        <v>58</v>
      </c>
      <c r="AD1526" s="1" t="s">
        <v>58</v>
      </c>
      <c r="AE1526" s="1" t="s">
        <v>58</v>
      </c>
      <c r="AF1526" s="1" t="s">
        <v>58</v>
      </c>
      <c r="AG1526" s="1" t="s">
        <v>58</v>
      </c>
      <c r="AH1526" s="1" t="s">
        <v>58</v>
      </c>
      <c r="AI1526" s="1" t="s">
        <v>58</v>
      </c>
      <c r="AJ1526" s="1" t="s">
        <v>58</v>
      </c>
      <c r="AK1526" s="1">
        <v>1</v>
      </c>
      <c r="AL1526" s="1">
        <v>1</v>
      </c>
      <c r="AM1526" s="1">
        <v>0</v>
      </c>
      <c r="AN1526" s="1">
        <v>0</v>
      </c>
      <c r="AO1526" s="1">
        <v>1</v>
      </c>
      <c r="AP1526" s="1">
        <v>0</v>
      </c>
      <c r="AQ1526" s="1">
        <v>0</v>
      </c>
      <c r="AR1526" s="1">
        <v>1</v>
      </c>
      <c r="AS1526" s="1">
        <v>0</v>
      </c>
      <c r="AT1526" s="1">
        <v>9</v>
      </c>
      <c r="AU1526" s="1">
        <v>109614</v>
      </c>
      <c r="AV1526" s="1">
        <v>15.5</v>
      </c>
      <c r="AW1526" s="1" t="s">
        <v>59</v>
      </c>
      <c r="AX1526" s="1">
        <v>9</v>
      </c>
    </row>
    <row r="1527" spans="1:50">
      <c r="A1527" s="1" t="s">
        <v>2752</v>
      </c>
      <c r="B1527" s="1" t="s">
        <v>1365</v>
      </c>
      <c r="C1527" s="1" t="s">
        <v>69</v>
      </c>
      <c r="D1527" s="1">
        <v>7600</v>
      </c>
      <c r="E1527" s="1" t="s">
        <v>53</v>
      </c>
      <c r="F1527" s="1">
        <v>50</v>
      </c>
      <c r="G1527" s="1" t="s">
        <v>226</v>
      </c>
      <c r="H1527" s="1">
        <v>348.36</v>
      </c>
      <c r="I1527" s="1" t="s">
        <v>55</v>
      </c>
      <c r="J1527" s="1" t="s">
        <v>56</v>
      </c>
      <c r="K1527" s="1" t="s">
        <v>145</v>
      </c>
      <c r="L1527" s="1" t="s">
        <v>58</v>
      </c>
      <c r="M1527" s="1">
        <v>0</v>
      </c>
      <c r="N1527" s="1">
        <v>1</v>
      </c>
      <c r="O1527" s="1">
        <v>1</v>
      </c>
      <c r="P1527" s="1">
        <v>0</v>
      </c>
      <c r="Q1527" s="1" t="s">
        <v>59</v>
      </c>
      <c r="R1527" s="1" t="s">
        <v>59</v>
      </c>
      <c r="S1527" s="1" t="s">
        <v>59</v>
      </c>
      <c r="T1527" s="1" t="s">
        <v>59</v>
      </c>
      <c r="U1527" s="1" t="s">
        <v>59</v>
      </c>
      <c r="W1527" s="1">
        <v>0</v>
      </c>
      <c r="X1527" s="1">
        <v>0</v>
      </c>
      <c r="Y1527" s="1" t="s">
        <v>58</v>
      </c>
      <c r="Z1527" s="1" t="s">
        <v>58</v>
      </c>
      <c r="AA1527" s="1" t="s">
        <v>58</v>
      </c>
      <c r="AB1527" s="1" t="s">
        <v>66</v>
      </c>
      <c r="AC1527" s="1" t="s">
        <v>58</v>
      </c>
      <c r="AD1527" s="1" t="s">
        <v>66</v>
      </c>
      <c r="AE1527" s="1" t="s">
        <v>58</v>
      </c>
      <c r="AF1527" s="1" t="s">
        <v>58</v>
      </c>
      <c r="AG1527" s="1" t="s">
        <v>58</v>
      </c>
      <c r="AH1527" s="1" t="s">
        <v>58</v>
      </c>
      <c r="AI1527" s="1" t="s">
        <v>58</v>
      </c>
      <c r="AJ1527" s="1" t="s">
        <v>58</v>
      </c>
      <c r="AK1527" s="1">
        <v>1</v>
      </c>
      <c r="AL1527" s="1">
        <v>1</v>
      </c>
      <c r="AM1527" s="1">
        <v>1</v>
      </c>
      <c r="AN1527" s="1">
        <v>0</v>
      </c>
      <c r="AO1527" s="1">
        <v>0</v>
      </c>
      <c r="AP1527" s="1">
        <v>0</v>
      </c>
      <c r="AQ1527" s="1">
        <v>0</v>
      </c>
      <c r="AR1527" s="1">
        <v>0</v>
      </c>
      <c r="AS1527" s="1">
        <v>0</v>
      </c>
      <c r="AT1527" s="1">
        <v>7</v>
      </c>
      <c r="AU1527" s="1">
        <v>74456</v>
      </c>
      <c r="AV1527" s="1">
        <v>13.2</v>
      </c>
      <c r="AW1527" s="1" t="s">
        <v>59</v>
      </c>
      <c r="AX1527" s="1">
        <v>6</v>
      </c>
    </row>
    <row r="1528" spans="1:50">
      <c r="A1528" s="1" t="s">
        <v>2753</v>
      </c>
      <c r="B1528" s="1" t="s">
        <v>2754</v>
      </c>
      <c r="C1528" s="1" t="s">
        <v>171</v>
      </c>
      <c r="D1528" s="1">
        <v>5380</v>
      </c>
      <c r="E1528" s="1" t="s">
        <v>63</v>
      </c>
      <c r="F1528" s="1">
        <v>58</v>
      </c>
      <c r="G1528" s="1" t="s">
        <v>226</v>
      </c>
      <c r="H1528" s="1">
        <v>405.92</v>
      </c>
      <c r="I1528" s="1" t="s">
        <v>94</v>
      </c>
      <c r="J1528" s="1" t="s">
        <v>71</v>
      </c>
      <c r="K1528" s="1" t="s">
        <v>57</v>
      </c>
      <c r="L1528" s="1" t="s">
        <v>58</v>
      </c>
      <c r="M1528" s="1">
        <v>0</v>
      </c>
      <c r="N1528" s="1">
        <v>0</v>
      </c>
      <c r="O1528" s="1">
        <v>0</v>
      </c>
      <c r="P1528" s="1">
        <v>0</v>
      </c>
      <c r="Q1528" s="1" t="s">
        <v>59</v>
      </c>
      <c r="R1528" s="1" t="s">
        <v>59</v>
      </c>
      <c r="S1528" s="1" t="s">
        <v>59</v>
      </c>
      <c r="T1528" s="1" t="s">
        <v>59</v>
      </c>
      <c r="U1528" s="1" t="s">
        <v>59</v>
      </c>
      <c r="W1528" s="1">
        <v>0</v>
      </c>
      <c r="X1528" s="1">
        <v>0</v>
      </c>
      <c r="Y1528" s="1" t="s">
        <v>66</v>
      </c>
      <c r="Z1528" s="1" t="s">
        <v>66</v>
      </c>
      <c r="AA1528" s="1" t="s">
        <v>58</v>
      </c>
      <c r="AB1528" s="1" t="s">
        <v>66</v>
      </c>
      <c r="AC1528" s="1" t="s">
        <v>58</v>
      </c>
      <c r="AD1528" s="1" t="s">
        <v>58</v>
      </c>
      <c r="AE1528" s="1" t="s">
        <v>66</v>
      </c>
      <c r="AF1528" s="1" t="s">
        <v>58</v>
      </c>
      <c r="AG1528" s="1" t="s">
        <v>58</v>
      </c>
      <c r="AH1528" s="1" t="s">
        <v>58</v>
      </c>
      <c r="AI1528" s="1" t="s">
        <v>58</v>
      </c>
      <c r="AJ1528" s="1" t="s">
        <v>58</v>
      </c>
      <c r="AK1528" s="1">
        <v>0</v>
      </c>
      <c r="AL1528" s="1">
        <v>0</v>
      </c>
      <c r="AM1528" s="1">
        <v>0</v>
      </c>
      <c r="AN1528" s="1">
        <v>0</v>
      </c>
      <c r="AO1528" s="1">
        <v>0</v>
      </c>
      <c r="AP1528" s="1">
        <v>0</v>
      </c>
      <c r="AQ1528" s="1">
        <v>0</v>
      </c>
      <c r="AR1528" s="1">
        <v>0</v>
      </c>
      <c r="AS1528" s="1">
        <v>0</v>
      </c>
      <c r="AT1528" s="1">
        <v>8</v>
      </c>
      <c r="AU1528" s="1">
        <v>86332</v>
      </c>
      <c r="AV1528" s="1">
        <v>13.7</v>
      </c>
      <c r="AW1528" s="1" t="s">
        <v>59</v>
      </c>
      <c r="AX1528" s="1">
        <v>3</v>
      </c>
    </row>
    <row r="1529" spans="1:50">
      <c r="A1529" s="1" t="s">
        <v>2755</v>
      </c>
      <c r="B1529" s="1" t="s">
        <v>2756</v>
      </c>
      <c r="C1529" s="1" t="s">
        <v>185</v>
      </c>
      <c r="D1529" s="1">
        <v>6120</v>
      </c>
      <c r="E1529" s="1" t="s">
        <v>53</v>
      </c>
      <c r="F1529" s="1">
        <v>50</v>
      </c>
      <c r="G1529" s="1" t="s">
        <v>70</v>
      </c>
      <c r="H1529" s="1">
        <v>351.97</v>
      </c>
      <c r="I1529" s="1" t="s">
        <v>105</v>
      </c>
      <c r="J1529" s="1" t="s">
        <v>71</v>
      </c>
      <c r="K1529" s="1" t="s">
        <v>131</v>
      </c>
      <c r="L1529" s="1" t="s">
        <v>66</v>
      </c>
      <c r="M1529" s="1">
        <v>1</v>
      </c>
      <c r="N1529" s="1">
        <v>2</v>
      </c>
      <c r="O1529" s="1">
        <v>2</v>
      </c>
      <c r="P1529" s="1">
        <v>0</v>
      </c>
      <c r="Q1529" s="1" t="s">
        <v>59</v>
      </c>
      <c r="R1529" s="1" t="s">
        <v>66</v>
      </c>
      <c r="S1529" s="1" t="s">
        <v>66</v>
      </c>
      <c r="T1529" s="1" t="s">
        <v>66</v>
      </c>
      <c r="U1529" s="1" t="s">
        <v>59</v>
      </c>
      <c r="W1529" s="1">
        <v>0</v>
      </c>
      <c r="X1529" s="1">
        <v>0</v>
      </c>
      <c r="Y1529" s="1" t="s">
        <v>66</v>
      </c>
      <c r="Z1529" s="1" t="s">
        <v>66</v>
      </c>
      <c r="AA1529" s="1" t="s">
        <v>58</v>
      </c>
      <c r="AB1529" s="1" t="s">
        <v>66</v>
      </c>
      <c r="AC1529" s="1" t="s">
        <v>58</v>
      </c>
      <c r="AD1529" s="1" t="s">
        <v>58</v>
      </c>
      <c r="AE1529" s="1" t="s">
        <v>58</v>
      </c>
      <c r="AF1529" s="1" t="s">
        <v>58</v>
      </c>
      <c r="AG1529" s="1" t="s">
        <v>58</v>
      </c>
      <c r="AH1529" s="1" t="s">
        <v>58</v>
      </c>
      <c r="AI1529" s="1" t="s">
        <v>58</v>
      </c>
      <c r="AJ1529" s="1" t="s">
        <v>58</v>
      </c>
      <c r="AK1529" s="1">
        <v>0</v>
      </c>
      <c r="AL1529" s="1">
        <v>0</v>
      </c>
      <c r="AM1529" s="1">
        <v>1</v>
      </c>
      <c r="AN1529" s="1">
        <v>0</v>
      </c>
      <c r="AO1529" s="1">
        <v>0</v>
      </c>
      <c r="AP1529" s="1">
        <v>0</v>
      </c>
      <c r="AQ1529" s="1">
        <v>0</v>
      </c>
      <c r="AR1529" s="1">
        <v>1</v>
      </c>
      <c r="AS1529" s="1">
        <v>1</v>
      </c>
      <c r="AT1529" s="1">
        <v>9</v>
      </c>
      <c r="AU1529" s="1">
        <v>108076</v>
      </c>
      <c r="AV1529" s="1">
        <v>14.9</v>
      </c>
      <c r="AW1529" s="1" t="s">
        <v>59</v>
      </c>
      <c r="AX1529" s="1">
        <v>1</v>
      </c>
    </row>
    <row r="1530" spans="1:50">
      <c r="A1530" s="1" t="s">
        <v>2757</v>
      </c>
      <c r="B1530" s="1" t="s">
        <v>2758</v>
      </c>
      <c r="C1530" s="1" t="s">
        <v>177</v>
      </c>
      <c r="D1530" s="1">
        <v>9040</v>
      </c>
      <c r="E1530" s="1" t="s">
        <v>63</v>
      </c>
      <c r="F1530" s="1">
        <v>46</v>
      </c>
      <c r="G1530" s="1" t="s">
        <v>70</v>
      </c>
      <c r="H1530" s="1">
        <v>363.16</v>
      </c>
      <c r="I1530" s="1" t="s">
        <v>55</v>
      </c>
      <c r="J1530" s="1" t="s">
        <v>55</v>
      </c>
      <c r="K1530" s="1" t="s">
        <v>80</v>
      </c>
      <c r="L1530" s="1" t="s">
        <v>58</v>
      </c>
      <c r="M1530" s="1">
        <v>0</v>
      </c>
      <c r="N1530" s="1">
        <v>2</v>
      </c>
      <c r="O1530" s="1">
        <v>2</v>
      </c>
      <c r="P1530" s="1">
        <v>0</v>
      </c>
      <c r="Q1530" s="1" t="s">
        <v>59</v>
      </c>
      <c r="R1530" s="1" t="s">
        <v>59</v>
      </c>
      <c r="S1530" s="1" t="s">
        <v>59</v>
      </c>
      <c r="T1530" s="1" t="s">
        <v>59</v>
      </c>
      <c r="U1530" s="1" t="s">
        <v>59</v>
      </c>
      <c r="W1530" s="1">
        <v>0</v>
      </c>
      <c r="X1530" s="1">
        <v>0</v>
      </c>
      <c r="Y1530" s="1" t="s">
        <v>58</v>
      </c>
      <c r="Z1530" s="1" t="s">
        <v>66</v>
      </c>
      <c r="AA1530" s="1" t="s">
        <v>58</v>
      </c>
      <c r="AB1530" s="1" t="s">
        <v>66</v>
      </c>
      <c r="AC1530" s="1" t="s">
        <v>58</v>
      </c>
      <c r="AD1530" s="1" t="s">
        <v>58</v>
      </c>
      <c r="AE1530" s="1" t="s">
        <v>66</v>
      </c>
      <c r="AF1530" s="1" t="s">
        <v>58</v>
      </c>
      <c r="AG1530" s="1" t="s">
        <v>58</v>
      </c>
      <c r="AH1530" s="1" t="s">
        <v>58</v>
      </c>
      <c r="AI1530" s="1" t="s">
        <v>58</v>
      </c>
      <c r="AJ1530" s="1" t="s">
        <v>58</v>
      </c>
      <c r="AK1530" s="1">
        <v>0</v>
      </c>
      <c r="AL1530" s="1">
        <v>0</v>
      </c>
      <c r="AM1530" s="1">
        <v>1</v>
      </c>
      <c r="AN1530" s="1">
        <v>0</v>
      </c>
      <c r="AO1530" s="1">
        <v>0</v>
      </c>
      <c r="AP1530" s="1">
        <v>0</v>
      </c>
      <c r="AQ1530" s="1">
        <v>0</v>
      </c>
      <c r="AR1530" s="1">
        <v>0</v>
      </c>
      <c r="AS1530" s="1">
        <v>1</v>
      </c>
      <c r="AT1530" s="1">
        <v>9</v>
      </c>
      <c r="AU1530" s="1">
        <v>86830</v>
      </c>
      <c r="AV1530" s="1">
        <v>14.7</v>
      </c>
      <c r="AW1530" s="1" t="s">
        <v>59</v>
      </c>
      <c r="AX1530" s="1">
        <v>8</v>
      </c>
    </row>
    <row r="1531" spans="1:50">
      <c r="A1531" s="1" t="s">
        <v>2759</v>
      </c>
      <c r="B1531" s="1" t="s">
        <v>2760</v>
      </c>
      <c r="C1531" s="1" t="s">
        <v>177</v>
      </c>
      <c r="D1531" s="1">
        <v>3760</v>
      </c>
      <c r="E1531" s="1" t="s">
        <v>63</v>
      </c>
      <c r="F1531" s="1">
        <v>44</v>
      </c>
      <c r="G1531" s="1" t="s">
        <v>163</v>
      </c>
      <c r="H1531" s="1">
        <v>476.64</v>
      </c>
      <c r="I1531" s="1" t="s">
        <v>100</v>
      </c>
      <c r="J1531" s="1" t="s">
        <v>71</v>
      </c>
      <c r="K1531" s="1" t="s">
        <v>145</v>
      </c>
      <c r="L1531" s="1" t="s">
        <v>58</v>
      </c>
      <c r="M1531" s="1">
        <v>0</v>
      </c>
      <c r="N1531" s="1">
        <v>2</v>
      </c>
      <c r="O1531" s="1">
        <v>2</v>
      </c>
      <c r="P1531" s="1">
        <v>0</v>
      </c>
      <c r="Q1531" s="1" t="s">
        <v>59</v>
      </c>
      <c r="R1531" s="1" t="s">
        <v>59</v>
      </c>
      <c r="S1531" s="1" t="s">
        <v>59</v>
      </c>
      <c r="T1531" s="1" t="s">
        <v>59</v>
      </c>
      <c r="U1531" s="1" t="s">
        <v>59</v>
      </c>
      <c r="W1531" s="1">
        <v>0</v>
      </c>
      <c r="X1531" s="1">
        <v>0</v>
      </c>
      <c r="Y1531" s="1" t="s">
        <v>66</v>
      </c>
      <c r="Z1531" s="1" t="s">
        <v>58</v>
      </c>
      <c r="AA1531" s="1" t="s">
        <v>58</v>
      </c>
      <c r="AB1531" s="1" t="s">
        <v>58</v>
      </c>
      <c r="AC1531" s="1" t="s">
        <v>58</v>
      </c>
      <c r="AD1531" s="1" t="s">
        <v>58</v>
      </c>
      <c r="AE1531" s="1" t="s">
        <v>66</v>
      </c>
      <c r="AF1531" s="1" t="s">
        <v>58</v>
      </c>
      <c r="AG1531" s="1" t="s">
        <v>58</v>
      </c>
      <c r="AH1531" s="1" t="s">
        <v>58</v>
      </c>
      <c r="AI1531" s="1" t="s">
        <v>58</v>
      </c>
      <c r="AJ1531" s="1" t="s">
        <v>58</v>
      </c>
      <c r="AK1531" s="1">
        <v>0</v>
      </c>
      <c r="AL1531" s="1">
        <v>0</v>
      </c>
      <c r="AM1531" s="1">
        <v>0</v>
      </c>
      <c r="AN1531" s="1">
        <v>0</v>
      </c>
      <c r="AO1531" s="1">
        <v>0</v>
      </c>
      <c r="AP1531" s="1">
        <v>0</v>
      </c>
      <c r="AQ1531" s="1">
        <v>0</v>
      </c>
      <c r="AR1531" s="1">
        <v>0</v>
      </c>
      <c r="AS1531" s="1">
        <v>0</v>
      </c>
      <c r="AT1531" s="1">
        <v>9</v>
      </c>
      <c r="AU1531" s="1">
        <v>149565</v>
      </c>
      <c r="AV1531" s="1">
        <v>15.9</v>
      </c>
      <c r="AW1531" s="1" t="s">
        <v>59</v>
      </c>
      <c r="AX1531" s="1">
        <v>8</v>
      </c>
    </row>
    <row r="1532" spans="1:50">
      <c r="A1532" s="1" t="s">
        <v>2761</v>
      </c>
      <c r="B1532" s="1" t="s">
        <v>2762</v>
      </c>
      <c r="C1532" s="1" t="s">
        <v>134</v>
      </c>
      <c r="D1532" s="1">
        <v>9320</v>
      </c>
      <c r="E1532" s="1" t="s">
        <v>63</v>
      </c>
      <c r="F1532" s="1">
        <v>44</v>
      </c>
      <c r="G1532" s="1" t="s">
        <v>226</v>
      </c>
      <c r="H1532" s="1">
        <v>389.14</v>
      </c>
      <c r="I1532" s="1" t="s">
        <v>105</v>
      </c>
      <c r="J1532" s="1" t="s">
        <v>71</v>
      </c>
      <c r="K1532" s="1" t="s">
        <v>90</v>
      </c>
      <c r="L1532" s="1" t="s">
        <v>66</v>
      </c>
      <c r="M1532" s="1">
        <v>5</v>
      </c>
      <c r="N1532" s="1">
        <v>2</v>
      </c>
      <c r="O1532" s="1">
        <v>2</v>
      </c>
      <c r="P1532" s="1">
        <v>0</v>
      </c>
      <c r="Q1532" s="1" t="s">
        <v>59</v>
      </c>
      <c r="R1532" s="1" t="s">
        <v>59</v>
      </c>
      <c r="S1532" s="1" t="s">
        <v>59</v>
      </c>
      <c r="T1532" s="1" t="s">
        <v>66</v>
      </c>
      <c r="U1532" s="1" t="s">
        <v>59</v>
      </c>
      <c r="V1532" s="1">
        <v>0</v>
      </c>
      <c r="W1532" s="1">
        <v>1</v>
      </c>
      <c r="X1532" s="1">
        <v>0</v>
      </c>
      <c r="Y1532" s="1" t="s">
        <v>58</v>
      </c>
      <c r="Z1532" s="1" t="s">
        <v>66</v>
      </c>
      <c r="AA1532" s="1" t="s">
        <v>58</v>
      </c>
      <c r="AB1532" s="1" t="s">
        <v>66</v>
      </c>
      <c r="AC1532" s="1" t="s">
        <v>58</v>
      </c>
      <c r="AD1532" s="1" t="s">
        <v>58</v>
      </c>
      <c r="AE1532" s="1" t="s">
        <v>58</v>
      </c>
      <c r="AF1532" s="1" t="s">
        <v>58</v>
      </c>
      <c r="AG1532" s="1" t="s">
        <v>58</v>
      </c>
      <c r="AH1532" s="1" t="s">
        <v>66</v>
      </c>
      <c r="AI1532" s="1" t="s">
        <v>58</v>
      </c>
      <c r="AJ1532" s="1" t="s">
        <v>58</v>
      </c>
      <c r="AK1532" s="1">
        <v>0</v>
      </c>
      <c r="AL1532" s="1">
        <v>1</v>
      </c>
      <c r="AM1532" s="1">
        <v>1</v>
      </c>
      <c r="AN1532" s="1">
        <v>0</v>
      </c>
      <c r="AO1532" s="1">
        <v>0</v>
      </c>
      <c r="AP1532" s="1">
        <v>0</v>
      </c>
      <c r="AQ1532" s="1">
        <v>0</v>
      </c>
      <c r="AR1532" s="1">
        <v>1</v>
      </c>
      <c r="AS1532" s="1">
        <v>1</v>
      </c>
      <c r="AT1532" s="1">
        <v>9</v>
      </c>
      <c r="AU1532" s="1">
        <v>98689</v>
      </c>
      <c r="AV1532" s="1">
        <v>14.2</v>
      </c>
      <c r="AW1532" s="1" t="s">
        <v>66</v>
      </c>
      <c r="AX1532" s="1">
        <v>1</v>
      </c>
    </row>
    <row r="1533" spans="1:50">
      <c r="A1533" s="1" t="s">
        <v>2763</v>
      </c>
      <c r="B1533" s="1" t="s">
        <v>2764</v>
      </c>
      <c r="C1533" s="1" t="s">
        <v>103</v>
      </c>
      <c r="D1533" s="1">
        <v>7485</v>
      </c>
      <c r="E1533" s="1" t="s">
        <v>63</v>
      </c>
      <c r="F1533" s="1">
        <v>46</v>
      </c>
      <c r="G1533" s="1" t="s">
        <v>89</v>
      </c>
      <c r="H1533" s="1">
        <v>490.46</v>
      </c>
      <c r="I1533" s="1" t="s">
        <v>100</v>
      </c>
      <c r="J1533" s="1" t="s">
        <v>71</v>
      </c>
      <c r="K1533" s="1" t="s">
        <v>57</v>
      </c>
      <c r="L1533" s="1" t="s">
        <v>66</v>
      </c>
      <c r="M1533" s="1">
        <v>3</v>
      </c>
      <c r="N1533" s="1">
        <v>2</v>
      </c>
      <c r="O1533" s="1">
        <v>2</v>
      </c>
      <c r="P1533" s="1">
        <v>0</v>
      </c>
      <c r="Q1533" s="1" t="s">
        <v>59</v>
      </c>
      <c r="R1533" s="1" t="s">
        <v>59</v>
      </c>
      <c r="S1533" s="1" t="s">
        <v>59</v>
      </c>
      <c r="T1533" s="1" t="s">
        <v>59</v>
      </c>
      <c r="U1533" s="1" t="s">
        <v>59</v>
      </c>
      <c r="W1533" s="1">
        <v>0</v>
      </c>
      <c r="X1533" s="1">
        <v>0</v>
      </c>
      <c r="Y1533" s="1" t="s">
        <v>66</v>
      </c>
      <c r="Z1533" s="1" t="s">
        <v>58</v>
      </c>
      <c r="AA1533" s="1" t="s">
        <v>66</v>
      </c>
      <c r="AB1533" s="1" t="s">
        <v>66</v>
      </c>
      <c r="AC1533" s="1" t="s">
        <v>58</v>
      </c>
      <c r="AD1533" s="1" t="s">
        <v>58</v>
      </c>
      <c r="AE1533" s="1" t="s">
        <v>58</v>
      </c>
      <c r="AF1533" s="1" t="s">
        <v>58</v>
      </c>
      <c r="AG1533" s="1" t="s">
        <v>58</v>
      </c>
      <c r="AH1533" s="1" t="s">
        <v>58</v>
      </c>
      <c r="AI1533" s="1" t="s">
        <v>58</v>
      </c>
      <c r="AJ1533" s="1" t="s">
        <v>58</v>
      </c>
      <c r="AK1533" s="1">
        <v>0</v>
      </c>
      <c r="AL1533" s="1">
        <v>0</v>
      </c>
      <c r="AM1533" s="1">
        <v>1</v>
      </c>
      <c r="AN1533" s="1">
        <v>0</v>
      </c>
      <c r="AO1533" s="1">
        <v>1</v>
      </c>
      <c r="AP1533" s="1">
        <v>0</v>
      </c>
      <c r="AQ1533" s="1">
        <v>0</v>
      </c>
      <c r="AR1533" s="1">
        <v>0</v>
      </c>
      <c r="AS1533" s="1">
        <v>0</v>
      </c>
      <c r="AT1533" s="1">
        <v>9</v>
      </c>
      <c r="AU1533" s="1">
        <v>125666</v>
      </c>
      <c r="AV1533" s="1">
        <v>15</v>
      </c>
      <c r="AW1533" s="1" t="s">
        <v>59</v>
      </c>
      <c r="AX1533" s="1">
        <v>6</v>
      </c>
    </row>
    <row r="1534" spans="1:50">
      <c r="A1534" s="1" t="s">
        <v>2765</v>
      </c>
      <c r="B1534" s="1" t="s">
        <v>2766</v>
      </c>
      <c r="C1534" s="1" t="s">
        <v>185</v>
      </c>
      <c r="D1534" s="1">
        <v>1600</v>
      </c>
      <c r="E1534" s="1" t="s">
        <v>53</v>
      </c>
      <c r="F1534" s="1">
        <v>46</v>
      </c>
      <c r="G1534" s="1" t="s">
        <v>70</v>
      </c>
      <c r="H1534" s="1">
        <v>458.22</v>
      </c>
      <c r="I1534" s="1" t="s">
        <v>105</v>
      </c>
      <c r="J1534" s="1" t="s">
        <v>71</v>
      </c>
      <c r="K1534" s="1" t="s">
        <v>215</v>
      </c>
      <c r="L1534" s="1" t="s">
        <v>66</v>
      </c>
      <c r="M1534" s="1">
        <v>1</v>
      </c>
      <c r="N1534" s="1">
        <v>2</v>
      </c>
      <c r="O1534" s="1">
        <v>2</v>
      </c>
      <c r="P1534" s="1">
        <v>0</v>
      </c>
      <c r="Q1534" s="1" t="s">
        <v>59</v>
      </c>
      <c r="R1534" s="1" t="s">
        <v>66</v>
      </c>
      <c r="S1534" s="1" t="s">
        <v>66</v>
      </c>
      <c r="T1534" s="1" t="s">
        <v>66</v>
      </c>
      <c r="U1534" s="1" t="s">
        <v>59</v>
      </c>
      <c r="W1534" s="1">
        <v>0</v>
      </c>
      <c r="X1534" s="1">
        <v>0</v>
      </c>
      <c r="Y1534" s="1" t="s">
        <v>58</v>
      </c>
      <c r="Z1534" s="1" t="s">
        <v>58</v>
      </c>
      <c r="AA1534" s="1" t="s">
        <v>58</v>
      </c>
      <c r="AB1534" s="1" t="s">
        <v>58</v>
      </c>
      <c r="AC1534" s="1" t="s">
        <v>58</v>
      </c>
      <c r="AD1534" s="1" t="s">
        <v>58</v>
      </c>
      <c r="AE1534" s="1" t="s">
        <v>58</v>
      </c>
      <c r="AF1534" s="1" t="s">
        <v>58</v>
      </c>
      <c r="AG1534" s="1" t="s">
        <v>58</v>
      </c>
      <c r="AH1534" s="1" t="s">
        <v>58</v>
      </c>
      <c r="AI1534" s="1" t="s">
        <v>58</v>
      </c>
      <c r="AJ1534" s="1" t="s">
        <v>58</v>
      </c>
      <c r="AK1534" s="1">
        <v>0</v>
      </c>
      <c r="AL1534" s="1">
        <v>0</v>
      </c>
      <c r="AM1534" s="1">
        <v>1</v>
      </c>
      <c r="AN1534" s="1">
        <v>0</v>
      </c>
      <c r="AO1534" s="1">
        <v>1</v>
      </c>
      <c r="AP1534" s="1">
        <v>0</v>
      </c>
      <c r="AQ1534" s="1">
        <v>0</v>
      </c>
      <c r="AR1534" s="1">
        <v>0</v>
      </c>
      <c r="AS1534" s="1">
        <v>1</v>
      </c>
      <c r="AT1534" s="1">
        <v>9</v>
      </c>
      <c r="AU1534" s="1">
        <v>109651</v>
      </c>
      <c r="AV1534" s="1">
        <v>15.4</v>
      </c>
      <c r="AW1534" s="1" t="s">
        <v>66</v>
      </c>
      <c r="AX1534" s="1">
        <v>1</v>
      </c>
    </row>
    <row r="1535" spans="1:50">
      <c r="A1535" s="1" t="s">
        <v>2767</v>
      </c>
      <c r="B1535" s="1" t="s">
        <v>896</v>
      </c>
      <c r="C1535" s="1" t="s">
        <v>93</v>
      </c>
      <c r="D1535" s="1">
        <v>1120</v>
      </c>
      <c r="E1535" s="1" t="s">
        <v>63</v>
      </c>
      <c r="F1535" s="1">
        <v>46</v>
      </c>
      <c r="G1535" s="1" t="s">
        <v>226</v>
      </c>
      <c r="H1535" s="1">
        <v>332.24</v>
      </c>
      <c r="I1535" s="1" t="s">
        <v>55</v>
      </c>
      <c r="J1535" s="1" t="s">
        <v>56</v>
      </c>
      <c r="K1535" s="1" t="s">
        <v>215</v>
      </c>
      <c r="L1535" s="1" t="s">
        <v>58</v>
      </c>
      <c r="M1535" s="1">
        <v>0</v>
      </c>
      <c r="N1535" s="1">
        <v>2</v>
      </c>
      <c r="O1535" s="1">
        <v>2</v>
      </c>
      <c r="P1535" s="1">
        <v>0</v>
      </c>
      <c r="Q1535" s="1" t="s">
        <v>59</v>
      </c>
      <c r="R1535" s="1" t="s">
        <v>59</v>
      </c>
      <c r="S1535" s="1" t="s">
        <v>59</v>
      </c>
      <c r="T1535" s="1" t="s">
        <v>59</v>
      </c>
      <c r="U1535" s="1" t="s">
        <v>59</v>
      </c>
      <c r="W1535" s="1">
        <v>0</v>
      </c>
      <c r="X1535" s="1">
        <v>0</v>
      </c>
      <c r="Y1535" s="1" t="s">
        <v>59</v>
      </c>
      <c r="Z1535" s="1" t="s">
        <v>59</v>
      </c>
      <c r="AA1535" s="1" t="s">
        <v>59</v>
      </c>
      <c r="AB1535" s="1" t="s">
        <v>59</v>
      </c>
      <c r="AC1535" s="1" t="s">
        <v>59</v>
      </c>
      <c r="AD1535" s="1" t="s">
        <v>59</v>
      </c>
      <c r="AE1535" s="1" t="s">
        <v>59</v>
      </c>
      <c r="AF1535" s="1" t="s">
        <v>59</v>
      </c>
      <c r="AG1535" s="1" t="s">
        <v>59</v>
      </c>
      <c r="AH1535" s="1" t="s">
        <v>59</v>
      </c>
      <c r="AI1535" s="1" t="s">
        <v>59</v>
      </c>
      <c r="AJ1535" s="1" t="s">
        <v>59</v>
      </c>
      <c r="AT1535" s="1">
        <v>7</v>
      </c>
      <c r="AU1535" s="1">
        <v>86693</v>
      </c>
      <c r="AV1535" s="1">
        <v>14.4</v>
      </c>
      <c r="AW1535" s="1" t="s">
        <v>59</v>
      </c>
      <c r="AX1535" s="1">
        <v>5</v>
      </c>
    </row>
    <row r="1536" spans="1:50">
      <c r="A1536" s="1" t="s">
        <v>2768</v>
      </c>
      <c r="B1536" s="1" t="s">
        <v>2769</v>
      </c>
      <c r="C1536" s="1" t="s">
        <v>103</v>
      </c>
      <c r="D1536" s="1">
        <v>7400</v>
      </c>
      <c r="E1536" s="1" t="s">
        <v>53</v>
      </c>
      <c r="F1536" s="1">
        <v>40</v>
      </c>
      <c r="G1536" s="1" t="s">
        <v>89</v>
      </c>
      <c r="H1536" s="1">
        <v>490.46</v>
      </c>
      <c r="I1536" s="1" t="s">
        <v>55</v>
      </c>
      <c r="J1536" s="1" t="s">
        <v>55</v>
      </c>
      <c r="K1536" s="1" t="s">
        <v>256</v>
      </c>
      <c r="L1536" s="1" t="s">
        <v>66</v>
      </c>
      <c r="M1536" s="1">
        <v>1</v>
      </c>
      <c r="N1536" s="1">
        <v>2</v>
      </c>
      <c r="O1536" s="1">
        <v>2</v>
      </c>
      <c r="P1536" s="1">
        <v>0</v>
      </c>
      <c r="Q1536" s="1" t="s">
        <v>59</v>
      </c>
      <c r="R1536" s="1" t="s">
        <v>59</v>
      </c>
      <c r="S1536" s="1" t="s">
        <v>59</v>
      </c>
      <c r="T1536" s="1" t="s">
        <v>59</v>
      </c>
      <c r="U1536" s="1" t="s">
        <v>59</v>
      </c>
      <c r="W1536" s="1">
        <v>0</v>
      </c>
      <c r="X1536" s="1">
        <v>0</v>
      </c>
      <c r="Y1536" s="1" t="s">
        <v>58</v>
      </c>
      <c r="Z1536" s="1" t="s">
        <v>66</v>
      </c>
      <c r="AA1536" s="1" t="s">
        <v>58</v>
      </c>
      <c r="AB1536" s="1" t="s">
        <v>66</v>
      </c>
      <c r="AC1536" s="1" t="s">
        <v>58</v>
      </c>
      <c r="AD1536" s="1" t="s">
        <v>58</v>
      </c>
      <c r="AE1536" s="1" t="s">
        <v>58</v>
      </c>
      <c r="AF1536" s="1" t="s">
        <v>58</v>
      </c>
      <c r="AG1536" s="1" t="s">
        <v>58</v>
      </c>
      <c r="AH1536" s="1" t="s">
        <v>58</v>
      </c>
      <c r="AI1536" s="1" t="s">
        <v>58</v>
      </c>
      <c r="AJ1536" s="1" t="s">
        <v>58</v>
      </c>
      <c r="AK1536" s="1">
        <v>0</v>
      </c>
      <c r="AL1536" s="1">
        <v>0</v>
      </c>
      <c r="AM1536" s="1">
        <v>0</v>
      </c>
      <c r="AN1536" s="1">
        <v>0</v>
      </c>
      <c r="AO1536" s="1">
        <v>1</v>
      </c>
      <c r="AP1536" s="1">
        <v>0</v>
      </c>
      <c r="AQ1536" s="1">
        <v>0</v>
      </c>
      <c r="AR1536" s="1">
        <v>0</v>
      </c>
      <c r="AS1536" s="1">
        <v>1</v>
      </c>
      <c r="AT1536" s="1">
        <v>9</v>
      </c>
      <c r="AU1536" s="1">
        <v>104166</v>
      </c>
      <c r="AV1536" s="1">
        <v>15.9</v>
      </c>
      <c r="AW1536" s="1" t="s">
        <v>59</v>
      </c>
      <c r="AX1536" s="1">
        <v>6</v>
      </c>
    </row>
    <row r="1537" spans="1:50">
      <c r="A1537" s="1" t="s">
        <v>2770</v>
      </c>
      <c r="B1537" s="1" t="s">
        <v>2771</v>
      </c>
      <c r="C1537" s="1" t="s">
        <v>93</v>
      </c>
      <c r="D1537" s="1">
        <v>1120</v>
      </c>
      <c r="E1537" s="1" t="s">
        <v>53</v>
      </c>
      <c r="F1537" s="1">
        <v>70</v>
      </c>
      <c r="G1537" s="1" t="s">
        <v>64</v>
      </c>
      <c r="H1537" s="1">
        <v>354.93</v>
      </c>
      <c r="I1537" s="1" t="s">
        <v>55</v>
      </c>
      <c r="J1537" s="1" t="s">
        <v>71</v>
      </c>
      <c r="K1537" s="1" t="s">
        <v>72</v>
      </c>
      <c r="L1537" s="1" t="s">
        <v>58</v>
      </c>
      <c r="M1537" s="1">
        <v>0</v>
      </c>
      <c r="N1537" s="1">
        <v>2</v>
      </c>
      <c r="O1537" s="1">
        <v>2</v>
      </c>
      <c r="P1537" s="1">
        <v>0</v>
      </c>
      <c r="Q1537" s="1" t="s">
        <v>59</v>
      </c>
      <c r="R1537" s="1" t="s">
        <v>59</v>
      </c>
      <c r="S1537" s="1" t="s">
        <v>59</v>
      </c>
      <c r="T1537" s="1" t="s">
        <v>59</v>
      </c>
      <c r="U1537" s="1" t="s">
        <v>59</v>
      </c>
      <c r="W1537" s="1">
        <v>0</v>
      </c>
      <c r="X1537" s="1">
        <v>0</v>
      </c>
      <c r="Y1537" s="1" t="s">
        <v>66</v>
      </c>
      <c r="Z1537" s="1" t="s">
        <v>66</v>
      </c>
      <c r="AA1537" s="1" t="s">
        <v>58</v>
      </c>
      <c r="AB1537" s="1" t="s">
        <v>66</v>
      </c>
      <c r="AC1537" s="1" t="s">
        <v>58</v>
      </c>
      <c r="AD1537" s="1" t="s">
        <v>58</v>
      </c>
      <c r="AE1537" s="1" t="s">
        <v>66</v>
      </c>
      <c r="AF1537" s="1" t="s">
        <v>58</v>
      </c>
      <c r="AG1537" s="1" t="s">
        <v>58</v>
      </c>
      <c r="AH1537" s="1" t="s">
        <v>58</v>
      </c>
      <c r="AI1537" s="1" t="s">
        <v>58</v>
      </c>
      <c r="AJ1537" s="1" t="s">
        <v>58</v>
      </c>
      <c r="AK1537" s="1">
        <v>0</v>
      </c>
      <c r="AL1537" s="1">
        <v>0</v>
      </c>
      <c r="AM1537" s="1">
        <v>1</v>
      </c>
      <c r="AN1537" s="1">
        <v>0</v>
      </c>
      <c r="AO1537" s="1">
        <v>1</v>
      </c>
      <c r="AP1537" s="1">
        <v>0</v>
      </c>
      <c r="AQ1537" s="1">
        <v>0</v>
      </c>
      <c r="AR1537" s="1">
        <v>0</v>
      </c>
      <c r="AS1537" s="1">
        <v>0</v>
      </c>
      <c r="AT1537" s="1">
        <v>6</v>
      </c>
      <c r="AU1537" s="1">
        <v>69499</v>
      </c>
      <c r="AV1537" s="1">
        <v>13.6</v>
      </c>
      <c r="AW1537" s="1" t="s">
        <v>59</v>
      </c>
      <c r="AX1537" s="1">
        <v>5</v>
      </c>
    </row>
    <row r="1538" spans="1:50">
      <c r="A1538" s="1" t="s">
        <v>2772</v>
      </c>
      <c r="B1538" s="1" t="s">
        <v>2773</v>
      </c>
      <c r="C1538" s="1" t="s">
        <v>185</v>
      </c>
      <c r="D1538" s="1">
        <v>1600</v>
      </c>
      <c r="E1538" s="1" t="s">
        <v>63</v>
      </c>
      <c r="F1538" s="1">
        <v>44</v>
      </c>
      <c r="G1538" s="1" t="s">
        <v>226</v>
      </c>
      <c r="H1538" s="1">
        <v>371.05</v>
      </c>
      <c r="I1538" s="1" t="s">
        <v>55</v>
      </c>
      <c r="J1538" s="1" t="s">
        <v>55</v>
      </c>
      <c r="K1538" s="1" t="s">
        <v>256</v>
      </c>
      <c r="L1538" s="1" t="s">
        <v>66</v>
      </c>
      <c r="M1538" s="1">
        <v>0</v>
      </c>
      <c r="N1538" s="1">
        <v>2</v>
      </c>
      <c r="O1538" s="1">
        <v>2</v>
      </c>
      <c r="P1538" s="1">
        <v>1</v>
      </c>
      <c r="Q1538" s="1" t="s">
        <v>59</v>
      </c>
      <c r="R1538" s="1" t="s">
        <v>59</v>
      </c>
      <c r="S1538" s="1" t="s">
        <v>59</v>
      </c>
      <c r="T1538" s="1" t="s">
        <v>59</v>
      </c>
      <c r="U1538" s="1" t="s">
        <v>59</v>
      </c>
      <c r="Y1538" s="1" t="s">
        <v>66</v>
      </c>
      <c r="Z1538" s="1" t="s">
        <v>58</v>
      </c>
      <c r="AA1538" s="1" t="s">
        <v>58</v>
      </c>
      <c r="AB1538" s="1" t="s">
        <v>66</v>
      </c>
      <c r="AC1538" s="1" t="s">
        <v>58</v>
      </c>
      <c r="AD1538" s="1" t="s">
        <v>58</v>
      </c>
      <c r="AE1538" s="1" t="s">
        <v>58</v>
      </c>
      <c r="AF1538" s="1" t="s">
        <v>58</v>
      </c>
      <c r="AG1538" s="1" t="s">
        <v>58</v>
      </c>
      <c r="AH1538" s="1" t="s">
        <v>58</v>
      </c>
      <c r="AI1538" s="1" t="s">
        <v>58</v>
      </c>
      <c r="AJ1538" s="1" t="s">
        <v>58</v>
      </c>
      <c r="AK1538" s="1">
        <v>0</v>
      </c>
      <c r="AL1538" s="1">
        <v>0</v>
      </c>
      <c r="AM1538" s="1">
        <v>1</v>
      </c>
      <c r="AN1538" s="1">
        <v>0</v>
      </c>
      <c r="AO1538" s="1">
        <v>1</v>
      </c>
      <c r="AP1538" s="1">
        <v>0</v>
      </c>
      <c r="AQ1538" s="1">
        <v>0</v>
      </c>
      <c r="AR1538" s="1">
        <v>0</v>
      </c>
      <c r="AS1538" s="1">
        <v>1</v>
      </c>
      <c r="AT1538" s="1">
        <v>8</v>
      </c>
      <c r="AU1538" s="1">
        <v>90755</v>
      </c>
      <c r="AW1538" s="1" t="s">
        <v>66</v>
      </c>
      <c r="AX1538" s="1">
        <v>1</v>
      </c>
    </row>
    <row r="1539" spans="1:50">
      <c r="A1539" s="1" t="s">
        <v>2774</v>
      </c>
      <c r="B1539" s="1" t="s">
        <v>165</v>
      </c>
      <c r="C1539" s="1" t="s">
        <v>126</v>
      </c>
      <c r="D1539" s="1">
        <v>1760</v>
      </c>
      <c r="E1539" s="1" t="s">
        <v>63</v>
      </c>
      <c r="F1539" s="1">
        <v>28</v>
      </c>
      <c r="G1539" s="1" t="s">
        <v>64</v>
      </c>
      <c r="H1539" s="1">
        <v>272.37</v>
      </c>
      <c r="I1539" s="1" t="s">
        <v>105</v>
      </c>
      <c r="J1539" s="1" t="s">
        <v>71</v>
      </c>
      <c r="K1539" s="1" t="s">
        <v>128</v>
      </c>
      <c r="L1539" s="1" t="s">
        <v>66</v>
      </c>
      <c r="M1539" s="1">
        <v>2</v>
      </c>
      <c r="N1539" s="1">
        <v>1</v>
      </c>
      <c r="O1539" s="1">
        <v>1</v>
      </c>
      <c r="P1539" s="1">
        <v>0</v>
      </c>
      <c r="Q1539" s="1" t="s">
        <v>59</v>
      </c>
      <c r="R1539" s="1" t="s">
        <v>66</v>
      </c>
      <c r="S1539" s="1" t="s">
        <v>66</v>
      </c>
      <c r="T1539" s="1" t="s">
        <v>59</v>
      </c>
      <c r="U1539" s="1" t="s">
        <v>59</v>
      </c>
      <c r="W1539" s="1">
        <v>0</v>
      </c>
      <c r="X1539" s="1">
        <v>0</v>
      </c>
      <c r="Y1539" s="1" t="s">
        <v>59</v>
      </c>
      <c r="Z1539" s="1" t="s">
        <v>59</v>
      </c>
      <c r="AA1539" s="1" t="s">
        <v>59</v>
      </c>
      <c r="AB1539" s="1" t="s">
        <v>59</v>
      </c>
      <c r="AC1539" s="1" t="s">
        <v>59</v>
      </c>
      <c r="AD1539" s="1" t="s">
        <v>59</v>
      </c>
      <c r="AE1539" s="1" t="s">
        <v>59</v>
      </c>
      <c r="AF1539" s="1" t="s">
        <v>59</v>
      </c>
      <c r="AG1539" s="1" t="s">
        <v>59</v>
      </c>
      <c r="AH1539" s="1" t="s">
        <v>59</v>
      </c>
      <c r="AI1539" s="1" t="s">
        <v>59</v>
      </c>
      <c r="AJ1539" s="1" t="s">
        <v>59</v>
      </c>
      <c r="AT1539" s="1">
        <v>8</v>
      </c>
      <c r="AU1539" s="1">
        <v>74712</v>
      </c>
      <c r="AV1539" s="1">
        <v>14.8</v>
      </c>
      <c r="AW1539" s="1" t="s">
        <v>66</v>
      </c>
      <c r="AX1539" s="1">
        <v>7</v>
      </c>
    </row>
    <row r="1540" spans="1:50">
      <c r="A1540" s="1" t="s">
        <v>2775</v>
      </c>
      <c r="B1540" s="1" t="s">
        <v>970</v>
      </c>
      <c r="C1540" s="1" t="s">
        <v>185</v>
      </c>
      <c r="D1540" s="1">
        <v>1600</v>
      </c>
      <c r="E1540" s="1" t="s">
        <v>53</v>
      </c>
      <c r="F1540" s="1">
        <v>78</v>
      </c>
      <c r="G1540" s="1" t="s">
        <v>64</v>
      </c>
      <c r="H1540" s="1">
        <v>345.39</v>
      </c>
      <c r="I1540" s="1" t="s">
        <v>100</v>
      </c>
      <c r="J1540" s="1" t="s">
        <v>56</v>
      </c>
      <c r="K1540" s="1" t="s">
        <v>72</v>
      </c>
      <c r="L1540" s="1" t="s">
        <v>58</v>
      </c>
      <c r="M1540" s="1">
        <v>0</v>
      </c>
      <c r="N1540" s="1">
        <v>2</v>
      </c>
      <c r="O1540" s="1">
        <v>1</v>
      </c>
      <c r="P1540" s="1">
        <v>0</v>
      </c>
      <c r="Q1540" s="1" t="s">
        <v>59</v>
      </c>
      <c r="R1540" s="1" t="s">
        <v>59</v>
      </c>
      <c r="S1540" s="1" t="s">
        <v>59</v>
      </c>
      <c r="T1540" s="1" t="s">
        <v>59</v>
      </c>
      <c r="U1540" s="1" t="s">
        <v>59</v>
      </c>
      <c r="W1540" s="1">
        <v>0</v>
      </c>
      <c r="X1540" s="1">
        <v>0</v>
      </c>
      <c r="Y1540" s="1" t="s">
        <v>59</v>
      </c>
      <c r="Z1540" s="1" t="s">
        <v>59</v>
      </c>
      <c r="AA1540" s="1" t="s">
        <v>59</v>
      </c>
      <c r="AB1540" s="1" t="s">
        <v>59</v>
      </c>
      <c r="AC1540" s="1" t="s">
        <v>59</v>
      </c>
      <c r="AD1540" s="1" t="s">
        <v>59</v>
      </c>
      <c r="AE1540" s="1" t="s">
        <v>59</v>
      </c>
      <c r="AF1540" s="1" t="s">
        <v>59</v>
      </c>
      <c r="AG1540" s="1" t="s">
        <v>59</v>
      </c>
      <c r="AH1540" s="1" t="s">
        <v>59</v>
      </c>
      <c r="AI1540" s="1" t="s">
        <v>59</v>
      </c>
      <c r="AJ1540" s="1" t="s">
        <v>59</v>
      </c>
      <c r="AT1540" s="1">
        <v>9</v>
      </c>
      <c r="AU1540" s="1">
        <v>129031</v>
      </c>
      <c r="AV1540" s="1">
        <v>15.7</v>
      </c>
      <c r="AW1540" s="1" t="s">
        <v>59</v>
      </c>
      <c r="AX1540" s="1">
        <v>1</v>
      </c>
    </row>
    <row r="1541" spans="1:50">
      <c r="A1541" s="1" t="s">
        <v>2776</v>
      </c>
      <c r="B1541" s="1" t="s">
        <v>863</v>
      </c>
      <c r="C1541" s="1" t="s">
        <v>122</v>
      </c>
      <c r="D1541" s="1">
        <v>8280</v>
      </c>
      <c r="E1541" s="1" t="s">
        <v>53</v>
      </c>
      <c r="F1541" s="1">
        <v>48</v>
      </c>
      <c r="G1541" s="1" t="s">
        <v>163</v>
      </c>
      <c r="H1541" s="1">
        <v>359.87</v>
      </c>
      <c r="I1541" s="1" t="s">
        <v>55</v>
      </c>
      <c r="J1541" s="1" t="s">
        <v>56</v>
      </c>
      <c r="K1541" s="1" t="s">
        <v>156</v>
      </c>
      <c r="L1541" s="1" t="s">
        <v>58</v>
      </c>
      <c r="M1541" s="1">
        <v>0</v>
      </c>
      <c r="N1541" s="1">
        <v>2</v>
      </c>
      <c r="O1541" s="1">
        <v>2</v>
      </c>
      <c r="P1541" s="1">
        <v>0</v>
      </c>
      <c r="Q1541" s="1" t="s">
        <v>59</v>
      </c>
      <c r="R1541" s="1" t="s">
        <v>59</v>
      </c>
      <c r="S1541" s="1" t="s">
        <v>59</v>
      </c>
      <c r="T1541" s="1" t="s">
        <v>59</v>
      </c>
      <c r="U1541" s="1" t="s">
        <v>59</v>
      </c>
      <c r="V1541" s="1">
        <v>1</v>
      </c>
      <c r="W1541" s="1">
        <v>0</v>
      </c>
      <c r="X1541" s="1">
        <v>1</v>
      </c>
      <c r="Y1541" s="1" t="s">
        <v>66</v>
      </c>
      <c r="Z1541" s="1" t="s">
        <v>66</v>
      </c>
      <c r="AA1541" s="1" t="s">
        <v>58</v>
      </c>
      <c r="AB1541" s="1" t="s">
        <v>58</v>
      </c>
      <c r="AC1541" s="1" t="s">
        <v>66</v>
      </c>
      <c r="AD1541" s="1" t="s">
        <v>58</v>
      </c>
      <c r="AE1541" s="1" t="s">
        <v>58</v>
      </c>
      <c r="AF1541" s="1" t="s">
        <v>58</v>
      </c>
      <c r="AG1541" s="1" t="s">
        <v>58</v>
      </c>
      <c r="AH1541" s="1" t="s">
        <v>58</v>
      </c>
      <c r="AI1541" s="1" t="s">
        <v>58</v>
      </c>
      <c r="AJ1541" s="1" t="s">
        <v>58</v>
      </c>
      <c r="AK1541" s="1">
        <v>0</v>
      </c>
      <c r="AL1541" s="1">
        <v>0</v>
      </c>
      <c r="AM1541" s="1">
        <v>1</v>
      </c>
      <c r="AN1541" s="1">
        <v>0</v>
      </c>
      <c r="AO1541" s="1">
        <v>1</v>
      </c>
      <c r="AP1541" s="1">
        <v>0</v>
      </c>
      <c r="AQ1541" s="1">
        <v>0</v>
      </c>
      <c r="AR1541" s="1">
        <v>0</v>
      </c>
      <c r="AS1541" s="1">
        <v>0</v>
      </c>
      <c r="AT1541" s="1">
        <v>8</v>
      </c>
      <c r="AU1541" s="1">
        <v>73689</v>
      </c>
      <c r="AV1541" s="1">
        <v>14.3</v>
      </c>
      <c r="AW1541" s="1" t="s">
        <v>59</v>
      </c>
      <c r="AX1541" s="1">
        <v>7</v>
      </c>
    </row>
    <row r="1542" spans="1:50">
      <c r="A1542" s="1" t="s">
        <v>2777</v>
      </c>
      <c r="B1542" s="1" t="s">
        <v>538</v>
      </c>
      <c r="C1542" s="1" t="s">
        <v>205</v>
      </c>
      <c r="D1542" s="1">
        <v>3480</v>
      </c>
      <c r="E1542" s="1" t="s">
        <v>53</v>
      </c>
      <c r="F1542" s="1">
        <v>54</v>
      </c>
      <c r="G1542" s="1" t="s">
        <v>226</v>
      </c>
      <c r="H1542" s="1">
        <v>344.08</v>
      </c>
      <c r="I1542" s="1" t="s">
        <v>55</v>
      </c>
      <c r="J1542" s="1" t="s">
        <v>55</v>
      </c>
      <c r="K1542" s="1" t="s">
        <v>57</v>
      </c>
      <c r="L1542" s="1" t="s">
        <v>58</v>
      </c>
      <c r="M1542" s="1">
        <v>0</v>
      </c>
      <c r="N1542" s="1">
        <v>0</v>
      </c>
      <c r="O1542" s="1">
        <v>0</v>
      </c>
      <c r="P1542" s="1">
        <v>0</v>
      </c>
      <c r="Q1542" s="1" t="s">
        <v>59</v>
      </c>
      <c r="R1542" s="1" t="s">
        <v>59</v>
      </c>
      <c r="S1542" s="1" t="s">
        <v>59</v>
      </c>
      <c r="T1542" s="1" t="s">
        <v>59</v>
      </c>
      <c r="U1542" s="1" t="s">
        <v>59</v>
      </c>
      <c r="Y1542" s="1" t="s">
        <v>58</v>
      </c>
      <c r="Z1542" s="1" t="s">
        <v>58</v>
      </c>
      <c r="AA1542" s="1" t="s">
        <v>58</v>
      </c>
      <c r="AB1542" s="1" t="s">
        <v>58</v>
      </c>
      <c r="AC1542" s="1" t="s">
        <v>58</v>
      </c>
      <c r="AD1542" s="1" t="s">
        <v>58</v>
      </c>
      <c r="AE1542" s="1" t="s">
        <v>58</v>
      </c>
      <c r="AF1542" s="1" t="s">
        <v>58</v>
      </c>
      <c r="AG1542" s="1" t="s">
        <v>58</v>
      </c>
      <c r="AH1542" s="1" t="s">
        <v>58</v>
      </c>
      <c r="AI1542" s="1" t="s">
        <v>58</v>
      </c>
      <c r="AJ1542" s="1" t="s">
        <v>58</v>
      </c>
      <c r="AK1542" s="1">
        <v>0</v>
      </c>
      <c r="AL1542" s="1">
        <v>0</v>
      </c>
      <c r="AM1542" s="1">
        <v>0</v>
      </c>
      <c r="AN1542" s="1">
        <v>0</v>
      </c>
      <c r="AO1542" s="1">
        <v>0</v>
      </c>
      <c r="AP1542" s="1">
        <v>0</v>
      </c>
      <c r="AQ1542" s="1">
        <v>0</v>
      </c>
      <c r="AR1542" s="1">
        <v>0</v>
      </c>
      <c r="AS1542" s="1">
        <v>0</v>
      </c>
      <c r="AT1542" s="1">
        <v>9</v>
      </c>
      <c r="AU1542" s="1">
        <v>114136</v>
      </c>
      <c r="AW1542" s="1" t="s">
        <v>59</v>
      </c>
      <c r="AX1542" s="1">
        <v>1</v>
      </c>
    </row>
    <row r="1543" spans="1:50">
      <c r="A1543" s="1" t="s">
        <v>2778</v>
      </c>
      <c r="B1543" s="1" t="s">
        <v>800</v>
      </c>
      <c r="C1543" s="1" t="s">
        <v>79</v>
      </c>
      <c r="D1543" s="1">
        <v>7040</v>
      </c>
      <c r="E1543" s="1" t="s">
        <v>63</v>
      </c>
      <c r="F1543" s="1">
        <v>60</v>
      </c>
      <c r="G1543" s="1" t="s">
        <v>70</v>
      </c>
      <c r="H1543" s="1">
        <v>384.21</v>
      </c>
      <c r="I1543" s="1" t="s">
        <v>105</v>
      </c>
      <c r="J1543" s="1" t="s">
        <v>71</v>
      </c>
      <c r="K1543" s="1" t="s">
        <v>72</v>
      </c>
      <c r="L1543" s="1" t="s">
        <v>58</v>
      </c>
      <c r="M1543" s="1">
        <v>0</v>
      </c>
      <c r="N1543" s="1">
        <v>2</v>
      </c>
      <c r="O1543" s="1">
        <v>2</v>
      </c>
      <c r="P1543" s="1">
        <v>1</v>
      </c>
      <c r="Q1543" s="1" t="s">
        <v>59</v>
      </c>
      <c r="R1543" s="1" t="s">
        <v>59</v>
      </c>
      <c r="S1543" s="1" t="s">
        <v>59</v>
      </c>
      <c r="T1543" s="1" t="s">
        <v>66</v>
      </c>
      <c r="U1543" s="1" t="s">
        <v>66</v>
      </c>
      <c r="V1543" s="1">
        <v>0</v>
      </c>
      <c r="W1543" s="1">
        <v>1</v>
      </c>
      <c r="X1543" s="1">
        <v>1</v>
      </c>
      <c r="Y1543" s="1" t="s">
        <v>58</v>
      </c>
      <c r="Z1543" s="1" t="s">
        <v>58</v>
      </c>
      <c r="AA1543" s="1" t="s">
        <v>58</v>
      </c>
      <c r="AB1543" s="1" t="s">
        <v>66</v>
      </c>
      <c r="AC1543" s="1" t="s">
        <v>58</v>
      </c>
      <c r="AD1543" s="1" t="s">
        <v>58</v>
      </c>
      <c r="AE1543" s="1" t="s">
        <v>66</v>
      </c>
      <c r="AF1543" s="1" t="s">
        <v>58</v>
      </c>
      <c r="AG1543" s="1" t="s">
        <v>58</v>
      </c>
      <c r="AH1543" s="1" t="s">
        <v>58</v>
      </c>
      <c r="AI1543" s="1" t="s">
        <v>58</v>
      </c>
      <c r="AJ1543" s="1" t="s">
        <v>58</v>
      </c>
      <c r="AK1543" s="1">
        <v>0</v>
      </c>
      <c r="AL1543" s="1">
        <v>1</v>
      </c>
      <c r="AM1543" s="1">
        <v>1</v>
      </c>
      <c r="AN1543" s="1">
        <v>0</v>
      </c>
      <c r="AO1543" s="1">
        <v>1</v>
      </c>
      <c r="AP1543" s="1">
        <v>0</v>
      </c>
      <c r="AQ1543" s="1">
        <v>0</v>
      </c>
      <c r="AR1543" s="1">
        <v>0</v>
      </c>
      <c r="AS1543" s="1">
        <v>1</v>
      </c>
      <c r="AT1543" s="1">
        <v>9</v>
      </c>
      <c r="AU1543" s="1">
        <v>86249</v>
      </c>
      <c r="AV1543" s="1">
        <v>15.3</v>
      </c>
      <c r="AW1543" s="1" t="s">
        <v>59</v>
      </c>
      <c r="AX1543" s="1">
        <v>8</v>
      </c>
    </row>
    <row r="1544" spans="1:50">
      <c r="A1544" s="1" t="s">
        <v>2779</v>
      </c>
      <c r="B1544" s="1" t="s">
        <v>2780</v>
      </c>
      <c r="C1544" s="1" t="s">
        <v>148</v>
      </c>
      <c r="D1544" s="1">
        <v>5190</v>
      </c>
      <c r="E1544" s="1" t="s">
        <v>63</v>
      </c>
      <c r="F1544" s="1">
        <v>52</v>
      </c>
      <c r="G1544" s="1" t="s">
        <v>226</v>
      </c>
      <c r="H1544" s="1">
        <v>345.72</v>
      </c>
      <c r="I1544" s="1" t="s">
        <v>100</v>
      </c>
      <c r="J1544" s="1" t="s">
        <v>71</v>
      </c>
      <c r="K1544" s="1" t="s">
        <v>72</v>
      </c>
      <c r="L1544" s="1" t="s">
        <v>58</v>
      </c>
      <c r="M1544" s="1">
        <v>0</v>
      </c>
      <c r="N1544" s="1">
        <v>2</v>
      </c>
      <c r="O1544" s="1">
        <v>2</v>
      </c>
      <c r="P1544" s="1">
        <v>0</v>
      </c>
      <c r="Q1544" s="1" t="s">
        <v>59</v>
      </c>
      <c r="R1544" s="1" t="s">
        <v>59</v>
      </c>
      <c r="S1544" s="1" t="s">
        <v>59</v>
      </c>
      <c r="T1544" s="1" t="s">
        <v>59</v>
      </c>
      <c r="U1544" s="1" t="s">
        <v>66</v>
      </c>
      <c r="W1544" s="1">
        <v>0</v>
      </c>
      <c r="X1544" s="1">
        <v>0</v>
      </c>
      <c r="Y1544" s="1" t="s">
        <v>66</v>
      </c>
      <c r="Z1544" s="1" t="s">
        <v>66</v>
      </c>
      <c r="AA1544" s="1" t="s">
        <v>58</v>
      </c>
      <c r="AB1544" s="1" t="s">
        <v>66</v>
      </c>
      <c r="AC1544" s="1" t="s">
        <v>58</v>
      </c>
      <c r="AD1544" s="1" t="s">
        <v>58</v>
      </c>
      <c r="AE1544" s="1" t="s">
        <v>58</v>
      </c>
      <c r="AF1544" s="1" t="s">
        <v>58</v>
      </c>
      <c r="AG1544" s="1" t="s">
        <v>66</v>
      </c>
      <c r="AH1544" s="1" t="s">
        <v>58</v>
      </c>
      <c r="AI1544" s="1" t="s">
        <v>58</v>
      </c>
      <c r="AJ1544" s="1" t="s">
        <v>58</v>
      </c>
      <c r="AK1544" s="1">
        <v>1</v>
      </c>
      <c r="AL1544" s="1">
        <v>0</v>
      </c>
      <c r="AM1544" s="1">
        <v>1</v>
      </c>
      <c r="AN1544" s="1">
        <v>0</v>
      </c>
      <c r="AO1544" s="1">
        <v>1</v>
      </c>
      <c r="AP1544" s="1">
        <v>0</v>
      </c>
      <c r="AQ1544" s="1">
        <v>0</v>
      </c>
      <c r="AR1544" s="1">
        <v>0</v>
      </c>
      <c r="AS1544" s="1">
        <v>1</v>
      </c>
      <c r="AT1544" s="1">
        <v>4</v>
      </c>
      <c r="AU1544" s="1">
        <v>66695</v>
      </c>
      <c r="AV1544" s="1">
        <v>13.1</v>
      </c>
      <c r="AW1544" s="1" t="s">
        <v>66</v>
      </c>
      <c r="AX1544" s="1">
        <v>3</v>
      </c>
    </row>
    <row r="1545" spans="1:50">
      <c r="A1545" s="1" t="s">
        <v>2781</v>
      </c>
      <c r="B1545" s="1" t="s">
        <v>2782</v>
      </c>
      <c r="C1545" s="1" t="s">
        <v>366</v>
      </c>
      <c r="D1545" s="1">
        <v>7160</v>
      </c>
      <c r="E1545" s="1" t="s">
        <v>63</v>
      </c>
      <c r="F1545" s="1">
        <v>30</v>
      </c>
      <c r="G1545" s="1" t="s">
        <v>226</v>
      </c>
      <c r="H1545" s="1">
        <v>361.84</v>
      </c>
      <c r="I1545" s="1" t="s">
        <v>55</v>
      </c>
      <c r="J1545" s="1" t="s">
        <v>71</v>
      </c>
      <c r="K1545" s="1" t="s">
        <v>215</v>
      </c>
      <c r="L1545" s="1" t="s">
        <v>66</v>
      </c>
      <c r="M1545" s="1">
        <v>4</v>
      </c>
      <c r="N1545" s="1">
        <v>0</v>
      </c>
      <c r="O1545" s="1">
        <v>0</v>
      </c>
      <c r="P1545" s="1">
        <v>0</v>
      </c>
      <c r="Q1545" s="1" t="s">
        <v>59</v>
      </c>
      <c r="R1545" s="1" t="s">
        <v>59</v>
      </c>
      <c r="S1545" s="1" t="s">
        <v>59</v>
      </c>
      <c r="T1545" s="1" t="s">
        <v>59</v>
      </c>
      <c r="U1545" s="1" t="s">
        <v>59</v>
      </c>
      <c r="V1545" s="1">
        <v>1</v>
      </c>
      <c r="W1545" s="1">
        <v>1</v>
      </c>
      <c r="X1545" s="1">
        <v>1</v>
      </c>
      <c r="Y1545" s="1" t="s">
        <v>58</v>
      </c>
      <c r="Z1545" s="1" t="s">
        <v>66</v>
      </c>
      <c r="AA1545" s="1" t="s">
        <v>58</v>
      </c>
      <c r="AB1545" s="1" t="s">
        <v>58</v>
      </c>
      <c r="AC1545" s="1" t="s">
        <v>58</v>
      </c>
      <c r="AD1545" s="1" t="s">
        <v>58</v>
      </c>
      <c r="AE1545" s="1" t="s">
        <v>66</v>
      </c>
      <c r="AF1545" s="1" t="s">
        <v>58</v>
      </c>
      <c r="AG1545" s="1" t="s">
        <v>58</v>
      </c>
      <c r="AH1545" s="1" t="s">
        <v>58</v>
      </c>
      <c r="AI1545" s="1" t="s">
        <v>58</v>
      </c>
      <c r="AJ1545" s="1" t="s">
        <v>58</v>
      </c>
      <c r="AK1545" s="1">
        <v>0</v>
      </c>
      <c r="AL1545" s="1">
        <v>0</v>
      </c>
      <c r="AM1545" s="1">
        <v>1</v>
      </c>
      <c r="AN1545" s="1">
        <v>0</v>
      </c>
      <c r="AO1545" s="1">
        <v>0</v>
      </c>
      <c r="AP1545" s="1">
        <v>0</v>
      </c>
      <c r="AQ1545" s="1">
        <v>0</v>
      </c>
      <c r="AR1545" s="1">
        <v>0</v>
      </c>
      <c r="AS1545" s="1">
        <v>1</v>
      </c>
      <c r="AT1545" s="1">
        <v>9</v>
      </c>
      <c r="AU1545" s="1">
        <v>105221</v>
      </c>
      <c r="AV1545" s="1">
        <v>14.3</v>
      </c>
      <c r="AW1545" s="1" t="s">
        <v>59</v>
      </c>
      <c r="AX1545" s="1">
        <v>4</v>
      </c>
    </row>
    <row r="1546" spans="1:50">
      <c r="A1546" s="1" t="s">
        <v>2783</v>
      </c>
      <c r="B1546" s="1" t="s">
        <v>2784</v>
      </c>
      <c r="C1546" s="1" t="s">
        <v>148</v>
      </c>
      <c r="D1546" s="1">
        <v>5190</v>
      </c>
      <c r="E1546" s="1" t="s">
        <v>53</v>
      </c>
      <c r="F1546" s="1">
        <v>42</v>
      </c>
      <c r="G1546" s="1" t="s">
        <v>64</v>
      </c>
      <c r="H1546" s="1">
        <v>312.5</v>
      </c>
      <c r="I1546" s="1" t="s">
        <v>55</v>
      </c>
      <c r="J1546" s="1" t="s">
        <v>71</v>
      </c>
      <c r="K1546" s="1" t="s">
        <v>153</v>
      </c>
      <c r="L1546" s="1" t="s">
        <v>58</v>
      </c>
      <c r="M1546" s="1">
        <v>0</v>
      </c>
      <c r="N1546" s="1">
        <v>1</v>
      </c>
      <c r="O1546" s="1">
        <v>1</v>
      </c>
      <c r="P1546" s="1">
        <v>0</v>
      </c>
      <c r="Q1546" s="1" t="s">
        <v>59</v>
      </c>
      <c r="R1546" s="1" t="s">
        <v>59</v>
      </c>
      <c r="S1546" s="1" t="s">
        <v>59</v>
      </c>
      <c r="T1546" s="1" t="s">
        <v>59</v>
      </c>
      <c r="U1546" s="1" t="s">
        <v>59</v>
      </c>
      <c r="W1546" s="1">
        <v>0</v>
      </c>
      <c r="X1546" s="1">
        <v>0</v>
      </c>
      <c r="Y1546" s="1" t="s">
        <v>58</v>
      </c>
      <c r="Z1546" s="1" t="s">
        <v>66</v>
      </c>
      <c r="AA1546" s="1" t="s">
        <v>58</v>
      </c>
      <c r="AB1546" s="1" t="s">
        <v>66</v>
      </c>
      <c r="AC1546" s="1" t="s">
        <v>58</v>
      </c>
      <c r="AD1546" s="1" t="s">
        <v>58</v>
      </c>
      <c r="AE1546" s="1" t="s">
        <v>58</v>
      </c>
      <c r="AF1546" s="1" t="s">
        <v>58</v>
      </c>
      <c r="AG1546" s="1" t="s">
        <v>58</v>
      </c>
      <c r="AH1546" s="1" t="s">
        <v>58</v>
      </c>
      <c r="AI1546" s="1" t="s">
        <v>58</v>
      </c>
      <c r="AJ1546" s="1" t="s">
        <v>58</v>
      </c>
      <c r="AK1546" s="1">
        <v>0</v>
      </c>
      <c r="AL1546" s="1">
        <v>1</v>
      </c>
      <c r="AM1546" s="1">
        <v>1</v>
      </c>
      <c r="AN1546" s="1">
        <v>1</v>
      </c>
      <c r="AO1546" s="1">
        <v>0</v>
      </c>
      <c r="AP1546" s="1">
        <v>0</v>
      </c>
      <c r="AQ1546" s="1">
        <v>0</v>
      </c>
      <c r="AR1546" s="1">
        <v>1</v>
      </c>
      <c r="AS1546" s="1">
        <v>0</v>
      </c>
      <c r="AT1546" s="1">
        <v>6</v>
      </c>
      <c r="AU1546" s="1">
        <v>83257</v>
      </c>
      <c r="AV1546" s="1">
        <v>12.3</v>
      </c>
      <c r="AW1546" s="1" t="s">
        <v>59</v>
      </c>
      <c r="AX1546" s="1">
        <v>3</v>
      </c>
    </row>
    <row r="1547" spans="1:50">
      <c r="A1547" s="1" t="s">
        <v>2785</v>
      </c>
      <c r="B1547" s="1" t="s">
        <v>2786</v>
      </c>
      <c r="C1547" s="1" t="s">
        <v>134</v>
      </c>
      <c r="D1547" s="1">
        <v>3200</v>
      </c>
      <c r="E1547" s="1" t="s">
        <v>63</v>
      </c>
      <c r="F1547" s="1">
        <v>42</v>
      </c>
      <c r="G1547" s="1" t="s">
        <v>363</v>
      </c>
      <c r="H1547" s="1">
        <v>465.13</v>
      </c>
      <c r="I1547" s="1" t="s">
        <v>55</v>
      </c>
      <c r="J1547" s="1" t="s">
        <v>71</v>
      </c>
      <c r="K1547" s="1" t="s">
        <v>90</v>
      </c>
      <c r="L1547" s="1" t="s">
        <v>66</v>
      </c>
      <c r="M1547" s="1">
        <v>2</v>
      </c>
      <c r="N1547" s="1">
        <v>2</v>
      </c>
      <c r="O1547" s="1">
        <v>2</v>
      </c>
      <c r="P1547" s="1">
        <v>0</v>
      </c>
      <c r="Q1547" s="1" t="s">
        <v>59</v>
      </c>
      <c r="R1547" s="1" t="s">
        <v>59</v>
      </c>
      <c r="S1547" s="1" t="s">
        <v>59</v>
      </c>
      <c r="T1547" s="1" t="s">
        <v>59</v>
      </c>
      <c r="U1547" s="1" t="s">
        <v>59</v>
      </c>
      <c r="V1547" s="1">
        <v>0</v>
      </c>
      <c r="W1547" s="1">
        <v>1</v>
      </c>
      <c r="X1547" s="1">
        <v>0</v>
      </c>
      <c r="Y1547" s="1" t="s">
        <v>66</v>
      </c>
      <c r="Z1547" s="1" t="s">
        <v>66</v>
      </c>
      <c r="AA1547" s="1" t="s">
        <v>58</v>
      </c>
      <c r="AB1547" s="1" t="s">
        <v>66</v>
      </c>
      <c r="AC1547" s="1" t="s">
        <v>58</v>
      </c>
      <c r="AD1547" s="1" t="s">
        <v>58</v>
      </c>
      <c r="AE1547" s="1" t="s">
        <v>66</v>
      </c>
      <c r="AF1547" s="1" t="s">
        <v>58</v>
      </c>
      <c r="AG1547" s="1" t="s">
        <v>58</v>
      </c>
      <c r="AH1547" s="1" t="s">
        <v>58</v>
      </c>
      <c r="AI1547" s="1" t="s">
        <v>58</v>
      </c>
      <c r="AJ1547" s="1" t="s">
        <v>58</v>
      </c>
      <c r="AK1547" s="1">
        <v>1</v>
      </c>
      <c r="AL1547" s="1">
        <v>0</v>
      </c>
      <c r="AM1547" s="1">
        <v>1</v>
      </c>
      <c r="AN1547" s="1">
        <v>0</v>
      </c>
      <c r="AO1547" s="1">
        <v>0</v>
      </c>
      <c r="AP1547" s="1">
        <v>0</v>
      </c>
      <c r="AQ1547" s="1">
        <v>0</v>
      </c>
      <c r="AR1547" s="1">
        <v>0</v>
      </c>
      <c r="AS1547" s="1">
        <v>1</v>
      </c>
      <c r="AT1547" s="1">
        <v>9</v>
      </c>
      <c r="AU1547" s="1">
        <v>110118</v>
      </c>
      <c r="AV1547" s="1">
        <v>15.6</v>
      </c>
      <c r="AW1547" s="1" t="s">
        <v>59</v>
      </c>
      <c r="AX1547" s="1">
        <v>1</v>
      </c>
    </row>
    <row r="1548" spans="1:50">
      <c r="A1548" s="1" t="s">
        <v>2787</v>
      </c>
      <c r="B1548" s="1" t="s">
        <v>1198</v>
      </c>
      <c r="C1548" s="1" t="s">
        <v>202</v>
      </c>
      <c r="D1548" s="1">
        <v>5160</v>
      </c>
      <c r="E1548" s="1" t="s">
        <v>63</v>
      </c>
      <c r="F1548" s="1">
        <v>56</v>
      </c>
      <c r="G1548" s="1" t="s">
        <v>70</v>
      </c>
      <c r="H1548" s="1">
        <v>344.41</v>
      </c>
      <c r="I1548" s="1" t="s">
        <v>105</v>
      </c>
      <c r="J1548" s="1" t="s">
        <v>71</v>
      </c>
      <c r="K1548" s="1" t="s">
        <v>145</v>
      </c>
      <c r="L1548" s="1" t="s">
        <v>58</v>
      </c>
      <c r="M1548" s="1">
        <v>0</v>
      </c>
      <c r="N1548" s="1">
        <v>2</v>
      </c>
      <c r="O1548" s="1">
        <v>2</v>
      </c>
      <c r="P1548" s="1">
        <v>0</v>
      </c>
      <c r="Q1548" s="1" t="s">
        <v>59</v>
      </c>
      <c r="R1548" s="1" t="s">
        <v>59</v>
      </c>
      <c r="S1548" s="1" t="s">
        <v>66</v>
      </c>
      <c r="T1548" s="1" t="s">
        <v>66</v>
      </c>
      <c r="U1548" s="1" t="s">
        <v>66</v>
      </c>
      <c r="V1548" s="1">
        <v>3</v>
      </c>
      <c r="W1548" s="1">
        <v>1</v>
      </c>
      <c r="X1548" s="1">
        <v>1</v>
      </c>
      <c r="Y1548" s="1" t="s">
        <v>66</v>
      </c>
      <c r="Z1548" s="1" t="s">
        <v>66</v>
      </c>
      <c r="AA1548" s="1" t="s">
        <v>58</v>
      </c>
      <c r="AB1548" s="1" t="s">
        <v>66</v>
      </c>
      <c r="AC1548" s="1" t="s">
        <v>58</v>
      </c>
      <c r="AD1548" s="1" t="s">
        <v>58</v>
      </c>
      <c r="AE1548" s="1" t="s">
        <v>66</v>
      </c>
      <c r="AF1548" s="1" t="s">
        <v>58</v>
      </c>
      <c r="AG1548" s="1" t="s">
        <v>58</v>
      </c>
      <c r="AH1548" s="1" t="s">
        <v>58</v>
      </c>
      <c r="AI1548" s="1" t="s">
        <v>58</v>
      </c>
      <c r="AJ1548" s="1" t="s">
        <v>58</v>
      </c>
      <c r="AK1548" s="1">
        <v>0</v>
      </c>
      <c r="AL1548" s="1">
        <v>0</v>
      </c>
      <c r="AM1548" s="1">
        <v>1</v>
      </c>
      <c r="AN1548" s="1">
        <v>1</v>
      </c>
      <c r="AO1548" s="1">
        <v>1</v>
      </c>
      <c r="AP1548" s="1">
        <v>0</v>
      </c>
      <c r="AQ1548" s="1">
        <v>1</v>
      </c>
      <c r="AR1548" s="1">
        <v>0</v>
      </c>
      <c r="AS1548" s="1">
        <v>1</v>
      </c>
      <c r="AT1548" s="1">
        <v>9</v>
      </c>
      <c r="AU1548" s="1">
        <v>75171</v>
      </c>
      <c r="AV1548" s="1">
        <v>13.7</v>
      </c>
      <c r="AW1548" s="1" t="s">
        <v>66</v>
      </c>
      <c r="AX1548" s="1">
        <v>2</v>
      </c>
    </row>
    <row r="1549" spans="1:50">
      <c r="A1549" s="1" t="s">
        <v>2788</v>
      </c>
      <c r="B1549" s="1" t="s">
        <v>2789</v>
      </c>
      <c r="C1549" s="1" t="s">
        <v>148</v>
      </c>
      <c r="D1549" s="1">
        <v>5015</v>
      </c>
      <c r="E1549" s="1" t="s">
        <v>63</v>
      </c>
      <c r="F1549" s="1">
        <v>62</v>
      </c>
      <c r="G1549" s="1" t="s">
        <v>246</v>
      </c>
      <c r="H1549" s="1">
        <v>490.46</v>
      </c>
      <c r="I1549" s="1" t="s">
        <v>55</v>
      </c>
      <c r="J1549" s="1" t="s">
        <v>71</v>
      </c>
      <c r="K1549" s="1" t="s">
        <v>72</v>
      </c>
      <c r="L1549" s="1" t="s">
        <v>58</v>
      </c>
      <c r="M1549" s="1">
        <v>0</v>
      </c>
      <c r="N1549" s="1">
        <v>2</v>
      </c>
      <c r="O1549" s="1">
        <v>2</v>
      </c>
      <c r="P1549" s="1">
        <v>0</v>
      </c>
      <c r="Q1549" s="1" t="s">
        <v>59</v>
      </c>
      <c r="R1549" s="1" t="s">
        <v>59</v>
      </c>
      <c r="S1549" s="1" t="s">
        <v>59</v>
      </c>
      <c r="T1549" s="1" t="s">
        <v>59</v>
      </c>
      <c r="U1549" s="1" t="s">
        <v>59</v>
      </c>
      <c r="W1549" s="1">
        <v>0</v>
      </c>
      <c r="X1549" s="1">
        <v>0</v>
      </c>
      <c r="Y1549" s="1" t="s">
        <v>66</v>
      </c>
      <c r="Z1549" s="1" t="s">
        <v>66</v>
      </c>
      <c r="AA1549" s="1" t="s">
        <v>58</v>
      </c>
      <c r="AB1549" s="1" t="s">
        <v>66</v>
      </c>
      <c r="AC1549" s="1" t="s">
        <v>58</v>
      </c>
      <c r="AD1549" s="1" t="s">
        <v>58</v>
      </c>
      <c r="AE1549" s="1" t="s">
        <v>58</v>
      </c>
      <c r="AF1549" s="1" t="s">
        <v>58</v>
      </c>
      <c r="AG1549" s="1" t="s">
        <v>58</v>
      </c>
      <c r="AH1549" s="1" t="s">
        <v>58</v>
      </c>
      <c r="AI1549" s="1" t="s">
        <v>58</v>
      </c>
      <c r="AJ1549" s="1" t="s">
        <v>58</v>
      </c>
      <c r="AK1549" s="1">
        <v>0</v>
      </c>
      <c r="AL1549" s="1">
        <v>0</v>
      </c>
      <c r="AM1549" s="1">
        <v>1</v>
      </c>
      <c r="AN1549" s="1">
        <v>0</v>
      </c>
      <c r="AO1549" s="1">
        <v>0</v>
      </c>
      <c r="AP1549" s="1">
        <v>0</v>
      </c>
      <c r="AQ1549" s="1">
        <v>0</v>
      </c>
      <c r="AR1549" s="1">
        <v>0</v>
      </c>
      <c r="AS1549" s="1">
        <v>0</v>
      </c>
      <c r="AT1549" s="1">
        <v>9</v>
      </c>
      <c r="AU1549" s="1">
        <v>549999</v>
      </c>
      <c r="AV1549" s="1">
        <v>16.5</v>
      </c>
      <c r="AW1549" s="1" t="s">
        <v>59</v>
      </c>
      <c r="AX1549" s="1">
        <v>3</v>
      </c>
    </row>
    <row r="1550" spans="1:50">
      <c r="A1550" s="1" t="s">
        <v>2790</v>
      </c>
      <c r="B1550" s="1" t="s">
        <v>2791</v>
      </c>
      <c r="C1550" s="1" t="s">
        <v>103</v>
      </c>
      <c r="D1550" s="1">
        <v>5945</v>
      </c>
      <c r="E1550" s="1" t="s">
        <v>53</v>
      </c>
      <c r="F1550" s="1">
        <v>52</v>
      </c>
      <c r="G1550" s="1" t="s">
        <v>89</v>
      </c>
      <c r="H1550" s="1">
        <v>490.46</v>
      </c>
      <c r="I1550" s="1" t="s">
        <v>105</v>
      </c>
      <c r="J1550" s="1" t="s">
        <v>71</v>
      </c>
      <c r="K1550" s="1" t="s">
        <v>256</v>
      </c>
      <c r="L1550" s="1" t="s">
        <v>58</v>
      </c>
      <c r="M1550" s="1">
        <v>0</v>
      </c>
      <c r="N1550" s="1">
        <v>1</v>
      </c>
      <c r="O1550" s="1">
        <v>1</v>
      </c>
      <c r="P1550" s="1">
        <v>0</v>
      </c>
      <c r="Q1550" s="1" t="s">
        <v>59</v>
      </c>
      <c r="R1550" s="1" t="s">
        <v>66</v>
      </c>
      <c r="S1550" s="1" t="s">
        <v>66</v>
      </c>
      <c r="T1550" s="1" t="s">
        <v>59</v>
      </c>
      <c r="U1550" s="1" t="s">
        <v>66</v>
      </c>
      <c r="W1550" s="1">
        <v>0</v>
      </c>
      <c r="X1550" s="1">
        <v>0</v>
      </c>
      <c r="Y1550" s="1" t="s">
        <v>58</v>
      </c>
      <c r="Z1550" s="1" t="s">
        <v>58</v>
      </c>
      <c r="AA1550" s="1" t="s">
        <v>58</v>
      </c>
      <c r="AB1550" s="1" t="s">
        <v>66</v>
      </c>
      <c r="AC1550" s="1" t="s">
        <v>58</v>
      </c>
      <c r="AD1550" s="1" t="s">
        <v>58</v>
      </c>
      <c r="AE1550" s="1" t="s">
        <v>58</v>
      </c>
      <c r="AF1550" s="1" t="s">
        <v>58</v>
      </c>
      <c r="AG1550" s="1" t="s">
        <v>58</v>
      </c>
      <c r="AH1550" s="1" t="s">
        <v>58</v>
      </c>
      <c r="AI1550" s="1" t="s">
        <v>58</v>
      </c>
      <c r="AJ1550" s="1" t="s">
        <v>58</v>
      </c>
      <c r="AK1550" s="1">
        <v>0</v>
      </c>
      <c r="AL1550" s="1">
        <v>1</v>
      </c>
      <c r="AM1550" s="1">
        <v>1</v>
      </c>
      <c r="AN1550" s="1">
        <v>0</v>
      </c>
      <c r="AO1550" s="1">
        <v>1</v>
      </c>
      <c r="AP1550" s="1">
        <v>0</v>
      </c>
      <c r="AQ1550" s="1">
        <v>0</v>
      </c>
      <c r="AR1550" s="1">
        <v>0</v>
      </c>
      <c r="AS1550" s="1">
        <v>0</v>
      </c>
      <c r="AT1550" s="1">
        <v>9</v>
      </c>
      <c r="AU1550" s="1">
        <v>171130</v>
      </c>
      <c r="AV1550" s="1">
        <v>15.7</v>
      </c>
      <c r="AW1550" s="1" t="s">
        <v>59</v>
      </c>
      <c r="AX1550" s="1">
        <v>6</v>
      </c>
    </row>
    <row r="1551" spans="1:50">
      <c r="A1551" s="1" t="s">
        <v>2792</v>
      </c>
      <c r="B1551" s="1" t="s">
        <v>2793</v>
      </c>
      <c r="C1551" s="1" t="s">
        <v>205</v>
      </c>
      <c r="D1551" s="1">
        <v>3480</v>
      </c>
      <c r="E1551" s="1" t="s">
        <v>63</v>
      </c>
      <c r="F1551" s="1">
        <v>0</v>
      </c>
      <c r="G1551" s="1" t="s">
        <v>104</v>
      </c>
      <c r="H1551" s="1">
        <v>292.43</v>
      </c>
      <c r="I1551" s="1" t="s">
        <v>105</v>
      </c>
      <c r="J1551" s="1" t="s">
        <v>71</v>
      </c>
      <c r="K1551" s="1" t="s">
        <v>85</v>
      </c>
      <c r="L1551" s="1" t="s">
        <v>66</v>
      </c>
      <c r="M1551" s="1">
        <v>1</v>
      </c>
      <c r="N1551" s="1">
        <v>1</v>
      </c>
      <c r="O1551" s="1">
        <v>1</v>
      </c>
      <c r="P1551" s="1">
        <v>0</v>
      </c>
      <c r="Q1551" s="1" t="s">
        <v>59</v>
      </c>
      <c r="R1551" s="1" t="s">
        <v>59</v>
      </c>
      <c r="S1551" s="1" t="s">
        <v>59</v>
      </c>
      <c r="T1551" s="1" t="s">
        <v>59</v>
      </c>
      <c r="U1551" s="1" t="s">
        <v>59</v>
      </c>
      <c r="W1551" s="1">
        <v>0</v>
      </c>
      <c r="X1551" s="1">
        <v>0</v>
      </c>
      <c r="Y1551" s="1" t="s">
        <v>58</v>
      </c>
      <c r="Z1551" s="1" t="s">
        <v>58</v>
      </c>
      <c r="AA1551" s="1" t="s">
        <v>58</v>
      </c>
      <c r="AB1551" s="1" t="s">
        <v>58</v>
      </c>
      <c r="AC1551" s="1" t="s">
        <v>58</v>
      </c>
      <c r="AD1551" s="1" t="s">
        <v>58</v>
      </c>
      <c r="AE1551" s="1" t="s">
        <v>58</v>
      </c>
      <c r="AF1551" s="1" t="s">
        <v>58</v>
      </c>
      <c r="AG1551" s="1" t="s">
        <v>58</v>
      </c>
      <c r="AH1551" s="1" t="s">
        <v>58</v>
      </c>
      <c r="AI1551" s="1" t="s">
        <v>58</v>
      </c>
      <c r="AJ1551" s="1" t="s">
        <v>58</v>
      </c>
      <c r="AK1551" s="1">
        <v>0</v>
      </c>
      <c r="AL1551" s="1">
        <v>1</v>
      </c>
      <c r="AM1551" s="1">
        <v>1</v>
      </c>
      <c r="AN1551" s="1">
        <v>0</v>
      </c>
      <c r="AO1551" s="1">
        <v>0</v>
      </c>
      <c r="AP1551" s="1">
        <v>0</v>
      </c>
      <c r="AQ1551" s="1">
        <v>0</v>
      </c>
      <c r="AR1551" s="1">
        <v>0</v>
      </c>
      <c r="AS1551" s="1">
        <v>1</v>
      </c>
      <c r="AT1551" s="1">
        <v>9</v>
      </c>
      <c r="AU1551" s="1">
        <v>81694</v>
      </c>
      <c r="AV1551" s="1">
        <v>13.6</v>
      </c>
      <c r="AW1551" s="1" t="s">
        <v>59</v>
      </c>
      <c r="AX1551" s="1">
        <v>1</v>
      </c>
    </row>
    <row r="1552" spans="1:50">
      <c r="A1552" s="1" t="s">
        <v>2794</v>
      </c>
      <c r="B1552" s="1" t="s">
        <v>2795</v>
      </c>
      <c r="C1552" s="1" t="s">
        <v>218</v>
      </c>
      <c r="D1552" s="1">
        <v>4400</v>
      </c>
      <c r="E1552" s="1" t="s">
        <v>63</v>
      </c>
      <c r="F1552" s="1">
        <v>40</v>
      </c>
      <c r="G1552" s="1" t="s">
        <v>246</v>
      </c>
      <c r="H1552" s="1">
        <v>434.87</v>
      </c>
      <c r="I1552" s="1" t="s">
        <v>55</v>
      </c>
      <c r="J1552" s="1" t="s">
        <v>55</v>
      </c>
      <c r="K1552" s="1" t="s">
        <v>131</v>
      </c>
      <c r="L1552" s="1" t="s">
        <v>66</v>
      </c>
      <c r="M1552" s="1">
        <v>3</v>
      </c>
      <c r="N1552" s="1">
        <v>0</v>
      </c>
      <c r="O1552" s="1">
        <v>0</v>
      </c>
      <c r="P1552" s="1">
        <v>0</v>
      </c>
      <c r="Q1552" s="1" t="s">
        <v>59</v>
      </c>
      <c r="R1552" s="1" t="s">
        <v>59</v>
      </c>
      <c r="S1552" s="1" t="s">
        <v>59</v>
      </c>
      <c r="T1552" s="1" t="s">
        <v>59</v>
      </c>
      <c r="U1552" s="1" t="s">
        <v>59</v>
      </c>
      <c r="W1552" s="1">
        <v>0</v>
      </c>
      <c r="X1552" s="1">
        <v>0</v>
      </c>
      <c r="Y1552" s="1" t="s">
        <v>66</v>
      </c>
      <c r="Z1552" s="1" t="s">
        <v>58</v>
      </c>
      <c r="AA1552" s="1" t="s">
        <v>58</v>
      </c>
      <c r="AB1552" s="1" t="s">
        <v>58</v>
      </c>
      <c r="AC1552" s="1" t="s">
        <v>58</v>
      </c>
      <c r="AD1552" s="1" t="s">
        <v>58</v>
      </c>
      <c r="AE1552" s="1" t="s">
        <v>66</v>
      </c>
      <c r="AF1552" s="1" t="s">
        <v>58</v>
      </c>
      <c r="AG1552" s="1" t="s">
        <v>58</v>
      </c>
      <c r="AH1552" s="1" t="s">
        <v>58</v>
      </c>
      <c r="AI1552" s="1" t="s">
        <v>58</v>
      </c>
      <c r="AJ1552" s="1" t="s">
        <v>58</v>
      </c>
      <c r="AK1552" s="1">
        <v>0</v>
      </c>
      <c r="AL1552" s="1">
        <v>0</v>
      </c>
      <c r="AM1552" s="1">
        <v>1</v>
      </c>
      <c r="AN1552" s="1">
        <v>0</v>
      </c>
      <c r="AO1552" s="1">
        <v>1</v>
      </c>
      <c r="AP1552" s="1">
        <v>0</v>
      </c>
      <c r="AQ1552" s="1">
        <v>0</v>
      </c>
      <c r="AR1552" s="1">
        <v>1</v>
      </c>
      <c r="AS1552" s="1">
        <v>1</v>
      </c>
      <c r="AT1552" s="1">
        <v>9</v>
      </c>
      <c r="AU1552" s="1">
        <v>124443</v>
      </c>
      <c r="AV1552" s="1">
        <v>16</v>
      </c>
      <c r="AW1552" s="1" t="s">
        <v>59</v>
      </c>
      <c r="AX1552" s="1">
        <v>9</v>
      </c>
    </row>
    <row r="1553" spans="1:50">
      <c r="A1553" s="1" t="s">
        <v>2796</v>
      </c>
      <c r="B1553" s="1" t="s">
        <v>1012</v>
      </c>
      <c r="C1553" s="1" t="s">
        <v>83</v>
      </c>
      <c r="D1553" s="1">
        <v>4920</v>
      </c>
      <c r="E1553" s="1" t="s">
        <v>63</v>
      </c>
      <c r="F1553" s="1">
        <v>48</v>
      </c>
      <c r="G1553" s="1" t="s">
        <v>89</v>
      </c>
      <c r="H1553" s="1">
        <v>490.46</v>
      </c>
      <c r="I1553" s="1" t="s">
        <v>55</v>
      </c>
      <c r="J1553" s="1" t="s">
        <v>71</v>
      </c>
      <c r="K1553" s="1" t="s">
        <v>153</v>
      </c>
      <c r="L1553" s="1" t="s">
        <v>66</v>
      </c>
      <c r="M1553" s="1">
        <v>4</v>
      </c>
      <c r="N1553" s="1">
        <v>2</v>
      </c>
      <c r="O1553" s="1">
        <v>2</v>
      </c>
      <c r="P1553" s="1">
        <v>0</v>
      </c>
      <c r="Q1553" s="1" t="s">
        <v>59</v>
      </c>
      <c r="R1553" s="1" t="s">
        <v>59</v>
      </c>
      <c r="S1553" s="1" t="s">
        <v>59</v>
      </c>
      <c r="T1553" s="1" t="s">
        <v>66</v>
      </c>
      <c r="U1553" s="1" t="s">
        <v>66</v>
      </c>
      <c r="V1553" s="1">
        <v>1</v>
      </c>
      <c r="W1553" s="1">
        <v>1</v>
      </c>
      <c r="X1553" s="1">
        <v>1</v>
      </c>
      <c r="Y1553" s="1" t="s">
        <v>58</v>
      </c>
      <c r="Z1553" s="1" t="s">
        <v>58</v>
      </c>
      <c r="AA1553" s="1" t="s">
        <v>58</v>
      </c>
      <c r="AB1553" s="1" t="s">
        <v>58</v>
      </c>
      <c r="AC1553" s="1" t="s">
        <v>58</v>
      </c>
      <c r="AD1553" s="1" t="s">
        <v>58</v>
      </c>
      <c r="AE1553" s="1" t="s">
        <v>58</v>
      </c>
      <c r="AF1553" s="1" t="s">
        <v>58</v>
      </c>
      <c r="AG1553" s="1" t="s">
        <v>58</v>
      </c>
      <c r="AH1553" s="1" t="s">
        <v>58</v>
      </c>
      <c r="AI1553" s="1" t="s">
        <v>58</v>
      </c>
      <c r="AJ1553" s="1" t="s">
        <v>58</v>
      </c>
      <c r="AK1553" s="1">
        <v>1</v>
      </c>
      <c r="AL1553" s="1">
        <v>0</v>
      </c>
      <c r="AM1553" s="1">
        <v>1</v>
      </c>
      <c r="AN1553" s="1">
        <v>0</v>
      </c>
      <c r="AO1553" s="1">
        <v>1</v>
      </c>
      <c r="AP1553" s="1">
        <v>0</v>
      </c>
      <c r="AQ1553" s="1">
        <v>0</v>
      </c>
      <c r="AR1553" s="1">
        <v>0</v>
      </c>
      <c r="AS1553" s="1">
        <v>1</v>
      </c>
      <c r="AT1553" s="1">
        <v>9</v>
      </c>
      <c r="AU1553" s="1">
        <v>191048</v>
      </c>
      <c r="AV1553" s="1">
        <v>15.8</v>
      </c>
      <c r="AW1553" s="1" t="s">
        <v>59</v>
      </c>
      <c r="AX1553" s="1">
        <v>2</v>
      </c>
    </row>
    <row r="1554" spans="1:50">
      <c r="A1554" s="1" t="s">
        <v>2797</v>
      </c>
      <c r="B1554" s="1" t="s">
        <v>1992</v>
      </c>
      <c r="C1554" s="1" t="s">
        <v>134</v>
      </c>
      <c r="D1554" s="1">
        <v>1680</v>
      </c>
      <c r="E1554" s="1" t="s">
        <v>63</v>
      </c>
      <c r="F1554" s="1">
        <v>56</v>
      </c>
      <c r="G1554" s="1" t="s">
        <v>70</v>
      </c>
      <c r="H1554" s="1">
        <v>315.13</v>
      </c>
      <c r="I1554" s="1" t="s">
        <v>641</v>
      </c>
      <c r="J1554" s="1" t="s">
        <v>56</v>
      </c>
      <c r="K1554" s="1" t="s">
        <v>111</v>
      </c>
      <c r="L1554" s="1" t="s">
        <v>58</v>
      </c>
      <c r="M1554" s="1">
        <v>0</v>
      </c>
      <c r="N1554" s="1">
        <v>1</v>
      </c>
      <c r="O1554" s="1">
        <v>1</v>
      </c>
      <c r="P1554" s="1">
        <v>0</v>
      </c>
      <c r="Q1554" s="1" t="s">
        <v>59</v>
      </c>
      <c r="R1554" s="1" t="s">
        <v>59</v>
      </c>
      <c r="S1554" s="1" t="s">
        <v>59</v>
      </c>
      <c r="T1554" s="1" t="s">
        <v>59</v>
      </c>
      <c r="U1554" s="1" t="s">
        <v>59</v>
      </c>
      <c r="V1554" s="1">
        <v>1</v>
      </c>
      <c r="W1554" s="1">
        <v>1</v>
      </c>
      <c r="X1554" s="1">
        <v>1</v>
      </c>
      <c r="Y1554" s="1" t="s">
        <v>58</v>
      </c>
      <c r="Z1554" s="1" t="s">
        <v>66</v>
      </c>
      <c r="AA1554" s="1" t="s">
        <v>66</v>
      </c>
      <c r="AB1554" s="1" t="s">
        <v>66</v>
      </c>
      <c r="AC1554" s="1" t="s">
        <v>58</v>
      </c>
      <c r="AD1554" s="1" t="s">
        <v>58</v>
      </c>
      <c r="AE1554" s="1" t="s">
        <v>66</v>
      </c>
      <c r="AF1554" s="1" t="s">
        <v>58</v>
      </c>
      <c r="AG1554" s="1" t="s">
        <v>58</v>
      </c>
      <c r="AH1554" s="1" t="s">
        <v>58</v>
      </c>
      <c r="AI1554" s="1" t="s">
        <v>58</v>
      </c>
      <c r="AJ1554" s="1" t="s">
        <v>58</v>
      </c>
      <c r="AK1554" s="1">
        <v>1</v>
      </c>
      <c r="AL1554" s="1">
        <v>1</v>
      </c>
      <c r="AM1554" s="1">
        <v>1</v>
      </c>
      <c r="AN1554" s="1">
        <v>0</v>
      </c>
      <c r="AO1554" s="1">
        <v>0</v>
      </c>
      <c r="AP1554" s="1">
        <v>0</v>
      </c>
      <c r="AQ1554" s="1">
        <v>0</v>
      </c>
      <c r="AR1554" s="1">
        <v>1</v>
      </c>
      <c r="AS1554" s="1">
        <v>0</v>
      </c>
      <c r="AT1554" s="1">
        <v>9</v>
      </c>
      <c r="AU1554" s="1">
        <v>85322</v>
      </c>
      <c r="AV1554" s="1">
        <v>12.8</v>
      </c>
      <c r="AW1554" s="1" t="s">
        <v>59</v>
      </c>
      <c r="AX1554" s="1">
        <v>1</v>
      </c>
    </row>
    <row r="1555" spans="1:50">
      <c r="A1555" s="1" t="s">
        <v>2798</v>
      </c>
      <c r="B1555" s="1" t="s">
        <v>998</v>
      </c>
      <c r="C1555" s="1" t="s">
        <v>108</v>
      </c>
      <c r="D1555" s="1">
        <v>3360</v>
      </c>
      <c r="E1555" s="1" t="s">
        <v>63</v>
      </c>
      <c r="F1555" s="1">
        <v>40</v>
      </c>
      <c r="G1555" s="1" t="s">
        <v>246</v>
      </c>
      <c r="H1555" s="1">
        <v>432.24</v>
      </c>
      <c r="I1555" s="1" t="s">
        <v>55</v>
      </c>
      <c r="J1555" s="1" t="s">
        <v>71</v>
      </c>
      <c r="K1555" s="1" t="s">
        <v>215</v>
      </c>
      <c r="L1555" s="1" t="s">
        <v>66</v>
      </c>
      <c r="M1555" s="1">
        <v>2</v>
      </c>
      <c r="N1555" s="1">
        <v>2</v>
      </c>
      <c r="O1555" s="1">
        <v>2</v>
      </c>
      <c r="P1555" s="1">
        <v>0</v>
      </c>
      <c r="Q1555" s="1" t="s">
        <v>59</v>
      </c>
      <c r="R1555" s="1" t="s">
        <v>59</v>
      </c>
      <c r="S1555" s="1" t="s">
        <v>59</v>
      </c>
      <c r="T1555" s="1" t="s">
        <v>59</v>
      </c>
      <c r="U1555" s="1" t="s">
        <v>59</v>
      </c>
      <c r="V1555" s="1">
        <v>1</v>
      </c>
      <c r="W1555" s="1">
        <v>1</v>
      </c>
      <c r="X1555" s="1">
        <v>1</v>
      </c>
      <c r="Y1555" s="1" t="s">
        <v>66</v>
      </c>
      <c r="Z1555" s="1" t="s">
        <v>58</v>
      </c>
      <c r="AA1555" s="1" t="s">
        <v>58</v>
      </c>
      <c r="AB1555" s="1" t="s">
        <v>58</v>
      </c>
      <c r="AC1555" s="1" t="s">
        <v>58</v>
      </c>
      <c r="AD1555" s="1" t="s">
        <v>58</v>
      </c>
      <c r="AE1555" s="1" t="s">
        <v>58</v>
      </c>
      <c r="AF1555" s="1" t="s">
        <v>58</v>
      </c>
      <c r="AG1555" s="1" t="s">
        <v>58</v>
      </c>
      <c r="AH1555" s="1" t="s">
        <v>58</v>
      </c>
      <c r="AI1555" s="1" t="s">
        <v>58</v>
      </c>
      <c r="AJ1555" s="1" t="s">
        <v>58</v>
      </c>
      <c r="AK1555" s="1">
        <v>0</v>
      </c>
      <c r="AL1555" s="1">
        <v>0</v>
      </c>
      <c r="AM1555" s="1">
        <v>1</v>
      </c>
      <c r="AN1555" s="1">
        <v>1</v>
      </c>
      <c r="AO1555" s="1">
        <v>0</v>
      </c>
      <c r="AP1555" s="1">
        <v>0</v>
      </c>
      <c r="AQ1555" s="1">
        <v>0</v>
      </c>
      <c r="AR1555" s="1">
        <v>0</v>
      </c>
      <c r="AS1555" s="1">
        <v>0</v>
      </c>
      <c r="AT1555" s="1">
        <v>9</v>
      </c>
      <c r="AU1555" s="1">
        <v>120016</v>
      </c>
      <c r="AV1555" s="1">
        <v>15.7</v>
      </c>
      <c r="AW1555" s="1" t="s">
        <v>59</v>
      </c>
      <c r="AX1555" s="1">
        <v>9</v>
      </c>
    </row>
    <row r="1556" spans="1:50">
      <c r="A1556" s="1" t="s">
        <v>2799</v>
      </c>
      <c r="B1556" s="1" t="s">
        <v>2800</v>
      </c>
      <c r="C1556" s="1" t="s">
        <v>182</v>
      </c>
      <c r="D1556" s="1">
        <v>720</v>
      </c>
      <c r="E1556" s="1" t="s">
        <v>63</v>
      </c>
      <c r="F1556" s="1">
        <v>52</v>
      </c>
      <c r="G1556" s="1" t="s">
        <v>64</v>
      </c>
      <c r="H1556" s="1">
        <v>456.25</v>
      </c>
      <c r="I1556" s="1" t="s">
        <v>105</v>
      </c>
      <c r="J1556" s="1" t="s">
        <v>71</v>
      </c>
      <c r="K1556" s="1" t="s">
        <v>72</v>
      </c>
      <c r="L1556" s="1" t="s">
        <v>58</v>
      </c>
      <c r="M1556" s="1">
        <v>0</v>
      </c>
      <c r="N1556" s="1">
        <v>2</v>
      </c>
      <c r="O1556" s="1">
        <v>2</v>
      </c>
      <c r="P1556" s="1">
        <v>0</v>
      </c>
      <c r="Q1556" s="1" t="s">
        <v>59</v>
      </c>
      <c r="R1556" s="1" t="s">
        <v>59</v>
      </c>
      <c r="S1556" s="1" t="s">
        <v>59</v>
      </c>
      <c r="T1556" s="1" t="s">
        <v>59</v>
      </c>
      <c r="U1556" s="1" t="s">
        <v>59</v>
      </c>
      <c r="V1556" s="1">
        <v>1</v>
      </c>
      <c r="W1556" s="1">
        <v>1</v>
      </c>
      <c r="X1556" s="1">
        <v>1</v>
      </c>
      <c r="Y1556" s="1" t="s">
        <v>66</v>
      </c>
      <c r="Z1556" s="1" t="s">
        <v>66</v>
      </c>
      <c r="AA1556" s="1" t="s">
        <v>58</v>
      </c>
      <c r="AB1556" s="1" t="s">
        <v>66</v>
      </c>
      <c r="AC1556" s="1" t="s">
        <v>58</v>
      </c>
      <c r="AD1556" s="1" t="s">
        <v>58</v>
      </c>
      <c r="AE1556" s="1" t="s">
        <v>58</v>
      </c>
      <c r="AF1556" s="1" t="s">
        <v>58</v>
      </c>
      <c r="AG1556" s="1" t="s">
        <v>58</v>
      </c>
      <c r="AH1556" s="1" t="s">
        <v>58</v>
      </c>
      <c r="AI1556" s="1" t="s">
        <v>58</v>
      </c>
      <c r="AJ1556" s="1" t="s">
        <v>58</v>
      </c>
      <c r="AK1556" s="1">
        <v>0</v>
      </c>
      <c r="AL1556" s="1">
        <v>1</v>
      </c>
      <c r="AM1556" s="1">
        <v>1</v>
      </c>
      <c r="AN1556" s="1">
        <v>0</v>
      </c>
      <c r="AO1556" s="1">
        <v>1</v>
      </c>
      <c r="AP1556" s="1">
        <v>0</v>
      </c>
      <c r="AQ1556" s="1">
        <v>1</v>
      </c>
      <c r="AR1556" s="1">
        <v>1</v>
      </c>
      <c r="AS1556" s="1">
        <v>0</v>
      </c>
      <c r="AT1556" s="1">
        <v>7</v>
      </c>
      <c r="AU1556" s="1">
        <v>91506</v>
      </c>
      <c r="AV1556" s="1">
        <v>14.9</v>
      </c>
      <c r="AW1556" s="1" t="s">
        <v>59</v>
      </c>
      <c r="AX1556" s="1">
        <v>7</v>
      </c>
    </row>
    <row r="1557" spans="1:50">
      <c r="A1557" s="1" t="s">
        <v>2801</v>
      </c>
      <c r="B1557" s="1" t="s">
        <v>1106</v>
      </c>
      <c r="C1557" s="1" t="s">
        <v>417</v>
      </c>
      <c r="D1557" s="1">
        <v>1720</v>
      </c>
      <c r="E1557" s="1" t="s">
        <v>53</v>
      </c>
      <c r="F1557" s="1">
        <v>62</v>
      </c>
      <c r="G1557" s="1" t="s">
        <v>163</v>
      </c>
      <c r="H1557" s="1">
        <v>387.83</v>
      </c>
      <c r="I1557" s="1" t="s">
        <v>55</v>
      </c>
      <c r="J1557" s="1" t="s">
        <v>55</v>
      </c>
      <c r="K1557" s="1" t="s">
        <v>111</v>
      </c>
      <c r="L1557" s="1" t="s">
        <v>58</v>
      </c>
      <c r="M1557" s="1">
        <v>0</v>
      </c>
      <c r="N1557" s="1">
        <v>0</v>
      </c>
      <c r="O1557" s="1">
        <v>0</v>
      </c>
      <c r="P1557" s="1">
        <v>0</v>
      </c>
      <c r="Q1557" s="1" t="s">
        <v>59</v>
      </c>
      <c r="R1557" s="1" t="s">
        <v>59</v>
      </c>
      <c r="S1557" s="1" t="s">
        <v>59</v>
      </c>
      <c r="T1557" s="1" t="s">
        <v>59</v>
      </c>
      <c r="U1557" s="1" t="s">
        <v>59</v>
      </c>
      <c r="V1557" s="1">
        <v>1</v>
      </c>
      <c r="W1557" s="1">
        <v>0</v>
      </c>
      <c r="X1557" s="1">
        <v>1</v>
      </c>
      <c r="Y1557" s="1" t="s">
        <v>58</v>
      </c>
      <c r="Z1557" s="1" t="s">
        <v>66</v>
      </c>
      <c r="AA1557" s="1" t="s">
        <v>58</v>
      </c>
      <c r="AB1557" s="1" t="s">
        <v>66</v>
      </c>
      <c r="AC1557" s="1" t="s">
        <v>58</v>
      </c>
      <c r="AD1557" s="1" t="s">
        <v>58</v>
      </c>
      <c r="AE1557" s="1" t="s">
        <v>58</v>
      </c>
      <c r="AF1557" s="1" t="s">
        <v>58</v>
      </c>
      <c r="AG1557" s="1" t="s">
        <v>58</v>
      </c>
      <c r="AH1557" s="1" t="s">
        <v>58</v>
      </c>
      <c r="AI1557" s="1" t="s">
        <v>58</v>
      </c>
      <c r="AJ1557" s="1" t="s">
        <v>58</v>
      </c>
      <c r="AK1557" s="1">
        <v>1</v>
      </c>
      <c r="AL1557" s="1">
        <v>1</v>
      </c>
      <c r="AM1557" s="1">
        <v>1</v>
      </c>
      <c r="AN1557" s="1">
        <v>1</v>
      </c>
      <c r="AO1557" s="1">
        <v>0</v>
      </c>
      <c r="AP1557" s="1">
        <v>0</v>
      </c>
      <c r="AQ1557" s="1">
        <v>0</v>
      </c>
      <c r="AR1557" s="1">
        <v>0</v>
      </c>
      <c r="AS1557" s="1">
        <v>1</v>
      </c>
      <c r="AT1557" s="1">
        <v>8</v>
      </c>
      <c r="AU1557" s="1">
        <v>87261</v>
      </c>
      <c r="AV1557" s="1">
        <v>15.2</v>
      </c>
      <c r="AW1557" s="1" t="s">
        <v>59</v>
      </c>
      <c r="AX1557" s="1">
        <v>4</v>
      </c>
    </row>
    <row r="1558" spans="1:50">
      <c r="A1558" s="1" t="s">
        <v>2802</v>
      </c>
      <c r="B1558" s="1" t="s">
        <v>2803</v>
      </c>
      <c r="C1558" s="1" t="s">
        <v>148</v>
      </c>
      <c r="D1558" s="1">
        <v>5190</v>
      </c>
      <c r="E1558" s="1" t="s">
        <v>53</v>
      </c>
      <c r="F1558" s="1">
        <v>50</v>
      </c>
      <c r="G1558" s="1" t="s">
        <v>127</v>
      </c>
      <c r="H1558" s="1">
        <v>490.46</v>
      </c>
      <c r="I1558" s="1" t="s">
        <v>55</v>
      </c>
      <c r="J1558" s="1" t="s">
        <v>71</v>
      </c>
      <c r="K1558" s="1" t="s">
        <v>90</v>
      </c>
      <c r="L1558" s="1" t="s">
        <v>58</v>
      </c>
      <c r="M1558" s="1">
        <v>0</v>
      </c>
      <c r="N1558" s="1">
        <v>1</v>
      </c>
      <c r="O1558" s="1">
        <v>1</v>
      </c>
      <c r="P1558" s="1">
        <v>0</v>
      </c>
      <c r="Q1558" s="1" t="s">
        <v>59</v>
      </c>
      <c r="R1558" s="1" t="s">
        <v>59</v>
      </c>
      <c r="S1558" s="1" t="s">
        <v>59</v>
      </c>
      <c r="T1558" s="1" t="s">
        <v>59</v>
      </c>
      <c r="U1558" s="1" t="s">
        <v>59</v>
      </c>
      <c r="W1558" s="1">
        <v>0</v>
      </c>
      <c r="X1558" s="1">
        <v>0</v>
      </c>
      <c r="Y1558" s="1" t="s">
        <v>66</v>
      </c>
      <c r="Z1558" s="1" t="s">
        <v>66</v>
      </c>
      <c r="AA1558" s="1" t="s">
        <v>58</v>
      </c>
      <c r="AB1558" s="1" t="s">
        <v>58</v>
      </c>
      <c r="AC1558" s="1" t="s">
        <v>58</v>
      </c>
      <c r="AD1558" s="1" t="s">
        <v>58</v>
      </c>
      <c r="AE1558" s="1" t="s">
        <v>66</v>
      </c>
      <c r="AF1558" s="1" t="s">
        <v>58</v>
      </c>
      <c r="AG1558" s="1" t="s">
        <v>58</v>
      </c>
      <c r="AH1558" s="1" t="s">
        <v>58</v>
      </c>
      <c r="AI1558" s="1" t="s">
        <v>58</v>
      </c>
      <c r="AJ1558" s="1" t="s">
        <v>58</v>
      </c>
      <c r="AK1558" s="1">
        <v>0</v>
      </c>
      <c r="AL1558" s="1">
        <v>0</v>
      </c>
      <c r="AM1558" s="1">
        <v>1</v>
      </c>
      <c r="AN1558" s="1">
        <v>0</v>
      </c>
      <c r="AO1558" s="1">
        <v>0</v>
      </c>
      <c r="AP1558" s="1">
        <v>0</v>
      </c>
      <c r="AQ1558" s="1">
        <v>0</v>
      </c>
      <c r="AR1558" s="1">
        <v>0</v>
      </c>
      <c r="AS1558" s="1">
        <v>1</v>
      </c>
      <c r="AT1558" s="1">
        <v>9</v>
      </c>
      <c r="AU1558" s="1">
        <v>138914</v>
      </c>
      <c r="AV1558" s="1">
        <v>15.8</v>
      </c>
      <c r="AW1558" s="1" t="s">
        <v>59</v>
      </c>
      <c r="AX1558" s="1">
        <v>3</v>
      </c>
    </row>
    <row r="1559" spans="1:50">
      <c r="A1559" s="1" t="s">
        <v>2804</v>
      </c>
      <c r="B1559" s="1" t="s">
        <v>165</v>
      </c>
      <c r="C1559" s="1" t="s">
        <v>126</v>
      </c>
      <c r="D1559" s="1">
        <v>1760</v>
      </c>
      <c r="E1559" s="1" t="s">
        <v>63</v>
      </c>
      <c r="F1559" s="1">
        <v>50</v>
      </c>
      <c r="G1559" s="1" t="s">
        <v>226</v>
      </c>
      <c r="H1559" s="1">
        <v>354.61</v>
      </c>
      <c r="I1559" s="1" t="s">
        <v>105</v>
      </c>
      <c r="J1559" s="1" t="s">
        <v>71</v>
      </c>
      <c r="K1559" s="1" t="s">
        <v>153</v>
      </c>
      <c r="L1559" s="1" t="s">
        <v>66</v>
      </c>
      <c r="M1559" s="1">
        <v>4</v>
      </c>
      <c r="N1559" s="1">
        <v>2</v>
      </c>
      <c r="O1559" s="1">
        <v>2</v>
      </c>
      <c r="P1559" s="1">
        <v>0</v>
      </c>
      <c r="Q1559" s="1" t="s">
        <v>59</v>
      </c>
      <c r="R1559" s="1" t="s">
        <v>59</v>
      </c>
      <c r="S1559" s="1" t="s">
        <v>59</v>
      </c>
      <c r="T1559" s="1" t="s">
        <v>59</v>
      </c>
      <c r="U1559" s="1" t="s">
        <v>59</v>
      </c>
      <c r="W1559" s="1">
        <v>0</v>
      </c>
      <c r="X1559" s="1">
        <v>0</v>
      </c>
      <c r="Y1559" s="1" t="s">
        <v>66</v>
      </c>
      <c r="Z1559" s="1" t="s">
        <v>58</v>
      </c>
      <c r="AA1559" s="1" t="s">
        <v>66</v>
      </c>
      <c r="AB1559" s="1" t="s">
        <v>58</v>
      </c>
      <c r="AC1559" s="1" t="s">
        <v>58</v>
      </c>
      <c r="AD1559" s="1" t="s">
        <v>58</v>
      </c>
      <c r="AE1559" s="1" t="s">
        <v>66</v>
      </c>
      <c r="AF1559" s="1" t="s">
        <v>58</v>
      </c>
      <c r="AG1559" s="1" t="s">
        <v>58</v>
      </c>
      <c r="AH1559" s="1" t="s">
        <v>58</v>
      </c>
      <c r="AI1559" s="1" t="s">
        <v>58</v>
      </c>
      <c r="AJ1559" s="1" t="s">
        <v>58</v>
      </c>
      <c r="AK1559" s="1">
        <v>1</v>
      </c>
      <c r="AL1559" s="1">
        <v>1</v>
      </c>
      <c r="AM1559" s="1">
        <v>1</v>
      </c>
      <c r="AN1559" s="1">
        <v>1</v>
      </c>
      <c r="AO1559" s="1">
        <v>1</v>
      </c>
      <c r="AP1559" s="1">
        <v>0</v>
      </c>
      <c r="AQ1559" s="1">
        <v>1</v>
      </c>
      <c r="AR1559" s="1">
        <v>0</v>
      </c>
      <c r="AS1559" s="1">
        <v>1</v>
      </c>
      <c r="AT1559" s="1">
        <v>8</v>
      </c>
      <c r="AU1559" s="1">
        <v>75845</v>
      </c>
      <c r="AV1559" s="1">
        <v>15.3</v>
      </c>
      <c r="AW1559" s="1" t="s">
        <v>59</v>
      </c>
      <c r="AX1559" s="1">
        <v>7</v>
      </c>
    </row>
    <row r="1560" spans="1:50">
      <c r="A1560" s="1" t="s">
        <v>2805</v>
      </c>
      <c r="B1560" s="1" t="s">
        <v>2806</v>
      </c>
      <c r="C1560" s="1" t="s">
        <v>108</v>
      </c>
      <c r="D1560" s="1">
        <v>1920</v>
      </c>
      <c r="E1560" s="1" t="s">
        <v>63</v>
      </c>
      <c r="F1560" s="1">
        <v>60</v>
      </c>
      <c r="G1560" s="1" t="s">
        <v>163</v>
      </c>
      <c r="H1560" s="1">
        <v>354.61</v>
      </c>
      <c r="I1560" s="1" t="s">
        <v>55</v>
      </c>
      <c r="J1560" s="1" t="s">
        <v>71</v>
      </c>
      <c r="K1560" s="1" t="s">
        <v>72</v>
      </c>
      <c r="L1560" s="1" t="s">
        <v>58</v>
      </c>
      <c r="M1560" s="1">
        <v>0</v>
      </c>
      <c r="N1560" s="1">
        <v>2</v>
      </c>
      <c r="O1560" s="1">
        <v>2</v>
      </c>
      <c r="P1560" s="1">
        <v>0</v>
      </c>
      <c r="Q1560" s="1" t="s">
        <v>59</v>
      </c>
      <c r="R1560" s="1" t="s">
        <v>59</v>
      </c>
      <c r="S1560" s="1" t="s">
        <v>59</v>
      </c>
      <c r="T1560" s="1" t="s">
        <v>59</v>
      </c>
      <c r="U1560" s="1" t="s">
        <v>59</v>
      </c>
      <c r="V1560" s="1">
        <v>0</v>
      </c>
      <c r="W1560" s="1">
        <v>1</v>
      </c>
      <c r="X1560" s="1">
        <v>1</v>
      </c>
      <c r="Y1560" s="1" t="s">
        <v>66</v>
      </c>
      <c r="Z1560" s="1" t="s">
        <v>58</v>
      </c>
      <c r="AA1560" s="1" t="s">
        <v>58</v>
      </c>
      <c r="AB1560" s="1" t="s">
        <v>66</v>
      </c>
      <c r="AC1560" s="1" t="s">
        <v>58</v>
      </c>
      <c r="AD1560" s="1" t="s">
        <v>58</v>
      </c>
      <c r="AE1560" s="1" t="s">
        <v>58</v>
      </c>
      <c r="AF1560" s="1" t="s">
        <v>58</v>
      </c>
      <c r="AG1560" s="1" t="s">
        <v>58</v>
      </c>
      <c r="AH1560" s="1" t="s">
        <v>58</v>
      </c>
      <c r="AI1560" s="1" t="s">
        <v>58</v>
      </c>
      <c r="AJ1560" s="1" t="s">
        <v>58</v>
      </c>
      <c r="AK1560" s="1">
        <v>0</v>
      </c>
      <c r="AL1560" s="1">
        <v>1</v>
      </c>
      <c r="AM1560" s="1">
        <v>1</v>
      </c>
      <c r="AN1560" s="1">
        <v>0</v>
      </c>
      <c r="AO1560" s="1">
        <v>1</v>
      </c>
      <c r="AP1560" s="1">
        <v>0</v>
      </c>
      <c r="AQ1560" s="1">
        <v>1</v>
      </c>
      <c r="AR1560" s="1">
        <v>0</v>
      </c>
      <c r="AS1560" s="1">
        <v>1</v>
      </c>
      <c r="AT1560" s="1">
        <v>9</v>
      </c>
      <c r="AU1560" s="1">
        <v>93408</v>
      </c>
      <c r="AV1560" s="1">
        <v>15</v>
      </c>
      <c r="AW1560" s="1" t="s">
        <v>59</v>
      </c>
      <c r="AX1560" s="1">
        <v>9</v>
      </c>
    </row>
    <row r="1561" spans="1:50">
      <c r="A1561" s="1" t="s">
        <v>2807</v>
      </c>
      <c r="B1561" s="1" t="s">
        <v>2808</v>
      </c>
      <c r="C1561" s="1" t="s">
        <v>148</v>
      </c>
      <c r="D1561" s="1">
        <v>5640</v>
      </c>
      <c r="E1561" s="1" t="s">
        <v>53</v>
      </c>
      <c r="F1561" s="1">
        <v>54</v>
      </c>
      <c r="G1561" s="1" t="s">
        <v>363</v>
      </c>
      <c r="H1561" s="1">
        <v>490.46</v>
      </c>
      <c r="I1561" s="1" t="s">
        <v>105</v>
      </c>
      <c r="J1561" s="1" t="s">
        <v>71</v>
      </c>
      <c r="K1561" s="1" t="s">
        <v>72</v>
      </c>
      <c r="L1561" s="1" t="s">
        <v>66</v>
      </c>
      <c r="M1561" s="1">
        <v>3</v>
      </c>
      <c r="N1561" s="1">
        <v>2</v>
      </c>
      <c r="O1561" s="1">
        <v>2</v>
      </c>
      <c r="P1561" s="1">
        <v>0</v>
      </c>
      <c r="Q1561" s="1" t="s">
        <v>59</v>
      </c>
      <c r="R1561" s="1" t="s">
        <v>59</v>
      </c>
      <c r="S1561" s="1" t="s">
        <v>59</v>
      </c>
      <c r="T1561" s="1" t="s">
        <v>66</v>
      </c>
      <c r="U1561" s="1" t="s">
        <v>59</v>
      </c>
      <c r="W1561" s="1">
        <v>0</v>
      </c>
      <c r="X1561" s="1">
        <v>0</v>
      </c>
      <c r="Y1561" s="1" t="s">
        <v>66</v>
      </c>
      <c r="Z1561" s="1" t="s">
        <v>66</v>
      </c>
      <c r="AA1561" s="1" t="s">
        <v>58</v>
      </c>
      <c r="AB1561" s="1" t="s">
        <v>66</v>
      </c>
      <c r="AC1561" s="1" t="s">
        <v>58</v>
      </c>
      <c r="AD1561" s="1" t="s">
        <v>58</v>
      </c>
      <c r="AE1561" s="1" t="s">
        <v>58</v>
      </c>
      <c r="AF1561" s="1" t="s">
        <v>58</v>
      </c>
      <c r="AG1561" s="1" t="s">
        <v>58</v>
      </c>
      <c r="AH1561" s="1" t="s">
        <v>66</v>
      </c>
      <c r="AI1561" s="1" t="s">
        <v>58</v>
      </c>
      <c r="AJ1561" s="1" t="s">
        <v>58</v>
      </c>
      <c r="AK1561" s="1">
        <v>1</v>
      </c>
      <c r="AL1561" s="1">
        <v>1</v>
      </c>
      <c r="AM1561" s="1">
        <v>0</v>
      </c>
      <c r="AN1561" s="1">
        <v>0</v>
      </c>
      <c r="AO1561" s="1">
        <v>0</v>
      </c>
      <c r="AP1561" s="1">
        <v>0</v>
      </c>
      <c r="AQ1561" s="1">
        <v>0</v>
      </c>
      <c r="AR1561" s="1">
        <v>1</v>
      </c>
      <c r="AS1561" s="1">
        <v>1</v>
      </c>
      <c r="AT1561" s="1">
        <v>9</v>
      </c>
      <c r="AU1561" s="1">
        <v>130287</v>
      </c>
      <c r="AV1561" s="1">
        <v>15.8</v>
      </c>
      <c r="AW1561" s="1" t="s">
        <v>66</v>
      </c>
      <c r="AX1561" s="1">
        <v>3</v>
      </c>
    </row>
    <row r="1562" spans="1:50">
      <c r="A1562" s="1" t="s">
        <v>2809</v>
      </c>
      <c r="B1562" s="1" t="s">
        <v>2810</v>
      </c>
      <c r="C1562" s="1" t="s">
        <v>529</v>
      </c>
      <c r="D1562" s="1">
        <v>5920</v>
      </c>
      <c r="E1562" s="1" t="s">
        <v>53</v>
      </c>
      <c r="F1562" s="1">
        <v>58</v>
      </c>
      <c r="G1562" s="1" t="s">
        <v>70</v>
      </c>
      <c r="H1562" s="1">
        <v>290.45999999999998</v>
      </c>
      <c r="I1562" s="1" t="s">
        <v>55</v>
      </c>
      <c r="J1562" s="1" t="s">
        <v>55</v>
      </c>
      <c r="K1562" s="1" t="s">
        <v>72</v>
      </c>
      <c r="L1562" s="1" t="s">
        <v>58</v>
      </c>
      <c r="M1562" s="1">
        <v>0</v>
      </c>
      <c r="N1562" s="1">
        <v>0</v>
      </c>
      <c r="O1562" s="1">
        <v>0</v>
      </c>
      <c r="P1562" s="1">
        <v>0</v>
      </c>
      <c r="Q1562" s="1" t="s">
        <v>59</v>
      </c>
      <c r="R1562" s="1" t="s">
        <v>59</v>
      </c>
      <c r="S1562" s="1" t="s">
        <v>59</v>
      </c>
      <c r="T1562" s="1" t="s">
        <v>59</v>
      </c>
      <c r="U1562" s="1" t="s">
        <v>59</v>
      </c>
      <c r="V1562" s="1">
        <v>2</v>
      </c>
      <c r="W1562" s="1">
        <v>1</v>
      </c>
      <c r="X1562" s="1">
        <v>1</v>
      </c>
      <c r="Y1562" s="1" t="s">
        <v>59</v>
      </c>
      <c r="Z1562" s="1" t="s">
        <v>59</v>
      </c>
      <c r="AA1562" s="1" t="s">
        <v>59</v>
      </c>
      <c r="AB1562" s="1" t="s">
        <v>59</v>
      </c>
      <c r="AC1562" s="1" t="s">
        <v>59</v>
      </c>
      <c r="AD1562" s="1" t="s">
        <v>59</v>
      </c>
      <c r="AE1562" s="1" t="s">
        <v>59</v>
      </c>
      <c r="AF1562" s="1" t="s">
        <v>59</v>
      </c>
      <c r="AG1562" s="1" t="s">
        <v>59</v>
      </c>
      <c r="AH1562" s="1" t="s">
        <v>59</v>
      </c>
      <c r="AI1562" s="1" t="s">
        <v>59</v>
      </c>
      <c r="AJ1562" s="1" t="s">
        <v>59</v>
      </c>
      <c r="AT1562" s="1">
        <v>8</v>
      </c>
      <c r="AU1562" s="1">
        <v>69999</v>
      </c>
      <c r="AV1562" s="1">
        <v>13.4</v>
      </c>
      <c r="AW1562" s="1" t="s">
        <v>59</v>
      </c>
      <c r="AX1562" s="1">
        <v>8</v>
      </c>
    </row>
    <row r="1563" spans="1:50">
      <c r="A1563" s="1" t="s">
        <v>2811</v>
      </c>
      <c r="B1563" s="1" t="s">
        <v>2812</v>
      </c>
      <c r="C1563" s="1" t="s">
        <v>185</v>
      </c>
      <c r="D1563" s="1">
        <v>1600</v>
      </c>
      <c r="E1563" s="1" t="s">
        <v>63</v>
      </c>
      <c r="F1563" s="1">
        <v>0</v>
      </c>
      <c r="G1563" s="1" t="s">
        <v>104</v>
      </c>
      <c r="H1563" s="1">
        <v>313.16000000000003</v>
      </c>
      <c r="I1563" s="1" t="s">
        <v>100</v>
      </c>
      <c r="J1563" s="1" t="s">
        <v>71</v>
      </c>
      <c r="K1563" s="1" t="s">
        <v>111</v>
      </c>
      <c r="L1563" s="1" t="s">
        <v>58</v>
      </c>
      <c r="M1563" s="1">
        <v>0</v>
      </c>
      <c r="N1563" s="1">
        <v>2</v>
      </c>
      <c r="O1563" s="1">
        <v>2</v>
      </c>
      <c r="P1563" s="1">
        <v>0</v>
      </c>
      <c r="Q1563" s="1" t="s">
        <v>59</v>
      </c>
      <c r="R1563" s="1" t="s">
        <v>59</v>
      </c>
      <c r="S1563" s="1" t="s">
        <v>59</v>
      </c>
      <c r="T1563" s="1" t="s">
        <v>66</v>
      </c>
      <c r="U1563" s="1" t="s">
        <v>59</v>
      </c>
      <c r="W1563" s="1">
        <v>0</v>
      </c>
      <c r="X1563" s="1">
        <v>0</v>
      </c>
      <c r="Y1563" s="1" t="s">
        <v>66</v>
      </c>
      <c r="Z1563" s="1" t="s">
        <v>58</v>
      </c>
      <c r="AA1563" s="1" t="s">
        <v>58</v>
      </c>
      <c r="AB1563" s="1" t="s">
        <v>58</v>
      </c>
      <c r="AC1563" s="1" t="s">
        <v>58</v>
      </c>
      <c r="AD1563" s="1" t="s">
        <v>58</v>
      </c>
      <c r="AE1563" s="1" t="s">
        <v>58</v>
      </c>
      <c r="AF1563" s="1" t="s">
        <v>58</v>
      </c>
      <c r="AG1563" s="1" t="s">
        <v>58</v>
      </c>
      <c r="AH1563" s="1" t="s">
        <v>58</v>
      </c>
      <c r="AI1563" s="1" t="s">
        <v>58</v>
      </c>
      <c r="AJ1563" s="1" t="s">
        <v>58</v>
      </c>
      <c r="AK1563" s="1">
        <v>0</v>
      </c>
      <c r="AL1563" s="1">
        <v>1</v>
      </c>
      <c r="AM1563" s="1">
        <v>0</v>
      </c>
      <c r="AN1563" s="1">
        <v>1</v>
      </c>
      <c r="AO1563" s="1">
        <v>1</v>
      </c>
      <c r="AP1563" s="1">
        <v>0</v>
      </c>
      <c r="AQ1563" s="1">
        <v>0</v>
      </c>
      <c r="AR1563" s="1">
        <v>0</v>
      </c>
      <c r="AS1563" s="1">
        <v>1</v>
      </c>
      <c r="AT1563" s="1">
        <v>9</v>
      </c>
      <c r="AU1563" s="1">
        <v>123610</v>
      </c>
      <c r="AV1563" s="1">
        <v>14.4</v>
      </c>
      <c r="AW1563" s="1" t="s">
        <v>59</v>
      </c>
      <c r="AX1563" s="1">
        <v>1</v>
      </c>
    </row>
    <row r="1564" spans="1:50">
      <c r="A1564" s="1" t="s">
        <v>2813</v>
      </c>
      <c r="B1564" s="1" t="s">
        <v>1388</v>
      </c>
      <c r="C1564" s="1" t="s">
        <v>420</v>
      </c>
      <c r="D1564" s="1">
        <v>4520</v>
      </c>
      <c r="E1564" s="1" t="s">
        <v>63</v>
      </c>
      <c r="F1564" s="1">
        <v>56</v>
      </c>
      <c r="G1564" s="1" t="s">
        <v>163</v>
      </c>
      <c r="H1564" s="1">
        <v>379.93</v>
      </c>
      <c r="I1564" s="1" t="s">
        <v>105</v>
      </c>
      <c r="J1564" s="1" t="s">
        <v>55</v>
      </c>
      <c r="K1564" s="1" t="s">
        <v>168</v>
      </c>
      <c r="L1564" s="1" t="s">
        <v>66</v>
      </c>
      <c r="M1564" s="1">
        <v>1</v>
      </c>
      <c r="N1564" s="1">
        <v>2</v>
      </c>
      <c r="O1564" s="1">
        <v>1</v>
      </c>
      <c r="P1564" s="1">
        <v>0</v>
      </c>
      <c r="Q1564" s="1" t="s">
        <v>59</v>
      </c>
      <c r="R1564" s="1" t="s">
        <v>59</v>
      </c>
      <c r="S1564" s="1" t="s">
        <v>59</v>
      </c>
      <c r="T1564" s="1" t="s">
        <v>59</v>
      </c>
      <c r="U1564" s="1" t="s">
        <v>59</v>
      </c>
      <c r="V1564" s="1">
        <v>3</v>
      </c>
      <c r="W1564" s="1">
        <v>1</v>
      </c>
      <c r="X1564" s="1">
        <v>1</v>
      </c>
      <c r="Y1564" s="1" t="s">
        <v>66</v>
      </c>
      <c r="Z1564" s="1" t="s">
        <v>66</v>
      </c>
      <c r="AA1564" s="1" t="s">
        <v>58</v>
      </c>
      <c r="AB1564" s="1" t="s">
        <v>66</v>
      </c>
      <c r="AC1564" s="1" t="s">
        <v>58</v>
      </c>
      <c r="AD1564" s="1" t="s">
        <v>58</v>
      </c>
      <c r="AE1564" s="1" t="s">
        <v>66</v>
      </c>
      <c r="AF1564" s="1" t="s">
        <v>58</v>
      </c>
      <c r="AG1564" s="1" t="s">
        <v>58</v>
      </c>
      <c r="AH1564" s="1" t="s">
        <v>58</v>
      </c>
      <c r="AI1564" s="1" t="s">
        <v>58</v>
      </c>
      <c r="AJ1564" s="1" t="s">
        <v>58</v>
      </c>
      <c r="AK1564" s="1">
        <v>0</v>
      </c>
      <c r="AL1564" s="1">
        <v>1</v>
      </c>
      <c r="AM1564" s="1">
        <v>1</v>
      </c>
      <c r="AN1564" s="1">
        <v>0</v>
      </c>
      <c r="AO1564" s="1">
        <v>1</v>
      </c>
      <c r="AP1564" s="1">
        <v>0</v>
      </c>
      <c r="AQ1564" s="1">
        <v>0</v>
      </c>
      <c r="AR1564" s="1">
        <v>0</v>
      </c>
      <c r="AS1564" s="1">
        <v>0</v>
      </c>
      <c r="AT1564" s="1">
        <v>9</v>
      </c>
      <c r="AU1564" s="1">
        <v>85951</v>
      </c>
      <c r="AV1564" s="1">
        <v>14.7</v>
      </c>
      <c r="AW1564" s="1" t="s">
        <v>59</v>
      </c>
      <c r="AX1564" s="1">
        <v>2</v>
      </c>
    </row>
    <row r="1565" spans="1:50">
      <c r="A1565" s="1" t="s">
        <v>2814</v>
      </c>
      <c r="B1565" s="1" t="s">
        <v>863</v>
      </c>
      <c r="C1565" s="1" t="s">
        <v>122</v>
      </c>
      <c r="D1565" s="1">
        <v>8280</v>
      </c>
      <c r="E1565" s="1" t="s">
        <v>53</v>
      </c>
      <c r="F1565" s="1">
        <v>38</v>
      </c>
      <c r="G1565" s="1" t="s">
        <v>226</v>
      </c>
      <c r="H1565" s="1">
        <v>392.11</v>
      </c>
      <c r="I1565" s="1" t="s">
        <v>55</v>
      </c>
      <c r="J1565" s="1" t="s">
        <v>55</v>
      </c>
      <c r="K1565" s="1" t="s">
        <v>80</v>
      </c>
      <c r="L1565" s="1" t="s">
        <v>66</v>
      </c>
      <c r="M1565" s="1">
        <v>2</v>
      </c>
      <c r="N1565" s="1">
        <v>2</v>
      </c>
      <c r="O1565" s="1">
        <v>2</v>
      </c>
      <c r="P1565" s="1">
        <v>0</v>
      </c>
      <c r="Q1565" s="1" t="s">
        <v>59</v>
      </c>
      <c r="R1565" s="1" t="s">
        <v>66</v>
      </c>
      <c r="S1565" s="1" t="s">
        <v>66</v>
      </c>
      <c r="T1565" s="1" t="s">
        <v>66</v>
      </c>
      <c r="U1565" s="1" t="s">
        <v>66</v>
      </c>
      <c r="V1565" s="1">
        <v>0</v>
      </c>
      <c r="W1565" s="1">
        <v>0</v>
      </c>
      <c r="X1565" s="1">
        <v>1</v>
      </c>
      <c r="Y1565" s="1" t="s">
        <v>58</v>
      </c>
      <c r="Z1565" s="1" t="s">
        <v>58</v>
      </c>
      <c r="AA1565" s="1" t="s">
        <v>58</v>
      </c>
      <c r="AB1565" s="1" t="s">
        <v>58</v>
      </c>
      <c r="AC1565" s="1" t="s">
        <v>58</v>
      </c>
      <c r="AD1565" s="1" t="s">
        <v>58</v>
      </c>
      <c r="AE1565" s="1" t="s">
        <v>58</v>
      </c>
      <c r="AF1565" s="1" t="s">
        <v>58</v>
      </c>
      <c r="AG1565" s="1" t="s">
        <v>58</v>
      </c>
      <c r="AH1565" s="1" t="s">
        <v>58</v>
      </c>
      <c r="AI1565" s="1" t="s">
        <v>58</v>
      </c>
      <c r="AJ1565" s="1" t="s">
        <v>58</v>
      </c>
      <c r="AK1565" s="1">
        <v>0</v>
      </c>
      <c r="AL1565" s="1">
        <v>1</v>
      </c>
      <c r="AM1565" s="1">
        <v>1</v>
      </c>
      <c r="AN1565" s="1">
        <v>0</v>
      </c>
      <c r="AO1565" s="1">
        <v>0</v>
      </c>
      <c r="AP1565" s="1">
        <v>0</v>
      </c>
      <c r="AQ1565" s="1">
        <v>0</v>
      </c>
      <c r="AR1565" s="1">
        <v>1</v>
      </c>
      <c r="AS1565" s="1">
        <v>1</v>
      </c>
      <c r="AT1565" s="1">
        <v>9</v>
      </c>
      <c r="AU1565" s="1">
        <v>86020</v>
      </c>
      <c r="AV1565" s="1">
        <v>14.6</v>
      </c>
      <c r="AW1565" s="1" t="s">
        <v>59</v>
      </c>
      <c r="AX1565" s="1">
        <v>7</v>
      </c>
    </row>
    <row r="1566" spans="1:50">
      <c r="A1566" s="1" t="s">
        <v>2815</v>
      </c>
      <c r="B1566" s="1" t="s">
        <v>2816</v>
      </c>
      <c r="C1566" s="1" t="s">
        <v>119</v>
      </c>
      <c r="D1566" s="1">
        <v>520</v>
      </c>
      <c r="E1566" s="1" t="s">
        <v>63</v>
      </c>
      <c r="F1566" s="1">
        <v>44</v>
      </c>
      <c r="G1566" s="1" t="s">
        <v>64</v>
      </c>
      <c r="H1566" s="1">
        <v>323.02999999999997</v>
      </c>
      <c r="I1566" s="1" t="s">
        <v>100</v>
      </c>
      <c r="J1566" s="1" t="s">
        <v>71</v>
      </c>
      <c r="K1566" s="1" t="s">
        <v>145</v>
      </c>
      <c r="L1566" s="1" t="s">
        <v>66</v>
      </c>
      <c r="M1566" s="1">
        <v>1</v>
      </c>
      <c r="N1566" s="1">
        <v>1</v>
      </c>
      <c r="O1566" s="1">
        <v>1</v>
      </c>
      <c r="P1566" s="1">
        <v>0</v>
      </c>
      <c r="Q1566" s="1" t="s">
        <v>59</v>
      </c>
      <c r="R1566" s="1" t="s">
        <v>59</v>
      </c>
      <c r="S1566" s="1" t="s">
        <v>66</v>
      </c>
      <c r="T1566" s="1" t="s">
        <v>66</v>
      </c>
      <c r="U1566" s="1" t="s">
        <v>66</v>
      </c>
      <c r="W1566" s="1">
        <v>0</v>
      </c>
      <c r="X1566" s="1">
        <v>0</v>
      </c>
      <c r="Y1566" s="1" t="s">
        <v>58</v>
      </c>
      <c r="Z1566" s="1" t="s">
        <v>66</v>
      </c>
      <c r="AA1566" s="1" t="s">
        <v>58</v>
      </c>
      <c r="AB1566" s="1" t="s">
        <v>66</v>
      </c>
      <c r="AC1566" s="1" t="s">
        <v>58</v>
      </c>
      <c r="AD1566" s="1" t="s">
        <v>58</v>
      </c>
      <c r="AE1566" s="1" t="s">
        <v>58</v>
      </c>
      <c r="AF1566" s="1" t="s">
        <v>58</v>
      </c>
      <c r="AG1566" s="1" t="s">
        <v>58</v>
      </c>
      <c r="AH1566" s="1" t="s">
        <v>58</v>
      </c>
      <c r="AI1566" s="1" t="s">
        <v>58</v>
      </c>
      <c r="AJ1566" s="1" t="s">
        <v>66</v>
      </c>
      <c r="AK1566" s="1">
        <v>0</v>
      </c>
      <c r="AL1566" s="1">
        <v>1</v>
      </c>
      <c r="AM1566" s="1">
        <v>1</v>
      </c>
      <c r="AN1566" s="1">
        <v>0</v>
      </c>
      <c r="AO1566" s="1">
        <v>0</v>
      </c>
      <c r="AP1566" s="1">
        <v>0</v>
      </c>
      <c r="AQ1566" s="1">
        <v>0</v>
      </c>
      <c r="AR1566" s="1">
        <v>0</v>
      </c>
      <c r="AS1566" s="1">
        <v>0</v>
      </c>
      <c r="AT1566" s="1">
        <v>7</v>
      </c>
      <c r="AU1566" s="1">
        <v>71562</v>
      </c>
      <c r="AV1566" s="1">
        <v>13.2</v>
      </c>
      <c r="AW1566" s="1" t="s">
        <v>59</v>
      </c>
      <c r="AX1566" s="1">
        <v>7</v>
      </c>
    </row>
    <row r="1567" spans="1:50">
      <c r="A1567" s="1" t="s">
        <v>2817</v>
      </c>
      <c r="B1567" s="1" t="s">
        <v>1779</v>
      </c>
      <c r="C1567" s="1" t="s">
        <v>108</v>
      </c>
      <c r="D1567" s="1">
        <v>1920</v>
      </c>
      <c r="E1567" s="1" t="s">
        <v>53</v>
      </c>
      <c r="F1567" s="1">
        <v>50</v>
      </c>
      <c r="G1567" s="1" t="s">
        <v>226</v>
      </c>
      <c r="H1567" s="1">
        <v>335.53</v>
      </c>
      <c r="I1567" s="1" t="s">
        <v>105</v>
      </c>
      <c r="J1567" s="1" t="s">
        <v>71</v>
      </c>
      <c r="K1567" s="1" t="s">
        <v>215</v>
      </c>
      <c r="L1567" s="1" t="s">
        <v>58</v>
      </c>
      <c r="M1567" s="1">
        <v>0</v>
      </c>
      <c r="N1567" s="1">
        <v>2</v>
      </c>
      <c r="O1567" s="1">
        <v>2</v>
      </c>
      <c r="P1567" s="1">
        <v>0</v>
      </c>
      <c r="Q1567" s="1" t="s">
        <v>59</v>
      </c>
      <c r="R1567" s="1" t="s">
        <v>59</v>
      </c>
      <c r="S1567" s="1" t="s">
        <v>59</v>
      </c>
      <c r="T1567" s="1" t="s">
        <v>66</v>
      </c>
      <c r="U1567" s="1" t="s">
        <v>59</v>
      </c>
      <c r="V1567" s="1">
        <v>1</v>
      </c>
      <c r="W1567" s="1">
        <v>1</v>
      </c>
      <c r="X1567" s="1">
        <v>1</v>
      </c>
      <c r="Y1567" s="1" t="s">
        <v>66</v>
      </c>
      <c r="Z1567" s="1" t="s">
        <v>58</v>
      </c>
      <c r="AA1567" s="1" t="s">
        <v>66</v>
      </c>
      <c r="AB1567" s="1" t="s">
        <v>66</v>
      </c>
      <c r="AC1567" s="1" t="s">
        <v>58</v>
      </c>
      <c r="AD1567" s="1" t="s">
        <v>66</v>
      </c>
      <c r="AE1567" s="1" t="s">
        <v>58</v>
      </c>
      <c r="AF1567" s="1" t="s">
        <v>58</v>
      </c>
      <c r="AG1567" s="1" t="s">
        <v>58</v>
      </c>
      <c r="AH1567" s="1" t="s">
        <v>58</v>
      </c>
      <c r="AI1567" s="1" t="s">
        <v>58</v>
      </c>
      <c r="AJ1567" s="1" t="s">
        <v>58</v>
      </c>
      <c r="AK1567" s="1">
        <v>1</v>
      </c>
      <c r="AL1567" s="1">
        <v>1</v>
      </c>
      <c r="AM1567" s="1">
        <v>1</v>
      </c>
      <c r="AN1567" s="1">
        <v>1</v>
      </c>
      <c r="AO1567" s="1">
        <v>1</v>
      </c>
      <c r="AP1567" s="1">
        <v>1</v>
      </c>
      <c r="AQ1567" s="1">
        <v>0</v>
      </c>
      <c r="AR1567" s="1">
        <v>0</v>
      </c>
      <c r="AS1567" s="1">
        <v>1</v>
      </c>
      <c r="AT1567" s="1">
        <v>9</v>
      </c>
      <c r="AU1567" s="1">
        <v>107712</v>
      </c>
      <c r="AV1567" s="1">
        <v>14.4</v>
      </c>
      <c r="AW1567" s="1" t="s">
        <v>59</v>
      </c>
      <c r="AX1567" s="1">
        <v>9</v>
      </c>
    </row>
    <row r="1568" spans="1:50">
      <c r="A1568" s="1" t="s">
        <v>2818</v>
      </c>
      <c r="B1568" s="1" t="s">
        <v>2246</v>
      </c>
      <c r="C1568" s="1" t="s">
        <v>187</v>
      </c>
      <c r="D1568" s="1">
        <v>6760</v>
      </c>
      <c r="E1568" s="1" t="s">
        <v>63</v>
      </c>
      <c r="F1568" s="1">
        <v>62</v>
      </c>
      <c r="G1568" s="1" t="s">
        <v>127</v>
      </c>
      <c r="H1568" s="1">
        <v>464.8</v>
      </c>
      <c r="I1568" s="1" t="s">
        <v>105</v>
      </c>
      <c r="J1568" s="1" t="s">
        <v>71</v>
      </c>
      <c r="K1568" s="1" t="s">
        <v>72</v>
      </c>
      <c r="L1568" s="1" t="s">
        <v>58</v>
      </c>
      <c r="M1568" s="1">
        <v>0</v>
      </c>
      <c r="N1568" s="1">
        <v>2</v>
      </c>
      <c r="O1568" s="1">
        <v>2</v>
      </c>
      <c r="P1568" s="1">
        <v>0</v>
      </c>
      <c r="Q1568" s="1" t="s">
        <v>59</v>
      </c>
      <c r="R1568" s="1" t="s">
        <v>59</v>
      </c>
      <c r="S1568" s="1" t="s">
        <v>66</v>
      </c>
      <c r="T1568" s="1" t="s">
        <v>66</v>
      </c>
      <c r="U1568" s="1" t="s">
        <v>66</v>
      </c>
      <c r="W1568" s="1">
        <v>0</v>
      </c>
      <c r="X1568" s="1">
        <v>0</v>
      </c>
      <c r="Y1568" s="1" t="s">
        <v>58</v>
      </c>
      <c r="Z1568" s="1" t="s">
        <v>58</v>
      </c>
      <c r="AA1568" s="1" t="s">
        <v>58</v>
      </c>
      <c r="AB1568" s="1" t="s">
        <v>66</v>
      </c>
      <c r="AC1568" s="1" t="s">
        <v>58</v>
      </c>
      <c r="AD1568" s="1" t="s">
        <v>58</v>
      </c>
      <c r="AE1568" s="1" t="s">
        <v>58</v>
      </c>
      <c r="AF1568" s="1" t="s">
        <v>66</v>
      </c>
      <c r="AG1568" s="1" t="s">
        <v>58</v>
      </c>
      <c r="AH1568" s="1" t="s">
        <v>58</v>
      </c>
      <c r="AI1568" s="1" t="s">
        <v>58</v>
      </c>
      <c r="AJ1568" s="1" t="s">
        <v>58</v>
      </c>
      <c r="AK1568" s="1">
        <v>0</v>
      </c>
      <c r="AL1568" s="1">
        <v>0</v>
      </c>
      <c r="AM1568" s="1">
        <v>0</v>
      </c>
      <c r="AN1568" s="1">
        <v>1</v>
      </c>
      <c r="AO1568" s="1">
        <v>1</v>
      </c>
      <c r="AP1568" s="1">
        <v>0</v>
      </c>
      <c r="AQ1568" s="1">
        <v>0</v>
      </c>
      <c r="AR1568" s="1">
        <v>0</v>
      </c>
      <c r="AS1568" s="1">
        <v>0</v>
      </c>
      <c r="AT1568" s="1">
        <v>9</v>
      </c>
      <c r="AU1568" s="1">
        <v>119166</v>
      </c>
      <c r="AV1568" s="1">
        <v>15.6</v>
      </c>
      <c r="AW1568" s="1" t="s">
        <v>66</v>
      </c>
      <c r="AX1568" s="1">
        <v>7</v>
      </c>
    </row>
    <row r="1569" spans="1:50">
      <c r="A1569" s="1" t="s">
        <v>2819</v>
      </c>
      <c r="B1569" s="1" t="s">
        <v>2820</v>
      </c>
      <c r="C1569" s="1" t="s">
        <v>202</v>
      </c>
      <c r="D1569" s="1">
        <v>3440</v>
      </c>
      <c r="E1569" s="1" t="s">
        <v>53</v>
      </c>
      <c r="F1569" s="1">
        <v>80</v>
      </c>
      <c r="G1569" s="1" t="s">
        <v>64</v>
      </c>
      <c r="H1569" s="1">
        <v>300.66000000000003</v>
      </c>
      <c r="I1569" s="1" t="s">
        <v>105</v>
      </c>
      <c r="J1569" s="1" t="s">
        <v>71</v>
      </c>
      <c r="K1569" s="1" t="s">
        <v>256</v>
      </c>
      <c r="L1569" s="1" t="s">
        <v>58</v>
      </c>
      <c r="M1569" s="1">
        <v>0</v>
      </c>
      <c r="N1569" s="1">
        <v>2</v>
      </c>
      <c r="O1569" s="1">
        <v>1</v>
      </c>
      <c r="P1569" s="1">
        <v>0</v>
      </c>
      <c r="Q1569" s="1" t="s">
        <v>59</v>
      </c>
      <c r="R1569" s="1" t="s">
        <v>59</v>
      </c>
      <c r="S1569" s="1" t="s">
        <v>59</v>
      </c>
      <c r="T1569" s="1" t="s">
        <v>59</v>
      </c>
      <c r="U1569" s="1" t="s">
        <v>59</v>
      </c>
      <c r="V1569" s="1">
        <v>1</v>
      </c>
      <c r="W1569" s="1">
        <v>0</v>
      </c>
      <c r="X1569" s="1">
        <v>1</v>
      </c>
      <c r="Y1569" s="1" t="s">
        <v>58</v>
      </c>
      <c r="Z1569" s="1" t="s">
        <v>66</v>
      </c>
      <c r="AA1569" s="1" t="s">
        <v>58</v>
      </c>
      <c r="AB1569" s="1" t="s">
        <v>66</v>
      </c>
      <c r="AC1569" s="1" t="s">
        <v>58</v>
      </c>
      <c r="AD1569" s="1" t="s">
        <v>58</v>
      </c>
      <c r="AE1569" s="1" t="s">
        <v>58</v>
      </c>
      <c r="AF1569" s="1" t="s">
        <v>58</v>
      </c>
      <c r="AG1569" s="1" t="s">
        <v>58</v>
      </c>
      <c r="AH1569" s="1" t="s">
        <v>58</v>
      </c>
      <c r="AI1569" s="1" t="s">
        <v>58</v>
      </c>
      <c r="AJ1569" s="1" t="s">
        <v>58</v>
      </c>
      <c r="AK1569" s="1">
        <v>0</v>
      </c>
      <c r="AL1569" s="1">
        <v>0</v>
      </c>
      <c r="AM1569" s="1">
        <v>1</v>
      </c>
      <c r="AN1569" s="1">
        <v>1</v>
      </c>
      <c r="AO1569" s="1">
        <v>1</v>
      </c>
      <c r="AP1569" s="1">
        <v>0</v>
      </c>
      <c r="AQ1569" s="1">
        <v>0</v>
      </c>
      <c r="AR1569" s="1">
        <v>0</v>
      </c>
      <c r="AS1569" s="1">
        <v>0</v>
      </c>
      <c r="AT1569" s="1">
        <v>9</v>
      </c>
      <c r="AU1569" s="1">
        <v>116994</v>
      </c>
      <c r="AV1569" s="1">
        <v>13.3</v>
      </c>
      <c r="AW1569" s="1" t="s">
        <v>59</v>
      </c>
      <c r="AX1569" s="1">
        <v>2</v>
      </c>
    </row>
    <row r="1570" spans="1:50">
      <c r="A1570" s="1" t="s">
        <v>2821</v>
      </c>
      <c r="B1570" s="1" t="s">
        <v>2822</v>
      </c>
      <c r="C1570" s="1" t="s">
        <v>103</v>
      </c>
      <c r="D1570" s="1">
        <v>6780</v>
      </c>
      <c r="E1570" s="1" t="s">
        <v>53</v>
      </c>
      <c r="F1570" s="1">
        <v>52</v>
      </c>
      <c r="G1570" s="1" t="s">
        <v>363</v>
      </c>
      <c r="H1570" s="1">
        <v>473.03</v>
      </c>
      <c r="I1570" s="1" t="s">
        <v>55</v>
      </c>
      <c r="J1570" s="1" t="s">
        <v>55</v>
      </c>
      <c r="K1570" s="1" t="s">
        <v>156</v>
      </c>
      <c r="L1570" s="1" t="s">
        <v>58</v>
      </c>
      <c r="M1570" s="1">
        <v>0</v>
      </c>
      <c r="N1570" s="1">
        <v>2</v>
      </c>
      <c r="O1570" s="1">
        <v>2</v>
      </c>
      <c r="P1570" s="1">
        <v>0</v>
      </c>
      <c r="Q1570" s="1" t="s">
        <v>59</v>
      </c>
      <c r="R1570" s="1" t="s">
        <v>59</v>
      </c>
      <c r="S1570" s="1" t="s">
        <v>59</v>
      </c>
      <c r="T1570" s="1" t="s">
        <v>59</v>
      </c>
      <c r="U1570" s="1" t="s">
        <v>59</v>
      </c>
      <c r="W1570" s="1">
        <v>0</v>
      </c>
      <c r="X1570" s="1">
        <v>0</v>
      </c>
      <c r="Y1570" s="1" t="s">
        <v>66</v>
      </c>
      <c r="Z1570" s="1" t="s">
        <v>66</v>
      </c>
      <c r="AA1570" s="1" t="s">
        <v>58</v>
      </c>
      <c r="AB1570" s="1" t="s">
        <v>66</v>
      </c>
      <c r="AC1570" s="1" t="s">
        <v>58</v>
      </c>
      <c r="AD1570" s="1" t="s">
        <v>58</v>
      </c>
      <c r="AE1570" s="1" t="s">
        <v>66</v>
      </c>
      <c r="AF1570" s="1" t="s">
        <v>58</v>
      </c>
      <c r="AG1570" s="1" t="s">
        <v>58</v>
      </c>
      <c r="AH1570" s="1" t="s">
        <v>58</v>
      </c>
      <c r="AI1570" s="1" t="s">
        <v>58</v>
      </c>
      <c r="AJ1570" s="1" t="s">
        <v>58</v>
      </c>
      <c r="AK1570" s="1">
        <v>0</v>
      </c>
      <c r="AL1570" s="1">
        <v>1</v>
      </c>
      <c r="AM1570" s="1">
        <v>1</v>
      </c>
      <c r="AN1570" s="1">
        <v>0</v>
      </c>
      <c r="AO1570" s="1">
        <v>1</v>
      </c>
      <c r="AP1570" s="1">
        <v>0</v>
      </c>
      <c r="AQ1570" s="1">
        <v>0</v>
      </c>
      <c r="AR1570" s="1">
        <v>0</v>
      </c>
      <c r="AS1570" s="1">
        <v>1</v>
      </c>
      <c r="AT1570" s="1">
        <v>8</v>
      </c>
      <c r="AU1570" s="1">
        <v>101562</v>
      </c>
      <c r="AV1570" s="1">
        <v>15</v>
      </c>
      <c r="AW1570" s="1" t="s">
        <v>59</v>
      </c>
      <c r="AX1570" s="1">
        <v>6</v>
      </c>
    </row>
    <row r="1571" spans="1:50">
      <c r="A1571" s="1" t="s">
        <v>2823</v>
      </c>
      <c r="B1571" s="1" t="s">
        <v>268</v>
      </c>
      <c r="C1571" s="1" t="s">
        <v>187</v>
      </c>
      <c r="D1571" s="1">
        <v>5720</v>
      </c>
      <c r="E1571" s="1" t="s">
        <v>53</v>
      </c>
      <c r="F1571" s="1">
        <v>50</v>
      </c>
      <c r="G1571" s="1" t="s">
        <v>363</v>
      </c>
      <c r="H1571" s="1">
        <v>428.29</v>
      </c>
      <c r="I1571" s="1" t="s">
        <v>55</v>
      </c>
      <c r="J1571" s="1" t="s">
        <v>55</v>
      </c>
      <c r="K1571" s="1" t="s">
        <v>80</v>
      </c>
      <c r="L1571" s="1" t="s">
        <v>66</v>
      </c>
      <c r="M1571" s="1">
        <v>2</v>
      </c>
      <c r="N1571" s="1">
        <v>2</v>
      </c>
      <c r="O1571" s="1">
        <v>2</v>
      </c>
      <c r="P1571" s="1">
        <v>0</v>
      </c>
      <c r="Q1571" s="1" t="s">
        <v>66</v>
      </c>
      <c r="R1571" s="1" t="s">
        <v>66</v>
      </c>
      <c r="S1571" s="1" t="s">
        <v>66</v>
      </c>
      <c r="T1571" s="1" t="s">
        <v>66</v>
      </c>
      <c r="U1571" s="1" t="s">
        <v>59</v>
      </c>
      <c r="W1571" s="1">
        <v>0</v>
      </c>
      <c r="X1571" s="1">
        <v>0</v>
      </c>
      <c r="Y1571" s="1" t="s">
        <v>59</v>
      </c>
      <c r="Z1571" s="1" t="s">
        <v>59</v>
      </c>
      <c r="AA1571" s="1" t="s">
        <v>59</v>
      </c>
      <c r="AB1571" s="1" t="s">
        <v>59</v>
      </c>
      <c r="AC1571" s="1" t="s">
        <v>59</v>
      </c>
      <c r="AD1571" s="1" t="s">
        <v>59</v>
      </c>
      <c r="AE1571" s="1" t="s">
        <v>59</v>
      </c>
      <c r="AF1571" s="1" t="s">
        <v>59</v>
      </c>
      <c r="AG1571" s="1" t="s">
        <v>59</v>
      </c>
      <c r="AH1571" s="1" t="s">
        <v>59</v>
      </c>
      <c r="AI1571" s="1" t="s">
        <v>59</v>
      </c>
      <c r="AJ1571" s="1" t="s">
        <v>59</v>
      </c>
      <c r="AT1571" s="1">
        <v>7</v>
      </c>
      <c r="AU1571" s="1">
        <v>82499</v>
      </c>
      <c r="AV1571" s="1">
        <v>14.4</v>
      </c>
      <c r="AW1571" s="1" t="s">
        <v>59</v>
      </c>
      <c r="AX1571" s="1">
        <v>7</v>
      </c>
    </row>
    <row r="1572" spans="1:50">
      <c r="A1572" s="1" t="s">
        <v>2824</v>
      </c>
      <c r="B1572" s="1" t="s">
        <v>1823</v>
      </c>
      <c r="C1572" s="1" t="s">
        <v>236</v>
      </c>
      <c r="D1572" s="1">
        <v>6200</v>
      </c>
      <c r="E1572" s="1" t="s">
        <v>63</v>
      </c>
      <c r="F1572" s="1">
        <v>46</v>
      </c>
      <c r="G1572" s="1" t="s">
        <v>70</v>
      </c>
      <c r="H1572" s="1">
        <v>303.62</v>
      </c>
      <c r="I1572" s="1" t="s">
        <v>55</v>
      </c>
      <c r="J1572" s="1" t="s">
        <v>71</v>
      </c>
      <c r="K1572" s="1" t="s">
        <v>80</v>
      </c>
      <c r="L1572" s="1" t="s">
        <v>58</v>
      </c>
      <c r="M1572" s="1">
        <v>0</v>
      </c>
      <c r="N1572" s="1">
        <v>2</v>
      </c>
      <c r="O1572" s="1">
        <v>2</v>
      </c>
      <c r="P1572" s="1">
        <v>1</v>
      </c>
      <c r="Q1572" s="1" t="s">
        <v>59</v>
      </c>
      <c r="R1572" s="1" t="s">
        <v>59</v>
      </c>
      <c r="S1572" s="1" t="s">
        <v>59</v>
      </c>
      <c r="T1572" s="1" t="s">
        <v>59</v>
      </c>
      <c r="U1572" s="1" t="s">
        <v>59</v>
      </c>
      <c r="V1572" s="1">
        <v>0</v>
      </c>
      <c r="W1572" s="1">
        <v>1</v>
      </c>
      <c r="X1572" s="1">
        <v>1</v>
      </c>
      <c r="Y1572" s="1" t="s">
        <v>59</v>
      </c>
      <c r="Z1572" s="1" t="s">
        <v>59</v>
      </c>
      <c r="AA1572" s="1" t="s">
        <v>59</v>
      </c>
      <c r="AB1572" s="1" t="s">
        <v>59</v>
      </c>
      <c r="AC1572" s="1" t="s">
        <v>59</v>
      </c>
      <c r="AD1572" s="1" t="s">
        <v>59</v>
      </c>
      <c r="AE1572" s="1" t="s">
        <v>59</v>
      </c>
      <c r="AF1572" s="1" t="s">
        <v>59</v>
      </c>
      <c r="AG1572" s="1" t="s">
        <v>59</v>
      </c>
      <c r="AH1572" s="1" t="s">
        <v>59</v>
      </c>
      <c r="AI1572" s="1" t="s">
        <v>59</v>
      </c>
      <c r="AJ1572" s="1" t="s">
        <v>59</v>
      </c>
      <c r="AT1572" s="1">
        <v>8</v>
      </c>
      <c r="AU1572" s="1">
        <v>78332</v>
      </c>
      <c r="AV1572" s="1">
        <v>14.1</v>
      </c>
      <c r="AW1572" s="1" t="s">
        <v>59</v>
      </c>
      <c r="AX1572" s="1">
        <v>4</v>
      </c>
    </row>
    <row r="1573" spans="1:50">
      <c r="A1573" s="1" t="s">
        <v>2825</v>
      </c>
      <c r="B1573" s="1" t="s">
        <v>2826</v>
      </c>
      <c r="C1573" s="1" t="s">
        <v>185</v>
      </c>
      <c r="D1573" s="1">
        <v>1600</v>
      </c>
      <c r="E1573" s="1" t="s">
        <v>63</v>
      </c>
      <c r="F1573" s="1">
        <v>40</v>
      </c>
      <c r="G1573" s="1" t="s">
        <v>70</v>
      </c>
      <c r="H1573" s="1">
        <v>430.59</v>
      </c>
      <c r="I1573" s="1" t="s">
        <v>55</v>
      </c>
      <c r="J1573" s="1" t="s">
        <v>56</v>
      </c>
      <c r="K1573" s="1" t="s">
        <v>145</v>
      </c>
      <c r="L1573" s="1" t="s">
        <v>58</v>
      </c>
      <c r="M1573" s="1">
        <v>0</v>
      </c>
      <c r="N1573" s="1">
        <v>1</v>
      </c>
      <c r="O1573" s="1">
        <v>1</v>
      </c>
      <c r="P1573" s="1">
        <v>0</v>
      </c>
      <c r="Q1573" s="1" t="s">
        <v>59</v>
      </c>
      <c r="R1573" s="1" t="s">
        <v>59</v>
      </c>
      <c r="S1573" s="1" t="s">
        <v>59</v>
      </c>
      <c r="T1573" s="1" t="s">
        <v>59</v>
      </c>
      <c r="U1573" s="1" t="s">
        <v>59</v>
      </c>
      <c r="W1573" s="1">
        <v>0</v>
      </c>
      <c r="X1573" s="1">
        <v>0</v>
      </c>
      <c r="Y1573" s="1" t="s">
        <v>66</v>
      </c>
      <c r="Z1573" s="1" t="s">
        <v>58</v>
      </c>
      <c r="AA1573" s="1" t="s">
        <v>58</v>
      </c>
      <c r="AB1573" s="1" t="s">
        <v>66</v>
      </c>
      <c r="AC1573" s="1" t="s">
        <v>58</v>
      </c>
      <c r="AD1573" s="1" t="s">
        <v>58</v>
      </c>
      <c r="AE1573" s="1" t="s">
        <v>58</v>
      </c>
      <c r="AF1573" s="1" t="s">
        <v>58</v>
      </c>
      <c r="AG1573" s="1" t="s">
        <v>66</v>
      </c>
      <c r="AH1573" s="1" t="s">
        <v>58</v>
      </c>
      <c r="AI1573" s="1" t="s">
        <v>58</v>
      </c>
      <c r="AJ1573" s="1" t="s">
        <v>58</v>
      </c>
      <c r="AK1573" s="1">
        <v>0</v>
      </c>
      <c r="AL1573" s="1">
        <v>1</v>
      </c>
      <c r="AM1573" s="1">
        <v>1</v>
      </c>
      <c r="AN1573" s="1">
        <v>0</v>
      </c>
      <c r="AO1573" s="1">
        <v>0</v>
      </c>
      <c r="AP1573" s="1">
        <v>0</v>
      </c>
      <c r="AQ1573" s="1">
        <v>0</v>
      </c>
      <c r="AR1573" s="1">
        <v>0</v>
      </c>
      <c r="AS1573" s="1">
        <v>1</v>
      </c>
      <c r="AT1573" s="1">
        <v>9</v>
      </c>
      <c r="AU1573" s="1">
        <v>116900</v>
      </c>
      <c r="AV1573" s="1">
        <v>15</v>
      </c>
      <c r="AW1573" s="1" t="s">
        <v>59</v>
      </c>
      <c r="AX1573" s="1">
        <v>1</v>
      </c>
    </row>
    <row r="1574" spans="1:50">
      <c r="A1574" s="1" t="s">
        <v>2827</v>
      </c>
      <c r="B1574" s="1" t="s">
        <v>2828</v>
      </c>
      <c r="C1574" s="1" t="s">
        <v>75</v>
      </c>
      <c r="D1574" s="1">
        <v>2160</v>
      </c>
      <c r="E1574" s="1" t="s">
        <v>63</v>
      </c>
      <c r="F1574" s="1">
        <v>46</v>
      </c>
      <c r="G1574" s="1" t="s">
        <v>163</v>
      </c>
      <c r="H1574" s="1">
        <v>452.3</v>
      </c>
      <c r="I1574" s="1" t="s">
        <v>55</v>
      </c>
      <c r="J1574" s="1" t="s">
        <v>71</v>
      </c>
      <c r="K1574" s="1" t="s">
        <v>145</v>
      </c>
      <c r="L1574" s="1" t="s">
        <v>66</v>
      </c>
      <c r="M1574" s="1">
        <v>1</v>
      </c>
      <c r="N1574" s="1">
        <v>2</v>
      </c>
      <c r="O1574" s="1">
        <v>2</v>
      </c>
      <c r="P1574" s="1">
        <v>0</v>
      </c>
      <c r="Q1574" s="1" t="s">
        <v>59</v>
      </c>
      <c r="R1574" s="1" t="s">
        <v>59</v>
      </c>
      <c r="S1574" s="1" t="s">
        <v>59</v>
      </c>
      <c r="T1574" s="1" t="s">
        <v>59</v>
      </c>
      <c r="U1574" s="1" t="s">
        <v>59</v>
      </c>
      <c r="V1574" s="1">
        <v>1</v>
      </c>
      <c r="W1574" s="1">
        <v>1</v>
      </c>
      <c r="X1574" s="1">
        <v>1</v>
      </c>
      <c r="Y1574" s="1" t="s">
        <v>66</v>
      </c>
      <c r="Z1574" s="1" t="s">
        <v>66</v>
      </c>
      <c r="AA1574" s="1" t="s">
        <v>58</v>
      </c>
      <c r="AB1574" s="1" t="s">
        <v>66</v>
      </c>
      <c r="AC1574" s="1" t="s">
        <v>58</v>
      </c>
      <c r="AD1574" s="1" t="s">
        <v>58</v>
      </c>
      <c r="AE1574" s="1" t="s">
        <v>66</v>
      </c>
      <c r="AF1574" s="1" t="s">
        <v>58</v>
      </c>
      <c r="AG1574" s="1" t="s">
        <v>58</v>
      </c>
      <c r="AH1574" s="1" t="s">
        <v>58</v>
      </c>
      <c r="AI1574" s="1" t="s">
        <v>58</v>
      </c>
      <c r="AJ1574" s="1" t="s">
        <v>58</v>
      </c>
      <c r="AK1574" s="1">
        <v>1</v>
      </c>
      <c r="AL1574" s="1">
        <v>0</v>
      </c>
      <c r="AM1574" s="1">
        <v>1</v>
      </c>
      <c r="AN1574" s="1">
        <v>0</v>
      </c>
      <c r="AO1574" s="1">
        <v>0</v>
      </c>
      <c r="AP1574" s="1">
        <v>0</v>
      </c>
      <c r="AQ1574" s="1">
        <v>0</v>
      </c>
      <c r="AR1574" s="1">
        <v>0</v>
      </c>
      <c r="AS1574" s="1">
        <v>1</v>
      </c>
      <c r="AT1574" s="1">
        <v>9</v>
      </c>
      <c r="AU1574" s="1">
        <v>118209</v>
      </c>
      <c r="AV1574" s="1">
        <v>15.3</v>
      </c>
      <c r="AW1574" s="1" t="s">
        <v>59</v>
      </c>
      <c r="AX1574" s="1">
        <v>1</v>
      </c>
    </row>
    <row r="1575" spans="1:50">
      <c r="A1575" s="1" t="s">
        <v>2829</v>
      </c>
      <c r="B1575" s="1" t="s">
        <v>2830</v>
      </c>
      <c r="C1575" s="1" t="s">
        <v>122</v>
      </c>
      <c r="D1575" s="1">
        <v>8960</v>
      </c>
      <c r="E1575" s="1" t="s">
        <v>53</v>
      </c>
      <c r="F1575" s="1">
        <v>44</v>
      </c>
      <c r="G1575" s="1" t="s">
        <v>70</v>
      </c>
      <c r="H1575" s="1">
        <v>315.79000000000002</v>
      </c>
      <c r="I1575" s="1" t="s">
        <v>55</v>
      </c>
      <c r="J1575" s="1" t="s">
        <v>71</v>
      </c>
      <c r="K1575" s="1" t="s">
        <v>90</v>
      </c>
      <c r="L1575" s="1" t="s">
        <v>58</v>
      </c>
      <c r="M1575" s="1">
        <v>0</v>
      </c>
      <c r="N1575" s="1">
        <v>1</v>
      </c>
      <c r="O1575" s="1">
        <v>1</v>
      </c>
      <c r="P1575" s="1">
        <v>0</v>
      </c>
      <c r="Q1575" s="1" t="s">
        <v>59</v>
      </c>
      <c r="R1575" s="1" t="s">
        <v>59</v>
      </c>
      <c r="S1575" s="1" t="s">
        <v>59</v>
      </c>
      <c r="T1575" s="1" t="s">
        <v>59</v>
      </c>
      <c r="U1575" s="1" t="s">
        <v>59</v>
      </c>
      <c r="V1575" s="1">
        <v>0</v>
      </c>
      <c r="W1575" s="1">
        <v>1</v>
      </c>
      <c r="X1575" s="1">
        <v>1</v>
      </c>
      <c r="Y1575" s="1" t="s">
        <v>58</v>
      </c>
      <c r="Z1575" s="1" t="s">
        <v>66</v>
      </c>
      <c r="AA1575" s="1" t="s">
        <v>58</v>
      </c>
      <c r="AB1575" s="1" t="s">
        <v>66</v>
      </c>
      <c r="AC1575" s="1" t="s">
        <v>58</v>
      </c>
      <c r="AD1575" s="1" t="s">
        <v>58</v>
      </c>
      <c r="AE1575" s="1" t="s">
        <v>58</v>
      </c>
      <c r="AF1575" s="1" t="s">
        <v>58</v>
      </c>
      <c r="AG1575" s="1" t="s">
        <v>58</v>
      </c>
      <c r="AH1575" s="1" t="s">
        <v>58</v>
      </c>
      <c r="AI1575" s="1" t="s">
        <v>58</v>
      </c>
      <c r="AJ1575" s="1" t="s">
        <v>58</v>
      </c>
      <c r="AK1575" s="1">
        <v>0</v>
      </c>
      <c r="AL1575" s="1">
        <v>1</v>
      </c>
      <c r="AM1575" s="1">
        <v>1</v>
      </c>
      <c r="AN1575" s="1">
        <v>0</v>
      </c>
      <c r="AO1575" s="1">
        <v>1</v>
      </c>
      <c r="AP1575" s="1">
        <v>0</v>
      </c>
      <c r="AQ1575" s="1">
        <v>0</v>
      </c>
      <c r="AR1575" s="1">
        <v>0</v>
      </c>
      <c r="AS1575" s="1">
        <v>1</v>
      </c>
      <c r="AT1575" s="1">
        <v>7</v>
      </c>
      <c r="AU1575" s="1">
        <v>66543</v>
      </c>
      <c r="AV1575" s="1">
        <v>12.4</v>
      </c>
      <c r="AW1575" s="1" t="s">
        <v>59</v>
      </c>
      <c r="AX1575" s="1">
        <v>7</v>
      </c>
    </row>
    <row r="1576" spans="1:50">
      <c r="A1576" s="1" t="s">
        <v>2831</v>
      </c>
      <c r="B1576" s="1" t="s">
        <v>1356</v>
      </c>
      <c r="C1576" s="1" t="s">
        <v>69</v>
      </c>
      <c r="D1576" s="1">
        <v>6440</v>
      </c>
      <c r="E1576" s="1" t="s">
        <v>53</v>
      </c>
      <c r="F1576" s="1">
        <v>58</v>
      </c>
      <c r="G1576" s="1" t="s">
        <v>70</v>
      </c>
      <c r="H1576" s="1">
        <v>336.84</v>
      </c>
      <c r="I1576" s="1" t="s">
        <v>55</v>
      </c>
      <c r="J1576" s="1" t="s">
        <v>56</v>
      </c>
      <c r="K1576" s="1" t="s">
        <v>90</v>
      </c>
      <c r="L1576" s="1" t="s">
        <v>58</v>
      </c>
      <c r="M1576" s="1">
        <v>0</v>
      </c>
      <c r="N1576" s="1">
        <v>2</v>
      </c>
      <c r="O1576" s="1">
        <v>2</v>
      </c>
      <c r="P1576" s="1">
        <v>0</v>
      </c>
      <c r="Q1576" s="1" t="s">
        <v>59</v>
      </c>
      <c r="R1576" s="1" t="s">
        <v>59</v>
      </c>
      <c r="S1576" s="1" t="s">
        <v>59</v>
      </c>
      <c r="T1576" s="1" t="s">
        <v>59</v>
      </c>
      <c r="U1576" s="1" t="s">
        <v>59</v>
      </c>
      <c r="W1576" s="1">
        <v>0</v>
      </c>
      <c r="X1576" s="1">
        <v>0</v>
      </c>
      <c r="Y1576" s="1" t="s">
        <v>66</v>
      </c>
      <c r="Z1576" s="1" t="s">
        <v>66</v>
      </c>
      <c r="AA1576" s="1" t="s">
        <v>58</v>
      </c>
      <c r="AB1576" s="1" t="s">
        <v>66</v>
      </c>
      <c r="AC1576" s="1" t="s">
        <v>58</v>
      </c>
      <c r="AD1576" s="1" t="s">
        <v>58</v>
      </c>
      <c r="AE1576" s="1" t="s">
        <v>58</v>
      </c>
      <c r="AF1576" s="1" t="s">
        <v>58</v>
      </c>
      <c r="AG1576" s="1" t="s">
        <v>58</v>
      </c>
      <c r="AH1576" s="1" t="s">
        <v>58</v>
      </c>
      <c r="AI1576" s="1" t="s">
        <v>58</v>
      </c>
      <c r="AJ1576" s="1" t="s">
        <v>58</v>
      </c>
      <c r="AK1576" s="1">
        <v>1</v>
      </c>
      <c r="AL1576" s="1">
        <v>0</v>
      </c>
      <c r="AM1576" s="1">
        <v>1</v>
      </c>
      <c r="AN1576" s="1">
        <v>0</v>
      </c>
      <c r="AO1576" s="1">
        <v>1</v>
      </c>
      <c r="AP1576" s="1">
        <v>1</v>
      </c>
      <c r="AQ1576" s="1">
        <v>1</v>
      </c>
      <c r="AR1576" s="1">
        <v>0</v>
      </c>
      <c r="AS1576" s="1">
        <v>0</v>
      </c>
      <c r="AT1576" s="1">
        <v>6</v>
      </c>
      <c r="AU1576" s="1">
        <v>71229</v>
      </c>
      <c r="AV1576" s="1">
        <v>13.7</v>
      </c>
      <c r="AW1576" s="1" t="s">
        <v>59</v>
      </c>
      <c r="AX1576" s="1">
        <v>6</v>
      </c>
    </row>
    <row r="1577" spans="1:50">
      <c r="A1577" s="1" t="s">
        <v>2832</v>
      </c>
      <c r="B1577" s="1" t="s">
        <v>2833</v>
      </c>
      <c r="C1577" s="1" t="s">
        <v>182</v>
      </c>
      <c r="D1577" s="1">
        <v>8840</v>
      </c>
      <c r="E1577" s="1" t="s">
        <v>53</v>
      </c>
      <c r="F1577" s="1">
        <v>32</v>
      </c>
      <c r="G1577" s="1" t="s">
        <v>84</v>
      </c>
      <c r="H1577" s="1">
        <v>361.84</v>
      </c>
      <c r="I1577" s="1" t="s">
        <v>105</v>
      </c>
      <c r="J1577" s="1" t="s">
        <v>56</v>
      </c>
      <c r="K1577" s="1" t="s">
        <v>153</v>
      </c>
      <c r="L1577" s="1" t="s">
        <v>58</v>
      </c>
      <c r="M1577" s="1">
        <v>0</v>
      </c>
      <c r="N1577" s="1">
        <v>0</v>
      </c>
      <c r="O1577" s="1">
        <v>0</v>
      </c>
      <c r="P1577" s="1">
        <v>0</v>
      </c>
      <c r="Q1577" s="1" t="s">
        <v>59</v>
      </c>
      <c r="R1577" s="1" t="s">
        <v>59</v>
      </c>
      <c r="S1577" s="1" t="s">
        <v>59</v>
      </c>
      <c r="T1577" s="1" t="s">
        <v>59</v>
      </c>
      <c r="U1577" s="1" t="s">
        <v>59</v>
      </c>
      <c r="V1577" s="1">
        <v>1</v>
      </c>
      <c r="W1577" s="1">
        <v>0</v>
      </c>
      <c r="X1577" s="1">
        <v>1</v>
      </c>
      <c r="Y1577" s="1" t="s">
        <v>58</v>
      </c>
      <c r="Z1577" s="1" t="s">
        <v>58</v>
      </c>
      <c r="AA1577" s="1" t="s">
        <v>58</v>
      </c>
      <c r="AB1577" s="1" t="s">
        <v>58</v>
      </c>
      <c r="AC1577" s="1" t="s">
        <v>58</v>
      </c>
      <c r="AD1577" s="1" t="s">
        <v>58</v>
      </c>
      <c r="AE1577" s="1" t="s">
        <v>58</v>
      </c>
      <c r="AF1577" s="1" t="s">
        <v>58</v>
      </c>
      <c r="AG1577" s="1" t="s">
        <v>58</v>
      </c>
      <c r="AH1577" s="1" t="s">
        <v>58</v>
      </c>
      <c r="AI1577" s="1" t="s">
        <v>58</v>
      </c>
      <c r="AJ1577" s="1" t="s">
        <v>58</v>
      </c>
      <c r="AK1577" s="1">
        <v>0</v>
      </c>
      <c r="AL1577" s="1">
        <v>0</v>
      </c>
      <c r="AM1577" s="1">
        <v>1</v>
      </c>
      <c r="AN1577" s="1">
        <v>0</v>
      </c>
      <c r="AO1577" s="1">
        <v>1</v>
      </c>
      <c r="AP1577" s="1">
        <v>0</v>
      </c>
      <c r="AQ1577" s="1">
        <v>0</v>
      </c>
      <c r="AR1577" s="1">
        <v>0</v>
      </c>
      <c r="AS1577" s="1">
        <v>1</v>
      </c>
      <c r="AT1577" s="1">
        <v>8</v>
      </c>
      <c r="AU1577" s="1">
        <v>107999</v>
      </c>
      <c r="AV1577" s="1">
        <v>12.5</v>
      </c>
      <c r="AW1577" s="1" t="s">
        <v>59</v>
      </c>
      <c r="AX1577" s="1">
        <v>7</v>
      </c>
    </row>
    <row r="1578" spans="1:50">
      <c r="A1578" s="1" t="s">
        <v>2834</v>
      </c>
      <c r="B1578" s="1" t="s">
        <v>1268</v>
      </c>
      <c r="C1578" s="1" t="s">
        <v>1269</v>
      </c>
      <c r="D1578" s="1">
        <v>1080</v>
      </c>
      <c r="E1578" s="1" t="s">
        <v>63</v>
      </c>
      <c r="F1578" s="1">
        <v>66</v>
      </c>
      <c r="G1578" s="1" t="s">
        <v>84</v>
      </c>
      <c r="H1578" s="1">
        <v>332.89</v>
      </c>
      <c r="I1578" s="1" t="s">
        <v>94</v>
      </c>
      <c r="J1578" s="1" t="s">
        <v>71</v>
      </c>
      <c r="K1578" s="1" t="s">
        <v>153</v>
      </c>
      <c r="L1578" s="1" t="s">
        <v>66</v>
      </c>
      <c r="M1578" s="1">
        <v>2</v>
      </c>
      <c r="N1578" s="1">
        <v>2</v>
      </c>
      <c r="O1578" s="1">
        <v>2</v>
      </c>
      <c r="P1578" s="1">
        <v>0</v>
      </c>
      <c r="Q1578" s="1" t="s">
        <v>59</v>
      </c>
      <c r="R1578" s="1" t="s">
        <v>66</v>
      </c>
      <c r="S1578" s="1" t="s">
        <v>66</v>
      </c>
      <c r="T1578" s="1" t="s">
        <v>66</v>
      </c>
      <c r="U1578" s="1" t="s">
        <v>66</v>
      </c>
      <c r="V1578" s="1">
        <v>2</v>
      </c>
      <c r="W1578" s="1">
        <v>0</v>
      </c>
      <c r="X1578" s="1">
        <v>1</v>
      </c>
      <c r="Y1578" s="1" t="s">
        <v>66</v>
      </c>
      <c r="Z1578" s="1" t="s">
        <v>66</v>
      </c>
      <c r="AA1578" s="1" t="s">
        <v>58</v>
      </c>
      <c r="AB1578" s="1" t="s">
        <v>66</v>
      </c>
      <c r="AC1578" s="1" t="s">
        <v>58</v>
      </c>
      <c r="AD1578" s="1" t="s">
        <v>58</v>
      </c>
      <c r="AE1578" s="1" t="s">
        <v>66</v>
      </c>
      <c r="AF1578" s="1" t="s">
        <v>58</v>
      </c>
      <c r="AG1578" s="1" t="s">
        <v>58</v>
      </c>
      <c r="AH1578" s="1" t="s">
        <v>58</v>
      </c>
      <c r="AI1578" s="1" t="s">
        <v>58</v>
      </c>
      <c r="AJ1578" s="1" t="s">
        <v>58</v>
      </c>
      <c r="AK1578" s="1">
        <v>0</v>
      </c>
      <c r="AL1578" s="1">
        <v>1</v>
      </c>
      <c r="AM1578" s="1">
        <v>1</v>
      </c>
      <c r="AN1578" s="1">
        <v>0</v>
      </c>
      <c r="AO1578" s="1">
        <v>1</v>
      </c>
      <c r="AP1578" s="1">
        <v>0</v>
      </c>
      <c r="AQ1578" s="1">
        <v>0</v>
      </c>
      <c r="AR1578" s="1">
        <v>0</v>
      </c>
      <c r="AS1578" s="1">
        <v>1</v>
      </c>
      <c r="AT1578" s="1">
        <v>9</v>
      </c>
      <c r="AU1578" s="1">
        <v>71154</v>
      </c>
      <c r="AV1578" s="1">
        <v>13.6</v>
      </c>
      <c r="AW1578" s="1" t="s">
        <v>66</v>
      </c>
      <c r="AX1578" s="1">
        <v>4</v>
      </c>
    </row>
    <row r="1579" spans="1:50">
      <c r="A1579" s="1" t="s">
        <v>2835</v>
      </c>
      <c r="B1579" s="1" t="s">
        <v>2047</v>
      </c>
      <c r="C1579" s="1" t="s">
        <v>148</v>
      </c>
      <c r="D1579" s="1">
        <v>5640</v>
      </c>
      <c r="E1579" s="1" t="s">
        <v>53</v>
      </c>
      <c r="F1579" s="1">
        <v>36</v>
      </c>
      <c r="G1579" s="1" t="s">
        <v>226</v>
      </c>
      <c r="H1579" s="1">
        <v>402.3</v>
      </c>
      <c r="I1579" s="1" t="s">
        <v>55</v>
      </c>
      <c r="J1579" s="1" t="s">
        <v>55</v>
      </c>
      <c r="K1579" s="1" t="s">
        <v>128</v>
      </c>
      <c r="L1579" s="1" t="s">
        <v>66</v>
      </c>
      <c r="M1579" s="1">
        <v>3</v>
      </c>
      <c r="N1579" s="1">
        <v>2</v>
      </c>
      <c r="O1579" s="1">
        <v>2</v>
      </c>
      <c r="P1579" s="1">
        <v>0</v>
      </c>
      <c r="Q1579" s="1" t="s">
        <v>59</v>
      </c>
      <c r="R1579" s="1" t="s">
        <v>66</v>
      </c>
      <c r="S1579" s="1" t="s">
        <v>66</v>
      </c>
      <c r="T1579" s="1" t="s">
        <v>59</v>
      </c>
      <c r="U1579" s="1" t="s">
        <v>59</v>
      </c>
      <c r="W1579" s="1">
        <v>0</v>
      </c>
      <c r="X1579" s="1">
        <v>0</v>
      </c>
      <c r="Y1579" s="1" t="s">
        <v>59</v>
      </c>
      <c r="Z1579" s="1" t="s">
        <v>59</v>
      </c>
      <c r="AA1579" s="1" t="s">
        <v>59</v>
      </c>
      <c r="AB1579" s="1" t="s">
        <v>59</v>
      </c>
      <c r="AC1579" s="1" t="s">
        <v>59</v>
      </c>
      <c r="AD1579" s="1" t="s">
        <v>59</v>
      </c>
      <c r="AE1579" s="1" t="s">
        <v>59</v>
      </c>
      <c r="AF1579" s="1" t="s">
        <v>59</v>
      </c>
      <c r="AG1579" s="1" t="s">
        <v>59</v>
      </c>
      <c r="AH1579" s="1" t="s">
        <v>59</v>
      </c>
      <c r="AI1579" s="1" t="s">
        <v>59</v>
      </c>
      <c r="AJ1579" s="1" t="s">
        <v>59</v>
      </c>
      <c r="AT1579" s="1">
        <v>9</v>
      </c>
      <c r="AU1579" s="1">
        <v>126063</v>
      </c>
      <c r="AV1579" s="1">
        <v>15.6</v>
      </c>
      <c r="AW1579" s="1" t="s">
        <v>59</v>
      </c>
      <c r="AX1579" s="1">
        <v>3</v>
      </c>
    </row>
    <row r="1580" spans="1:50">
      <c r="A1580" s="1" t="s">
        <v>2836</v>
      </c>
      <c r="B1580" s="1" t="s">
        <v>273</v>
      </c>
      <c r="C1580" s="1" t="s">
        <v>119</v>
      </c>
      <c r="D1580" s="1">
        <v>520</v>
      </c>
      <c r="E1580" s="1" t="s">
        <v>53</v>
      </c>
      <c r="F1580" s="1">
        <v>58</v>
      </c>
      <c r="G1580" s="1" t="s">
        <v>89</v>
      </c>
      <c r="H1580" s="1">
        <v>460.2</v>
      </c>
      <c r="I1580" s="1" t="s">
        <v>55</v>
      </c>
      <c r="J1580" s="1" t="s">
        <v>71</v>
      </c>
      <c r="K1580" s="1" t="s">
        <v>153</v>
      </c>
      <c r="L1580" s="1" t="s">
        <v>58</v>
      </c>
      <c r="M1580" s="1">
        <v>0</v>
      </c>
      <c r="N1580" s="1">
        <v>2</v>
      </c>
      <c r="O1580" s="1">
        <v>2</v>
      </c>
      <c r="P1580" s="1">
        <v>0</v>
      </c>
      <c r="Q1580" s="1" t="s">
        <v>59</v>
      </c>
      <c r="R1580" s="1" t="s">
        <v>59</v>
      </c>
      <c r="S1580" s="1" t="s">
        <v>59</v>
      </c>
      <c r="T1580" s="1" t="s">
        <v>59</v>
      </c>
      <c r="U1580" s="1" t="s">
        <v>59</v>
      </c>
      <c r="W1580" s="1">
        <v>0</v>
      </c>
      <c r="X1580" s="1">
        <v>0</v>
      </c>
      <c r="Y1580" s="1" t="s">
        <v>66</v>
      </c>
      <c r="Z1580" s="1" t="s">
        <v>58</v>
      </c>
      <c r="AA1580" s="1" t="s">
        <v>58</v>
      </c>
      <c r="AB1580" s="1" t="s">
        <v>58</v>
      </c>
      <c r="AC1580" s="1" t="s">
        <v>58</v>
      </c>
      <c r="AD1580" s="1" t="s">
        <v>58</v>
      </c>
      <c r="AE1580" s="1" t="s">
        <v>58</v>
      </c>
      <c r="AF1580" s="1" t="s">
        <v>58</v>
      </c>
      <c r="AG1580" s="1" t="s">
        <v>58</v>
      </c>
      <c r="AH1580" s="1" t="s">
        <v>58</v>
      </c>
      <c r="AI1580" s="1" t="s">
        <v>58</v>
      </c>
      <c r="AJ1580" s="1" t="s">
        <v>58</v>
      </c>
      <c r="AK1580" s="1">
        <v>1</v>
      </c>
      <c r="AL1580" s="1">
        <v>1</v>
      </c>
      <c r="AM1580" s="1">
        <v>1</v>
      </c>
      <c r="AN1580" s="1">
        <v>0</v>
      </c>
      <c r="AO1580" s="1">
        <v>0</v>
      </c>
      <c r="AP1580" s="1">
        <v>0</v>
      </c>
      <c r="AQ1580" s="1">
        <v>0</v>
      </c>
      <c r="AR1580" s="1">
        <v>0</v>
      </c>
      <c r="AS1580" s="1">
        <v>1</v>
      </c>
      <c r="AT1580" s="1">
        <v>9</v>
      </c>
      <c r="AU1580" s="1">
        <v>153164</v>
      </c>
      <c r="AV1580" s="1">
        <v>17.2</v>
      </c>
      <c r="AW1580" s="1" t="s">
        <v>59</v>
      </c>
      <c r="AX1580" s="1">
        <v>7</v>
      </c>
    </row>
    <row r="1581" spans="1:50">
      <c r="A1581" s="1" t="s">
        <v>2837</v>
      </c>
      <c r="B1581" s="1" t="s">
        <v>749</v>
      </c>
      <c r="C1581" s="1" t="s">
        <v>88</v>
      </c>
      <c r="D1581" s="1">
        <v>5120</v>
      </c>
      <c r="E1581" s="1" t="s">
        <v>53</v>
      </c>
      <c r="F1581" s="1">
        <v>54</v>
      </c>
      <c r="G1581" s="1" t="s">
        <v>70</v>
      </c>
      <c r="H1581" s="1">
        <v>348.68</v>
      </c>
      <c r="I1581" s="1" t="s">
        <v>55</v>
      </c>
      <c r="J1581" s="1" t="s">
        <v>55</v>
      </c>
      <c r="K1581" s="1" t="s">
        <v>156</v>
      </c>
      <c r="L1581" s="1" t="s">
        <v>58</v>
      </c>
      <c r="M1581" s="1">
        <v>0</v>
      </c>
      <c r="N1581" s="1">
        <v>1</v>
      </c>
      <c r="O1581" s="1">
        <v>1</v>
      </c>
      <c r="P1581" s="1">
        <v>0</v>
      </c>
      <c r="Q1581" s="1" t="s">
        <v>59</v>
      </c>
      <c r="R1581" s="1" t="s">
        <v>59</v>
      </c>
      <c r="S1581" s="1" t="s">
        <v>59</v>
      </c>
      <c r="T1581" s="1" t="s">
        <v>59</v>
      </c>
      <c r="U1581" s="1" t="s">
        <v>59</v>
      </c>
      <c r="V1581" s="1">
        <v>1</v>
      </c>
      <c r="W1581" s="1">
        <v>1</v>
      </c>
      <c r="X1581" s="1">
        <v>0</v>
      </c>
      <c r="Y1581" s="1" t="s">
        <v>66</v>
      </c>
      <c r="Z1581" s="1" t="s">
        <v>58</v>
      </c>
      <c r="AA1581" s="1" t="s">
        <v>66</v>
      </c>
      <c r="AB1581" s="1" t="s">
        <v>58</v>
      </c>
      <c r="AC1581" s="1" t="s">
        <v>58</v>
      </c>
      <c r="AD1581" s="1" t="s">
        <v>58</v>
      </c>
      <c r="AE1581" s="1" t="s">
        <v>58</v>
      </c>
      <c r="AF1581" s="1" t="s">
        <v>58</v>
      </c>
      <c r="AG1581" s="1" t="s">
        <v>58</v>
      </c>
      <c r="AH1581" s="1" t="s">
        <v>58</v>
      </c>
      <c r="AI1581" s="1" t="s">
        <v>58</v>
      </c>
      <c r="AJ1581" s="1" t="s">
        <v>58</v>
      </c>
      <c r="AK1581" s="1">
        <v>0</v>
      </c>
      <c r="AL1581" s="1">
        <v>1</v>
      </c>
      <c r="AM1581" s="1">
        <v>1</v>
      </c>
      <c r="AN1581" s="1">
        <v>0</v>
      </c>
      <c r="AO1581" s="1">
        <v>0</v>
      </c>
      <c r="AP1581" s="1">
        <v>0</v>
      </c>
      <c r="AQ1581" s="1">
        <v>0</v>
      </c>
      <c r="AR1581" s="1">
        <v>1</v>
      </c>
      <c r="AS1581" s="1">
        <v>1</v>
      </c>
      <c r="AT1581" s="1">
        <v>9</v>
      </c>
      <c r="AU1581" s="1">
        <v>105681</v>
      </c>
      <c r="AV1581" s="1">
        <v>15.3</v>
      </c>
      <c r="AW1581" s="1" t="s">
        <v>59</v>
      </c>
      <c r="AX1581" s="1">
        <v>8</v>
      </c>
    </row>
    <row r="1582" spans="1:50">
      <c r="A1582" s="1" t="s">
        <v>2838</v>
      </c>
      <c r="B1582" s="1" t="s">
        <v>2839</v>
      </c>
      <c r="C1582" s="1" t="s">
        <v>103</v>
      </c>
      <c r="D1582" s="1">
        <v>8720</v>
      </c>
      <c r="E1582" s="1" t="s">
        <v>63</v>
      </c>
      <c r="F1582" s="1">
        <v>62</v>
      </c>
      <c r="G1582" s="1" t="s">
        <v>70</v>
      </c>
      <c r="H1582" s="1">
        <v>490.46</v>
      </c>
      <c r="I1582" s="1" t="s">
        <v>105</v>
      </c>
      <c r="J1582" s="1" t="s">
        <v>71</v>
      </c>
      <c r="K1582" s="1" t="s">
        <v>72</v>
      </c>
      <c r="L1582" s="1" t="s">
        <v>58</v>
      </c>
      <c r="M1582" s="1">
        <v>0</v>
      </c>
      <c r="N1582" s="1">
        <v>2</v>
      </c>
      <c r="O1582" s="1">
        <v>2</v>
      </c>
      <c r="P1582" s="1">
        <v>2</v>
      </c>
      <c r="Q1582" s="1" t="s">
        <v>59</v>
      </c>
      <c r="R1582" s="1" t="s">
        <v>59</v>
      </c>
      <c r="S1582" s="1" t="s">
        <v>59</v>
      </c>
      <c r="T1582" s="1" t="s">
        <v>59</v>
      </c>
      <c r="U1582" s="1" t="s">
        <v>59</v>
      </c>
      <c r="W1582" s="1">
        <v>0</v>
      </c>
      <c r="X1582" s="1">
        <v>0</v>
      </c>
      <c r="Y1582" s="1" t="s">
        <v>66</v>
      </c>
      <c r="Z1582" s="1" t="s">
        <v>66</v>
      </c>
      <c r="AA1582" s="1" t="s">
        <v>58</v>
      </c>
      <c r="AB1582" s="1" t="s">
        <v>66</v>
      </c>
      <c r="AC1582" s="1" t="s">
        <v>58</v>
      </c>
      <c r="AD1582" s="1" t="s">
        <v>58</v>
      </c>
      <c r="AE1582" s="1" t="s">
        <v>58</v>
      </c>
      <c r="AF1582" s="1" t="s">
        <v>58</v>
      </c>
      <c r="AG1582" s="1" t="s">
        <v>58</v>
      </c>
      <c r="AH1582" s="1" t="s">
        <v>58</v>
      </c>
      <c r="AI1582" s="1" t="s">
        <v>58</v>
      </c>
      <c r="AJ1582" s="1" t="s">
        <v>58</v>
      </c>
      <c r="AK1582" s="1">
        <v>0</v>
      </c>
      <c r="AL1582" s="1">
        <v>0</v>
      </c>
      <c r="AM1582" s="1">
        <v>1</v>
      </c>
      <c r="AN1582" s="1">
        <v>0</v>
      </c>
      <c r="AO1582" s="1">
        <v>0</v>
      </c>
      <c r="AP1582" s="1">
        <v>0</v>
      </c>
      <c r="AQ1582" s="1">
        <v>0</v>
      </c>
      <c r="AR1582" s="1">
        <v>1</v>
      </c>
      <c r="AS1582" s="1">
        <v>0</v>
      </c>
      <c r="AT1582" s="1">
        <v>8</v>
      </c>
      <c r="AU1582" s="1">
        <v>101562</v>
      </c>
      <c r="AV1582" s="1">
        <v>15.6</v>
      </c>
      <c r="AW1582" s="1" t="s">
        <v>59</v>
      </c>
      <c r="AX1582" s="1">
        <v>6</v>
      </c>
    </row>
    <row r="1583" spans="1:50">
      <c r="A1583" s="1" t="s">
        <v>2840</v>
      </c>
      <c r="B1583" s="1" t="s">
        <v>2106</v>
      </c>
      <c r="C1583" s="1" t="s">
        <v>271</v>
      </c>
      <c r="D1583" s="1">
        <v>4720</v>
      </c>
      <c r="E1583" s="1" t="s">
        <v>63</v>
      </c>
      <c r="F1583" s="1">
        <v>46</v>
      </c>
      <c r="G1583" s="1" t="s">
        <v>163</v>
      </c>
      <c r="H1583" s="1">
        <v>385.2</v>
      </c>
      <c r="I1583" s="1" t="s">
        <v>105</v>
      </c>
      <c r="J1583" s="1" t="s">
        <v>71</v>
      </c>
      <c r="K1583" s="1" t="s">
        <v>85</v>
      </c>
      <c r="L1583" s="1" t="s">
        <v>66</v>
      </c>
      <c r="M1583" s="1">
        <v>1</v>
      </c>
      <c r="N1583" s="1">
        <v>1</v>
      </c>
      <c r="O1583" s="1">
        <v>1</v>
      </c>
      <c r="P1583" s="1">
        <v>0</v>
      </c>
      <c r="Q1583" s="1" t="s">
        <v>59</v>
      </c>
      <c r="R1583" s="1" t="s">
        <v>66</v>
      </c>
      <c r="S1583" s="1" t="s">
        <v>59</v>
      </c>
      <c r="T1583" s="1" t="s">
        <v>59</v>
      </c>
      <c r="U1583" s="1" t="s">
        <v>59</v>
      </c>
      <c r="V1583" s="1">
        <v>0</v>
      </c>
      <c r="W1583" s="1">
        <v>1</v>
      </c>
      <c r="X1583" s="1">
        <v>0</v>
      </c>
      <c r="Y1583" s="1" t="s">
        <v>66</v>
      </c>
      <c r="Z1583" s="1" t="s">
        <v>58</v>
      </c>
      <c r="AA1583" s="1" t="s">
        <v>58</v>
      </c>
      <c r="AB1583" s="1" t="s">
        <v>66</v>
      </c>
      <c r="AC1583" s="1" t="s">
        <v>58</v>
      </c>
      <c r="AD1583" s="1" t="s">
        <v>58</v>
      </c>
      <c r="AE1583" s="1" t="s">
        <v>58</v>
      </c>
      <c r="AF1583" s="1" t="s">
        <v>58</v>
      </c>
      <c r="AG1583" s="1" t="s">
        <v>58</v>
      </c>
      <c r="AH1583" s="1" t="s">
        <v>58</v>
      </c>
      <c r="AI1583" s="1" t="s">
        <v>58</v>
      </c>
      <c r="AJ1583" s="1" t="s">
        <v>66</v>
      </c>
      <c r="AK1583" s="1">
        <v>0</v>
      </c>
      <c r="AL1583" s="1">
        <v>1</v>
      </c>
      <c r="AM1583" s="1">
        <v>0</v>
      </c>
      <c r="AN1583" s="1">
        <v>0</v>
      </c>
      <c r="AO1583" s="1">
        <v>1</v>
      </c>
      <c r="AP1583" s="1">
        <v>0</v>
      </c>
      <c r="AQ1583" s="1">
        <v>0</v>
      </c>
      <c r="AR1583" s="1">
        <v>0</v>
      </c>
      <c r="AS1583" s="1">
        <v>1</v>
      </c>
      <c r="AT1583" s="1">
        <v>9</v>
      </c>
      <c r="AU1583" s="1">
        <v>90249</v>
      </c>
      <c r="AV1583" s="1">
        <v>15.8</v>
      </c>
      <c r="AW1583" s="1" t="s">
        <v>59</v>
      </c>
      <c r="AX1583" s="1">
        <v>1</v>
      </c>
    </row>
    <row r="1584" spans="1:50">
      <c r="A1584" s="1" t="s">
        <v>2841</v>
      </c>
      <c r="B1584" s="1" t="s">
        <v>570</v>
      </c>
      <c r="C1584" s="1" t="s">
        <v>114</v>
      </c>
      <c r="D1584" s="1">
        <v>4120</v>
      </c>
      <c r="E1584" s="1" t="s">
        <v>53</v>
      </c>
      <c r="F1584" s="1">
        <v>72</v>
      </c>
      <c r="G1584" s="1" t="s">
        <v>70</v>
      </c>
      <c r="H1584" s="1">
        <v>347.37</v>
      </c>
      <c r="I1584" s="1" t="s">
        <v>55</v>
      </c>
      <c r="J1584" s="1" t="s">
        <v>55</v>
      </c>
      <c r="K1584" s="1" t="s">
        <v>90</v>
      </c>
      <c r="L1584" s="1" t="s">
        <v>58</v>
      </c>
      <c r="M1584" s="1">
        <v>0</v>
      </c>
      <c r="N1584" s="1">
        <v>1</v>
      </c>
      <c r="O1584" s="1">
        <v>1</v>
      </c>
      <c r="P1584" s="1">
        <v>0</v>
      </c>
      <c r="Q1584" s="1" t="s">
        <v>59</v>
      </c>
      <c r="R1584" s="1" t="s">
        <v>59</v>
      </c>
      <c r="S1584" s="1" t="s">
        <v>59</v>
      </c>
      <c r="T1584" s="1" t="s">
        <v>59</v>
      </c>
      <c r="U1584" s="1" t="s">
        <v>59</v>
      </c>
      <c r="W1584" s="1">
        <v>0</v>
      </c>
      <c r="X1584" s="1">
        <v>0</v>
      </c>
      <c r="Y1584" s="1" t="s">
        <v>58</v>
      </c>
      <c r="Z1584" s="1" t="s">
        <v>58</v>
      </c>
      <c r="AA1584" s="1" t="s">
        <v>58</v>
      </c>
      <c r="AB1584" s="1" t="s">
        <v>58</v>
      </c>
      <c r="AC1584" s="1" t="s">
        <v>58</v>
      </c>
      <c r="AD1584" s="1" t="s">
        <v>58</v>
      </c>
      <c r="AE1584" s="1" t="s">
        <v>58</v>
      </c>
      <c r="AF1584" s="1" t="s">
        <v>58</v>
      </c>
      <c r="AG1584" s="1" t="s">
        <v>58</v>
      </c>
      <c r="AH1584" s="1" t="s">
        <v>66</v>
      </c>
      <c r="AI1584" s="1" t="s">
        <v>58</v>
      </c>
      <c r="AJ1584" s="1" t="s">
        <v>58</v>
      </c>
      <c r="AK1584" s="1">
        <v>1</v>
      </c>
      <c r="AL1584" s="1">
        <v>0</v>
      </c>
      <c r="AM1584" s="1">
        <v>0</v>
      </c>
      <c r="AN1584" s="1">
        <v>1</v>
      </c>
      <c r="AO1584" s="1">
        <v>1</v>
      </c>
      <c r="AP1584" s="1">
        <v>0</v>
      </c>
      <c r="AQ1584" s="1">
        <v>0</v>
      </c>
      <c r="AR1584" s="1">
        <v>0</v>
      </c>
      <c r="AS1584" s="1">
        <v>0</v>
      </c>
      <c r="AT1584" s="1">
        <v>6</v>
      </c>
      <c r="AU1584" s="1">
        <v>62431</v>
      </c>
      <c r="AV1584" s="1">
        <v>12.8</v>
      </c>
      <c r="AW1584" s="1" t="s">
        <v>59</v>
      </c>
      <c r="AX1584" s="1">
        <v>4</v>
      </c>
    </row>
    <row r="1585" spans="1:50">
      <c r="A1585" s="1" t="s">
        <v>2842</v>
      </c>
      <c r="B1585" s="1" t="s">
        <v>2843</v>
      </c>
      <c r="C1585" s="1" t="s">
        <v>103</v>
      </c>
      <c r="D1585" s="1">
        <v>7320</v>
      </c>
      <c r="E1585" s="1" t="s">
        <v>53</v>
      </c>
      <c r="F1585" s="1">
        <v>46</v>
      </c>
      <c r="G1585" s="1" t="s">
        <v>89</v>
      </c>
      <c r="H1585" s="1">
        <v>490.46</v>
      </c>
      <c r="I1585" s="1" t="s">
        <v>55</v>
      </c>
      <c r="J1585" s="1" t="s">
        <v>55</v>
      </c>
      <c r="K1585" s="1" t="s">
        <v>168</v>
      </c>
      <c r="L1585" s="1" t="s">
        <v>66</v>
      </c>
      <c r="M1585" s="1">
        <v>2</v>
      </c>
      <c r="N1585" s="1">
        <v>2</v>
      </c>
      <c r="O1585" s="1">
        <v>2</v>
      </c>
      <c r="P1585" s="1">
        <v>0</v>
      </c>
      <c r="Q1585" s="1" t="s">
        <v>59</v>
      </c>
      <c r="R1585" s="1" t="s">
        <v>59</v>
      </c>
      <c r="S1585" s="1" t="s">
        <v>59</v>
      </c>
      <c r="T1585" s="1" t="s">
        <v>59</v>
      </c>
      <c r="U1585" s="1" t="s">
        <v>59</v>
      </c>
      <c r="W1585" s="1">
        <v>0</v>
      </c>
      <c r="X1585" s="1">
        <v>0</v>
      </c>
      <c r="Y1585" s="1" t="s">
        <v>59</v>
      </c>
      <c r="Z1585" s="1" t="s">
        <v>59</v>
      </c>
      <c r="AA1585" s="1" t="s">
        <v>59</v>
      </c>
      <c r="AB1585" s="1" t="s">
        <v>59</v>
      </c>
      <c r="AC1585" s="1" t="s">
        <v>59</v>
      </c>
      <c r="AD1585" s="1" t="s">
        <v>59</v>
      </c>
      <c r="AE1585" s="1" t="s">
        <v>59</v>
      </c>
      <c r="AF1585" s="1" t="s">
        <v>59</v>
      </c>
      <c r="AG1585" s="1" t="s">
        <v>59</v>
      </c>
      <c r="AH1585" s="1" t="s">
        <v>59</v>
      </c>
      <c r="AI1585" s="1" t="s">
        <v>59</v>
      </c>
      <c r="AJ1585" s="1" t="s">
        <v>59</v>
      </c>
      <c r="AT1585" s="1">
        <v>9</v>
      </c>
      <c r="AU1585" s="1">
        <v>149037</v>
      </c>
      <c r="AV1585" s="1">
        <v>16.600000000000001</v>
      </c>
      <c r="AW1585" s="1" t="s">
        <v>59</v>
      </c>
      <c r="AX1585" s="1">
        <v>6</v>
      </c>
    </row>
    <row r="1586" spans="1:50">
      <c r="A1586" s="1" t="s">
        <v>2844</v>
      </c>
      <c r="B1586" s="1" t="s">
        <v>1106</v>
      </c>
      <c r="C1586" s="1" t="s">
        <v>417</v>
      </c>
      <c r="D1586" s="1">
        <v>1720</v>
      </c>
      <c r="E1586" s="1" t="s">
        <v>63</v>
      </c>
      <c r="F1586" s="1">
        <v>68</v>
      </c>
      <c r="G1586" s="1" t="s">
        <v>64</v>
      </c>
      <c r="H1586" s="1">
        <v>427.96</v>
      </c>
      <c r="I1586" s="1" t="s">
        <v>94</v>
      </c>
      <c r="J1586" s="1" t="s">
        <v>71</v>
      </c>
      <c r="K1586" s="1" t="s">
        <v>256</v>
      </c>
      <c r="L1586" s="1" t="s">
        <v>58</v>
      </c>
      <c r="M1586" s="1">
        <v>0</v>
      </c>
      <c r="N1586" s="1">
        <v>2</v>
      </c>
      <c r="O1586" s="1">
        <v>2</v>
      </c>
      <c r="P1586" s="1">
        <v>0</v>
      </c>
      <c r="Q1586" s="1" t="s">
        <v>59</v>
      </c>
      <c r="R1586" s="1" t="s">
        <v>59</v>
      </c>
      <c r="S1586" s="1" t="s">
        <v>59</v>
      </c>
      <c r="T1586" s="1" t="s">
        <v>59</v>
      </c>
      <c r="U1586" s="1" t="s">
        <v>59</v>
      </c>
      <c r="V1586" s="1">
        <v>2</v>
      </c>
      <c r="W1586" s="1">
        <v>0</v>
      </c>
      <c r="X1586" s="1">
        <v>0</v>
      </c>
      <c r="Y1586" s="1" t="s">
        <v>66</v>
      </c>
      <c r="Z1586" s="1" t="s">
        <v>58</v>
      </c>
      <c r="AA1586" s="1" t="s">
        <v>58</v>
      </c>
      <c r="AB1586" s="1" t="s">
        <v>58</v>
      </c>
      <c r="AC1586" s="1" t="s">
        <v>58</v>
      </c>
      <c r="AD1586" s="1" t="s">
        <v>58</v>
      </c>
      <c r="AE1586" s="1" t="s">
        <v>58</v>
      </c>
      <c r="AF1586" s="1" t="s">
        <v>58</v>
      </c>
      <c r="AG1586" s="1" t="s">
        <v>58</v>
      </c>
      <c r="AH1586" s="1" t="s">
        <v>58</v>
      </c>
      <c r="AI1586" s="1" t="s">
        <v>58</v>
      </c>
      <c r="AJ1586" s="1" t="s">
        <v>58</v>
      </c>
      <c r="AK1586" s="1">
        <v>0</v>
      </c>
      <c r="AL1586" s="1">
        <v>0</v>
      </c>
      <c r="AM1586" s="1">
        <v>1</v>
      </c>
      <c r="AN1586" s="1">
        <v>0</v>
      </c>
      <c r="AO1586" s="1">
        <v>0</v>
      </c>
      <c r="AP1586" s="1">
        <v>0</v>
      </c>
      <c r="AQ1586" s="1">
        <v>0</v>
      </c>
      <c r="AR1586" s="1">
        <v>0</v>
      </c>
      <c r="AS1586" s="1">
        <v>0</v>
      </c>
      <c r="AT1586" s="1">
        <v>7</v>
      </c>
      <c r="AU1586" s="1">
        <v>81212</v>
      </c>
      <c r="AV1586" s="1">
        <v>15.6</v>
      </c>
      <c r="AW1586" s="1" t="s">
        <v>59</v>
      </c>
      <c r="AX1586" s="1">
        <v>4</v>
      </c>
    </row>
    <row r="1587" spans="1:50">
      <c r="A1587" s="1" t="s">
        <v>2845</v>
      </c>
      <c r="B1587" s="1" t="s">
        <v>2846</v>
      </c>
      <c r="C1587" s="1" t="s">
        <v>69</v>
      </c>
      <c r="D1587" s="1">
        <v>6740</v>
      </c>
      <c r="E1587" s="1" t="s">
        <v>63</v>
      </c>
      <c r="F1587" s="1">
        <v>42</v>
      </c>
      <c r="G1587" s="1" t="s">
        <v>64</v>
      </c>
      <c r="H1587" s="1">
        <v>421.38</v>
      </c>
      <c r="I1587" s="1" t="s">
        <v>241</v>
      </c>
      <c r="J1587" s="1" t="s">
        <v>71</v>
      </c>
      <c r="K1587" s="1" t="s">
        <v>90</v>
      </c>
      <c r="L1587" s="1" t="s">
        <v>66</v>
      </c>
      <c r="M1587" s="1">
        <v>1</v>
      </c>
      <c r="N1587" s="1">
        <v>2</v>
      </c>
      <c r="O1587" s="1">
        <v>2</v>
      </c>
      <c r="P1587" s="1">
        <v>0</v>
      </c>
      <c r="Q1587" s="1" t="s">
        <v>59</v>
      </c>
      <c r="R1587" s="1" t="s">
        <v>59</v>
      </c>
      <c r="S1587" s="1" t="s">
        <v>66</v>
      </c>
      <c r="T1587" s="1" t="s">
        <v>59</v>
      </c>
      <c r="U1587" s="1" t="s">
        <v>59</v>
      </c>
      <c r="W1587" s="1">
        <v>0</v>
      </c>
      <c r="X1587" s="1">
        <v>0</v>
      </c>
      <c r="Y1587" s="1" t="s">
        <v>58</v>
      </c>
      <c r="Z1587" s="1" t="s">
        <v>58</v>
      </c>
      <c r="AA1587" s="1" t="s">
        <v>58</v>
      </c>
      <c r="AB1587" s="1" t="s">
        <v>66</v>
      </c>
      <c r="AC1587" s="1" t="s">
        <v>58</v>
      </c>
      <c r="AD1587" s="1" t="s">
        <v>58</v>
      </c>
      <c r="AE1587" s="1" t="s">
        <v>66</v>
      </c>
      <c r="AF1587" s="1" t="s">
        <v>58</v>
      </c>
      <c r="AG1587" s="1" t="s">
        <v>58</v>
      </c>
      <c r="AH1587" s="1" t="s">
        <v>58</v>
      </c>
      <c r="AI1587" s="1" t="s">
        <v>58</v>
      </c>
      <c r="AJ1587" s="1" t="s">
        <v>66</v>
      </c>
      <c r="AK1587" s="1">
        <v>0</v>
      </c>
      <c r="AL1587" s="1">
        <v>1</v>
      </c>
      <c r="AM1587" s="1">
        <v>1</v>
      </c>
      <c r="AN1587" s="1">
        <v>0</v>
      </c>
      <c r="AO1587" s="1">
        <v>0</v>
      </c>
      <c r="AP1587" s="1">
        <v>0</v>
      </c>
      <c r="AQ1587" s="1">
        <v>1</v>
      </c>
      <c r="AR1587" s="1">
        <v>0</v>
      </c>
      <c r="AS1587" s="1">
        <v>0</v>
      </c>
      <c r="AT1587" s="1">
        <v>9</v>
      </c>
      <c r="AU1587" s="1">
        <v>100716</v>
      </c>
      <c r="AV1587" s="1">
        <v>15.3</v>
      </c>
      <c r="AW1587" s="1" t="s">
        <v>66</v>
      </c>
      <c r="AX1587" s="1">
        <v>6</v>
      </c>
    </row>
    <row r="1588" spans="1:50">
      <c r="A1588" s="1" t="s">
        <v>2847</v>
      </c>
      <c r="B1588" s="1" t="s">
        <v>2848</v>
      </c>
      <c r="C1588" s="1" t="s">
        <v>1269</v>
      </c>
      <c r="D1588" s="1">
        <v>1080</v>
      </c>
      <c r="E1588" s="1" t="s">
        <v>63</v>
      </c>
      <c r="F1588" s="1">
        <v>54</v>
      </c>
      <c r="G1588" s="1" t="s">
        <v>363</v>
      </c>
      <c r="H1588" s="1">
        <v>376.97</v>
      </c>
      <c r="I1588" s="1" t="s">
        <v>100</v>
      </c>
      <c r="J1588" s="1" t="s">
        <v>55</v>
      </c>
      <c r="K1588" s="1" t="s">
        <v>156</v>
      </c>
      <c r="L1588" s="1" t="s">
        <v>58</v>
      </c>
      <c r="M1588" s="1">
        <v>0</v>
      </c>
      <c r="N1588" s="1">
        <v>2</v>
      </c>
      <c r="O1588" s="1">
        <v>2</v>
      </c>
      <c r="P1588" s="1">
        <v>0</v>
      </c>
      <c r="Q1588" s="1" t="s">
        <v>66</v>
      </c>
      <c r="R1588" s="1" t="s">
        <v>59</v>
      </c>
      <c r="S1588" s="1" t="s">
        <v>59</v>
      </c>
      <c r="T1588" s="1" t="s">
        <v>66</v>
      </c>
      <c r="U1588" s="1" t="s">
        <v>66</v>
      </c>
      <c r="V1588" s="1">
        <v>0</v>
      </c>
      <c r="W1588" s="1">
        <v>1</v>
      </c>
      <c r="X1588" s="1">
        <v>1</v>
      </c>
      <c r="Y1588" s="1" t="s">
        <v>66</v>
      </c>
      <c r="Z1588" s="1" t="s">
        <v>66</v>
      </c>
      <c r="AA1588" s="1" t="s">
        <v>66</v>
      </c>
      <c r="AB1588" s="1" t="s">
        <v>66</v>
      </c>
      <c r="AC1588" s="1" t="s">
        <v>58</v>
      </c>
      <c r="AD1588" s="1" t="s">
        <v>58</v>
      </c>
      <c r="AE1588" s="1" t="s">
        <v>66</v>
      </c>
      <c r="AF1588" s="1" t="s">
        <v>58</v>
      </c>
      <c r="AG1588" s="1" t="s">
        <v>58</v>
      </c>
      <c r="AH1588" s="1" t="s">
        <v>58</v>
      </c>
      <c r="AI1588" s="1" t="s">
        <v>58</v>
      </c>
      <c r="AJ1588" s="1" t="s">
        <v>58</v>
      </c>
      <c r="AK1588" s="1">
        <v>0</v>
      </c>
      <c r="AL1588" s="1">
        <v>1</v>
      </c>
      <c r="AM1588" s="1">
        <v>1</v>
      </c>
      <c r="AN1588" s="1">
        <v>0</v>
      </c>
      <c r="AO1588" s="1">
        <v>1</v>
      </c>
      <c r="AP1588" s="1">
        <v>0</v>
      </c>
      <c r="AQ1588" s="1">
        <v>1</v>
      </c>
      <c r="AR1588" s="1">
        <v>0</v>
      </c>
      <c r="AS1588" s="1">
        <v>1</v>
      </c>
      <c r="AT1588" s="1">
        <v>8</v>
      </c>
      <c r="AU1588" s="1">
        <v>66166</v>
      </c>
      <c r="AV1588" s="1">
        <v>15.1</v>
      </c>
      <c r="AW1588" s="1" t="s">
        <v>59</v>
      </c>
      <c r="AX1588" s="1">
        <v>4</v>
      </c>
    </row>
    <row r="1589" spans="1:50">
      <c r="A1589" s="1" t="s">
        <v>2849</v>
      </c>
      <c r="B1589" s="1" t="s">
        <v>255</v>
      </c>
      <c r="C1589" s="1" t="s">
        <v>122</v>
      </c>
      <c r="D1589" s="1">
        <v>8960</v>
      </c>
      <c r="E1589" s="1" t="s">
        <v>63</v>
      </c>
      <c r="F1589" s="1">
        <v>50</v>
      </c>
      <c r="G1589" s="1" t="s">
        <v>246</v>
      </c>
      <c r="H1589" s="1">
        <v>465.79</v>
      </c>
      <c r="I1589" s="1" t="s">
        <v>105</v>
      </c>
      <c r="J1589" s="1" t="s">
        <v>71</v>
      </c>
      <c r="K1589" s="1" t="s">
        <v>256</v>
      </c>
      <c r="L1589" s="1" t="s">
        <v>66</v>
      </c>
      <c r="M1589" s="1">
        <v>1</v>
      </c>
      <c r="N1589" s="1">
        <v>1</v>
      </c>
      <c r="O1589" s="1">
        <v>1</v>
      </c>
      <c r="P1589" s="1">
        <v>0</v>
      </c>
      <c r="Q1589" s="1" t="s">
        <v>59</v>
      </c>
      <c r="R1589" s="1" t="s">
        <v>59</v>
      </c>
      <c r="S1589" s="1" t="s">
        <v>59</v>
      </c>
      <c r="T1589" s="1" t="s">
        <v>59</v>
      </c>
      <c r="U1589" s="1" t="s">
        <v>59</v>
      </c>
      <c r="V1589" s="1">
        <v>1</v>
      </c>
      <c r="W1589" s="1">
        <v>1</v>
      </c>
      <c r="X1589" s="1">
        <v>1</v>
      </c>
      <c r="Y1589" s="1" t="s">
        <v>66</v>
      </c>
      <c r="Z1589" s="1" t="s">
        <v>58</v>
      </c>
      <c r="AA1589" s="1" t="s">
        <v>58</v>
      </c>
      <c r="AB1589" s="1" t="s">
        <v>66</v>
      </c>
      <c r="AC1589" s="1" t="s">
        <v>58</v>
      </c>
      <c r="AD1589" s="1" t="s">
        <v>58</v>
      </c>
      <c r="AE1589" s="1" t="s">
        <v>58</v>
      </c>
      <c r="AF1589" s="1" t="s">
        <v>58</v>
      </c>
      <c r="AG1589" s="1" t="s">
        <v>58</v>
      </c>
      <c r="AH1589" s="1" t="s">
        <v>58</v>
      </c>
      <c r="AI1589" s="1" t="s">
        <v>58</v>
      </c>
      <c r="AJ1589" s="1" t="s">
        <v>58</v>
      </c>
      <c r="AK1589" s="1">
        <v>1</v>
      </c>
      <c r="AL1589" s="1">
        <v>0</v>
      </c>
      <c r="AM1589" s="1">
        <v>1</v>
      </c>
      <c r="AN1589" s="1">
        <v>0</v>
      </c>
      <c r="AO1589" s="1">
        <v>1</v>
      </c>
      <c r="AP1589" s="1">
        <v>0</v>
      </c>
      <c r="AQ1589" s="1">
        <v>0</v>
      </c>
      <c r="AR1589" s="1">
        <v>1</v>
      </c>
      <c r="AS1589" s="1">
        <v>0</v>
      </c>
      <c r="AT1589" s="1">
        <v>9</v>
      </c>
      <c r="AU1589" s="1">
        <v>116849</v>
      </c>
      <c r="AV1589" s="1">
        <v>15.1</v>
      </c>
      <c r="AW1589" s="1" t="s">
        <v>59</v>
      </c>
      <c r="AX1589" s="1">
        <v>7</v>
      </c>
    </row>
    <row r="1590" spans="1:50">
      <c r="A1590" s="1" t="s">
        <v>2850</v>
      </c>
      <c r="B1590" s="1" t="s">
        <v>2851</v>
      </c>
      <c r="C1590" s="1" t="s">
        <v>148</v>
      </c>
      <c r="D1590" s="1">
        <v>875</v>
      </c>
      <c r="E1590" s="1" t="s">
        <v>53</v>
      </c>
      <c r="F1590" s="1">
        <v>66</v>
      </c>
      <c r="G1590" s="1" t="s">
        <v>70</v>
      </c>
      <c r="H1590" s="1">
        <v>453.95</v>
      </c>
      <c r="I1590" s="1" t="s">
        <v>261</v>
      </c>
      <c r="J1590" s="1" t="s">
        <v>71</v>
      </c>
      <c r="K1590" s="1" t="s">
        <v>72</v>
      </c>
      <c r="L1590" s="1" t="s">
        <v>58</v>
      </c>
      <c r="M1590" s="1">
        <v>0</v>
      </c>
      <c r="N1590" s="1">
        <v>2</v>
      </c>
      <c r="O1590" s="1">
        <v>2</v>
      </c>
      <c r="P1590" s="1">
        <v>1</v>
      </c>
      <c r="Q1590" s="1" t="s">
        <v>59</v>
      </c>
      <c r="R1590" s="1" t="s">
        <v>59</v>
      </c>
      <c r="S1590" s="1" t="s">
        <v>59</v>
      </c>
      <c r="T1590" s="1" t="s">
        <v>59</v>
      </c>
      <c r="U1590" s="1" t="s">
        <v>59</v>
      </c>
      <c r="W1590" s="1">
        <v>0</v>
      </c>
      <c r="X1590" s="1">
        <v>0</v>
      </c>
      <c r="Y1590" s="1" t="s">
        <v>58</v>
      </c>
      <c r="Z1590" s="1" t="s">
        <v>66</v>
      </c>
      <c r="AA1590" s="1" t="s">
        <v>58</v>
      </c>
      <c r="AB1590" s="1" t="s">
        <v>58</v>
      </c>
      <c r="AC1590" s="1" t="s">
        <v>58</v>
      </c>
      <c r="AD1590" s="1" t="s">
        <v>58</v>
      </c>
      <c r="AE1590" s="1" t="s">
        <v>58</v>
      </c>
      <c r="AF1590" s="1" t="s">
        <v>58</v>
      </c>
      <c r="AG1590" s="1" t="s">
        <v>58</v>
      </c>
      <c r="AH1590" s="1" t="s">
        <v>58</v>
      </c>
      <c r="AI1590" s="1" t="s">
        <v>66</v>
      </c>
      <c r="AJ1590" s="1" t="s">
        <v>58</v>
      </c>
      <c r="AK1590" s="1">
        <v>0</v>
      </c>
      <c r="AL1590" s="1">
        <v>1</v>
      </c>
      <c r="AM1590" s="1">
        <v>1</v>
      </c>
      <c r="AN1590" s="1">
        <v>0</v>
      </c>
      <c r="AO1590" s="1">
        <v>1</v>
      </c>
      <c r="AP1590" s="1">
        <v>0</v>
      </c>
      <c r="AQ1590" s="1">
        <v>0</v>
      </c>
      <c r="AR1590" s="1">
        <v>0</v>
      </c>
      <c r="AS1590" s="1">
        <v>0</v>
      </c>
      <c r="AT1590" s="1">
        <v>8</v>
      </c>
      <c r="AU1590" s="1">
        <v>107782</v>
      </c>
      <c r="AV1590" s="1">
        <v>15.5</v>
      </c>
      <c r="AW1590" s="1" t="s">
        <v>59</v>
      </c>
      <c r="AX1590" s="1">
        <v>3</v>
      </c>
    </row>
    <row r="1591" spans="1:50">
      <c r="A1591" s="1" t="s">
        <v>2852</v>
      </c>
      <c r="B1591" s="1" t="s">
        <v>2853</v>
      </c>
      <c r="C1591" s="1" t="s">
        <v>75</v>
      </c>
      <c r="D1591" s="1">
        <v>2160</v>
      </c>
      <c r="E1591" s="1" t="s">
        <v>63</v>
      </c>
      <c r="F1591" s="1">
        <v>72</v>
      </c>
      <c r="G1591" s="1" t="s">
        <v>70</v>
      </c>
      <c r="H1591" s="1">
        <v>490.46</v>
      </c>
      <c r="I1591" s="1" t="s">
        <v>100</v>
      </c>
      <c r="J1591" s="1" t="s">
        <v>71</v>
      </c>
      <c r="K1591" s="1" t="s">
        <v>72</v>
      </c>
      <c r="L1591" s="1" t="s">
        <v>58</v>
      </c>
      <c r="M1591" s="1">
        <v>0</v>
      </c>
      <c r="N1591" s="1">
        <v>2</v>
      </c>
      <c r="O1591" s="1">
        <v>2</v>
      </c>
      <c r="P1591" s="1">
        <v>0</v>
      </c>
      <c r="Q1591" s="1" t="s">
        <v>59</v>
      </c>
      <c r="R1591" s="1" t="s">
        <v>59</v>
      </c>
      <c r="S1591" s="1" t="s">
        <v>59</v>
      </c>
      <c r="T1591" s="1" t="s">
        <v>59</v>
      </c>
      <c r="U1591" s="1" t="s">
        <v>59</v>
      </c>
      <c r="V1591" s="1">
        <v>0</v>
      </c>
      <c r="W1591" s="1">
        <v>1</v>
      </c>
      <c r="X1591" s="1">
        <v>1</v>
      </c>
      <c r="Y1591" s="1" t="s">
        <v>66</v>
      </c>
      <c r="Z1591" s="1" t="s">
        <v>66</v>
      </c>
      <c r="AA1591" s="1" t="s">
        <v>58</v>
      </c>
      <c r="AB1591" s="1" t="s">
        <v>66</v>
      </c>
      <c r="AC1591" s="1" t="s">
        <v>58</v>
      </c>
      <c r="AD1591" s="1" t="s">
        <v>58</v>
      </c>
      <c r="AE1591" s="1" t="s">
        <v>58</v>
      </c>
      <c r="AF1591" s="1" t="s">
        <v>58</v>
      </c>
      <c r="AG1591" s="1" t="s">
        <v>58</v>
      </c>
      <c r="AH1591" s="1" t="s">
        <v>66</v>
      </c>
      <c r="AI1591" s="1" t="s">
        <v>58</v>
      </c>
      <c r="AJ1591" s="1" t="s">
        <v>58</v>
      </c>
      <c r="AK1591" s="1">
        <v>1</v>
      </c>
      <c r="AL1591" s="1">
        <v>1</v>
      </c>
      <c r="AM1591" s="1">
        <v>1</v>
      </c>
      <c r="AN1591" s="1">
        <v>0</v>
      </c>
      <c r="AO1591" s="1">
        <v>1</v>
      </c>
      <c r="AP1591" s="1">
        <v>0</v>
      </c>
      <c r="AQ1591" s="1">
        <v>0</v>
      </c>
      <c r="AR1591" s="1">
        <v>0</v>
      </c>
      <c r="AS1591" s="1">
        <v>0</v>
      </c>
      <c r="AT1591" s="1">
        <v>9</v>
      </c>
      <c r="AU1591" s="1">
        <v>137283</v>
      </c>
      <c r="AV1591" s="1">
        <v>15.8</v>
      </c>
      <c r="AW1591" s="1" t="s">
        <v>59</v>
      </c>
      <c r="AX1591" s="1">
        <v>1</v>
      </c>
    </row>
    <row r="1592" spans="1:50">
      <c r="A1592" s="1" t="s">
        <v>2854</v>
      </c>
      <c r="B1592" s="1" t="s">
        <v>2855</v>
      </c>
      <c r="C1592" s="1" t="s">
        <v>236</v>
      </c>
      <c r="D1592" s="1">
        <v>6200</v>
      </c>
      <c r="E1592" s="1" t="s">
        <v>53</v>
      </c>
      <c r="F1592" s="1">
        <v>32</v>
      </c>
      <c r="G1592" s="1" t="s">
        <v>64</v>
      </c>
      <c r="H1592" s="1">
        <v>323.36</v>
      </c>
      <c r="I1592" s="1" t="s">
        <v>55</v>
      </c>
      <c r="J1592" s="1" t="s">
        <v>71</v>
      </c>
      <c r="K1592" s="1" t="s">
        <v>256</v>
      </c>
      <c r="L1592" s="1" t="s">
        <v>58</v>
      </c>
      <c r="M1592" s="1">
        <v>0</v>
      </c>
      <c r="N1592" s="1">
        <v>1</v>
      </c>
      <c r="O1592" s="1">
        <v>1</v>
      </c>
      <c r="P1592" s="1">
        <v>0</v>
      </c>
      <c r="Q1592" s="1" t="s">
        <v>59</v>
      </c>
      <c r="R1592" s="1" t="s">
        <v>59</v>
      </c>
      <c r="S1592" s="1" t="s">
        <v>59</v>
      </c>
      <c r="T1592" s="1" t="s">
        <v>59</v>
      </c>
      <c r="U1592" s="1" t="s">
        <v>59</v>
      </c>
      <c r="V1592" s="1">
        <v>0</v>
      </c>
      <c r="W1592" s="1">
        <v>1</v>
      </c>
      <c r="X1592" s="1">
        <v>1</v>
      </c>
      <c r="Y1592" s="1" t="s">
        <v>58</v>
      </c>
      <c r="Z1592" s="1" t="s">
        <v>66</v>
      </c>
      <c r="AA1592" s="1" t="s">
        <v>58</v>
      </c>
      <c r="AB1592" s="1" t="s">
        <v>66</v>
      </c>
      <c r="AC1592" s="1" t="s">
        <v>58</v>
      </c>
      <c r="AD1592" s="1" t="s">
        <v>58</v>
      </c>
      <c r="AE1592" s="1" t="s">
        <v>58</v>
      </c>
      <c r="AF1592" s="1" t="s">
        <v>58</v>
      </c>
      <c r="AG1592" s="1" t="s">
        <v>58</v>
      </c>
      <c r="AH1592" s="1" t="s">
        <v>58</v>
      </c>
      <c r="AI1592" s="1" t="s">
        <v>58</v>
      </c>
      <c r="AJ1592" s="1" t="s">
        <v>58</v>
      </c>
      <c r="AK1592" s="1">
        <v>0</v>
      </c>
      <c r="AL1592" s="1">
        <v>0</v>
      </c>
      <c r="AM1592" s="1">
        <v>1</v>
      </c>
      <c r="AN1592" s="1">
        <v>0</v>
      </c>
      <c r="AO1592" s="1">
        <v>0</v>
      </c>
      <c r="AP1592" s="1">
        <v>0</v>
      </c>
      <c r="AQ1592" s="1">
        <v>0</v>
      </c>
      <c r="AR1592" s="1">
        <v>0</v>
      </c>
      <c r="AS1592" s="1">
        <v>1</v>
      </c>
      <c r="AT1592" s="1">
        <v>7</v>
      </c>
      <c r="AU1592" s="1">
        <v>69317</v>
      </c>
      <c r="AV1592" s="1">
        <v>14.4</v>
      </c>
      <c r="AW1592" s="1" t="s">
        <v>59</v>
      </c>
      <c r="AX1592" s="1">
        <v>4</v>
      </c>
    </row>
    <row r="1593" spans="1:50">
      <c r="A1593" s="1" t="s">
        <v>2856</v>
      </c>
      <c r="B1593" s="1" t="s">
        <v>2857</v>
      </c>
      <c r="C1593" s="1" t="s">
        <v>93</v>
      </c>
      <c r="D1593" s="1">
        <v>1120</v>
      </c>
      <c r="E1593" s="1" t="s">
        <v>63</v>
      </c>
      <c r="F1593" s="1">
        <v>44</v>
      </c>
      <c r="G1593" s="1" t="s">
        <v>70</v>
      </c>
      <c r="H1593" s="1">
        <v>470.39</v>
      </c>
      <c r="I1593" s="1" t="s">
        <v>55</v>
      </c>
      <c r="J1593" s="1" t="s">
        <v>55</v>
      </c>
      <c r="K1593" s="1" t="s">
        <v>72</v>
      </c>
      <c r="L1593" s="1" t="s">
        <v>58</v>
      </c>
      <c r="M1593" s="1">
        <v>0</v>
      </c>
      <c r="N1593" s="1">
        <v>2</v>
      </c>
      <c r="O1593" s="1">
        <v>2</v>
      </c>
      <c r="P1593" s="1">
        <v>0</v>
      </c>
      <c r="Q1593" s="1" t="s">
        <v>59</v>
      </c>
      <c r="R1593" s="1" t="s">
        <v>59</v>
      </c>
      <c r="S1593" s="1" t="s">
        <v>59</v>
      </c>
      <c r="T1593" s="1" t="s">
        <v>59</v>
      </c>
      <c r="U1593" s="1" t="s">
        <v>59</v>
      </c>
      <c r="W1593" s="1">
        <v>0</v>
      </c>
      <c r="X1593" s="1">
        <v>0</v>
      </c>
      <c r="Y1593" s="1" t="s">
        <v>58</v>
      </c>
      <c r="Z1593" s="1" t="s">
        <v>58</v>
      </c>
      <c r="AA1593" s="1" t="s">
        <v>58</v>
      </c>
      <c r="AB1593" s="1" t="s">
        <v>58</v>
      </c>
      <c r="AC1593" s="1" t="s">
        <v>58</v>
      </c>
      <c r="AD1593" s="1" t="s">
        <v>58</v>
      </c>
      <c r="AE1593" s="1" t="s">
        <v>58</v>
      </c>
      <c r="AF1593" s="1" t="s">
        <v>58</v>
      </c>
      <c r="AG1593" s="1" t="s">
        <v>58</v>
      </c>
      <c r="AH1593" s="1" t="s">
        <v>58</v>
      </c>
      <c r="AI1593" s="1" t="s">
        <v>58</v>
      </c>
      <c r="AJ1593" s="1" t="s">
        <v>58</v>
      </c>
      <c r="AK1593" s="1">
        <v>0</v>
      </c>
      <c r="AL1593" s="1">
        <v>0</v>
      </c>
      <c r="AM1593" s="1">
        <v>0</v>
      </c>
      <c r="AN1593" s="1">
        <v>0</v>
      </c>
      <c r="AO1593" s="1">
        <v>0</v>
      </c>
      <c r="AP1593" s="1">
        <v>0</v>
      </c>
      <c r="AQ1593" s="1">
        <v>0</v>
      </c>
      <c r="AR1593" s="1">
        <v>0</v>
      </c>
      <c r="AS1593" s="1">
        <v>0</v>
      </c>
      <c r="AT1593" s="1">
        <v>9</v>
      </c>
      <c r="AU1593" s="1">
        <v>112980</v>
      </c>
      <c r="AV1593" s="1">
        <v>16.3</v>
      </c>
      <c r="AW1593" s="1" t="s">
        <v>59</v>
      </c>
      <c r="AX1593" s="1">
        <v>5</v>
      </c>
    </row>
    <row r="1594" spans="1:50">
      <c r="A1594" s="1" t="s">
        <v>2858</v>
      </c>
      <c r="B1594" s="1" t="s">
        <v>848</v>
      </c>
      <c r="C1594" s="1" t="s">
        <v>103</v>
      </c>
      <c r="D1594" s="1">
        <v>4480</v>
      </c>
      <c r="E1594" s="1" t="s">
        <v>63</v>
      </c>
      <c r="F1594" s="1">
        <v>36</v>
      </c>
      <c r="G1594" s="1" t="s">
        <v>127</v>
      </c>
      <c r="H1594" s="1">
        <v>490.46</v>
      </c>
      <c r="I1594" s="1" t="s">
        <v>55</v>
      </c>
      <c r="J1594" s="1" t="s">
        <v>55</v>
      </c>
      <c r="K1594" s="1" t="s">
        <v>128</v>
      </c>
      <c r="L1594" s="1" t="s">
        <v>58</v>
      </c>
      <c r="M1594" s="1">
        <v>0</v>
      </c>
      <c r="N1594" s="1">
        <v>2</v>
      </c>
      <c r="O1594" s="1">
        <v>1</v>
      </c>
      <c r="P1594" s="1">
        <v>0</v>
      </c>
      <c r="Q1594" s="1" t="s">
        <v>59</v>
      </c>
      <c r="R1594" s="1" t="s">
        <v>59</v>
      </c>
      <c r="S1594" s="1" t="s">
        <v>59</v>
      </c>
      <c r="T1594" s="1" t="s">
        <v>59</v>
      </c>
      <c r="U1594" s="1" t="s">
        <v>59</v>
      </c>
      <c r="W1594" s="1">
        <v>0</v>
      </c>
      <c r="X1594" s="1">
        <v>0</v>
      </c>
      <c r="Y1594" s="1" t="s">
        <v>66</v>
      </c>
      <c r="Z1594" s="1" t="s">
        <v>66</v>
      </c>
      <c r="AA1594" s="1" t="s">
        <v>58</v>
      </c>
      <c r="AB1594" s="1" t="s">
        <v>66</v>
      </c>
      <c r="AC1594" s="1" t="s">
        <v>58</v>
      </c>
      <c r="AD1594" s="1" t="s">
        <v>58</v>
      </c>
      <c r="AE1594" s="1" t="s">
        <v>58</v>
      </c>
      <c r="AF1594" s="1" t="s">
        <v>58</v>
      </c>
      <c r="AG1594" s="1" t="s">
        <v>58</v>
      </c>
      <c r="AH1594" s="1" t="s">
        <v>58</v>
      </c>
      <c r="AI1594" s="1" t="s">
        <v>58</v>
      </c>
      <c r="AJ1594" s="1" t="s">
        <v>58</v>
      </c>
      <c r="AK1594" s="1">
        <v>1</v>
      </c>
      <c r="AL1594" s="1">
        <v>0</v>
      </c>
      <c r="AM1594" s="1">
        <v>1</v>
      </c>
      <c r="AN1594" s="1">
        <v>0</v>
      </c>
      <c r="AO1594" s="1">
        <v>1</v>
      </c>
      <c r="AP1594" s="1">
        <v>0</v>
      </c>
      <c r="AQ1594" s="1">
        <v>0</v>
      </c>
      <c r="AR1594" s="1">
        <v>1</v>
      </c>
      <c r="AS1594" s="1">
        <v>1</v>
      </c>
      <c r="AT1594" s="1">
        <v>9</v>
      </c>
      <c r="AU1594" s="1">
        <v>110673</v>
      </c>
      <c r="AV1594" s="1">
        <v>15.2</v>
      </c>
      <c r="AW1594" s="1" t="s">
        <v>59</v>
      </c>
      <c r="AX1594" s="1">
        <v>6</v>
      </c>
    </row>
    <row r="1595" spans="1:50">
      <c r="A1595" s="1" t="s">
        <v>2859</v>
      </c>
      <c r="B1595" s="1" t="s">
        <v>273</v>
      </c>
      <c r="C1595" s="1" t="s">
        <v>119</v>
      </c>
      <c r="D1595" s="1">
        <v>520</v>
      </c>
      <c r="E1595" s="1" t="s">
        <v>53</v>
      </c>
      <c r="F1595" s="1">
        <v>70</v>
      </c>
      <c r="G1595" s="1" t="s">
        <v>70</v>
      </c>
      <c r="H1595" s="1">
        <v>427.63</v>
      </c>
      <c r="I1595" s="1" t="s">
        <v>100</v>
      </c>
      <c r="J1595" s="1" t="s">
        <v>71</v>
      </c>
      <c r="K1595" s="1" t="s">
        <v>72</v>
      </c>
      <c r="L1595" s="1" t="s">
        <v>58</v>
      </c>
      <c r="M1595" s="1">
        <v>0</v>
      </c>
      <c r="N1595" s="1">
        <v>2</v>
      </c>
      <c r="O1595" s="1">
        <v>2</v>
      </c>
      <c r="P1595" s="1">
        <v>0</v>
      </c>
      <c r="Q1595" s="1" t="s">
        <v>59</v>
      </c>
      <c r="R1595" s="1" t="s">
        <v>59</v>
      </c>
      <c r="S1595" s="1" t="s">
        <v>66</v>
      </c>
      <c r="T1595" s="1" t="s">
        <v>66</v>
      </c>
      <c r="U1595" s="1" t="s">
        <v>59</v>
      </c>
      <c r="W1595" s="1">
        <v>0</v>
      </c>
      <c r="X1595" s="1">
        <v>0</v>
      </c>
      <c r="Y1595" s="1" t="s">
        <v>66</v>
      </c>
      <c r="Z1595" s="1" t="s">
        <v>66</v>
      </c>
      <c r="AA1595" s="1" t="s">
        <v>58</v>
      </c>
      <c r="AB1595" s="1" t="s">
        <v>66</v>
      </c>
      <c r="AC1595" s="1" t="s">
        <v>58</v>
      </c>
      <c r="AD1595" s="1" t="s">
        <v>58</v>
      </c>
      <c r="AE1595" s="1" t="s">
        <v>58</v>
      </c>
      <c r="AF1595" s="1" t="s">
        <v>58</v>
      </c>
      <c r="AG1595" s="1" t="s">
        <v>58</v>
      </c>
      <c r="AH1595" s="1" t="s">
        <v>58</v>
      </c>
      <c r="AI1595" s="1" t="s">
        <v>58</v>
      </c>
      <c r="AJ1595" s="1" t="s">
        <v>58</v>
      </c>
      <c r="AK1595" s="1">
        <v>0</v>
      </c>
      <c r="AL1595" s="1">
        <v>0</v>
      </c>
      <c r="AM1595" s="1">
        <v>1</v>
      </c>
      <c r="AN1595" s="1">
        <v>0</v>
      </c>
      <c r="AO1595" s="1">
        <v>1</v>
      </c>
      <c r="AP1595" s="1">
        <v>0</v>
      </c>
      <c r="AQ1595" s="1">
        <v>0</v>
      </c>
      <c r="AR1595" s="1">
        <v>1</v>
      </c>
      <c r="AS1595" s="1">
        <v>0</v>
      </c>
      <c r="AT1595" s="1">
        <v>9</v>
      </c>
      <c r="AU1595" s="1">
        <v>105164</v>
      </c>
      <c r="AV1595" s="1">
        <v>15.8</v>
      </c>
      <c r="AW1595" s="1" t="s">
        <v>59</v>
      </c>
      <c r="AX1595" s="1">
        <v>7</v>
      </c>
    </row>
    <row r="1596" spans="1:50">
      <c r="A1596" s="1" t="s">
        <v>2860</v>
      </c>
      <c r="B1596" s="1" t="s">
        <v>2480</v>
      </c>
      <c r="C1596" s="1" t="s">
        <v>108</v>
      </c>
      <c r="D1596" s="1">
        <v>1920</v>
      </c>
      <c r="E1596" s="1" t="s">
        <v>63</v>
      </c>
      <c r="F1596" s="1">
        <v>52</v>
      </c>
      <c r="G1596" s="1" t="s">
        <v>89</v>
      </c>
      <c r="H1596" s="1">
        <v>490.46</v>
      </c>
      <c r="I1596" s="1" t="s">
        <v>55</v>
      </c>
      <c r="J1596" s="1" t="s">
        <v>71</v>
      </c>
      <c r="K1596" s="1" t="s">
        <v>90</v>
      </c>
      <c r="L1596" s="1" t="s">
        <v>66</v>
      </c>
      <c r="M1596" s="1">
        <v>1</v>
      </c>
      <c r="N1596" s="1">
        <v>2</v>
      </c>
      <c r="O1596" s="1">
        <v>2</v>
      </c>
      <c r="P1596" s="1">
        <v>0</v>
      </c>
      <c r="Q1596" s="1" t="s">
        <v>59</v>
      </c>
      <c r="R1596" s="1" t="s">
        <v>59</v>
      </c>
      <c r="S1596" s="1" t="s">
        <v>59</v>
      </c>
      <c r="T1596" s="1" t="s">
        <v>59</v>
      </c>
      <c r="U1596" s="1" t="s">
        <v>59</v>
      </c>
      <c r="V1596" s="1">
        <v>3</v>
      </c>
      <c r="W1596" s="1">
        <v>1</v>
      </c>
      <c r="X1596" s="1">
        <v>0</v>
      </c>
      <c r="Y1596" s="1" t="s">
        <v>66</v>
      </c>
      <c r="Z1596" s="1" t="s">
        <v>58</v>
      </c>
      <c r="AA1596" s="1" t="s">
        <v>58</v>
      </c>
      <c r="AB1596" s="1" t="s">
        <v>66</v>
      </c>
      <c r="AC1596" s="1" t="s">
        <v>58</v>
      </c>
      <c r="AD1596" s="1" t="s">
        <v>58</v>
      </c>
      <c r="AE1596" s="1" t="s">
        <v>66</v>
      </c>
      <c r="AF1596" s="1" t="s">
        <v>58</v>
      </c>
      <c r="AG1596" s="1" t="s">
        <v>58</v>
      </c>
      <c r="AH1596" s="1" t="s">
        <v>58</v>
      </c>
      <c r="AI1596" s="1" t="s">
        <v>58</v>
      </c>
      <c r="AJ1596" s="1" t="s">
        <v>58</v>
      </c>
      <c r="AK1596" s="1">
        <v>0</v>
      </c>
      <c r="AL1596" s="1">
        <v>1</v>
      </c>
      <c r="AM1596" s="1">
        <v>1</v>
      </c>
      <c r="AN1596" s="1">
        <v>0</v>
      </c>
      <c r="AO1596" s="1">
        <v>1</v>
      </c>
      <c r="AP1596" s="1">
        <v>0</v>
      </c>
      <c r="AQ1596" s="1">
        <v>0</v>
      </c>
      <c r="AR1596" s="1">
        <v>0</v>
      </c>
      <c r="AS1596" s="1">
        <v>1</v>
      </c>
      <c r="AT1596" s="1">
        <v>9</v>
      </c>
      <c r="AU1596" s="1">
        <v>160038</v>
      </c>
      <c r="AV1596" s="1">
        <v>16.399999999999999</v>
      </c>
      <c r="AW1596" s="1" t="s">
        <v>59</v>
      </c>
      <c r="AX1596" s="1">
        <v>9</v>
      </c>
    </row>
    <row r="1597" spans="1:50">
      <c r="A1597" s="1" t="s">
        <v>2861</v>
      </c>
      <c r="B1597" s="1" t="s">
        <v>165</v>
      </c>
      <c r="C1597" s="1" t="s">
        <v>126</v>
      </c>
      <c r="D1597" s="1">
        <v>1760</v>
      </c>
      <c r="E1597" s="1" t="s">
        <v>63</v>
      </c>
      <c r="F1597" s="1">
        <v>54</v>
      </c>
      <c r="G1597" s="1" t="s">
        <v>127</v>
      </c>
      <c r="H1597" s="1">
        <v>469.08</v>
      </c>
      <c r="I1597" s="1" t="s">
        <v>76</v>
      </c>
      <c r="J1597" s="1" t="s">
        <v>56</v>
      </c>
      <c r="K1597" s="1" t="s">
        <v>116</v>
      </c>
      <c r="L1597" s="1" t="s">
        <v>58</v>
      </c>
      <c r="M1597" s="1">
        <v>0</v>
      </c>
      <c r="N1597" s="1">
        <v>0</v>
      </c>
      <c r="O1597" s="1">
        <v>0</v>
      </c>
      <c r="P1597" s="1">
        <v>0</v>
      </c>
      <c r="Q1597" s="1" t="s">
        <v>59</v>
      </c>
      <c r="R1597" s="1" t="s">
        <v>59</v>
      </c>
      <c r="S1597" s="1" t="s">
        <v>59</v>
      </c>
      <c r="T1597" s="1" t="s">
        <v>59</v>
      </c>
      <c r="U1597" s="1" t="s">
        <v>59</v>
      </c>
      <c r="W1597" s="1">
        <v>0</v>
      </c>
      <c r="X1597" s="1">
        <v>0</v>
      </c>
      <c r="Y1597" s="1" t="s">
        <v>58</v>
      </c>
      <c r="Z1597" s="1" t="s">
        <v>66</v>
      </c>
      <c r="AA1597" s="1" t="s">
        <v>58</v>
      </c>
      <c r="AB1597" s="1" t="s">
        <v>58</v>
      </c>
      <c r="AC1597" s="1" t="s">
        <v>58</v>
      </c>
      <c r="AD1597" s="1" t="s">
        <v>58</v>
      </c>
      <c r="AE1597" s="1" t="s">
        <v>58</v>
      </c>
      <c r="AF1597" s="1" t="s">
        <v>58</v>
      </c>
      <c r="AG1597" s="1" t="s">
        <v>58</v>
      </c>
      <c r="AH1597" s="1" t="s">
        <v>58</v>
      </c>
      <c r="AI1597" s="1" t="s">
        <v>58</v>
      </c>
      <c r="AJ1597" s="1" t="s">
        <v>58</v>
      </c>
      <c r="AK1597" s="1">
        <v>0</v>
      </c>
      <c r="AL1597" s="1">
        <v>0</v>
      </c>
      <c r="AM1597" s="1">
        <v>1</v>
      </c>
      <c r="AN1597" s="1">
        <v>0</v>
      </c>
      <c r="AO1597" s="1">
        <v>1</v>
      </c>
      <c r="AP1597" s="1">
        <v>1</v>
      </c>
      <c r="AQ1597" s="1">
        <v>1</v>
      </c>
      <c r="AR1597" s="1">
        <v>0</v>
      </c>
      <c r="AS1597" s="1">
        <v>0</v>
      </c>
      <c r="AT1597" s="1">
        <v>9</v>
      </c>
      <c r="AU1597" s="1">
        <v>153868</v>
      </c>
      <c r="AV1597" s="1">
        <v>16.100000000000001</v>
      </c>
      <c r="AW1597" s="1" t="s">
        <v>59</v>
      </c>
      <c r="AX1597" s="1">
        <v>7</v>
      </c>
    </row>
    <row r="1598" spans="1:50">
      <c r="A1598" s="1" t="s">
        <v>2862</v>
      </c>
      <c r="B1598" s="1" t="s">
        <v>102</v>
      </c>
      <c r="C1598" s="1" t="s">
        <v>103</v>
      </c>
      <c r="D1598" s="1">
        <v>4480</v>
      </c>
      <c r="E1598" s="1" t="s">
        <v>63</v>
      </c>
      <c r="F1598" s="1">
        <v>74</v>
      </c>
      <c r="G1598" s="1" t="s">
        <v>246</v>
      </c>
      <c r="H1598" s="1">
        <v>490.46</v>
      </c>
      <c r="I1598" s="1" t="s">
        <v>100</v>
      </c>
      <c r="J1598" s="1" t="s">
        <v>71</v>
      </c>
      <c r="K1598" s="1" t="s">
        <v>72</v>
      </c>
      <c r="L1598" s="1" t="s">
        <v>58</v>
      </c>
      <c r="M1598" s="1">
        <v>0</v>
      </c>
      <c r="N1598" s="1">
        <v>2</v>
      </c>
      <c r="O1598" s="1">
        <v>1</v>
      </c>
      <c r="P1598" s="1">
        <v>0</v>
      </c>
      <c r="Q1598" s="1" t="s">
        <v>59</v>
      </c>
      <c r="R1598" s="1" t="s">
        <v>59</v>
      </c>
      <c r="S1598" s="1" t="s">
        <v>59</v>
      </c>
      <c r="T1598" s="1" t="s">
        <v>59</v>
      </c>
      <c r="U1598" s="1" t="s">
        <v>59</v>
      </c>
      <c r="W1598" s="1">
        <v>0</v>
      </c>
      <c r="X1598" s="1">
        <v>0</v>
      </c>
      <c r="Y1598" s="1" t="s">
        <v>66</v>
      </c>
      <c r="Z1598" s="1" t="s">
        <v>58</v>
      </c>
      <c r="AA1598" s="1" t="s">
        <v>66</v>
      </c>
      <c r="AB1598" s="1" t="s">
        <v>58</v>
      </c>
      <c r="AC1598" s="1" t="s">
        <v>58</v>
      </c>
      <c r="AD1598" s="1" t="s">
        <v>58</v>
      </c>
      <c r="AE1598" s="1" t="s">
        <v>58</v>
      </c>
      <c r="AF1598" s="1" t="s">
        <v>58</v>
      </c>
      <c r="AG1598" s="1" t="s">
        <v>58</v>
      </c>
      <c r="AH1598" s="1" t="s">
        <v>58</v>
      </c>
      <c r="AI1598" s="1" t="s">
        <v>58</v>
      </c>
      <c r="AJ1598" s="1" t="s">
        <v>58</v>
      </c>
      <c r="AK1598" s="1">
        <v>0</v>
      </c>
      <c r="AL1598" s="1">
        <v>0</v>
      </c>
      <c r="AM1598" s="1">
        <v>1</v>
      </c>
      <c r="AN1598" s="1">
        <v>0</v>
      </c>
      <c r="AO1598" s="1">
        <v>1</v>
      </c>
      <c r="AP1598" s="1">
        <v>0</v>
      </c>
      <c r="AQ1598" s="1">
        <v>0</v>
      </c>
      <c r="AR1598" s="1">
        <v>0</v>
      </c>
      <c r="AS1598" s="1">
        <v>0</v>
      </c>
      <c r="AT1598" s="1">
        <v>9</v>
      </c>
      <c r="AU1598" s="1">
        <v>147209</v>
      </c>
      <c r="AV1598" s="1">
        <v>16.5</v>
      </c>
      <c r="AW1598" s="1" t="s">
        <v>59</v>
      </c>
      <c r="AX1598" s="1">
        <v>6</v>
      </c>
    </row>
    <row r="1599" spans="1:50">
      <c r="A1599" s="1" t="s">
        <v>2863</v>
      </c>
      <c r="B1599" s="1" t="s">
        <v>1894</v>
      </c>
      <c r="C1599" s="1" t="s">
        <v>199</v>
      </c>
      <c r="D1599" s="1">
        <v>6160</v>
      </c>
      <c r="E1599" s="1" t="s">
        <v>63</v>
      </c>
      <c r="F1599" s="1">
        <v>64</v>
      </c>
      <c r="G1599" s="1" t="s">
        <v>64</v>
      </c>
      <c r="H1599" s="1">
        <v>400</v>
      </c>
      <c r="I1599" s="1" t="s">
        <v>94</v>
      </c>
      <c r="J1599" s="1" t="s">
        <v>71</v>
      </c>
      <c r="K1599" s="1" t="s">
        <v>80</v>
      </c>
      <c r="L1599" s="1" t="s">
        <v>58</v>
      </c>
      <c r="M1599" s="1">
        <v>0</v>
      </c>
      <c r="N1599" s="1">
        <v>2</v>
      </c>
      <c r="O1599" s="1">
        <v>2</v>
      </c>
      <c r="P1599" s="1">
        <v>0</v>
      </c>
      <c r="Q1599" s="1" t="s">
        <v>59</v>
      </c>
      <c r="R1599" s="1" t="s">
        <v>59</v>
      </c>
      <c r="S1599" s="1" t="s">
        <v>59</v>
      </c>
      <c r="T1599" s="1" t="s">
        <v>59</v>
      </c>
      <c r="U1599" s="1" t="s">
        <v>59</v>
      </c>
      <c r="W1599" s="1">
        <v>0</v>
      </c>
      <c r="X1599" s="1">
        <v>0</v>
      </c>
      <c r="Y1599" s="1" t="s">
        <v>66</v>
      </c>
      <c r="Z1599" s="1" t="s">
        <v>58</v>
      </c>
      <c r="AA1599" s="1" t="s">
        <v>66</v>
      </c>
      <c r="AB1599" s="1" t="s">
        <v>66</v>
      </c>
      <c r="AC1599" s="1" t="s">
        <v>58</v>
      </c>
      <c r="AD1599" s="1" t="s">
        <v>58</v>
      </c>
      <c r="AE1599" s="1" t="s">
        <v>58</v>
      </c>
      <c r="AF1599" s="1" t="s">
        <v>58</v>
      </c>
      <c r="AG1599" s="1" t="s">
        <v>58</v>
      </c>
      <c r="AH1599" s="1" t="s">
        <v>58</v>
      </c>
      <c r="AI1599" s="1" t="s">
        <v>58</v>
      </c>
      <c r="AJ1599" s="1" t="s">
        <v>58</v>
      </c>
      <c r="AK1599" s="1">
        <v>1</v>
      </c>
      <c r="AL1599" s="1">
        <v>0</v>
      </c>
      <c r="AM1599" s="1">
        <v>1</v>
      </c>
      <c r="AN1599" s="1">
        <v>0</v>
      </c>
      <c r="AO1599" s="1">
        <v>1</v>
      </c>
      <c r="AP1599" s="1">
        <v>0</v>
      </c>
      <c r="AQ1599" s="1">
        <v>0</v>
      </c>
      <c r="AR1599" s="1">
        <v>1</v>
      </c>
      <c r="AS1599" s="1">
        <v>0</v>
      </c>
      <c r="AT1599" s="1">
        <v>8</v>
      </c>
      <c r="AU1599" s="1">
        <v>80356</v>
      </c>
      <c r="AV1599" s="1">
        <v>14.4</v>
      </c>
      <c r="AW1599" s="1" t="s">
        <v>59</v>
      </c>
      <c r="AX1599" s="1">
        <v>3</v>
      </c>
    </row>
    <row r="1600" spans="1:50">
      <c r="A1600" s="1" t="s">
        <v>2864</v>
      </c>
      <c r="B1600" s="1" t="s">
        <v>2865</v>
      </c>
      <c r="C1600" s="1" t="s">
        <v>185</v>
      </c>
      <c r="D1600" s="1">
        <v>1600</v>
      </c>
      <c r="E1600" s="1" t="s">
        <v>53</v>
      </c>
      <c r="F1600" s="1">
        <v>48</v>
      </c>
      <c r="G1600" s="1" t="s">
        <v>54</v>
      </c>
      <c r="H1600" s="1">
        <v>255.92</v>
      </c>
      <c r="I1600" s="1" t="s">
        <v>55</v>
      </c>
      <c r="J1600" s="1" t="s">
        <v>55</v>
      </c>
      <c r="K1600" s="1" t="s">
        <v>215</v>
      </c>
      <c r="L1600" s="1" t="s">
        <v>66</v>
      </c>
      <c r="M1600" s="1">
        <v>1</v>
      </c>
      <c r="N1600" s="1">
        <v>1</v>
      </c>
      <c r="O1600" s="1">
        <v>1</v>
      </c>
      <c r="P1600" s="1">
        <v>0</v>
      </c>
      <c r="Q1600" s="1" t="s">
        <v>59</v>
      </c>
      <c r="R1600" s="1" t="s">
        <v>59</v>
      </c>
      <c r="S1600" s="1" t="s">
        <v>66</v>
      </c>
      <c r="T1600" s="1" t="s">
        <v>66</v>
      </c>
      <c r="U1600" s="1" t="s">
        <v>59</v>
      </c>
      <c r="W1600" s="1">
        <v>0</v>
      </c>
      <c r="X1600" s="1">
        <v>0</v>
      </c>
      <c r="Y1600" s="1" t="s">
        <v>58</v>
      </c>
      <c r="Z1600" s="1" t="s">
        <v>66</v>
      </c>
      <c r="AA1600" s="1" t="s">
        <v>58</v>
      </c>
      <c r="AB1600" s="1" t="s">
        <v>66</v>
      </c>
      <c r="AC1600" s="1" t="s">
        <v>58</v>
      </c>
      <c r="AD1600" s="1" t="s">
        <v>58</v>
      </c>
      <c r="AE1600" s="1" t="s">
        <v>58</v>
      </c>
      <c r="AF1600" s="1" t="s">
        <v>58</v>
      </c>
      <c r="AG1600" s="1" t="s">
        <v>58</v>
      </c>
      <c r="AH1600" s="1" t="s">
        <v>58</v>
      </c>
      <c r="AI1600" s="1" t="s">
        <v>58</v>
      </c>
      <c r="AJ1600" s="1" t="s">
        <v>58</v>
      </c>
      <c r="AK1600" s="1">
        <v>0</v>
      </c>
      <c r="AL1600" s="1">
        <v>1</v>
      </c>
      <c r="AM1600" s="1">
        <v>1</v>
      </c>
      <c r="AN1600" s="1">
        <v>1</v>
      </c>
      <c r="AO1600" s="1">
        <v>1</v>
      </c>
      <c r="AP1600" s="1">
        <v>0</v>
      </c>
      <c r="AQ1600" s="1">
        <v>0</v>
      </c>
      <c r="AR1600" s="1">
        <v>0</v>
      </c>
      <c r="AS1600" s="1">
        <v>1</v>
      </c>
      <c r="AT1600" s="1">
        <v>8</v>
      </c>
      <c r="AU1600" s="1">
        <v>93437</v>
      </c>
      <c r="AV1600" s="1">
        <v>14.7</v>
      </c>
      <c r="AW1600" s="1" t="s">
        <v>59</v>
      </c>
      <c r="AX1600" s="1">
        <v>1</v>
      </c>
    </row>
    <row r="1601" spans="1:50">
      <c r="A1601" s="1" t="s">
        <v>2866</v>
      </c>
      <c r="B1601" s="1" t="s">
        <v>2867</v>
      </c>
      <c r="C1601" s="1" t="s">
        <v>148</v>
      </c>
      <c r="D1601" s="1">
        <v>6160</v>
      </c>
      <c r="E1601" s="1" t="s">
        <v>63</v>
      </c>
      <c r="F1601" s="1">
        <v>56</v>
      </c>
      <c r="G1601" s="1" t="s">
        <v>84</v>
      </c>
      <c r="H1601" s="1">
        <v>393.42</v>
      </c>
      <c r="I1601" s="1" t="s">
        <v>55</v>
      </c>
      <c r="J1601" s="1" t="s">
        <v>56</v>
      </c>
      <c r="K1601" s="1" t="s">
        <v>72</v>
      </c>
      <c r="L1601" s="1" t="s">
        <v>58</v>
      </c>
      <c r="M1601" s="1">
        <v>0</v>
      </c>
      <c r="N1601" s="1">
        <v>1</v>
      </c>
      <c r="O1601" s="1">
        <v>1</v>
      </c>
      <c r="P1601" s="1">
        <v>0</v>
      </c>
      <c r="Q1601" s="1" t="s">
        <v>59</v>
      </c>
      <c r="R1601" s="1" t="s">
        <v>59</v>
      </c>
      <c r="S1601" s="1" t="s">
        <v>59</v>
      </c>
      <c r="T1601" s="1" t="s">
        <v>59</v>
      </c>
      <c r="U1601" s="1" t="s">
        <v>59</v>
      </c>
      <c r="W1601" s="1">
        <v>0</v>
      </c>
      <c r="X1601" s="1">
        <v>0</v>
      </c>
      <c r="Y1601" s="1" t="s">
        <v>66</v>
      </c>
      <c r="Z1601" s="1" t="s">
        <v>58</v>
      </c>
      <c r="AA1601" s="1" t="s">
        <v>58</v>
      </c>
      <c r="AB1601" s="1" t="s">
        <v>58</v>
      </c>
      <c r="AC1601" s="1" t="s">
        <v>58</v>
      </c>
      <c r="AD1601" s="1" t="s">
        <v>58</v>
      </c>
      <c r="AE1601" s="1" t="s">
        <v>58</v>
      </c>
      <c r="AF1601" s="1" t="s">
        <v>58</v>
      </c>
      <c r="AG1601" s="1" t="s">
        <v>58</v>
      </c>
      <c r="AH1601" s="1" t="s">
        <v>58</v>
      </c>
      <c r="AI1601" s="1" t="s">
        <v>58</v>
      </c>
      <c r="AJ1601" s="1" t="s">
        <v>58</v>
      </c>
      <c r="AK1601" s="1">
        <v>0</v>
      </c>
      <c r="AL1601" s="1">
        <v>0</v>
      </c>
      <c r="AM1601" s="1">
        <v>1</v>
      </c>
      <c r="AN1601" s="1">
        <v>1</v>
      </c>
      <c r="AO1601" s="1">
        <v>1</v>
      </c>
      <c r="AP1601" s="1">
        <v>0</v>
      </c>
      <c r="AQ1601" s="1">
        <v>0</v>
      </c>
      <c r="AR1601" s="1">
        <v>0</v>
      </c>
      <c r="AS1601" s="1">
        <v>0</v>
      </c>
      <c r="AT1601" s="1">
        <v>8</v>
      </c>
      <c r="AU1601" s="1">
        <v>109090</v>
      </c>
      <c r="AV1601" s="1">
        <v>14.6</v>
      </c>
      <c r="AW1601" s="1" t="s">
        <v>59</v>
      </c>
      <c r="AX1601" s="1">
        <v>3</v>
      </c>
    </row>
    <row r="1602" spans="1:50">
      <c r="A1602" s="1" t="s">
        <v>2868</v>
      </c>
      <c r="B1602" s="1" t="s">
        <v>2728</v>
      </c>
      <c r="C1602" s="1" t="s">
        <v>205</v>
      </c>
      <c r="D1602" s="1">
        <v>2760</v>
      </c>
      <c r="E1602" s="1" t="s">
        <v>63</v>
      </c>
      <c r="F1602" s="1">
        <v>42</v>
      </c>
      <c r="G1602" s="1" t="s">
        <v>70</v>
      </c>
      <c r="H1602" s="1">
        <v>329.61</v>
      </c>
      <c r="I1602" s="1" t="s">
        <v>65</v>
      </c>
      <c r="J1602" s="1" t="s">
        <v>71</v>
      </c>
      <c r="K1602" s="1" t="s">
        <v>156</v>
      </c>
      <c r="L1602" s="1" t="s">
        <v>66</v>
      </c>
      <c r="M1602" s="1">
        <v>3</v>
      </c>
      <c r="N1602" s="1">
        <v>2</v>
      </c>
      <c r="O1602" s="1">
        <v>2</v>
      </c>
      <c r="P1602" s="1">
        <v>0</v>
      </c>
      <c r="Q1602" s="1" t="s">
        <v>59</v>
      </c>
      <c r="R1602" s="1" t="s">
        <v>59</v>
      </c>
      <c r="S1602" s="1" t="s">
        <v>59</v>
      </c>
      <c r="T1602" s="1" t="s">
        <v>59</v>
      </c>
      <c r="U1602" s="1" t="s">
        <v>59</v>
      </c>
      <c r="W1602" s="1">
        <v>0</v>
      </c>
      <c r="X1602" s="1">
        <v>0</v>
      </c>
      <c r="Y1602" s="1" t="s">
        <v>58</v>
      </c>
      <c r="Z1602" s="1" t="s">
        <v>66</v>
      </c>
      <c r="AA1602" s="1" t="s">
        <v>58</v>
      </c>
      <c r="AB1602" s="1" t="s">
        <v>66</v>
      </c>
      <c r="AC1602" s="1" t="s">
        <v>58</v>
      </c>
      <c r="AD1602" s="1" t="s">
        <v>58</v>
      </c>
      <c r="AE1602" s="1" t="s">
        <v>58</v>
      </c>
      <c r="AF1602" s="1" t="s">
        <v>58</v>
      </c>
      <c r="AG1602" s="1" t="s">
        <v>58</v>
      </c>
      <c r="AH1602" s="1" t="s">
        <v>58</v>
      </c>
      <c r="AI1602" s="1" t="s">
        <v>58</v>
      </c>
      <c r="AJ1602" s="1" t="s">
        <v>58</v>
      </c>
      <c r="AK1602" s="1">
        <v>0</v>
      </c>
      <c r="AL1602" s="1">
        <v>1</v>
      </c>
      <c r="AM1602" s="1">
        <v>0</v>
      </c>
      <c r="AN1602" s="1">
        <v>0</v>
      </c>
      <c r="AO1602" s="1">
        <v>0</v>
      </c>
      <c r="AP1602" s="1">
        <v>1</v>
      </c>
      <c r="AQ1602" s="1">
        <v>0</v>
      </c>
      <c r="AR1602" s="1">
        <v>0</v>
      </c>
      <c r="AS1602" s="1">
        <v>0</v>
      </c>
      <c r="AT1602" s="1">
        <v>9</v>
      </c>
      <c r="AU1602" s="1">
        <v>82370</v>
      </c>
      <c r="AV1602" s="1">
        <v>14.6</v>
      </c>
      <c r="AW1602" s="1" t="s">
        <v>59</v>
      </c>
      <c r="AX1602" s="1">
        <v>1</v>
      </c>
    </row>
    <row r="1603" spans="1:50">
      <c r="A1603" s="1" t="s">
        <v>2869</v>
      </c>
      <c r="B1603" s="1" t="s">
        <v>1979</v>
      </c>
      <c r="C1603" s="1" t="s">
        <v>417</v>
      </c>
      <c r="D1603" s="1">
        <v>2995</v>
      </c>
      <c r="E1603" s="1" t="s">
        <v>63</v>
      </c>
      <c r="F1603" s="1">
        <v>46</v>
      </c>
      <c r="G1603" s="1" t="s">
        <v>127</v>
      </c>
      <c r="H1603" s="1">
        <v>439.14</v>
      </c>
      <c r="I1603" s="1" t="s">
        <v>55</v>
      </c>
      <c r="J1603" s="1" t="s">
        <v>71</v>
      </c>
      <c r="K1603" s="1" t="s">
        <v>80</v>
      </c>
      <c r="L1603" s="1" t="s">
        <v>66</v>
      </c>
      <c r="M1603" s="1">
        <v>2</v>
      </c>
      <c r="N1603" s="1">
        <v>2</v>
      </c>
      <c r="O1603" s="1">
        <v>2</v>
      </c>
      <c r="P1603" s="1">
        <v>0</v>
      </c>
      <c r="Q1603" s="1" t="s">
        <v>59</v>
      </c>
      <c r="R1603" s="1" t="s">
        <v>59</v>
      </c>
      <c r="S1603" s="1" t="s">
        <v>59</v>
      </c>
      <c r="T1603" s="1" t="s">
        <v>59</v>
      </c>
      <c r="U1603" s="1" t="s">
        <v>59</v>
      </c>
      <c r="V1603" s="1">
        <v>1</v>
      </c>
      <c r="W1603" s="1">
        <v>1</v>
      </c>
      <c r="X1603" s="1">
        <v>1</v>
      </c>
      <c r="Y1603" s="1" t="s">
        <v>58</v>
      </c>
      <c r="Z1603" s="1" t="s">
        <v>58</v>
      </c>
      <c r="AA1603" s="1" t="s">
        <v>58</v>
      </c>
      <c r="AB1603" s="1" t="s">
        <v>58</v>
      </c>
      <c r="AC1603" s="1" t="s">
        <v>58</v>
      </c>
      <c r="AD1603" s="1" t="s">
        <v>58</v>
      </c>
      <c r="AE1603" s="1" t="s">
        <v>58</v>
      </c>
      <c r="AF1603" s="1" t="s">
        <v>58</v>
      </c>
      <c r="AG1603" s="1" t="s">
        <v>58</v>
      </c>
      <c r="AH1603" s="1" t="s">
        <v>58</v>
      </c>
      <c r="AI1603" s="1" t="s">
        <v>58</v>
      </c>
      <c r="AJ1603" s="1" t="s">
        <v>58</v>
      </c>
      <c r="AK1603" s="1">
        <v>1</v>
      </c>
      <c r="AL1603" s="1">
        <v>1</v>
      </c>
      <c r="AM1603" s="1">
        <v>1</v>
      </c>
      <c r="AN1603" s="1">
        <v>0</v>
      </c>
      <c r="AO1603" s="1">
        <v>0</v>
      </c>
      <c r="AP1603" s="1">
        <v>1</v>
      </c>
      <c r="AQ1603" s="1">
        <v>0</v>
      </c>
      <c r="AR1603" s="1">
        <v>0</v>
      </c>
      <c r="AS1603" s="1">
        <v>1</v>
      </c>
      <c r="AT1603" s="1">
        <v>6</v>
      </c>
      <c r="AU1603" s="1">
        <v>72737</v>
      </c>
      <c r="AV1603" s="1">
        <v>14</v>
      </c>
      <c r="AW1603" s="1" t="s">
        <v>59</v>
      </c>
      <c r="AX1603" s="1">
        <v>4</v>
      </c>
    </row>
    <row r="1604" spans="1:50">
      <c r="A1604" s="1" t="s">
        <v>2870</v>
      </c>
      <c r="B1604" s="1" t="s">
        <v>1099</v>
      </c>
      <c r="C1604" s="1" t="s">
        <v>79</v>
      </c>
      <c r="D1604" s="1">
        <v>7040</v>
      </c>
      <c r="E1604" s="1" t="s">
        <v>63</v>
      </c>
      <c r="F1604" s="1">
        <v>68</v>
      </c>
      <c r="G1604" s="1" t="s">
        <v>104</v>
      </c>
      <c r="H1604" s="1">
        <v>392.11</v>
      </c>
      <c r="I1604" s="1" t="s">
        <v>76</v>
      </c>
      <c r="J1604" s="1" t="s">
        <v>71</v>
      </c>
      <c r="K1604" s="1" t="s">
        <v>153</v>
      </c>
      <c r="L1604" s="1" t="s">
        <v>66</v>
      </c>
      <c r="M1604" s="1">
        <v>1</v>
      </c>
      <c r="N1604" s="1">
        <v>2</v>
      </c>
      <c r="O1604" s="1">
        <v>2</v>
      </c>
      <c r="P1604" s="1">
        <v>0</v>
      </c>
      <c r="Q1604" s="1" t="s">
        <v>59</v>
      </c>
      <c r="R1604" s="1" t="s">
        <v>59</v>
      </c>
      <c r="S1604" s="1" t="s">
        <v>59</v>
      </c>
      <c r="T1604" s="1" t="s">
        <v>66</v>
      </c>
      <c r="U1604" s="1" t="s">
        <v>59</v>
      </c>
      <c r="V1604" s="1">
        <v>0</v>
      </c>
      <c r="W1604" s="1">
        <v>1</v>
      </c>
      <c r="X1604" s="1">
        <v>1</v>
      </c>
      <c r="Y1604" s="1" t="s">
        <v>66</v>
      </c>
      <c r="Z1604" s="1" t="s">
        <v>66</v>
      </c>
      <c r="AA1604" s="1" t="s">
        <v>66</v>
      </c>
      <c r="AB1604" s="1" t="s">
        <v>66</v>
      </c>
      <c r="AC1604" s="1" t="s">
        <v>58</v>
      </c>
      <c r="AD1604" s="1" t="s">
        <v>58</v>
      </c>
      <c r="AE1604" s="1" t="s">
        <v>66</v>
      </c>
      <c r="AF1604" s="1" t="s">
        <v>58</v>
      </c>
      <c r="AG1604" s="1" t="s">
        <v>58</v>
      </c>
      <c r="AH1604" s="1" t="s">
        <v>58</v>
      </c>
      <c r="AI1604" s="1" t="s">
        <v>58</v>
      </c>
      <c r="AJ1604" s="1" t="s">
        <v>58</v>
      </c>
      <c r="AK1604" s="1">
        <v>0</v>
      </c>
      <c r="AL1604" s="1">
        <v>0</v>
      </c>
      <c r="AM1604" s="1">
        <v>1</v>
      </c>
      <c r="AN1604" s="1">
        <v>1</v>
      </c>
      <c r="AO1604" s="1">
        <v>1</v>
      </c>
      <c r="AP1604" s="1">
        <v>0</v>
      </c>
      <c r="AQ1604" s="1">
        <v>0</v>
      </c>
      <c r="AR1604" s="1">
        <v>0</v>
      </c>
      <c r="AS1604" s="1">
        <v>0</v>
      </c>
      <c r="AT1604" s="1">
        <v>8</v>
      </c>
      <c r="AU1604" s="1">
        <v>78725</v>
      </c>
      <c r="AV1604" s="1">
        <v>13.9</v>
      </c>
      <c r="AW1604" s="1" t="s">
        <v>59</v>
      </c>
      <c r="AX1604" s="1">
        <v>8</v>
      </c>
    </row>
    <row r="1605" spans="1:50">
      <c r="A1605" s="1" t="s">
        <v>2871</v>
      </c>
      <c r="B1605" s="1" t="s">
        <v>2872</v>
      </c>
      <c r="C1605" s="1" t="s">
        <v>93</v>
      </c>
      <c r="D1605" s="1">
        <v>1120</v>
      </c>
      <c r="E1605" s="1" t="s">
        <v>63</v>
      </c>
      <c r="F1605" s="1">
        <v>40</v>
      </c>
      <c r="G1605" s="1" t="s">
        <v>226</v>
      </c>
      <c r="H1605" s="1">
        <v>428.29</v>
      </c>
      <c r="I1605" s="1" t="s">
        <v>55</v>
      </c>
      <c r="J1605" s="1" t="s">
        <v>71</v>
      </c>
      <c r="K1605" s="1" t="s">
        <v>145</v>
      </c>
      <c r="L1605" s="1" t="s">
        <v>66</v>
      </c>
      <c r="M1605" s="1">
        <v>4</v>
      </c>
      <c r="N1605" s="1">
        <v>2</v>
      </c>
      <c r="O1605" s="1">
        <v>2</v>
      </c>
      <c r="P1605" s="1">
        <v>0</v>
      </c>
      <c r="Q1605" s="1" t="s">
        <v>59</v>
      </c>
      <c r="R1605" s="1" t="s">
        <v>59</v>
      </c>
      <c r="S1605" s="1" t="s">
        <v>59</v>
      </c>
      <c r="T1605" s="1" t="s">
        <v>59</v>
      </c>
      <c r="U1605" s="1" t="s">
        <v>59</v>
      </c>
      <c r="W1605" s="1">
        <v>0</v>
      </c>
      <c r="X1605" s="1">
        <v>0</v>
      </c>
      <c r="Y1605" s="1" t="s">
        <v>66</v>
      </c>
      <c r="Z1605" s="1" t="s">
        <v>66</v>
      </c>
      <c r="AA1605" s="1" t="s">
        <v>58</v>
      </c>
      <c r="AB1605" s="1" t="s">
        <v>66</v>
      </c>
      <c r="AC1605" s="1" t="s">
        <v>58</v>
      </c>
      <c r="AD1605" s="1" t="s">
        <v>58</v>
      </c>
      <c r="AE1605" s="1" t="s">
        <v>58</v>
      </c>
      <c r="AF1605" s="1" t="s">
        <v>58</v>
      </c>
      <c r="AG1605" s="1" t="s">
        <v>58</v>
      </c>
      <c r="AH1605" s="1" t="s">
        <v>58</v>
      </c>
      <c r="AI1605" s="1" t="s">
        <v>58</v>
      </c>
      <c r="AJ1605" s="1" t="s">
        <v>58</v>
      </c>
      <c r="AK1605" s="1">
        <v>0</v>
      </c>
      <c r="AL1605" s="1">
        <v>0</v>
      </c>
      <c r="AM1605" s="1">
        <v>1</v>
      </c>
      <c r="AN1605" s="1">
        <v>0</v>
      </c>
      <c r="AO1605" s="1">
        <v>0</v>
      </c>
      <c r="AP1605" s="1">
        <v>0</v>
      </c>
      <c r="AQ1605" s="1">
        <v>0</v>
      </c>
      <c r="AR1605" s="1">
        <v>0</v>
      </c>
      <c r="AS1605" s="1">
        <v>0</v>
      </c>
      <c r="AT1605" s="1">
        <v>6</v>
      </c>
      <c r="AU1605" s="1">
        <v>81428</v>
      </c>
      <c r="AV1605" s="1">
        <v>13.4</v>
      </c>
      <c r="AW1605" s="1" t="s">
        <v>59</v>
      </c>
      <c r="AX1605" s="1">
        <v>5</v>
      </c>
    </row>
    <row r="1606" spans="1:50">
      <c r="A1606" s="1" t="s">
        <v>2873</v>
      </c>
      <c r="B1606" s="1" t="s">
        <v>1571</v>
      </c>
      <c r="C1606" s="1" t="s">
        <v>185</v>
      </c>
      <c r="D1606" s="1">
        <v>1400</v>
      </c>
      <c r="E1606" s="1" t="s">
        <v>53</v>
      </c>
      <c r="F1606" s="1">
        <v>0</v>
      </c>
      <c r="G1606" s="1" t="s">
        <v>226</v>
      </c>
      <c r="H1606" s="1">
        <v>358.22</v>
      </c>
      <c r="I1606" s="1" t="s">
        <v>55</v>
      </c>
      <c r="J1606" s="1" t="s">
        <v>55</v>
      </c>
      <c r="K1606" s="1" t="s">
        <v>128</v>
      </c>
      <c r="L1606" s="1" t="s">
        <v>66</v>
      </c>
      <c r="M1606" s="1">
        <v>1</v>
      </c>
      <c r="N1606" s="1">
        <v>2</v>
      </c>
      <c r="O1606" s="1">
        <v>2</v>
      </c>
      <c r="P1606" s="1">
        <v>0</v>
      </c>
      <c r="Q1606" s="1" t="s">
        <v>59</v>
      </c>
      <c r="R1606" s="1" t="s">
        <v>59</v>
      </c>
      <c r="S1606" s="1" t="s">
        <v>59</v>
      </c>
      <c r="T1606" s="1" t="s">
        <v>59</v>
      </c>
      <c r="U1606" s="1" t="s">
        <v>59</v>
      </c>
      <c r="W1606" s="1">
        <v>0</v>
      </c>
      <c r="X1606" s="1">
        <v>0</v>
      </c>
      <c r="Y1606" s="1" t="s">
        <v>58</v>
      </c>
      <c r="Z1606" s="1" t="s">
        <v>58</v>
      </c>
      <c r="AA1606" s="1" t="s">
        <v>58</v>
      </c>
      <c r="AB1606" s="1" t="s">
        <v>58</v>
      </c>
      <c r="AC1606" s="1" t="s">
        <v>58</v>
      </c>
      <c r="AD1606" s="1" t="s">
        <v>58</v>
      </c>
      <c r="AE1606" s="1" t="s">
        <v>58</v>
      </c>
      <c r="AF1606" s="1" t="s">
        <v>58</v>
      </c>
      <c r="AG1606" s="1" t="s">
        <v>58</v>
      </c>
      <c r="AH1606" s="1" t="s">
        <v>58</v>
      </c>
      <c r="AI1606" s="1" t="s">
        <v>58</v>
      </c>
      <c r="AJ1606" s="1" t="s">
        <v>58</v>
      </c>
      <c r="AK1606" s="1">
        <v>0</v>
      </c>
      <c r="AL1606" s="1">
        <v>0</v>
      </c>
      <c r="AM1606" s="1">
        <v>1</v>
      </c>
      <c r="AN1606" s="1">
        <v>0</v>
      </c>
      <c r="AO1606" s="1">
        <v>0</v>
      </c>
      <c r="AP1606" s="1">
        <v>0</v>
      </c>
      <c r="AQ1606" s="1">
        <v>0</v>
      </c>
      <c r="AR1606" s="1">
        <v>0</v>
      </c>
      <c r="AS1606" s="1">
        <v>1</v>
      </c>
      <c r="AT1606" s="1">
        <v>8</v>
      </c>
      <c r="AU1606" s="1">
        <v>85832</v>
      </c>
      <c r="AV1606" s="1">
        <v>14.8</v>
      </c>
      <c r="AW1606" s="1" t="s">
        <v>59</v>
      </c>
      <c r="AX1606" s="1">
        <v>1</v>
      </c>
    </row>
    <row r="1607" spans="1:50">
      <c r="A1607" s="1" t="s">
        <v>2874</v>
      </c>
      <c r="B1607" s="1" t="s">
        <v>800</v>
      </c>
      <c r="C1607" s="1" t="s">
        <v>79</v>
      </c>
      <c r="D1607" s="1">
        <v>7040</v>
      </c>
      <c r="E1607" s="1" t="s">
        <v>63</v>
      </c>
      <c r="F1607" s="1">
        <v>68</v>
      </c>
      <c r="G1607" s="1" t="s">
        <v>163</v>
      </c>
      <c r="H1607" s="1">
        <v>427.3</v>
      </c>
      <c r="I1607" s="1" t="s">
        <v>105</v>
      </c>
      <c r="J1607" s="1" t="s">
        <v>71</v>
      </c>
      <c r="K1607" s="1" t="s">
        <v>153</v>
      </c>
      <c r="L1607" s="1" t="s">
        <v>58</v>
      </c>
      <c r="M1607" s="1">
        <v>0</v>
      </c>
      <c r="N1607" s="1">
        <v>2</v>
      </c>
      <c r="O1607" s="1">
        <v>2</v>
      </c>
      <c r="P1607" s="1">
        <v>0</v>
      </c>
      <c r="Q1607" s="1" t="s">
        <v>59</v>
      </c>
      <c r="R1607" s="1" t="s">
        <v>66</v>
      </c>
      <c r="S1607" s="1" t="s">
        <v>66</v>
      </c>
      <c r="T1607" s="1" t="s">
        <v>59</v>
      </c>
      <c r="U1607" s="1" t="s">
        <v>59</v>
      </c>
      <c r="V1607" s="1">
        <v>1</v>
      </c>
      <c r="W1607" s="1">
        <v>1</v>
      </c>
      <c r="X1607" s="1">
        <v>0</v>
      </c>
      <c r="Y1607" s="1" t="s">
        <v>66</v>
      </c>
      <c r="Z1607" s="1" t="s">
        <v>66</v>
      </c>
      <c r="AA1607" s="1" t="s">
        <v>58</v>
      </c>
      <c r="AB1607" s="1" t="s">
        <v>66</v>
      </c>
      <c r="AC1607" s="1" t="s">
        <v>58</v>
      </c>
      <c r="AD1607" s="1" t="s">
        <v>58</v>
      </c>
      <c r="AE1607" s="1" t="s">
        <v>58</v>
      </c>
      <c r="AF1607" s="1" t="s">
        <v>58</v>
      </c>
      <c r="AG1607" s="1" t="s">
        <v>58</v>
      </c>
      <c r="AH1607" s="1" t="s">
        <v>58</v>
      </c>
      <c r="AI1607" s="1" t="s">
        <v>58</v>
      </c>
      <c r="AJ1607" s="1" t="s">
        <v>58</v>
      </c>
      <c r="AK1607" s="1">
        <v>1</v>
      </c>
      <c r="AL1607" s="1">
        <v>0</v>
      </c>
      <c r="AM1607" s="1">
        <v>1</v>
      </c>
      <c r="AN1607" s="1">
        <v>0</v>
      </c>
      <c r="AO1607" s="1">
        <v>1</v>
      </c>
      <c r="AP1607" s="1">
        <v>0</v>
      </c>
      <c r="AQ1607" s="1">
        <v>0</v>
      </c>
      <c r="AR1607" s="1">
        <v>0</v>
      </c>
      <c r="AS1607" s="1">
        <v>0</v>
      </c>
      <c r="AT1607" s="1">
        <v>9</v>
      </c>
      <c r="AU1607" s="1">
        <v>144791</v>
      </c>
      <c r="AV1607" s="1">
        <v>16.5</v>
      </c>
      <c r="AW1607" s="1" t="s">
        <v>59</v>
      </c>
      <c r="AX1607" s="1">
        <v>8</v>
      </c>
    </row>
    <row r="1608" spans="1:50">
      <c r="A1608" s="1" t="s">
        <v>2875</v>
      </c>
      <c r="B1608" s="1" t="s">
        <v>2876</v>
      </c>
      <c r="C1608" s="1" t="s">
        <v>148</v>
      </c>
      <c r="D1608" s="1">
        <v>5015</v>
      </c>
      <c r="E1608" s="1" t="s">
        <v>53</v>
      </c>
      <c r="F1608" s="1">
        <v>34</v>
      </c>
      <c r="G1608" s="1" t="s">
        <v>163</v>
      </c>
      <c r="H1608" s="1">
        <v>403.95</v>
      </c>
      <c r="I1608" s="1" t="s">
        <v>55</v>
      </c>
      <c r="J1608" s="1" t="s">
        <v>55</v>
      </c>
      <c r="K1608" s="1" t="s">
        <v>215</v>
      </c>
      <c r="L1608" s="1" t="s">
        <v>66</v>
      </c>
      <c r="M1608" s="1">
        <v>1</v>
      </c>
      <c r="N1608" s="1">
        <v>1</v>
      </c>
      <c r="O1608" s="1">
        <v>1</v>
      </c>
      <c r="P1608" s="1">
        <v>0</v>
      </c>
      <c r="Q1608" s="1" t="s">
        <v>59</v>
      </c>
      <c r="R1608" s="1" t="s">
        <v>59</v>
      </c>
      <c r="S1608" s="1" t="s">
        <v>59</v>
      </c>
      <c r="T1608" s="1" t="s">
        <v>59</v>
      </c>
      <c r="U1608" s="1" t="s">
        <v>59</v>
      </c>
      <c r="W1608" s="1">
        <v>0</v>
      </c>
      <c r="X1608" s="1">
        <v>0</v>
      </c>
      <c r="Y1608" s="1" t="s">
        <v>58</v>
      </c>
      <c r="Z1608" s="1" t="s">
        <v>66</v>
      </c>
      <c r="AA1608" s="1" t="s">
        <v>58</v>
      </c>
      <c r="AB1608" s="1" t="s">
        <v>66</v>
      </c>
      <c r="AC1608" s="1" t="s">
        <v>58</v>
      </c>
      <c r="AD1608" s="1" t="s">
        <v>58</v>
      </c>
      <c r="AE1608" s="1" t="s">
        <v>58</v>
      </c>
      <c r="AF1608" s="1" t="s">
        <v>58</v>
      </c>
      <c r="AG1608" s="1" t="s">
        <v>58</v>
      </c>
      <c r="AH1608" s="1" t="s">
        <v>58</v>
      </c>
      <c r="AI1608" s="1" t="s">
        <v>58</v>
      </c>
      <c r="AJ1608" s="1" t="s">
        <v>58</v>
      </c>
      <c r="AK1608" s="1">
        <v>0</v>
      </c>
      <c r="AL1608" s="1">
        <v>1</v>
      </c>
      <c r="AM1608" s="1">
        <v>1</v>
      </c>
      <c r="AN1608" s="1">
        <v>0</v>
      </c>
      <c r="AO1608" s="1">
        <v>1</v>
      </c>
      <c r="AP1608" s="1">
        <v>0</v>
      </c>
      <c r="AQ1608" s="1">
        <v>0</v>
      </c>
      <c r="AR1608" s="1">
        <v>1</v>
      </c>
      <c r="AS1608" s="1">
        <v>0</v>
      </c>
      <c r="AT1608" s="1">
        <v>6</v>
      </c>
      <c r="AU1608" s="1">
        <v>84090</v>
      </c>
      <c r="AV1608" s="1">
        <v>14.2</v>
      </c>
      <c r="AW1608" s="1" t="s">
        <v>59</v>
      </c>
      <c r="AX1608" s="1">
        <v>3</v>
      </c>
    </row>
    <row r="1609" spans="1:50">
      <c r="A1609" s="1" t="s">
        <v>2877</v>
      </c>
      <c r="B1609" s="1" t="s">
        <v>1352</v>
      </c>
      <c r="C1609" s="1" t="s">
        <v>122</v>
      </c>
      <c r="D1609" s="1">
        <v>8960</v>
      </c>
      <c r="E1609" s="1" t="s">
        <v>63</v>
      </c>
      <c r="F1609" s="1">
        <v>42</v>
      </c>
      <c r="G1609" s="1" t="s">
        <v>226</v>
      </c>
      <c r="H1609" s="1">
        <v>360.86</v>
      </c>
      <c r="I1609" s="1" t="s">
        <v>94</v>
      </c>
      <c r="J1609" s="1" t="s">
        <v>71</v>
      </c>
      <c r="K1609" s="1" t="s">
        <v>128</v>
      </c>
      <c r="L1609" s="1" t="s">
        <v>58</v>
      </c>
      <c r="M1609" s="1">
        <v>0</v>
      </c>
      <c r="N1609" s="1">
        <v>2</v>
      </c>
      <c r="O1609" s="1">
        <v>2</v>
      </c>
      <c r="P1609" s="1">
        <v>0</v>
      </c>
      <c r="Q1609" s="1" t="s">
        <v>59</v>
      </c>
      <c r="R1609" s="1" t="s">
        <v>59</v>
      </c>
      <c r="S1609" s="1" t="s">
        <v>66</v>
      </c>
      <c r="T1609" s="1" t="s">
        <v>59</v>
      </c>
      <c r="U1609" s="1" t="s">
        <v>66</v>
      </c>
      <c r="V1609" s="1">
        <v>1</v>
      </c>
      <c r="W1609" s="1">
        <v>1</v>
      </c>
      <c r="X1609" s="1">
        <v>0</v>
      </c>
      <c r="Y1609" s="1" t="s">
        <v>66</v>
      </c>
      <c r="Z1609" s="1" t="s">
        <v>66</v>
      </c>
      <c r="AA1609" s="1" t="s">
        <v>66</v>
      </c>
      <c r="AB1609" s="1" t="s">
        <v>66</v>
      </c>
      <c r="AC1609" s="1" t="s">
        <v>58</v>
      </c>
      <c r="AD1609" s="1" t="s">
        <v>58</v>
      </c>
      <c r="AE1609" s="1" t="s">
        <v>66</v>
      </c>
      <c r="AF1609" s="1" t="s">
        <v>58</v>
      </c>
      <c r="AG1609" s="1" t="s">
        <v>66</v>
      </c>
      <c r="AH1609" s="1" t="s">
        <v>58</v>
      </c>
      <c r="AI1609" s="1" t="s">
        <v>58</v>
      </c>
      <c r="AJ1609" s="1" t="s">
        <v>58</v>
      </c>
      <c r="AK1609" s="1">
        <v>0</v>
      </c>
      <c r="AL1609" s="1">
        <v>0</v>
      </c>
      <c r="AM1609" s="1">
        <v>1</v>
      </c>
      <c r="AN1609" s="1">
        <v>1</v>
      </c>
      <c r="AO1609" s="1">
        <v>1</v>
      </c>
      <c r="AP1609" s="1">
        <v>0</v>
      </c>
      <c r="AQ1609" s="1">
        <v>0</v>
      </c>
      <c r="AR1609" s="1">
        <v>0</v>
      </c>
      <c r="AS1609" s="1">
        <v>1</v>
      </c>
      <c r="AT1609" s="1">
        <v>7</v>
      </c>
      <c r="AU1609" s="1">
        <v>62893</v>
      </c>
      <c r="AV1609" s="1">
        <v>14.1</v>
      </c>
      <c r="AW1609" s="1" t="s">
        <v>59</v>
      </c>
      <c r="AX1609" s="1">
        <v>7</v>
      </c>
    </row>
    <row r="1610" spans="1:50">
      <c r="A1610" s="1" t="s">
        <v>2878</v>
      </c>
      <c r="B1610" s="1" t="s">
        <v>668</v>
      </c>
      <c r="C1610" s="1" t="s">
        <v>103</v>
      </c>
      <c r="D1610" s="1">
        <v>8735</v>
      </c>
      <c r="E1610" s="1" t="s">
        <v>53</v>
      </c>
      <c r="F1610" s="1">
        <v>48</v>
      </c>
      <c r="G1610" s="1" t="s">
        <v>163</v>
      </c>
      <c r="H1610" s="1">
        <v>449.34</v>
      </c>
      <c r="I1610" s="1" t="s">
        <v>241</v>
      </c>
      <c r="J1610" s="1" t="s">
        <v>71</v>
      </c>
      <c r="K1610" s="1" t="s">
        <v>131</v>
      </c>
      <c r="L1610" s="1" t="s">
        <v>58</v>
      </c>
      <c r="M1610" s="1">
        <v>0</v>
      </c>
      <c r="N1610" s="1">
        <v>0</v>
      </c>
      <c r="O1610" s="1">
        <v>0</v>
      </c>
      <c r="P1610" s="1">
        <v>0</v>
      </c>
      <c r="Q1610" s="1" t="s">
        <v>59</v>
      </c>
      <c r="R1610" s="1" t="s">
        <v>66</v>
      </c>
      <c r="S1610" s="1" t="s">
        <v>66</v>
      </c>
      <c r="T1610" s="1" t="s">
        <v>59</v>
      </c>
      <c r="U1610" s="1" t="s">
        <v>59</v>
      </c>
      <c r="W1610" s="1">
        <v>0</v>
      </c>
      <c r="X1610" s="1">
        <v>0</v>
      </c>
      <c r="Y1610" s="1" t="s">
        <v>59</v>
      </c>
      <c r="Z1610" s="1" t="s">
        <v>59</v>
      </c>
      <c r="AA1610" s="1" t="s">
        <v>59</v>
      </c>
      <c r="AB1610" s="1" t="s">
        <v>59</v>
      </c>
      <c r="AC1610" s="1" t="s">
        <v>59</v>
      </c>
      <c r="AD1610" s="1" t="s">
        <v>59</v>
      </c>
      <c r="AE1610" s="1" t="s">
        <v>59</v>
      </c>
      <c r="AF1610" s="1" t="s">
        <v>59</v>
      </c>
      <c r="AG1610" s="1" t="s">
        <v>59</v>
      </c>
      <c r="AH1610" s="1" t="s">
        <v>59</v>
      </c>
      <c r="AI1610" s="1" t="s">
        <v>59</v>
      </c>
      <c r="AJ1610" s="1" t="s">
        <v>59</v>
      </c>
      <c r="AT1610" s="1">
        <v>9</v>
      </c>
      <c r="AU1610" s="1">
        <v>133881</v>
      </c>
      <c r="AV1610" s="1">
        <v>15.2</v>
      </c>
      <c r="AW1610" s="1" t="s">
        <v>59</v>
      </c>
      <c r="AX1610" s="1">
        <v>6</v>
      </c>
    </row>
    <row r="1611" spans="1:50">
      <c r="A1611" s="1" t="s">
        <v>2879</v>
      </c>
      <c r="B1611" s="1" t="s">
        <v>2880</v>
      </c>
      <c r="C1611" s="1" t="s">
        <v>199</v>
      </c>
      <c r="D1611" s="1">
        <v>6160</v>
      </c>
      <c r="E1611" s="1" t="s">
        <v>63</v>
      </c>
      <c r="F1611" s="1">
        <v>40</v>
      </c>
      <c r="G1611" s="1" t="s">
        <v>163</v>
      </c>
      <c r="H1611" s="1">
        <v>399.01</v>
      </c>
      <c r="I1611" s="1" t="s">
        <v>100</v>
      </c>
      <c r="J1611" s="1" t="s">
        <v>71</v>
      </c>
      <c r="K1611" s="1" t="s">
        <v>153</v>
      </c>
      <c r="L1611" s="1" t="s">
        <v>66</v>
      </c>
      <c r="M1611" s="1">
        <v>3</v>
      </c>
      <c r="N1611" s="1">
        <v>1</v>
      </c>
      <c r="O1611" s="1">
        <v>1</v>
      </c>
      <c r="P1611" s="1">
        <v>0</v>
      </c>
      <c r="Q1611" s="1" t="s">
        <v>59</v>
      </c>
      <c r="R1611" s="1" t="s">
        <v>59</v>
      </c>
      <c r="S1611" s="1" t="s">
        <v>59</v>
      </c>
      <c r="T1611" s="1" t="s">
        <v>59</v>
      </c>
      <c r="U1611" s="1" t="s">
        <v>66</v>
      </c>
      <c r="W1611" s="1">
        <v>0</v>
      </c>
      <c r="X1611" s="1">
        <v>0</v>
      </c>
      <c r="Y1611" s="1" t="s">
        <v>58</v>
      </c>
      <c r="Z1611" s="1" t="s">
        <v>66</v>
      </c>
      <c r="AA1611" s="1" t="s">
        <v>58</v>
      </c>
      <c r="AB1611" s="1" t="s">
        <v>66</v>
      </c>
      <c r="AC1611" s="1" t="s">
        <v>58</v>
      </c>
      <c r="AD1611" s="1" t="s">
        <v>58</v>
      </c>
      <c r="AE1611" s="1" t="s">
        <v>58</v>
      </c>
      <c r="AF1611" s="1" t="s">
        <v>58</v>
      </c>
      <c r="AG1611" s="1" t="s">
        <v>58</v>
      </c>
      <c r="AH1611" s="1" t="s">
        <v>66</v>
      </c>
      <c r="AI1611" s="1" t="s">
        <v>58</v>
      </c>
      <c r="AJ1611" s="1" t="s">
        <v>58</v>
      </c>
      <c r="AK1611" s="1">
        <v>0</v>
      </c>
      <c r="AL1611" s="1">
        <v>0</v>
      </c>
      <c r="AM1611" s="1">
        <v>0</v>
      </c>
      <c r="AN1611" s="1">
        <v>0</v>
      </c>
      <c r="AO1611" s="1">
        <v>0</v>
      </c>
      <c r="AP1611" s="1">
        <v>0</v>
      </c>
      <c r="AQ1611" s="1">
        <v>0</v>
      </c>
      <c r="AR1611" s="1">
        <v>0</v>
      </c>
      <c r="AS1611" s="1">
        <v>0</v>
      </c>
      <c r="AT1611" s="1">
        <v>9</v>
      </c>
      <c r="AU1611" s="1">
        <v>92845</v>
      </c>
      <c r="AV1611" s="1">
        <v>14</v>
      </c>
      <c r="AW1611" s="1" t="s">
        <v>59</v>
      </c>
      <c r="AX1611" s="1">
        <v>3</v>
      </c>
    </row>
    <row r="1612" spans="1:50">
      <c r="A1612" s="1" t="s">
        <v>2881</v>
      </c>
      <c r="B1612" s="1" t="s">
        <v>1522</v>
      </c>
      <c r="C1612" s="1" t="s">
        <v>271</v>
      </c>
      <c r="D1612" s="1">
        <v>5080</v>
      </c>
      <c r="E1612" s="1" t="s">
        <v>63</v>
      </c>
      <c r="F1612" s="1">
        <v>58</v>
      </c>
      <c r="G1612" s="1" t="s">
        <v>70</v>
      </c>
      <c r="H1612" s="1">
        <v>403.29</v>
      </c>
      <c r="I1612" s="1" t="s">
        <v>105</v>
      </c>
      <c r="J1612" s="1" t="s">
        <v>71</v>
      </c>
      <c r="K1612" s="1" t="s">
        <v>72</v>
      </c>
      <c r="L1612" s="1" t="s">
        <v>58</v>
      </c>
      <c r="M1612" s="1">
        <v>0</v>
      </c>
      <c r="N1612" s="1">
        <v>2</v>
      </c>
      <c r="O1612" s="1">
        <v>2</v>
      </c>
      <c r="P1612" s="1">
        <v>0</v>
      </c>
      <c r="Q1612" s="1" t="s">
        <v>59</v>
      </c>
      <c r="R1612" s="1" t="s">
        <v>66</v>
      </c>
      <c r="S1612" s="1" t="s">
        <v>66</v>
      </c>
      <c r="T1612" s="1" t="s">
        <v>66</v>
      </c>
      <c r="U1612" s="1" t="s">
        <v>66</v>
      </c>
      <c r="V1612" s="1">
        <v>1</v>
      </c>
      <c r="W1612" s="1">
        <v>1</v>
      </c>
      <c r="X1612" s="1">
        <v>1</v>
      </c>
      <c r="Y1612" s="1" t="s">
        <v>66</v>
      </c>
      <c r="Z1612" s="1" t="s">
        <v>66</v>
      </c>
      <c r="AA1612" s="1" t="s">
        <v>58</v>
      </c>
      <c r="AB1612" s="1" t="s">
        <v>66</v>
      </c>
      <c r="AC1612" s="1" t="s">
        <v>58</v>
      </c>
      <c r="AD1612" s="1" t="s">
        <v>58</v>
      </c>
      <c r="AE1612" s="1" t="s">
        <v>66</v>
      </c>
      <c r="AF1612" s="1" t="s">
        <v>58</v>
      </c>
      <c r="AG1612" s="1" t="s">
        <v>58</v>
      </c>
      <c r="AH1612" s="1" t="s">
        <v>58</v>
      </c>
      <c r="AI1612" s="1" t="s">
        <v>58</v>
      </c>
      <c r="AJ1612" s="1" t="s">
        <v>58</v>
      </c>
      <c r="AK1612" s="1">
        <v>1</v>
      </c>
      <c r="AL1612" s="1">
        <v>1</v>
      </c>
      <c r="AM1612" s="1">
        <v>1</v>
      </c>
      <c r="AN1612" s="1">
        <v>0</v>
      </c>
      <c r="AO1612" s="1">
        <v>1</v>
      </c>
      <c r="AP1612" s="1">
        <v>0</v>
      </c>
      <c r="AQ1612" s="1">
        <v>0</v>
      </c>
      <c r="AR1612" s="1">
        <v>1</v>
      </c>
      <c r="AS1612" s="1">
        <v>1</v>
      </c>
      <c r="AT1612" s="1">
        <v>9</v>
      </c>
      <c r="AU1612" s="1">
        <v>110617</v>
      </c>
      <c r="AV1612" s="1">
        <v>15.5</v>
      </c>
      <c r="AW1612" s="1" t="s">
        <v>66</v>
      </c>
      <c r="AX1612" s="1">
        <v>1</v>
      </c>
    </row>
    <row r="1613" spans="1:50">
      <c r="A1613" s="1" t="s">
        <v>2882</v>
      </c>
      <c r="B1613" s="1" t="s">
        <v>113</v>
      </c>
      <c r="C1613" s="1" t="s">
        <v>114</v>
      </c>
      <c r="D1613" s="1">
        <v>4120</v>
      </c>
      <c r="E1613" s="1" t="s">
        <v>53</v>
      </c>
      <c r="F1613" s="1">
        <v>24</v>
      </c>
      <c r="G1613" s="1" t="s">
        <v>226</v>
      </c>
      <c r="H1613" s="1">
        <v>362.83</v>
      </c>
      <c r="I1613" s="1" t="s">
        <v>55</v>
      </c>
      <c r="J1613" s="1" t="s">
        <v>55</v>
      </c>
      <c r="K1613" s="1" t="s">
        <v>128</v>
      </c>
      <c r="L1613" s="1" t="s">
        <v>66</v>
      </c>
      <c r="M1613" s="1">
        <v>0</v>
      </c>
      <c r="N1613" s="1">
        <v>2</v>
      </c>
      <c r="O1613" s="1">
        <v>2</v>
      </c>
      <c r="P1613" s="1">
        <v>1</v>
      </c>
      <c r="Q1613" s="1" t="s">
        <v>59</v>
      </c>
      <c r="R1613" s="1" t="s">
        <v>59</v>
      </c>
      <c r="S1613" s="1" t="s">
        <v>59</v>
      </c>
      <c r="T1613" s="1" t="s">
        <v>59</v>
      </c>
      <c r="U1613" s="1" t="s">
        <v>59</v>
      </c>
      <c r="Y1613" s="1" t="s">
        <v>58</v>
      </c>
      <c r="Z1613" s="1" t="s">
        <v>66</v>
      </c>
      <c r="AA1613" s="1" t="s">
        <v>58</v>
      </c>
      <c r="AB1613" s="1" t="s">
        <v>66</v>
      </c>
      <c r="AC1613" s="1" t="s">
        <v>58</v>
      </c>
      <c r="AD1613" s="1" t="s">
        <v>58</v>
      </c>
      <c r="AE1613" s="1" t="s">
        <v>58</v>
      </c>
      <c r="AF1613" s="1" t="s">
        <v>58</v>
      </c>
      <c r="AG1613" s="1" t="s">
        <v>58</v>
      </c>
      <c r="AH1613" s="1" t="s">
        <v>66</v>
      </c>
      <c r="AI1613" s="1" t="s">
        <v>58</v>
      </c>
      <c r="AJ1613" s="1" t="s">
        <v>58</v>
      </c>
      <c r="AK1613" s="1">
        <v>1</v>
      </c>
      <c r="AL1613" s="1">
        <v>1</v>
      </c>
      <c r="AM1613" s="1">
        <v>1</v>
      </c>
      <c r="AN1613" s="1">
        <v>0</v>
      </c>
      <c r="AO1613" s="1">
        <v>1</v>
      </c>
      <c r="AP1613" s="1">
        <v>0</v>
      </c>
      <c r="AQ1613" s="1">
        <v>0</v>
      </c>
      <c r="AR1613" s="1">
        <v>1</v>
      </c>
      <c r="AS1613" s="1">
        <v>1</v>
      </c>
      <c r="AT1613" s="1">
        <v>9</v>
      </c>
      <c r="AU1613" s="1">
        <v>90254</v>
      </c>
      <c r="AW1613" s="1" t="s">
        <v>66</v>
      </c>
      <c r="AX1613" s="1">
        <v>4</v>
      </c>
    </row>
    <row r="1614" spans="1:50">
      <c r="A1614" s="1" t="s">
        <v>2883</v>
      </c>
      <c r="B1614" s="1" t="s">
        <v>162</v>
      </c>
      <c r="C1614" s="1" t="s">
        <v>103</v>
      </c>
      <c r="D1614" s="1">
        <v>4480</v>
      </c>
      <c r="E1614" s="1" t="s">
        <v>53</v>
      </c>
      <c r="F1614" s="1">
        <v>52</v>
      </c>
      <c r="G1614" s="1" t="s">
        <v>163</v>
      </c>
      <c r="H1614" s="1">
        <v>378.62</v>
      </c>
      <c r="I1614" s="1" t="s">
        <v>55</v>
      </c>
      <c r="J1614" s="1" t="s">
        <v>55</v>
      </c>
      <c r="K1614" s="1" t="s">
        <v>156</v>
      </c>
      <c r="L1614" s="1" t="s">
        <v>58</v>
      </c>
      <c r="M1614" s="1">
        <v>0</v>
      </c>
      <c r="N1614" s="1">
        <v>1</v>
      </c>
      <c r="O1614" s="1">
        <v>1</v>
      </c>
      <c r="P1614" s="1">
        <v>0</v>
      </c>
      <c r="Q1614" s="1" t="s">
        <v>59</v>
      </c>
      <c r="R1614" s="1" t="s">
        <v>59</v>
      </c>
      <c r="S1614" s="1" t="s">
        <v>59</v>
      </c>
      <c r="T1614" s="1" t="s">
        <v>59</v>
      </c>
      <c r="U1614" s="1" t="s">
        <v>59</v>
      </c>
      <c r="W1614" s="1">
        <v>0</v>
      </c>
      <c r="X1614" s="1">
        <v>0</v>
      </c>
      <c r="Y1614" s="1" t="s">
        <v>59</v>
      </c>
      <c r="Z1614" s="1" t="s">
        <v>59</v>
      </c>
      <c r="AA1614" s="1" t="s">
        <v>59</v>
      </c>
      <c r="AB1614" s="1" t="s">
        <v>59</v>
      </c>
      <c r="AC1614" s="1" t="s">
        <v>59</v>
      </c>
      <c r="AD1614" s="1" t="s">
        <v>59</v>
      </c>
      <c r="AE1614" s="1" t="s">
        <v>59</v>
      </c>
      <c r="AF1614" s="1" t="s">
        <v>59</v>
      </c>
      <c r="AG1614" s="1" t="s">
        <v>59</v>
      </c>
      <c r="AH1614" s="1" t="s">
        <v>59</v>
      </c>
      <c r="AI1614" s="1" t="s">
        <v>59</v>
      </c>
      <c r="AJ1614" s="1" t="s">
        <v>59</v>
      </c>
      <c r="AT1614" s="1">
        <v>8</v>
      </c>
      <c r="AU1614" s="1">
        <v>97655</v>
      </c>
      <c r="AV1614" s="1">
        <v>14.7</v>
      </c>
      <c r="AW1614" s="1" t="s">
        <v>59</v>
      </c>
      <c r="AX1614" s="1">
        <v>6</v>
      </c>
    </row>
    <row r="1615" spans="1:50">
      <c r="A1615" s="1" t="s">
        <v>2884</v>
      </c>
      <c r="B1615" s="1" t="s">
        <v>1450</v>
      </c>
      <c r="C1615" s="1" t="s">
        <v>75</v>
      </c>
      <c r="D1615" s="1">
        <v>440</v>
      </c>
      <c r="E1615" s="1" t="s">
        <v>63</v>
      </c>
      <c r="F1615" s="1">
        <v>60</v>
      </c>
      <c r="G1615" s="1" t="s">
        <v>163</v>
      </c>
      <c r="H1615" s="1">
        <v>413.82</v>
      </c>
      <c r="I1615" s="1" t="s">
        <v>105</v>
      </c>
      <c r="J1615" s="1" t="s">
        <v>71</v>
      </c>
      <c r="K1615" s="1" t="s">
        <v>72</v>
      </c>
      <c r="L1615" s="1" t="s">
        <v>58</v>
      </c>
      <c r="M1615" s="1">
        <v>0</v>
      </c>
      <c r="N1615" s="1">
        <v>2</v>
      </c>
      <c r="O1615" s="1">
        <v>2</v>
      </c>
      <c r="P1615" s="1">
        <v>0</v>
      </c>
      <c r="Q1615" s="1" t="s">
        <v>66</v>
      </c>
      <c r="R1615" s="1" t="s">
        <v>66</v>
      </c>
      <c r="S1615" s="1" t="s">
        <v>66</v>
      </c>
      <c r="T1615" s="1" t="s">
        <v>66</v>
      </c>
      <c r="U1615" s="1" t="s">
        <v>59</v>
      </c>
      <c r="V1615" s="1">
        <v>4</v>
      </c>
      <c r="W1615" s="1">
        <v>1</v>
      </c>
      <c r="X1615" s="1">
        <v>1</v>
      </c>
      <c r="Y1615" s="1" t="s">
        <v>66</v>
      </c>
      <c r="Z1615" s="1" t="s">
        <v>66</v>
      </c>
      <c r="AA1615" s="1" t="s">
        <v>58</v>
      </c>
      <c r="AB1615" s="1" t="s">
        <v>66</v>
      </c>
      <c r="AC1615" s="1" t="s">
        <v>58</v>
      </c>
      <c r="AD1615" s="1" t="s">
        <v>58</v>
      </c>
      <c r="AE1615" s="1" t="s">
        <v>58</v>
      </c>
      <c r="AF1615" s="1" t="s">
        <v>58</v>
      </c>
      <c r="AG1615" s="1" t="s">
        <v>58</v>
      </c>
      <c r="AH1615" s="1" t="s">
        <v>58</v>
      </c>
      <c r="AI1615" s="1" t="s">
        <v>58</v>
      </c>
      <c r="AJ1615" s="1" t="s">
        <v>58</v>
      </c>
      <c r="AK1615" s="1">
        <v>1</v>
      </c>
      <c r="AL1615" s="1">
        <v>1</v>
      </c>
      <c r="AM1615" s="1">
        <v>1</v>
      </c>
      <c r="AN1615" s="1">
        <v>0</v>
      </c>
      <c r="AO1615" s="1">
        <v>1</v>
      </c>
      <c r="AP1615" s="1">
        <v>0</v>
      </c>
      <c r="AQ1615" s="1">
        <v>0</v>
      </c>
      <c r="AR1615" s="1">
        <v>0</v>
      </c>
      <c r="AS1615" s="1">
        <v>1</v>
      </c>
      <c r="AT1615" s="1">
        <v>9</v>
      </c>
      <c r="AU1615" s="1">
        <v>92962</v>
      </c>
      <c r="AV1615" s="1">
        <v>15.4</v>
      </c>
      <c r="AW1615" s="1" t="s">
        <v>59</v>
      </c>
      <c r="AX1615" s="1">
        <v>1</v>
      </c>
    </row>
    <row r="1616" spans="1:50">
      <c r="A1616" s="1" t="s">
        <v>2885</v>
      </c>
      <c r="B1616" s="1" t="s">
        <v>2886</v>
      </c>
      <c r="C1616" s="1" t="s">
        <v>171</v>
      </c>
      <c r="D1616" s="1">
        <v>5380</v>
      </c>
      <c r="E1616" s="1" t="s">
        <v>53</v>
      </c>
      <c r="F1616" s="1">
        <v>0</v>
      </c>
      <c r="G1616" s="1" t="s">
        <v>54</v>
      </c>
      <c r="H1616" s="1">
        <v>224.01</v>
      </c>
      <c r="I1616" s="1" t="s">
        <v>55</v>
      </c>
      <c r="J1616" s="1" t="s">
        <v>55</v>
      </c>
      <c r="K1616" s="1" t="s">
        <v>156</v>
      </c>
      <c r="L1616" s="1" t="s">
        <v>58</v>
      </c>
      <c r="M1616" s="1">
        <v>0</v>
      </c>
      <c r="N1616" s="1">
        <v>1</v>
      </c>
      <c r="O1616" s="1">
        <v>1</v>
      </c>
      <c r="P1616" s="1">
        <v>0</v>
      </c>
      <c r="Q1616" s="1" t="s">
        <v>59</v>
      </c>
      <c r="R1616" s="1" t="s">
        <v>59</v>
      </c>
      <c r="S1616" s="1" t="s">
        <v>59</v>
      </c>
      <c r="T1616" s="1" t="s">
        <v>59</v>
      </c>
      <c r="U1616" s="1" t="s">
        <v>59</v>
      </c>
      <c r="V1616" s="1">
        <v>0</v>
      </c>
      <c r="W1616" s="1">
        <v>1</v>
      </c>
      <c r="X1616" s="1">
        <v>0</v>
      </c>
      <c r="Y1616" s="1" t="s">
        <v>59</v>
      </c>
      <c r="Z1616" s="1" t="s">
        <v>59</v>
      </c>
      <c r="AA1616" s="1" t="s">
        <v>59</v>
      </c>
      <c r="AB1616" s="1" t="s">
        <v>59</v>
      </c>
      <c r="AC1616" s="1" t="s">
        <v>59</v>
      </c>
      <c r="AD1616" s="1" t="s">
        <v>59</v>
      </c>
      <c r="AE1616" s="1" t="s">
        <v>59</v>
      </c>
      <c r="AF1616" s="1" t="s">
        <v>59</v>
      </c>
      <c r="AG1616" s="1" t="s">
        <v>59</v>
      </c>
      <c r="AH1616" s="1" t="s">
        <v>59</v>
      </c>
      <c r="AI1616" s="1" t="s">
        <v>59</v>
      </c>
      <c r="AJ1616" s="1" t="s">
        <v>59</v>
      </c>
      <c r="AT1616" s="1">
        <v>8</v>
      </c>
      <c r="AU1616" s="1">
        <v>91730</v>
      </c>
      <c r="AV1616" s="1">
        <v>13.6</v>
      </c>
      <c r="AW1616" s="1" t="s">
        <v>59</v>
      </c>
      <c r="AX1616" s="1">
        <v>3</v>
      </c>
    </row>
    <row r="1617" spans="1:50">
      <c r="A1617" s="1" t="s">
        <v>2887</v>
      </c>
      <c r="B1617" s="1" t="s">
        <v>1388</v>
      </c>
      <c r="C1617" s="1" t="s">
        <v>420</v>
      </c>
      <c r="D1617" s="1">
        <v>4520</v>
      </c>
      <c r="E1617" s="1" t="s">
        <v>53</v>
      </c>
      <c r="F1617" s="1">
        <v>36</v>
      </c>
      <c r="G1617" s="1" t="s">
        <v>226</v>
      </c>
      <c r="H1617" s="1">
        <v>377.3</v>
      </c>
      <c r="I1617" s="1" t="s">
        <v>55</v>
      </c>
      <c r="J1617" s="1" t="s">
        <v>55</v>
      </c>
      <c r="K1617" s="1" t="s">
        <v>128</v>
      </c>
      <c r="L1617" s="1" t="s">
        <v>66</v>
      </c>
      <c r="M1617" s="1">
        <v>2</v>
      </c>
      <c r="N1617" s="1">
        <v>2</v>
      </c>
      <c r="O1617" s="1">
        <v>2</v>
      </c>
      <c r="P1617" s="1">
        <v>0</v>
      </c>
      <c r="Q1617" s="1" t="s">
        <v>59</v>
      </c>
      <c r="R1617" s="1" t="s">
        <v>59</v>
      </c>
      <c r="S1617" s="1" t="s">
        <v>59</v>
      </c>
      <c r="T1617" s="1" t="s">
        <v>59</v>
      </c>
      <c r="U1617" s="1" t="s">
        <v>59</v>
      </c>
      <c r="V1617" s="1">
        <v>0</v>
      </c>
      <c r="W1617" s="1">
        <v>1</v>
      </c>
      <c r="X1617" s="1">
        <v>0</v>
      </c>
      <c r="Y1617" s="1" t="s">
        <v>58</v>
      </c>
      <c r="Z1617" s="1" t="s">
        <v>58</v>
      </c>
      <c r="AA1617" s="1" t="s">
        <v>58</v>
      </c>
      <c r="AB1617" s="1" t="s">
        <v>66</v>
      </c>
      <c r="AC1617" s="1" t="s">
        <v>58</v>
      </c>
      <c r="AD1617" s="1" t="s">
        <v>58</v>
      </c>
      <c r="AE1617" s="1" t="s">
        <v>58</v>
      </c>
      <c r="AF1617" s="1" t="s">
        <v>58</v>
      </c>
      <c r="AG1617" s="1" t="s">
        <v>58</v>
      </c>
      <c r="AH1617" s="1" t="s">
        <v>58</v>
      </c>
      <c r="AI1617" s="1" t="s">
        <v>58</v>
      </c>
      <c r="AJ1617" s="1" t="s">
        <v>58</v>
      </c>
      <c r="AK1617" s="1">
        <v>0</v>
      </c>
      <c r="AL1617" s="1">
        <v>0</v>
      </c>
      <c r="AM1617" s="1">
        <v>0</v>
      </c>
      <c r="AN1617" s="1">
        <v>0</v>
      </c>
      <c r="AO1617" s="1">
        <v>0</v>
      </c>
      <c r="AP1617" s="1">
        <v>0</v>
      </c>
      <c r="AQ1617" s="1">
        <v>0</v>
      </c>
      <c r="AR1617" s="1">
        <v>0</v>
      </c>
      <c r="AS1617" s="1">
        <v>0</v>
      </c>
      <c r="AT1617" s="1">
        <v>9</v>
      </c>
      <c r="AU1617" s="1">
        <v>120345</v>
      </c>
      <c r="AV1617" s="1">
        <v>15.1</v>
      </c>
      <c r="AW1617" s="1" t="s">
        <v>59</v>
      </c>
      <c r="AX1617" s="1">
        <v>2</v>
      </c>
    </row>
    <row r="1618" spans="1:50">
      <c r="A1618" s="1" t="s">
        <v>2888</v>
      </c>
      <c r="B1618" s="1" t="s">
        <v>946</v>
      </c>
      <c r="C1618" s="1" t="s">
        <v>171</v>
      </c>
      <c r="D1618" s="1">
        <v>5380</v>
      </c>
      <c r="E1618" s="1" t="s">
        <v>53</v>
      </c>
      <c r="F1618" s="1">
        <v>34</v>
      </c>
      <c r="G1618" s="1" t="s">
        <v>70</v>
      </c>
      <c r="H1618" s="1">
        <v>461.84</v>
      </c>
      <c r="I1618" s="1" t="s">
        <v>105</v>
      </c>
      <c r="J1618" s="1" t="s">
        <v>71</v>
      </c>
      <c r="K1618" s="1" t="s">
        <v>57</v>
      </c>
      <c r="L1618" s="1" t="s">
        <v>66</v>
      </c>
      <c r="M1618" s="1">
        <v>4</v>
      </c>
      <c r="N1618" s="1">
        <v>2</v>
      </c>
      <c r="O1618" s="1">
        <v>2</v>
      </c>
      <c r="P1618" s="1">
        <v>0</v>
      </c>
      <c r="Q1618" s="1" t="s">
        <v>59</v>
      </c>
      <c r="R1618" s="1" t="s">
        <v>59</v>
      </c>
      <c r="S1618" s="1" t="s">
        <v>59</v>
      </c>
      <c r="T1618" s="1" t="s">
        <v>59</v>
      </c>
      <c r="U1618" s="1" t="s">
        <v>59</v>
      </c>
      <c r="V1618" s="1">
        <v>1</v>
      </c>
      <c r="W1618" s="1">
        <v>1</v>
      </c>
      <c r="X1618" s="1">
        <v>0</v>
      </c>
      <c r="Y1618" s="1" t="s">
        <v>66</v>
      </c>
      <c r="Z1618" s="1" t="s">
        <v>58</v>
      </c>
      <c r="AA1618" s="1" t="s">
        <v>58</v>
      </c>
      <c r="AB1618" s="1" t="s">
        <v>66</v>
      </c>
      <c r="AC1618" s="1" t="s">
        <v>58</v>
      </c>
      <c r="AD1618" s="1" t="s">
        <v>58</v>
      </c>
      <c r="AE1618" s="1" t="s">
        <v>58</v>
      </c>
      <c r="AF1618" s="1" t="s">
        <v>58</v>
      </c>
      <c r="AG1618" s="1" t="s">
        <v>58</v>
      </c>
      <c r="AH1618" s="1" t="s">
        <v>58</v>
      </c>
      <c r="AI1618" s="1" t="s">
        <v>58</v>
      </c>
      <c r="AJ1618" s="1" t="s">
        <v>58</v>
      </c>
      <c r="AK1618" s="1">
        <v>1</v>
      </c>
      <c r="AL1618" s="1">
        <v>0</v>
      </c>
      <c r="AM1618" s="1">
        <v>1</v>
      </c>
      <c r="AN1618" s="1">
        <v>0</v>
      </c>
      <c r="AO1618" s="1">
        <v>0</v>
      </c>
      <c r="AP1618" s="1">
        <v>0</v>
      </c>
      <c r="AQ1618" s="1">
        <v>0</v>
      </c>
      <c r="AR1618" s="1">
        <v>0</v>
      </c>
      <c r="AS1618" s="1">
        <v>0</v>
      </c>
      <c r="AT1618" s="1">
        <v>9</v>
      </c>
      <c r="AU1618" s="1">
        <v>112291</v>
      </c>
      <c r="AV1618" s="1">
        <v>13.8</v>
      </c>
      <c r="AW1618" s="1" t="s">
        <v>59</v>
      </c>
      <c r="AX1618" s="1">
        <v>3</v>
      </c>
    </row>
    <row r="1619" spans="1:50">
      <c r="A1619" s="1" t="s">
        <v>2889</v>
      </c>
      <c r="B1619" s="1" t="s">
        <v>755</v>
      </c>
      <c r="C1619" s="1" t="s">
        <v>108</v>
      </c>
      <c r="D1619" s="1">
        <v>4420</v>
      </c>
      <c r="E1619" s="1" t="s">
        <v>53</v>
      </c>
      <c r="F1619" s="1">
        <v>42</v>
      </c>
      <c r="G1619" s="1" t="s">
        <v>226</v>
      </c>
      <c r="H1619" s="1">
        <v>395.39</v>
      </c>
      <c r="I1619" s="1" t="s">
        <v>105</v>
      </c>
      <c r="J1619" s="1" t="s">
        <v>71</v>
      </c>
      <c r="K1619" s="1" t="s">
        <v>72</v>
      </c>
      <c r="L1619" s="1" t="s">
        <v>66</v>
      </c>
      <c r="M1619" s="1">
        <v>3</v>
      </c>
      <c r="N1619" s="1">
        <v>2</v>
      </c>
      <c r="O1619" s="1">
        <v>2</v>
      </c>
      <c r="P1619" s="1">
        <v>0</v>
      </c>
      <c r="Q1619" s="1" t="s">
        <v>59</v>
      </c>
      <c r="R1619" s="1" t="s">
        <v>59</v>
      </c>
      <c r="S1619" s="1" t="s">
        <v>59</v>
      </c>
      <c r="T1619" s="1" t="s">
        <v>59</v>
      </c>
      <c r="U1619" s="1" t="s">
        <v>59</v>
      </c>
      <c r="V1619" s="1">
        <v>0</v>
      </c>
      <c r="W1619" s="1">
        <v>1</v>
      </c>
      <c r="X1619" s="1">
        <v>1</v>
      </c>
      <c r="Y1619" s="1" t="s">
        <v>66</v>
      </c>
      <c r="Z1619" s="1" t="s">
        <v>66</v>
      </c>
      <c r="AA1619" s="1" t="s">
        <v>58</v>
      </c>
      <c r="AB1619" s="1" t="s">
        <v>66</v>
      </c>
      <c r="AC1619" s="1" t="s">
        <v>58</v>
      </c>
      <c r="AD1619" s="1" t="s">
        <v>58</v>
      </c>
      <c r="AE1619" s="1" t="s">
        <v>66</v>
      </c>
      <c r="AF1619" s="1" t="s">
        <v>58</v>
      </c>
      <c r="AG1619" s="1" t="s">
        <v>58</v>
      </c>
      <c r="AH1619" s="1" t="s">
        <v>58</v>
      </c>
      <c r="AI1619" s="1" t="s">
        <v>58</v>
      </c>
      <c r="AJ1619" s="1" t="s">
        <v>58</v>
      </c>
      <c r="AK1619" s="1">
        <v>1</v>
      </c>
      <c r="AL1619" s="1">
        <v>0</v>
      </c>
      <c r="AM1619" s="1">
        <v>1</v>
      </c>
      <c r="AN1619" s="1">
        <v>0</v>
      </c>
      <c r="AO1619" s="1">
        <v>1</v>
      </c>
      <c r="AP1619" s="1">
        <v>0</v>
      </c>
      <c r="AQ1619" s="1">
        <v>0</v>
      </c>
      <c r="AR1619" s="1">
        <v>1</v>
      </c>
      <c r="AS1619" s="1">
        <v>1</v>
      </c>
      <c r="AT1619" s="1">
        <v>8</v>
      </c>
      <c r="AU1619" s="1">
        <v>83749</v>
      </c>
      <c r="AV1619" s="1">
        <v>15.9</v>
      </c>
      <c r="AW1619" s="1" t="s">
        <v>59</v>
      </c>
      <c r="AX1619" s="1">
        <v>9</v>
      </c>
    </row>
    <row r="1620" spans="1:50">
      <c r="A1620" s="1" t="s">
        <v>2890</v>
      </c>
      <c r="B1620" s="1" t="s">
        <v>2891</v>
      </c>
      <c r="C1620" s="1" t="s">
        <v>177</v>
      </c>
      <c r="D1620" s="1">
        <v>3760</v>
      </c>
      <c r="E1620" s="1" t="s">
        <v>63</v>
      </c>
      <c r="F1620" s="1">
        <v>56</v>
      </c>
      <c r="G1620" s="1" t="s">
        <v>89</v>
      </c>
      <c r="H1620" s="1">
        <v>476.32</v>
      </c>
      <c r="I1620" s="1" t="s">
        <v>55</v>
      </c>
      <c r="J1620" s="1" t="s">
        <v>71</v>
      </c>
      <c r="K1620" s="1" t="s">
        <v>72</v>
      </c>
      <c r="L1620" s="1" t="s">
        <v>58</v>
      </c>
      <c r="M1620" s="1">
        <v>0</v>
      </c>
      <c r="N1620" s="1">
        <v>2</v>
      </c>
      <c r="O1620" s="1">
        <v>2</v>
      </c>
      <c r="P1620" s="1">
        <v>0</v>
      </c>
      <c r="Q1620" s="1" t="s">
        <v>59</v>
      </c>
      <c r="R1620" s="1" t="s">
        <v>59</v>
      </c>
      <c r="S1620" s="1" t="s">
        <v>59</v>
      </c>
      <c r="T1620" s="1" t="s">
        <v>59</v>
      </c>
      <c r="U1620" s="1" t="s">
        <v>59</v>
      </c>
      <c r="W1620" s="1">
        <v>0</v>
      </c>
      <c r="X1620" s="1">
        <v>0</v>
      </c>
      <c r="Y1620" s="1" t="s">
        <v>66</v>
      </c>
      <c r="Z1620" s="1" t="s">
        <v>58</v>
      </c>
      <c r="AA1620" s="1" t="s">
        <v>66</v>
      </c>
      <c r="AB1620" s="1" t="s">
        <v>66</v>
      </c>
      <c r="AC1620" s="1" t="s">
        <v>58</v>
      </c>
      <c r="AD1620" s="1" t="s">
        <v>58</v>
      </c>
      <c r="AE1620" s="1" t="s">
        <v>66</v>
      </c>
      <c r="AF1620" s="1" t="s">
        <v>58</v>
      </c>
      <c r="AG1620" s="1" t="s">
        <v>58</v>
      </c>
      <c r="AH1620" s="1" t="s">
        <v>58</v>
      </c>
      <c r="AI1620" s="1" t="s">
        <v>58</v>
      </c>
      <c r="AJ1620" s="1" t="s">
        <v>58</v>
      </c>
      <c r="AK1620" s="1">
        <v>1</v>
      </c>
      <c r="AL1620" s="1">
        <v>0</v>
      </c>
      <c r="AM1620" s="1">
        <v>1</v>
      </c>
      <c r="AN1620" s="1">
        <v>0</v>
      </c>
      <c r="AO1620" s="1">
        <v>0</v>
      </c>
      <c r="AP1620" s="1">
        <v>0</v>
      </c>
      <c r="AQ1620" s="1">
        <v>0</v>
      </c>
      <c r="AR1620" s="1">
        <v>0</v>
      </c>
      <c r="AS1620" s="1">
        <v>1</v>
      </c>
      <c r="AT1620" s="1">
        <v>9</v>
      </c>
      <c r="AU1620" s="1">
        <v>145876</v>
      </c>
      <c r="AV1620" s="1">
        <v>16.100000000000001</v>
      </c>
      <c r="AW1620" s="1" t="s">
        <v>59</v>
      </c>
      <c r="AX1620" s="1">
        <v>8</v>
      </c>
    </row>
    <row r="1621" spans="1:50">
      <c r="A1621" s="1" t="s">
        <v>2892</v>
      </c>
      <c r="B1621" s="1" t="s">
        <v>2893</v>
      </c>
      <c r="C1621" s="1" t="s">
        <v>52</v>
      </c>
      <c r="D1621" s="1">
        <v>5520</v>
      </c>
      <c r="E1621" s="1" t="s">
        <v>63</v>
      </c>
      <c r="F1621" s="1">
        <v>72</v>
      </c>
      <c r="G1621" s="1" t="s">
        <v>226</v>
      </c>
      <c r="H1621" s="1">
        <v>487.83</v>
      </c>
      <c r="I1621" s="1" t="s">
        <v>196</v>
      </c>
      <c r="J1621" s="1" t="s">
        <v>71</v>
      </c>
      <c r="K1621" s="1" t="s">
        <v>215</v>
      </c>
      <c r="L1621" s="1" t="s">
        <v>58</v>
      </c>
      <c r="M1621" s="1">
        <v>0</v>
      </c>
      <c r="N1621" s="1">
        <v>2</v>
      </c>
      <c r="O1621" s="1">
        <v>2</v>
      </c>
      <c r="P1621" s="1">
        <v>0</v>
      </c>
      <c r="Q1621" s="1" t="s">
        <v>59</v>
      </c>
      <c r="R1621" s="1" t="s">
        <v>59</v>
      </c>
      <c r="S1621" s="1" t="s">
        <v>59</v>
      </c>
      <c r="T1621" s="1" t="s">
        <v>59</v>
      </c>
      <c r="U1621" s="1" t="s">
        <v>59</v>
      </c>
      <c r="W1621" s="1">
        <v>0</v>
      </c>
      <c r="X1621" s="1">
        <v>0</v>
      </c>
      <c r="Y1621" s="1" t="s">
        <v>66</v>
      </c>
      <c r="Z1621" s="1" t="s">
        <v>66</v>
      </c>
      <c r="AA1621" s="1" t="s">
        <v>58</v>
      </c>
      <c r="AB1621" s="1" t="s">
        <v>66</v>
      </c>
      <c r="AC1621" s="1" t="s">
        <v>58</v>
      </c>
      <c r="AD1621" s="1" t="s">
        <v>58</v>
      </c>
      <c r="AE1621" s="1" t="s">
        <v>58</v>
      </c>
      <c r="AF1621" s="1" t="s">
        <v>58</v>
      </c>
      <c r="AG1621" s="1" t="s">
        <v>58</v>
      </c>
      <c r="AH1621" s="1" t="s">
        <v>58</v>
      </c>
      <c r="AI1621" s="1" t="s">
        <v>58</v>
      </c>
      <c r="AJ1621" s="1" t="s">
        <v>66</v>
      </c>
      <c r="AK1621" s="1">
        <v>0</v>
      </c>
      <c r="AL1621" s="1">
        <v>0</v>
      </c>
      <c r="AM1621" s="1">
        <v>1</v>
      </c>
      <c r="AN1621" s="1">
        <v>0</v>
      </c>
      <c r="AO1621" s="1">
        <v>0</v>
      </c>
      <c r="AP1621" s="1">
        <v>0</v>
      </c>
      <c r="AQ1621" s="1">
        <v>0</v>
      </c>
      <c r="AR1621" s="1">
        <v>0</v>
      </c>
      <c r="AS1621" s="1">
        <v>0</v>
      </c>
      <c r="AT1621" s="1">
        <v>7</v>
      </c>
      <c r="AU1621" s="1">
        <v>95624</v>
      </c>
      <c r="AV1621" s="1">
        <v>15.7</v>
      </c>
      <c r="AW1621" s="1" t="s">
        <v>59</v>
      </c>
      <c r="AX1621" s="1">
        <v>5</v>
      </c>
    </row>
    <row r="1622" spans="1:50">
      <c r="A1622" s="1" t="s">
        <v>2894</v>
      </c>
      <c r="B1622" s="1" t="s">
        <v>2895</v>
      </c>
      <c r="C1622" s="1" t="s">
        <v>69</v>
      </c>
      <c r="D1622" s="1">
        <v>7600</v>
      </c>
      <c r="E1622" s="1" t="s">
        <v>53</v>
      </c>
      <c r="F1622" s="1">
        <v>48</v>
      </c>
      <c r="G1622" s="1" t="s">
        <v>70</v>
      </c>
      <c r="H1622" s="1">
        <v>373.03</v>
      </c>
      <c r="I1622" s="1" t="s">
        <v>55</v>
      </c>
      <c r="J1622" s="1" t="s">
        <v>55</v>
      </c>
      <c r="K1622" s="1" t="s">
        <v>72</v>
      </c>
      <c r="L1622" s="1" t="s">
        <v>66</v>
      </c>
      <c r="M1622" s="1">
        <v>1</v>
      </c>
      <c r="N1622" s="1">
        <v>2</v>
      </c>
      <c r="O1622" s="1">
        <v>2</v>
      </c>
      <c r="P1622" s="1">
        <v>0</v>
      </c>
      <c r="Q1622" s="1" t="s">
        <v>59</v>
      </c>
      <c r="R1622" s="1" t="s">
        <v>59</v>
      </c>
      <c r="S1622" s="1" t="s">
        <v>59</v>
      </c>
      <c r="T1622" s="1" t="s">
        <v>59</v>
      </c>
      <c r="U1622" s="1" t="s">
        <v>59</v>
      </c>
      <c r="W1622" s="1">
        <v>0</v>
      </c>
      <c r="X1622" s="1">
        <v>0</v>
      </c>
      <c r="Y1622" s="1" t="s">
        <v>59</v>
      </c>
      <c r="Z1622" s="1" t="s">
        <v>59</v>
      </c>
      <c r="AA1622" s="1" t="s">
        <v>59</v>
      </c>
      <c r="AB1622" s="1" t="s">
        <v>59</v>
      </c>
      <c r="AC1622" s="1" t="s">
        <v>59</v>
      </c>
      <c r="AD1622" s="1" t="s">
        <v>59</v>
      </c>
      <c r="AE1622" s="1" t="s">
        <v>59</v>
      </c>
      <c r="AF1622" s="1" t="s">
        <v>59</v>
      </c>
      <c r="AG1622" s="1" t="s">
        <v>59</v>
      </c>
      <c r="AH1622" s="1" t="s">
        <v>59</v>
      </c>
      <c r="AI1622" s="1" t="s">
        <v>59</v>
      </c>
      <c r="AJ1622" s="1" t="s">
        <v>59</v>
      </c>
      <c r="AT1622" s="1">
        <v>8</v>
      </c>
      <c r="AU1622" s="1">
        <v>81363</v>
      </c>
      <c r="AV1622" s="1">
        <v>13.4</v>
      </c>
      <c r="AW1622" s="1" t="s">
        <v>59</v>
      </c>
      <c r="AX1622" s="1">
        <v>6</v>
      </c>
    </row>
    <row r="1623" spans="1:50">
      <c r="A1623" s="1" t="s">
        <v>2896</v>
      </c>
      <c r="B1623" s="1" t="s">
        <v>165</v>
      </c>
      <c r="C1623" s="1" t="s">
        <v>79</v>
      </c>
      <c r="D1623" s="1">
        <v>1740</v>
      </c>
      <c r="E1623" s="1" t="s">
        <v>63</v>
      </c>
      <c r="F1623" s="1">
        <v>54</v>
      </c>
      <c r="G1623" s="1" t="s">
        <v>127</v>
      </c>
      <c r="H1623" s="1">
        <v>431.25</v>
      </c>
      <c r="I1623" s="1" t="s">
        <v>55</v>
      </c>
      <c r="J1623" s="1" t="s">
        <v>55</v>
      </c>
      <c r="K1623" s="1" t="s">
        <v>145</v>
      </c>
      <c r="L1623" s="1" t="s">
        <v>58</v>
      </c>
      <c r="M1623" s="1">
        <v>0</v>
      </c>
      <c r="N1623" s="1">
        <v>2</v>
      </c>
      <c r="O1623" s="1">
        <v>2</v>
      </c>
      <c r="P1623" s="1">
        <v>0</v>
      </c>
      <c r="Q1623" s="1" t="s">
        <v>59</v>
      </c>
      <c r="R1623" s="1" t="s">
        <v>59</v>
      </c>
      <c r="S1623" s="1" t="s">
        <v>59</v>
      </c>
      <c r="T1623" s="1" t="s">
        <v>59</v>
      </c>
      <c r="U1623" s="1" t="s">
        <v>59</v>
      </c>
      <c r="V1623" s="1">
        <v>0</v>
      </c>
      <c r="W1623" s="1">
        <v>1</v>
      </c>
      <c r="X1623" s="1">
        <v>1</v>
      </c>
      <c r="Y1623" s="1" t="s">
        <v>58</v>
      </c>
      <c r="Z1623" s="1" t="s">
        <v>66</v>
      </c>
      <c r="AA1623" s="1" t="s">
        <v>58</v>
      </c>
      <c r="AB1623" s="1" t="s">
        <v>66</v>
      </c>
      <c r="AC1623" s="1" t="s">
        <v>58</v>
      </c>
      <c r="AD1623" s="1" t="s">
        <v>58</v>
      </c>
      <c r="AE1623" s="1" t="s">
        <v>58</v>
      </c>
      <c r="AF1623" s="1" t="s">
        <v>58</v>
      </c>
      <c r="AG1623" s="1" t="s">
        <v>58</v>
      </c>
      <c r="AH1623" s="1" t="s">
        <v>58</v>
      </c>
      <c r="AI1623" s="1" t="s">
        <v>58</v>
      </c>
      <c r="AJ1623" s="1" t="s">
        <v>58</v>
      </c>
      <c r="AK1623" s="1">
        <v>1</v>
      </c>
      <c r="AL1623" s="1">
        <v>1</v>
      </c>
      <c r="AM1623" s="1">
        <v>1</v>
      </c>
      <c r="AN1623" s="1">
        <v>0</v>
      </c>
      <c r="AO1623" s="1">
        <v>1</v>
      </c>
      <c r="AP1623" s="1">
        <v>0</v>
      </c>
      <c r="AQ1623" s="1">
        <v>1</v>
      </c>
      <c r="AR1623" s="1">
        <v>0</v>
      </c>
      <c r="AS1623" s="1">
        <v>0</v>
      </c>
      <c r="AT1623" s="1">
        <v>9</v>
      </c>
      <c r="AU1623" s="1">
        <v>102336</v>
      </c>
      <c r="AV1623" s="1">
        <v>16.600000000000001</v>
      </c>
      <c r="AW1623" s="1" t="s">
        <v>59</v>
      </c>
      <c r="AX1623" s="1">
        <v>8</v>
      </c>
    </row>
    <row r="1624" spans="1:50">
      <c r="A1624" s="1" t="s">
        <v>2897</v>
      </c>
      <c r="B1624" s="1" t="s">
        <v>1851</v>
      </c>
      <c r="C1624" s="1" t="s">
        <v>187</v>
      </c>
      <c r="D1624" s="1">
        <v>6760</v>
      </c>
      <c r="E1624" s="1" t="s">
        <v>53</v>
      </c>
      <c r="F1624" s="1">
        <v>60</v>
      </c>
      <c r="G1624" s="1" t="s">
        <v>70</v>
      </c>
      <c r="H1624" s="1">
        <v>447.7</v>
      </c>
      <c r="I1624" s="1" t="s">
        <v>55</v>
      </c>
      <c r="J1624" s="1" t="s">
        <v>55</v>
      </c>
      <c r="K1624" s="1" t="s">
        <v>128</v>
      </c>
      <c r="L1624" s="1" t="s">
        <v>58</v>
      </c>
      <c r="M1624" s="1">
        <v>0</v>
      </c>
      <c r="N1624" s="1">
        <v>2</v>
      </c>
      <c r="O1624" s="1">
        <v>2</v>
      </c>
      <c r="P1624" s="1">
        <v>0</v>
      </c>
      <c r="Q1624" s="1" t="s">
        <v>59</v>
      </c>
      <c r="R1624" s="1" t="s">
        <v>66</v>
      </c>
      <c r="S1624" s="1" t="s">
        <v>59</v>
      </c>
      <c r="T1624" s="1" t="s">
        <v>66</v>
      </c>
      <c r="U1624" s="1" t="s">
        <v>66</v>
      </c>
      <c r="W1624" s="1">
        <v>0</v>
      </c>
      <c r="X1624" s="1">
        <v>0</v>
      </c>
      <c r="Y1624" s="1" t="s">
        <v>66</v>
      </c>
      <c r="Z1624" s="1" t="s">
        <v>66</v>
      </c>
      <c r="AA1624" s="1" t="s">
        <v>58</v>
      </c>
      <c r="AB1624" s="1" t="s">
        <v>66</v>
      </c>
      <c r="AC1624" s="1" t="s">
        <v>58</v>
      </c>
      <c r="AD1624" s="1" t="s">
        <v>58</v>
      </c>
      <c r="AE1624" s="1" t="s">
        <v>66</v>
      </c>
      <c r="AF1624" s="1" t="s">
        <v>58</v>
      </c>
      <c r="AG1624" s="1" t="s">
        <v>58</v>
      </c>
      <c r="AH1624" s="1" t="s">
        <v>58</v>
      </c>
      <c r="AI1624" s="1" t="s">
        <v>58</v>
      </c>
      <c r="AJ1624" s="1" t="s">
        <v>58</v>
      </c>
      <c r="AK1624" s="1">
        <v>1</v>
      </c>
      <c r="AL1624" s="1">
        <v>1</v>
      </c>
      <c r="AM1624" s="1">
        <v>1</v>
      </c>
      <c r="AN1624" s="1">
        <v>1</v>
      </c>
      <c r="AO1624" s="1">
        <v>1</v>
      </c>
      <c r="AP1624" s="1">
        <v>0</v>
      </c>
      <c r="AQ1624" s="1">
        <v>0</v>
      </c>
      <c r="AR1624" s="1">
        <v>0</v>
      </c>
      <c r="AS1624" s="1">
        <v>1</v>
      </c>
      <c r="AT1624" s="1">
        <v>9</v>
      </c>
      <c r="AU1624" s="1">
        <v>136753</v>
      </c>
      <c r="AV1624" s="1">
        <v>15.4</v>
      </c>
      <c r="AW1624" s="1" t="s">
        <v>59</v>
      </c>
      <c r="AX1624" s="1">
        <v>7</v>
      </c>
    </row>
    <row r="1625" spans="1:50">
      <c r="A1625" s="1" t="s">
        <v>2898</v>
      </c>
      <c r="B1625" s="1" t="s">
        <v>1960</v>
      </c>
      <c r="C1625" s="1" t="s">
        <v>103</v>
      </c>
      <c r="D1625" s="1">
        <v>5945</v>
      </c>
      <c r="E1625" s="1" t="s">
        <v>63</v>
      </c>
      <c r="F1625" s="1">
        <v>58</v>
      </c>
      <c r="G1625" s="1" t="s">
        <v>64</v>
      </c>
      <c r="H1625" s="1">
        <v>478.62</v>
      </c>
      <c r="I1625" s="1" t="s">
        <v>105</v>
      </c>
      <c r="J1625" s="1" t="s">
        <v>55</v>
      </c>
      <c r="K1625" s="1" t="s">
        <v>85</v>
      </c>
      <c r="L1625" s="1" t="s">
        <v>66</v>
      </c>
      <c r="M1625" s="1">
        <v>2</v>
      </c>
      <c r="N1625" s="1">
        <v>1</v>
      </c>
      <c r="O1625" s="1">
        <v>1</v>
      </c>
      <c r="P1625" s="1">
        <v>0</v>
      </c>
      <c r="Q1625" s="1" t="s">
        <v>59</v>
      </c>
      <c r="R1625" s="1" t="s">
        <v>59</v>
      </c>
      <c r="S1625" s="1" t="s">
        <v>66</v>
      </c>
      <c r="T1625" s="1" t="s">
        <v>66</v>
      </c>
      <c r="U1625" s="1" t="s">
        <v>66</v>
      </c>
      <c r="W1625" s="1">
        <v>0</v>
      </c>
      <c r="X1625" s="1">
        <v>0</v>
      </c>
      <c r="Y1625" s="1" t="s">
        <v>66</v>
      </c>
      <c r="Z1625" s="1" t="s">
        <v>66</v>
      </c>
      <c r="AA1625" s="1" t="s">
        <v>58</v>
      </c>
      <c r="AB1625" s="1" t="s">
        <v>58</v>
      </c>
      <c r="AC1625" s="1" t="s">
        <v>58</v>
      </c>
      <c r="AD1625" s="1" t="s">
        <v>58</v>
      </c>
      <c r="AE1625" s="1" t="s">
        <v>58</v>
      </c>
      <c r="AF1625" s="1" t="s">
        <v>58</v>
      </c>
      <c r="AG1625" s="1" t="s">
        <v>58</v>
      </c>
      <c r="AH1625" s="1" t="s">
        <v>58</v>
      </c>
      <c r="AI1625" s="1" t="s">
        <v>58</v>
      </c>
      <c r="AJ1625" s="1" t="s">
        <v>58</v>
      </c>
      <c r="AK1625" s="1">
        <v>0</v>
      </c>
      <c r="AL1625" s="1">
        <v>0</v>
      </c>
      <c r="AM1625" s="1">
        <v>0</v>
      </c>
      <c r="AN1625" s="1">
        <v>0</v>
      </c>
      <c r="AO1625" s="1">
        <v>0</v>
      </c>
      <c r="AP1625" s="1">
        <v>0</v>
      </c>
      <c r="AQ1625" s="1">
        <v>0</v>
      </c>
      <c r="AR1625" s="1">
        <v>0</v>
      </c>
      <c r="AS1625" s="1">
        <v>0</v>
      </c>
      <c r="AT1625" s="1">
        <v>9</v>
      </c>
      <c r="AU1625" s="1">
        <v>116780</v>
      </c>
      <c r="AV1625" s="1">
        <v>15.1</v>
      </c>
      <c r="AW1625" s="1" t="s">
        <v>66</v>
      </c>
      <c r="AX1625" s="1">
        <v>6</v>
      </c>
    </row>
    <row r="1626" spans="1:50">
      <c r="A1626" s="1" t="s">
        <v>2899</v>
      </c>
      <c r="B1626" s="1" t="s">
        <v>2900</v>
      </c>
      <c r="C1626" s="1" t="s">
        <v>266</v>
      </c>
      <c r="D1626" s="1">
        <v>760</v>
      </c>
      <c r="E1626" s="1" t="s">
        <v>63</v>
      </c>
      <c r="F1626" s="1">
        <v>56</v>
      </c>
      <c r="G1626" s="1" t="s">
        <v>226</v>
      </c>
      <c r="H1626" s="1">
        <v>373.68</v>
      </c>
      <c r="I1626" s="1" t="s">
        <v>100</v>
      </c>
      <c r="J1626" s="1" t="s">
        <v>71</v>
      </c>
      <c r="K1626" s="1" t="s">
        <v>156</v>
      </c>
      <c r="L1626" s="1" t="s">
        <v>66</v>
      </c>
      <c r="M1626" s="1">
        <v>2</v>
      </c>
      <c r="N1626" s="1">
        <v>2</v>
      </c>
      <c r="O1626" s="1">
        <v>2</v>
      </c>
      <c r="P1626" s="1">
        <v>1</v>
      </c>
      <c r="Q1626" s="1" t="s">
        <v>59</v>
      </c>
      <c r="R1626" s="1" t="s">
        <v>59</v>
      </c>
      <c r="S1626" s="1" t="s">
        <v>66</v>
      </c>
      <c r="T1626" s="1" t="s">
        <v>66</v>
      </c>
      <c r="U1626" s="1" t="s">
        <v>59</v>
      </c>
      <c r="V1626" s="1">
        <v>2</v>
      </c>
      <c r="W1626" s="1">
        <v>1</v>
      </c>
      <c r="X1626" s="1">
        <v>1</v>
      </c>
      <c r="Y1626" s="1" t="s">
        <v>58</v>
      </c>
      <c r="Z1626" s="1" t="s">
        <v>66</v>
      </c>
      <c r="AA1626" s="1" t="s">
        <v>58</v>
      </c>
      <c r="AB1626" s="1" t="s">
        <v>66</v>
      </c>
      <c r="AC1626" s="1" t="s">
        <v>58</v>
      </c>
      <c r="AD1626" s="1" t="s">
        <v>58</v>
      </c>
      <c r="AE1626" s="1" t="s">
        <v>58</v>
      </c>
      <c r="AF1626" s="1" t="s">
        <v>58</v>
      </c>
      <c r="AG1626" s="1" t="s">
        <v>58</v>
      </c>
      <c r="AH1626" s="1" t="s">
        <v>58</v>
      </c>
      <c r="AI1626" s="1" t="s">
        <v>58</v>
      </c>
      <c r="AJ1626" s="1" t="s">
        <v>58</v>
      </c>
      <c r="AK1626" s="1">
        <v>0</v>
      </c>
      <c r="AL1626" s="1">
        <v>0</v>
      </c>
      <c r="AM1626" s="1">
        <v>1</v>
      </c>
      <c r="AN1626" s="1">
        <v>0</v>
      </c>
      <c r="AO1626" s="1">
        <v>0</v>
      </c>
      <c r="AP1626" s="1">
        <v>0</v>
      </c>
      <c r="AQ1626" s="1">
        <v>0</v>
      </c>
      <c r="AR1626" s="1">
        <v>0</v>
      </c>
      <c r="AS1626" s="1">
        <v>1</v>
      </c>
      <c r="AT1626" s="1">
        <v>9</v>
      </c>
      <c r="AU1626" s="1">
        <v>81573</v>
      </c>
      <c r="AV1626" s="1">
        <v>13.7</v>
      </c>
      <c r="AW1626" s="1" t="s">
        <v>59</v>
      </c>
      <c r="AX1626" s="1">
        <v>9</v>
      </c>
    </row>
    <row r="1627" spans="1:50">
      <c r="A1627" s="1" t="s">
        <v>2901</v>
      </c>
      <c r="B1627" s="1" t="s">
        <v>763</v>
      </c>
      <c r="C1627" s="1" t="s">
        <v>134</v>
      </c>
      <c r="D1627" s="1">
        <v>1680</v>
      </c>
      <c r="E1627" s="1" t="s">
        <v>63</v>
      </c>
      <c r="F1627" s="1">
        <v>60</v>
      </c>
      <c r="G1627" s="1" t="s">
        <v>246</v>
      </c>
      <c r="H1627" s="1">
        <v>423.68</v>
      </c>
      <c r="I1627" s="1" t="s">
        <v>94</v>
      </c>
      <c r="J1627" s="1" t="s">
        <v>71</v>
      </c>
      <c r="K1627" s="1" t="s">
        <v>128</v>
      </c>
      <c r="L1627" s="1" t="s">
        <v>58</v>
      </c>
      <c r="M1627" s="1">
        <v>0</v>
      </c>
      <c r="N1627" s="1">
        <v>1</v>
      </c>
      <c r="O1627" s="1">
        <v>1</v>
      </c>
      <c r="P1627" s="1">
        <v>0</v>
      </c>
      <c r="Q1627" s="1" t="s">
        <v>59</v>
      </c>
      <c r="R1627" s="1" t="s">
        <v>59</v>
      </c>
      <c r="S1627" s="1" t="s">
        <v>59</v>
      </c>
      <c r="T1627" s="1" t="s">
        <v>59</v>
      </c>
      <c r="U1627" s="1" t="s">
        <v>59</v>
      </c>
      <c r="V1627" s="1">
        <v>1</v>
      </c>
      <c r="W1627" s="1">
        <v>0</v>
      </c>
      <c r="X1627" s="1">
        <v>1</v>
      </c>
      <c r="Y1627" s="1" t="s">
        <v>58</v>
      </c>
      <c r="Z1627" s="1" t="s">
        <v>58</v>
      </c>
      <c r="AA1627" s="1" t="s">
        <v>58</v>
      </c>
      <c r="AB1627" s="1" t="s">
        <v>66</v>
      </c>
      <c r="AC1627" s="1" t="s">
        <v>58</v>
      </c>
      <c r="AD1627" s="1" t="s">
        <v>58</v>
      </c>
      <c r="AE1627" s="1" t="s">
        <v>58</v>
      </c>
      <c r="AF1627" s="1" t="s">
        <v>58</v>
      </c>
      <c r="AG1627" s="1" t="s">
        <v>58</v>
      </c>
      <c r="AH1627" s="1" t="s">
        <v>58</v>
      </c>
      <c r="AI1627" s="1" t="s">
        <v>58</v>
      </c>
      <c r="AJ1627" s="1" t="s">
        <v>58</v>
      </c>
      <c r="AK1627" s="1">
        <v>0</v>
      </c>
      <c r="AL1627" s="1">
        <v>1</v>
      </c>
      <c r="AM1627" s="1">
        <v>0</v>
      </c>
      <c r="AN1627" s="1">
        <v>0</v>
      </c>
      <c r="AO1627" s="1">
        <v>1</v>
      </c>
      <c r="AP1627" s="1">
        <v>0</v>
      </c>
      <c r="AQ1627" s="1">
        <v>0</v>
      </c>
      <c r="AR1627" s="1">
        <v>0</v>
      </c>
      <c r="AS1627" s="1">
        <v>0</v>
      </c>
      <c r="AT1627" s="1">
        <v>9</v>
      </c>
      <c r="AU1627" s="1">
        <v>105133</v>
      </c>
      <c r="AV1627" s="1">
        <v>15</v>
      </c>
      <c r="AW1627" s="1" t="s">
        <v>59</v>
      </c>
      <c r="AX1627" s="1">
        <v>1</v>
      </c>
    </row>
    <row r="1628" spans="1:50">
      <c r="A1628" s="1" t="s">
        <v>2902</v>
      </c>
      <c r="B1628" s="1" t="s">
        <v>2903</v>
      </c>
      <c r="C1628" s="1" t="s">
        <v>148</v>
      </c>
      <c r="D1628" s="1">
        <v>5640</v>
      </c>
      <c r="E1628" s="1" t="s">
        <v>63</v>
      </c>
      <c r="F1628" s="1">
        <v>42</v>
      </c>
      <c r="G1628" s="1" t="s">
        <v>226</v>
      </c>
      <c r="H1628" s="1">
        <v>429.28</v>
      </c>
      <c r="I1628" s="1" t="s">
        <v>100</v>
      </c>
      <c r="J1628" s="1" t="s">
        <v>71</v>
      </c>
      <c r="K1628" s="1" t="s">
        <v>116</v>
      </c>
      <c r="L1628" s="1" t="s">
        <v>66</v>
      </c>
      <c r="M1628" s="1">
        <v>2</v>
      </c>
      <c r="N1628" s="1">
        <v>0</v>
      </c>
      <c r="O1628" s="1">
        <v>0</v>
      </c>
      <c r="P1628" s="1">
        <v>0</v>
      </c>
      <c r="Q1628" s="1" t="s">
        <v>59</v>
      </c>
      <c r="R1628" s="1" t="s">
        <v>59</v>
      </c>
      <c r="S1628" s="1" t="s">
        <v>66</v>
      </c>
      <c r="T1628" s="1" t="s">
        <v>59</v>
      </c>
      <c r="U1628" s="1" t="s">
        <v>59</v>
      </c>
      <c r="W1628" s="1">
        <v>0</v>
      </c>
      <c r="X1628" s="1">
        <v>0</v>
      </c>
      <c r="Y1628" s="1" t="s">
        <v>66</v>
      </c>
      <c r="Z1628" s="1" t="s">
        <v>66</v>
      </c>
      <c r="AA1628" s="1" t="s">
        <v>58</v>
      </c>
      <c r="AB1628" s="1" t="s">
        <v>66</v>
      </c>
      <c r="AC1628" s="1" t="s">
        <v>58</v>
      </c>
      <c r="AD1628" s="1" t="s">
        <v>58</v>
      </c>
      <c r="AE1628" s="1" t="s">
        <v>58</v>
      </c>
      <c r="AF1628" s="1" t="s">
        <v>58</v>
      </c>
      <c r="AG1628" s="1" t="s">
        <v>58</v>
      </c>
      <c r="AH1628" s="1" t="s">
        <v>58</v>
      </c>
      <c r="AI1628" s="1" t="s">
        <v>58</v>
      </c>
      <c r="AJ1628" s="1" t="s">
        <v>58</v>
      </c>
      <c r="AK1628" s="1">
        <v>1</v>
      </c>
      <c r="AL1628" s="1">
        <v>1</v>
      </c>
      <c r="AM1628" s="1">
        <v>1</v>
      </c>
      <c r="AN1628" s="1">
        <v>0</v>
      </c>
      <c r="AO1628" s="1">
        <v>1</v>
      </c>
      <c r="AP1628" s="1">
        <v>0</v>
      </c>
      <c r="AQ1628" s="1">
        <v>0</v>
      </c>
      <c r="AR1628" s="1">
        <v>0</v>
      </c>
      <c r="AS1628" s="1">
        <v>1</v>
      </c>
      <c r="AT1628" s="1">
        <v>7</v>
      </c>
      <c r="AU1628" s="1">
        <v>103171</v>
      </c>
      <c r="AV1628" s="1">
        <v>14.7</v>
      </c>
      <c r="AW1628" s="1" t="s">
        <v>59</v>
      </c>
      <c r="AX1628" s="1">
        <v>3</v>
      </c>
    </row>
    <row r="1629" spans="1:50">
      <c r="A1629" s="1" t="s">
        <v>2904</v>
      </c>
      <c r="B1629" s="1" t="s">
        <v>699</v>
      </c>
      <c r="C1629" s="1" t="s">
        <v>134</v>
      </c>
      <c r="D1629" s="1">
        <v>3200</v>
      </c>
      <c r="E1629" s="1" t="s">
        <v>63</v>
      </c>
      <c r="F1629" s="1">
        <v>72</v>
      </c>
      <c r="G1629" s="1" t="s">
        <v>64</v>
      </c>
      <c r="H1629" s="1">
        <v>351.32</v>
      </c>
      <c r="I1629" s="1" t="s">
        <v>55</v>
      </c>
      <c r="J1629" s="1" t="s">
        <v>71</v>
      </c>
      <c r="K1629" s="1" t="s">
        <v>85</v>
      </c>
      <c r="L1629" s="1" t="s">
        <v>58</v>
      </c>
      <c r="M1629" s="1">
        <v>0</v>
      </c>
      <c r="N1629" s="1">
        <v>0</v>
      </c>
      <c r="O1629" s="1">
        <v>0</v>
      </c>
      <c r="P1629" s="1">
        <v>0</v>
      </c>
      <c r="Q1629" s="1" t="s">
        <v>59</v>
      </c>
      <c r="R1629" s="1" t="s">
        <v>59</v>
      </c>
      <c r="S1629" s="1" t="s">
        <v>59</v>
      </c>
      <c r="T1629" s="1" t="s">
        <v>59</v>
      </c>
      <c r="U1629" s="1" t="s">
        <v>59</v>
      </c>
      <c r="V1629" s="1">
        <v>6</v>
      </c>
      <c r="W1629" s="1">
        <v>1</v>
      </c>
      <c r="X1629" s="1">
        <v>1</v>
      </c>
      <c r="Y1629" s="1" t="s">
        <v>66</v>
      </c>
      <c r="Z1629" s="1" t="s">
        <v>58</v>
      </c>
      <c r="AA1629" s="1" t="s">
        <v>58</v>
      </c>
      <c r="AB1629" s="1" t="s">
        <v>58</v>
      </c>
      <c r="AC1629" s="1" t="s">
        <v>58</v>
      </c>
      <c r="AD1629" s="1" t="s">
        <v>58</v>
      </c>
      <c r="AE1629" s="1" t="s">
        <v>58</v>
      </c>
      <c r="AF1629" s="1" t="s">
        <v>58</v>
      </c>
      <c r="AG1629" s="1" t="s">
        <v>58</v>
      </c>
      <c r="AH1629" s="1" t="s">
        <v>58</v>
      </c>
      <c r="AI1629" s="1" t="s">
        <v>58</v>
      </c>
      <c r="AJ1629" s="1" t="s">
        <v>58</v>
      </c>
      <c r="AK1629" s="1">
        <v>0</v>
      </c>
      <c r="AL1629" s="1">
        <v>0</v>
      </c>
      <c r="AM1629" s="1">
        <v>1</v>
      </c>
      <c r="AN1629" s="1">
        <v>0</v>
      </c>
      <c r="AO1629" s="1">
        <v>1</v>
      </c>
      <c r="AP1629" s="1">
        <v>0</v>
      </c>
      <c r="AQ1629" s="1">
        <v>0</v>
      </c>
      <c r="AR1629" s="1">
        <v>0</v>
      </c>
      <c r="AS1629" s="1">
        <v>0</v>
      </c>
      <c r="AT1629" s="1">
        <v>9</v>
      </c>
      <c r="AU1629" s="1">
        <v>94228</v>
      </c>
      <c r="AV1629" s="1">
        <v>14.4</v>
      </c>
      <c r="AW1629" s="1" t="s">
        <v>59</v>
      </c>
      <c r="AX1629" s="1">
        <v>1</v>
      </c>
    </row>
    <row r="1630" spans="1:50">
      <c r="A1630" s="1" t="s">
        <v>2905</v>
      </c>
      <c r="B1630" s="1" t="s">
        <v>2906</v>
      </c>
      <c r="C1630" s="1" t="s">
        <v>93</v>
      </c>
      <c r="D1630" s="1">
        <v>4160</v>
      </c>
      <c r="E1630" s="1" t="s">
        <v>63</v>
      </c>
      <c r="F1630" s="1">
        <v>80</v>
      </c>
      <c r="G1630" s="1" t="s">
        <v>226</v>
      </c>
      <c r="H1630" s="1">
        <v>475</v>
      </c>
      <c r="I1630" s="1" t="s">
        <v>55</v>
      </c>
      <c r="J1630" s="1" t="s">
        <v>71</v>
      </c>
      <c r="K1630" s="1" t="s">
        <v>72</v>
      </c>
      <c r="L1630" s="1" t="s">
        <v>58</v>
      </c>
      <c r="M1630" s="1">
        <v>0</v>
      </c>
      <c r="N1630" s="1">
        <v>1</v>
      </c>
      <c r="O1630" s="1">
        <v>1</v>
      </c>
      <c r="P1630" s="1">
        <v>0</v>
      </c>
      <c r="Q1630" s="1" t="s">
        <v>59</v>
      </c>
      <c r="R1630" s="1" t="s">
        <v>59</v>
      </c>
      <c r="S1630" s="1" t="s">
        <v>66</v>
      </c>
      <c r="T1630" s="1" t="s">
        <v>59</v>
      </c>
      <c r="U1630" s="1" t="s">
        <v>59</v>
      </c>
      <c r="W1630" s="1">
        <v>0</v>
      </c>
      <c r="X1630" s="1">
        <v>0</v>
      </c>
      <c r="Y1630" s="1" t="s">
        <v>66</v>
      </c>
      <c r="Z1630" s="1" t="s">
        <v>58</v>
      </c>
      <c r="AA1630" s="1" t="s">
        <v>58</v>
      </c>
      <c r="AB1630" s="1" t="s">
        <v>66</v>
      </c>
      <c r="AC1630" s="1" t="s">
        <v>58</v>
      </c>
      <c r="AD1630" s="1" t="s">
        <v>58</v>
      </c>
      <c r="AE1630" s="1" t="s">
        <v>58</v>
      </c>
      <c r="AF1630" s="1" t="s">
        <v>58</v>
      </c>
      <c r="AG1630" s="1" t="s">
        <v>58</v>
      </c>
      <c r="AH1630" s="1" t="s">
        <v>58</v>
      </c>
      <c r="AI1630" s="1" t="s">
        <v>58</v>
      </c>
      <c r="AJ1630" s="1" t="s">
        <v>58</v>
      </c>
      <c r="AK1630" s="1">
        <v>0</v>
      </c>
      <c r="AL1630" s="1">
        <v>0</v>
      </c>
      <c r="AM1630" s="1">
        <v>0</v>
      </c>
      <c r="AN1630" s="1">
        <v>0</v>
      </c>
      <c r="AO1630" s="1">
        <v>0</v>
      </c>
      <c r="AP1630" s="1">
        <v>0</v>
      </c>
      <c r="AQ1630" s="1">
        <v>0</v>
      </c>
      <c r="AR1630" s="1">
        <v>0</v>
      </c>
      <c r="AS1630" s="1">
        <v>0</v>
      </c>
      <c r="AT1630" s="1">
        <v>9</v>
      </c>
      <c r="AU1630" s="1">
        <v>116893</v>
      </c>
      <c r="AV1630" s="1">
        <v>15.7</v>
      </c>
      <c r="AW1630" s="1" t="s">
        <v>59</v>
      </c>
      <c r="AX1630" s="1">
        <v>5</v>
      </c>
    </row>
    <row r="1631" spans="1:50">
      <c r="A1631" s="1" t="s">
        <v>2907</v>
      </c>
      <c r="B1631" s="1" t="s">
        <v>2908</v>
      </c>
      <c r="C1631" s="1" t="s">
        <v>171</v>
      </c>
      <c r="D1631" s="1">
        <v>5600</v>
      </c>
      <c r="E1631" s="1" t="s">
        <v>63</v>
      </c>
      <c r="F1631" s="1">
        <v>46</v>
      </c>
      <c r="G1631" s="1" t="s">
        <v>363</v>
      </c>
      <c r="H1631" s="1">
        <v>490.46</v>
      </c>
      <c r="I1631" s="1" t="s">
        <v>55</v>
      </c>
      <c r="J1631" s="1" t="s">
        <v>71</v>
      </c>
      <c r="K1631" s="1" t="s">
        <v>57</v>
      </c>
      <c r="L1631" s="1" t="s">
        <v>66</v>
      </c>
      <c r="M1631" s="1">
        <v>1</v>
      </c>
      <c r="N1631" s="1">
        <v>2</v>
      </c>
      <c r="O1631" s="1">
        <v>2</v>
      </c>
      <c r="P1631" s="1">
        <v>0</v>
      </c>
      <c r="Q1631" s="1" t="s">
        <v>59</v>
      </c>
      <c r="R1631" s="1" t="s">
        <v>59</v>
      </c>
      <c r="S1631" s="1" t="s">
        <v>59</v>
      </c>
      <c r="T1631" s="1" t="s">
        <v>59</v>
      </c>
      <c r="U1631" s="1" t="s">
        <v>59</v>
      </c>
      <c r="V1631" s="1">
        <v>2</v>
      </c>
      <c r="W1631" s="1">
        <v>0</v>
      </c>
      <c r="X1631" s="1">
        <v>0</v>
      </c>
      <c r="Y1631" s="1" t="s">
        <v>58</v>
      </c>
      <c r="Z1631" s="1" t="s">
        <v>66</v>
      </c>
      <c r="AA1631" s="1" t="s">
        <v>58</v>
      </c>
      <c r="AB1631" s="1" t="s">
        <v>66</v>
      </c>
      <c r="AC1631" s="1" t="s">
        <v>58</v>
      </c>
      <c r="AD1631" s="1" t="s">
        <v>58</v>
      </c>
      <c r="AE1631" s="1" t="s">
        <v>58</v>
      </c>
      <c r="AF1631" s="1" t="s">
        <v>58</v>
      </c>
      <c r="AG1631" s="1" t="s">
        <v>58</v>
      </c>
      <c r="AH1631" s="1" t="s">
        <v>58</v>
      </c>
      <c r="AI1631" s="1" t="s">
        <v>58</v>
      </c>
      <c r="AJ1631" s="1" t="s">
        <v>58</v>
      </c>
      <c r="AK1631" s="1">
        <v>0</v>
      </c>
      <c r="AL1631" s="1">
        <v>0</v>
      </c>
      <c r="AM1631" s="1">
        <v>1</v>
      </c>
      <c r="AN1631" s="1">
        <v>0</v>
      </c>
      <c r="AO1631" s="1">
        <v>0</v>
      </c>
      <c r="AP1631" s="1">
        <v>0</v>
      </c>
      <c r="AQ1631" s="1">
        <v>0</v>
      </c>
      <c r="AR1631" s="1">
        <v>0</v>
      </c>
      <c r="AS1631" s="1">
        <v>0</v>
      </c>
      <c r="AT1631" s="1">
        <v>8</v>
      </c>
      <c r="AU1631" s="1">
        <v>110854</v>
      </c>
      <c r="AV1631" s="1">
        <v>15.8</v>
      </c>
      <c r="AW1631" s="1" t="s">
        <v>59</v>
      </c>
      <c r="AX1631" s="1">
        <v>3</v>
      </c>
    </row>
    <row r="1632" spans="1:50">
      <c r="A1632" s="1" t="s">
        <v>2909</v>
      </c>
      <c r="B1632" s="1" t="s">
        <v>2910</v>
      </c>
      <c r="C1632" s="1" t="s">
        <v>93</v>
      </c>
      <c r="D1632" s="1">
        <v>1120</v>
      </c>
      <c r="E1632" s="1" t="s">
        <v>53</v>
      </c>
      <c r="F1632" s="1">
        <v>60</v>
      </c>
      <c r="G1632" s="1" t="s">
        <v>163</v>
      </c>
      <c r="H1632" s="1">
        <v>404.61</v>
      </c>
      <c r="I1632" s="1" t="s">
        <v>105</v>
      </c>
      <c r="J1632" s="1" t="s">
        <v>55</v>
      </c>
      <c r="K1632" s="1" t="s">
        <v>145</v>
      </c>
      <c r="L1632" s="1" t="s">
        <v>66</v>
      </c>
      <c r="M1632" s="1">
        <v>1</v>
      </c>
      <c r="N1632" s="1">
        <v>2</v>
      </c>
      <c r="O1632" s="1">
        <v>2</v>
      </c>
      <c r="P1632" s="1">
        <v>0</v>
      </c>
      <c r="Q1632" s="1" t="s">
        <v>59</v>
      </c>
      <c r="R1632" s="1" t="s">
        <v>66</v>
      </c>
      <c r="S1632" s="1" t="s">
        <v>59</v>
      </c>
      <c r="T1632" s="1" t="s">
        <v>59</v>
      </c>
      <c r="U1632" s="1" t="s">
        <v>59</v>
      </c>
      <c r="W1632" s="1">
        <v>0</v>
      </c>
      <c r="X1632" s="1">
        <v>0</v>
      </c>
      <c r="Y1632" s="1" t="s">
        <v>59</v>
      </c>
      <c r="Z1632" s="1" t="s">
        <v>59</v>
      </c>
      <c r="AA1632" s="1" t="s">
        <v>59</v>
      </c>
      <c r="AB1632" s="1" t="s">
        <v>59</v>
      </c>
      <c r="AC1632" s="1" t="s">
        <v>59</v>
      </c>
      <c r="AD1632" s="1" t="s">
        <v>59</v>
      </c>
      <c r="AE1632" s="1" t="s">
        <v>59</v>
      </c>
      <c r="AF1632" s="1" t="s">
        <v>59</v>
      </c>
      <c r="AG1632" s="1" t="s">
        <v>59</v>
      </c>
      <c r="AH1632" s="1" t="s">
        <v>59</v>
      </c>
      <c r="AI1632" s="1" t="s">
        <v>59</v>
      </c>
      <c r="AJ1632" s="1" t="s">
        <v>59</v>
      </c>
      <c r="AT1632" s="1">
        <v>8</v>
      </c>
      <c r="AU1632" s="1">
        <v>93962</v>
      </c>
      <c r="AV1632" s="1">
        <v>13.8</v>
      </c>
      <c r="AW1632" s="1" t="s">
        <v>59</v>
      </c>
      <c r="AX1632" s="1">
        <v>5</v>
      </c>
    </row>
    <row r="1633" spans="1:50">
      <c r="A1633" s="1" t="s">
        <v>2911</v>
      </c>
      <c r="B1633" s="1" t="s">
        <v>2912</v>
      </c>
      <c r="C1633" s="1" t="s">
        <v>185</v>
      </c>
      <c r="D1633" s="1">
        <v>1600</v>
      </c>
      <c r="E1633" s="1" t="s">
        <v>63</v>
      </c>
      <c r="F1633" s="1">
        <v>54</v>
      </c>
      <c r="G1633" s="1" t="s">
        <v>246</v>
      </c>
      <c r="H1633" s="1">
        <v>467.76</v>
      </c>
      <c r="I1633" s="1" t="s">
        <v>196</v>
      </c>
      <c r="J1633" s="1" t="s">
        <v>71</v>
      </c>
      <c r="K1633" s="1" t="s">
        <v>72</v>
      </c>
      <c r="L1633" s="1" t="s">
        <v>66</v>
      </c>
      <c r="M1633" s="1">
        <v>1</v>
      </c>
      <c r="N1633" s="1">
        <v>2</v>
      </c>
      <c r="O1633" s="1">
        <v>2</v>
      </c>
      <c r="P1633" s="1">
        <v>0</v>
      </c>
      <c r="Q1633" s="1" t="s">
        <v>59</v>
      </c>
      <c r="R1633" s="1" t="s">
        <v>59</v>
      </c>
      <c r="S1633" s="1" t="s">
        <v>59</v>
      </c>
      <c r="T1633" s="1" t="s">
        <v>59</v>
      </c>
      <c r="U1633" s="1" t="s">
        <v>59</v>
      </c>
      <c r="W1633" s="1">
        <v>0</v>
      </c>
      <c r="X1633" s="1">
        <v>0</v>
      </c>
      <c r="Y1633" s="1" t="s">
        <v>66</v>
      </c>
      <c r="Z1633" s="1" t="s">
        <v>66</v>
      </c>
      <c r="AA1633" s="1" t="s">
        <v>58</v>
      </c>
      <c r="AB1633" s="1" t="s">
        <v>66</v>
      </c>
      <c r="AC1633" s="1" t="s">
        <v>58</v>
      </c>
      <c r="AD1633" s="1" t="s">
        <v>58</v>
      </c>
      <c r="AE1633" s="1" t="s">
        <v>58</v>
      </c>
      <c r="AF1633" s="1" t="s">
        <v>58</v>
      </c>
      <c r="AG1633" s="1" t="s">
        <v>58</v>
      </c>
      <c r="AH1633" s="1" t="s">
        <v>58</v>
      </c>
      <c r="AI1633" s="1" t="s">
        <v>58</v>
      </c>
      <c r="AJ1633" s="1" t="s">
        <v>58</v>
      </c>
      <c r="AK1633" s="1">
        <v>1</v>
      </c>
      <c r="AL1633" s="1">
        <v>0</v>
      </c>
      <c r="AM1633" s="1">
        <v>1</v>
      </c>
      <c r="AN1633" s="1">
        <v>0</v>
      </c>
      <c r="AO1633" s="1">
        <v>0</v>
      </c>
      <c r="AP1633" s="1">
        <v>0</v>
      </c>
      <c r="AQ1633" s="1">
        <v>0</v>
      </c>
      <c r="AR1633" s="1">
        <v>0</v>
      </c>
      <c r="AS1633" s="1">
        <v>0</v>
      </c>
      <c r="AT1633" s="1">
        <v>8</v>
      </c>
      <c r="AU1633" s="1">
        <v>96388</v>
      </c>
      <c r="AV1633" s="1">
        <v>14</v>
      </c>
      <c r="AW1633" s="1" t="s">
        <v>59</v>
      </c>
      <c r="AX1633" s="1">
        <v>1</v>
      </c>
    </row>
    <row r="1634" spans="1:50">
      <c r="A1634" s="1" t="s">
        <v>2913</v>
      </c>
      <c r="B1634" s="1" t="s">
        <v>701</v>
      </c>
      <c r="C1634" s="1" t="s">
        <v>171</v>
      </c>
      <c r="D1634" s="1">
        <v>6840</v>
      </c>
      <c r="E1634" s="1" t="s">
        <v>63</v>
      </c>
      <c r="F1634" s="1">
        <v>60</v>
      </c>
      <c r="G1634" s="1" t="s">
        <v>70</v>
      </c>
      <c r="H1634" s="1">
        <v>368.42</v>
      </c>
      <c r="I1634" s="1" t="s">
        <v>105</v>
      </c>
      <c r="J1634" s="1" t="s">
        <v>71</v>
      </c>
      <c r="K1634" s="1" t="s">
        <v>153</v>
      </c>
      <c r="L1634" s="1" t="s">
        <v>58</v>
      </c>
      <c r="M1634" s="1">
        <v>0</v>
      </c>
      <c r="N1634" s="1">
        <v>2</v>
      </c>
      <c r="O1634" s="1">
        <v>2</v>
      </c>
      <c r="P1634" s="1">
        <v>0</v>
      </c>
      <c r="Q1634" s="1" t="s">
        <v>59</v>
      </c>
      <c r="R1634" s="1" t="s">
        <v>66</v>
      </c>
      <c r="S1634" s="1" t="s">
        <v>66</v>
      </c>
      <c r="T1634" s="1" t="s">
        <v>66</v>
      </c>
      <c r="U1634" s="1" t="s">
        <v>66</v>
      </c>
      <c r="V1634" s="1">
        <v>3</v>
      </c>
      <c r="W1634" s="1">
        <v>0</v>
      </c>
      <c r="X1634" s="1">
        <v>0</v>
      </c>
      <c r="Y1634" s="1" t="s">
        <v>66</v>
      </c>
      <c r="Z1634" s="1" t="s">
        <v>58</v>
      </c>
      <c r="AA1634" s="1" t="s">
        <v>66</v>
      </c>
      <c r="AB1634" s="1" t="s">
        <v>66</v>
      </c>
      <c r="AC1634" s="1" t="s">
        <v>58</v>
      </c>
      <c r="AD1634" s="1" t="s">
        <v>58</v>
      </c>
      <c r="AE1634" s="1" t="s">
        <v>58</v>
      </c>
      <c r="AF1634" s="1" t="s">
        <v>58</v>
      </c>
      <c r="AG1634" s="1" t="s">
        <v>58</v>
      </c>
      <c r="AH1634" s="1" t="s">
        <v>58</v>
      </c>
      <c r="AI1634" s="1" t="s">
        <v>58</v>
      </c>
      <c r="AJ1634" s="1" t="s">
        <v>58</v>
      </c>
      <c r="AK1634" s="1">
        <v>0</v>
      </c>
      <c r="AL1634" s="1">
        <v>1</v>
      </c>
      <c r="AM1634" s="1">
        <v>1</v>
      </c>
      <c r="AN1634" s="1">
        <v>0</v>
      </c>
      <c r="AO1634" s="1">
        <v>0</v>
      </c>
      <c r="AP1634" s="1">
        <v>1</v>
      </c>
      <c r="AQ1634" s="1">
        <v>0</v>
      </c>
      <c r="AR1634" s="1">
        <v>0</v>
      </c>
      <c r="AS1634" s="1">
        <v>1</v>
      </c>
      <c r="AT1634" s="1">
        <v>8</v>
      </c>
      <c r="AU1634" s="1">
        <v>106080</v>
      </c>
      <c r="AV1634" s="1">
        <v>16.399999999999999</v>
      </c>
      <c r="AW1634" s="1" t="s">
        <v>66</v>
      </c>
      <c r="AX1634" s="1">
        <v>3</v>
      </c>
    </row>
    <row r="1635" spans="1:50">
      <c r="A1635" s="1" t="s">
        <v>2914</v>
      </c>
      <c r="B1635" s="1" t="s">
        <v>998</v>
      </c>
      <c r="C1635" s="1" t="s">
        <v>108</v>
      </c>
      <c r="D1635" s="1">
        <v>3360</v>
      </c>
      <c r="E1635" s="1" t="s">
        <v>63</v>
      </c>
      <c r="F1635" s="1">
        <v>44</v>
      </c>
      <c r="G1635" s="1" t="s">
        <v>89</v>
      </c>
      <c r="H1635" s="1">
        <v>466.45</v>
      </c>
      <c r="I1635" s="1" t="s">
        <v>196</v>
      </c>
      <c r="J1635" s="1" t="s">
        <v>71</v>
      </c>
      <c r="K1635" s="1" t="s">
        <v>215</v>
      </c>
      <c r="L1635" s="1" t="s">
        <v>66</v>
      </c>
      <c r="M1635" s="1">
        <v>2</v>
      </c>
      <c r="N1635" s="1">
        <v>2</v>
      </c>
      <c r="O1635" s="1">
        <v>2</v>
      </c>
      <c r="P1635" s="1">
        <v>0</v>
      </c>
      <c r="Q1635" s="1" t="s">
        <v>59</v>
      </c>
      <c r="R1635" s="1" t="s">
        <v>59</v>
      </c>
      <c r="S1635" s="1" t="s">
        <v>59</v>
      </c>
      <c r="T1635" s="1" t="s">
        <v>59</v>
      </c>
      <c r="U1635" s="1" t="s">
        <v>59</v>
      </c>
      <c r="V1635" s="1">
        <v>1</v>
      </c>
      <c r="W1635" s="1">
        <v>1</v>
      </c>
      <c r="X1635" s="1">
        <v>1</v>
      </c>
      <c r="Y1635" s="1" t="s">
        <v>66</v>
      </c>
      <c r="Z1635" s="1" t="s">
        <v>58</v>
      </c>
      <c r="AA1635" s="1" t="s">
        <v>58</v>
      </c>
      <c r="AB1635" s="1" t="s">
        <v>58</v>
      </c>
      <c r="AC1635" s="1" t="s">
        <v>58</v>
      </c>
      <c r="AD1635" s="1" t="s">
        <v>58</v>
      </c>
      <c r="AE1635" s="1" t="s">
        <v>66</v>
      </c>
      <c r="AF1635" s="1" t="s">
        <v>58</v>
      </c>
      <c r="AG1635" s="1" t="s">
        <v>66</v>
      </c>
      <c r="AH1635" s="1" t="s">
        <v>58</v>
      </c>
      <c r="AI1635" s="1" t="s">
        <v>58</v>
      </c>
      <c r="AJ1635" s="1" t="s">
        <v>58</v>
      </c>
      <c r="AK1635" s="1">
        <v>0</v>
      </c>
      <c r="AL1635" s="1">
        <v>1</v>
      </c>
      <c r="AM1635" s="1">
        <v>1</v>
      </c>
      <c r="AN1635" s="1">
        <v>0</v>
      </c>
      <c r="AO1635" s="1">
        <v>1</v>
      </c>
      <c r="AP1635" s="1">
        <v>0</v>
      </c>
      <c r="AQ1635" s="1">
        <v>1</v>
      </c>
      <c r="AR1635" s="1">
        <v>1</v>
      </c>
      <c r="AS1635" s="1">
        <v>0</v>
      </c>
      <c r="AT1635" s="1">
        <v>9</v>
      </c>
      <c r="AU1635" s="1">
        <v>110780</v>
      </c>
      <c r="AV1635" s="1">
        <v>15.6</v>
      </c>
      <c r="AW1635" s="1" t="s">
        <v>59</v>
      </c>
      <c r="AX1635" s="1">
        <v>9</v>
      </c>
    </row>
    <row r="1636" spans="1:50">
      <c r="A1636" s="1" t="s">
        <v>2915</v>
      </c>
      <c r="B1636" s="1" t="s">
        <v>2916</v>
      </c>
      <c r="C1636" s="1" t="s">
        <v>182</v>
      </c>
      <c r="D1636" s="1">
        <v>8840</v>
      </c>
      <c r="E1636" s="1" t="s">
        <v>63</v>
      </c>
      <c r="F1636" s="1">
        <v>62</v>
      </c>
      <c r="G1636" s="1" t="s">
        <v>246</v>
      </c>
      <c r="H1636" s="1">
        <v>490.46</v>
      </c>
      <c r="I1636" s="1" t="s">
        <v>105</v>
      </c>
      <c r="J1636" s="1" t="s">
        <v>71</v>
      </c>
      <c r="K1636" s="1" t="s">
        <v>116</v>
      </c>
      <c r="L1636" s="1" t="s">
        <v>58</v>
      </c>
      <c r="M1636" s="1">
        <v>0</v>
      </c>
      <c r="N1636" s="1">
        <v>2</v>
      </c>
      <c r="O1636" s="1">
        <v>2</v>
      </c>
      <c r="P1636" s="1">
        <v>0</v>
      </c>
      <c r="Q1636" s="1" t="s">
        <v>66</v>
      </c>
      <c r="R1636" s="1" t="s">
        <v>59</v>
      </c>
      <c r="S1636" s="1" t="s">
        <v>66</v>
      </c>
      <c r="T1636" s="1" t="s">
        <v>66</v>
      </c>
      <c r="U1636" s="1" t="s">
        <v>66</v>
      </c>
      <c r="V1636" s="1">
        <v>1</v>
      </c>
      <c r="W1636" s="1">
        <v>0</v>
      </c>
      <c r="X1636" s="1">
        <v>1</v>
      </c>
      <c r="Y1636" s="1" t="s">
        <v>58</v>
      </c>
      <c r="Z1636" s="1" t="s">
        <v>66</v>
      </c>
      <c r="AA1636" s="1" t="s">
        <v>58</v>
      </c>
      <c r="AB1636" s="1" t="s">
        <v>66</v>
      </c>
      <c r="AC1636" s="1" t="s">
        <v>58</v>
      </c>
      <c r="AD1636" s="1" t="s">
        <v>58</v>
      </c>
      <c r="AE1636" s="1" t="s">
        <v>58</v>
      </c>
      <c r="AF1636" s="1" t="s">
        <v>58</v>
      </c>
      <c r="AG1636" s="1" t="s">
        <v>66</v>
      </c>
      <c r="AH1636" s="1" t="s">
        <v>58</v>
      </c>
      <c r="AI1636" s="1" t="s">
        <v>58</v>
      </c>
      <c r="AJ1636" s="1" t="s">
        <v>66</v>
      </c>
      <c r="AK1636" s="1">
        <v>0</v>
      </c>
      <c r="AL1636" s="1">
        <v>0</v>
      </c>
      <c r="AM1636" s="1">
        <v>1</v>
      </c>
      <c r="AN1636" s="1">
        <v>0</v>
      </c>
      <c r="AO1636" s="1">
        <v>1</v>
      </c>
      <c r="AP1636" s="1">
        <v>0</v>
      </c>
      <c r="AQ1636" s="1">
        <v>0</v>
      </c>
      <c r="AR1636" s="1">
        <v>0</v>
      </c>
      <c r="AS1636" s="1">
        <v>0</v>
      </c>
      <c r="AT1636" s="1">
        <v>9</v>
      </c>
      <c r="AU1636" s="1">
        <v>169166</v>
      </c>
      <c r="AV1636" s="1">
        <v>17.2</v>
      </c>
      <c r="AW1636" s="1" t="s">
        <v>59</v>
      </c>
      <c r="AX1636" s="1">
        <v>7</v>
      </c>
    </row>
    <row r="1637" spans="1:50">
      <c r="A1637" s="1" t="s">
        <v>2917</v>
      </c>
      <c r="B1637" s="1" t="s">
        <v>1354</v>
      </c>
      <c r="C1637" s="1" t="s">
        <v>420</v>
      </c>
      <c r="D1637" s="1">
        <v>1640</v>
      </c>
      <c r="E1637" s="1" t="s">
        <v>53</v>
      </c>
      <c r="F1637" s="1">
        <v>34</v>
      </c>
      <c r="G1637" s="1" t="s">
        <v>64</v>
      </c>
      <c r="H1637" s="1">
        <v>274.67</v>
      </c>
      <c r="I1637" s="1" t="s">
        <v>55</v>
      </c>
      <c r="J1637" s="1" t="s">
        <v>71</v>
      </c>
      <c r="K1637" s="1" t="s">
        <v>256</v>
      </c>
      <c r="L1637" s="1" t="s">
        <v>58</v>
      </c>
      <c r="M1637" s="1">
        <v>0</v>
      </c>
      <c r="N1637" s="1">
        <v>1</v>
      </c>
      <c r="O1637" s="1">
        <v>1</v>
      </c>
      <c r="P1637" s="1">
        <v>0</v>
      </c>
      <c r="Q1637" s="1" t="s">
        <v>59</v>
      </c>
      <c r="R1637" s="1" t="s">
        <v>59</v>
      </c>
      <c r="S1637" s="1" t="s">
        <v>59</v>
      </c>
      <c r="T1637" s="1" t="s">
        <v>59</v>
      </c>
      <c r="U1637" s="1" t="s">
        <v>59</v>
      </c>
      <c r="V1637" s="1">
        <v>2</v>
      </c>
      <c r="W1637" s="1">
        <v>1</v>
      </c>
      <c r="X1637" s="1">
        <v>0</v>
      </c>
      <c r="Y1637" s="1" t="s">
        <v>58</v>
      </c>
      <c r="Z1637" s="1" t="s">
        <v>58</v>
      </c>
      <c r="AA1637" s="1" t="s">
        <v>58</v>
      </c>
      <c r="AB1637" s="1" t="s">
        <v>58</v>
      </c>
      <c r="AC1637" s="1" t="s">
        <v>58</v>
      </c>
      <c r="AD1637" s="1" t="s">
        <v>58</v>
      </c>
      <c r="AE1637" s="1" t="s">
        <v>58</v>
      </c>
      <c r="AF1637" s="1" t="s">
        <v>58</v>
      </c>
      <c r="AG1637" s="1" t="s">
        <v>58</v>
      </c>
      <c r="AH1637" s="1" t="s">
        <v>58</v>
      </c>
      <c r="AI1637" s="1" t="s">
        <v>58</v>
      </c>
      <c r="AJ1637" s="1" t="s">
        <v>58</v>
      </c>
      <c r="AK1637" s="1">
        <v>1</v>
      </c>
      <c r="AL1637" s="1">
        <v>0</v>
      </c>
      <c r="AM1637" s="1">
        <v>1</v>
      </c>
      <c r="AN1637" s="1">
        <v>0</v>
      </c>
      <c r="AO1637" s="1">
        <v>1</v>
      </c>
      <c r="AP1637" s="1">
        <v>0</v>
      </c>
      <c r="AQ1637" s="1">
        <v>0</v>
      </c>
      <c r="AR1637" s="1">
        <v>0</v>
      </c>
      <c r="AS1637" s="1">
        <v>0</v>
      </c>
      <c r="AT1637" s="1">
        <v>9</v>
      </c>
      <c r="AU1637" s="1">
        <v>72947</v>
      </c>
      <c r="AV1637" s="1">
        <v>12.7</v>
      </c>
      <c r="AW1637" s="1" t="s">
        <v>59</v>
      </c>
      <c r="AX1637" s="1">
        <v>2</v>
      </c>
    </row>
    <row r="1638" spans="1:50">
      <c r="A1638" s="1" t="s">
        <v>2918</v>
      </c>
      <c r="B1638" s="1" t="s">
        <v>2060</v>
      </c>
      <c r="C1638" s="1" t="s">
        <v>69</v>
      </c>
      <c r="D1638" s="1">
        <v>7600</v>
      </c>
      <c r="E1638" s="1" t="s">
        <v>63</v>
      </c>
      <c r="F1638" s="1">
        <v>64</v>
      </c>
      <c r="G1638" s="1" t="s">
        <v>70</v>
      </c>
      <c r="H1638" s="1">
        <v>367.11</v>
      </c>
      <c r="I1638" s="1" t="s">
        <v>105</v>
      </c>
      <c r="J1638" s="1" t="s">
        <v>71</v>
      </c>
      <c r="K1638" s="1" t="s">
        <v>72</v>
      </c>
      <c r="L1638" s="1" t="s">
        <v>58</v>
      </c>
      <c r="M1638" s="1">
        <v>0</v>
      </c>
      <c r="N1638" s="1">
        <v>2</v>
      </c>
      <c r="O1638" s="1">
        <v>2</v>
      </c>
      <c r="P1638" s="1">
        <v>0</v>
      </c>
      <c r="Q1638" s="1" t="s">
        <v>59</v>
      </c>
      <c r="R1638" s="1" t="s">
        <v>59</v>
      </c>
      <c r="S1638" s="1" t="s">
        <v>59</v>
      </c>
      <c r="T1638" s="1" t="s">
        <v>59</v>
      </c>
      <c r="U1638" s="1" t="s">
        <v>59</v>
      </c>
      <c r="W1638" s="1">
        <v>0</v>
      </c>
      <c r="X1638" s="1">
        <v>0</v>
      </c>
      <c r="Y1638" s="1" t="s">
        <v>66</v>
      </c>
      <c r="Z1638" s="1" t="s">
        <v>66</v>
      </c>
      <c r="AA1638" s="1" t="s">
        <v>58</v>
      </c>
      <c r="AB1638" s="1" t="s">
        <v>66</v>
      </c>
      <c r="AC1638" s="1" t="s">
        <v>58</v>
      </c>
      <c r="AD1638" s="1" t="s">
        <v>58</v>
      </c>
      <c r="AE1638" s="1" t="s">
        <v>58</v>
      </c>
      <c r="AF1638" s="1" t="s">
        <v>58</v>
      </c>
      <c r="AG1638" s="1" t="s">
        <v>58</v>
      </c>
      <c r="AH1638" s="1" t="s">
        <v>66</v>
      </c>
      <c r="AI1638" s="1" t="s">
        <v>58</v>
      </c>
      <c r="AJ1638" s="1" t="s">
        <v>58</v>
      </c>
      <c r="AK1638" s="1">
        <v>1</v>
      </c>
      <c r="AL1638" s="1">
        <v>0</v>
      </c>
      <c r="AM1638" s="1">
        <v>1</v>
      </c>
      <c r="AN1638" s="1">
        <v>0</v>
      </c>
      <c r="AO1638" s="1">
        <v>0</v>
      </c>
      <c r="AP1638" s="1">
        <v>0</v>
      </c>
      <c r="AQ1638" s="1">
        <v>0</v>
      </c>
      <c r="AR1638" s="1">
        <v>0</v>
      </c>
      <c r="AS1638" s="1">
        <v>1</v>
      </c>
      <c r="AT1638" s="1">
        <v>6</v>
      </c>
      <c r="AU1638" s="1">
        <v>71963</v>
      </c>
      <c r="AV1638" s="1">
        <v>13.1</v>
      </c>
      <c r="AW1638" s="1" t="s">
        <v>59</v>
      </c>
      <c r="AX1638" s="1">
        <v>6</v>
      </c>
    </row>
    <row r="1639" spans="1:50">
      <c r="A1639" s="1" t="s">
        <v>2919</v>
      </c>
      <c r="B1639" s="1" t="s">
        <v>1471</v>
      </c>
      <c r="C1639" s="1" t="s">
        <v>171</v>
      </c>
      <c r="D1639" s="1">
        <v>8160</v>
      </c>
      <c r="E1639" s="1" t="s">
        <v>53</v>
      </c>
      <c r="F1639" s="1">
        <v>56</v>
      </c>
      <c r="G1639" s="1" t="s">
        <v>64</v>
      </c>
      <c r="H1639" s="1">
        <v>346.38</v>
      </c>
      <c r="I1639" s="1" t="s">
        <v>55</v>
      </c>
      <c r="J1639" s="1" t="s">
        <v>55</v>
      </c>
      <c r="K1639" s="1" t="s">
        <v>111</v>
      </c>
      <c r="L1639" s="1" t="s">
        <v>66</v>
      </c>
      <c r="M1639" s="1">
        <v>1</v>
      </c>
      <c r="N1639" s="1">
        <v>1</v>
      </c>
      <c r="O1639" s="1">
        <v>1</v>
      </c>
      <c r="P1639" s="1">
        <v>0</v>
      </c>
      <c r="Q1639" s="1" t="s">
        <v>59</v>
      </c>
      <c r="R1639" s="1" t="s">
        <v>59</v>
      </c>
      <c r="S1639" s="1" t="s">
        <v>66</v>
      </c>
      <c r="T1639" s="1" t="s">
        <v>66</v>
      </c>
      <c r="U1639" s="1" t="s">
        <v>66</v>
      </c>
      <c r="V1639" s="1">
        <v>1</v>
      </c>
      <c r="W1639" s="1">
        <v>1</v>
      </c>
      <c r="X1639" s="1">
        <v>1</v>
      </c>
      <c r="Y1639" s="1" t="s">
        <v>66</v>
      </c>
      <c r="Z1639" s="1" t="s">
        <v>58</v>
      </c>
      <c r="AA1639" s="1" t="s">
        <v>58</v>
      </c>
      <c r="AB1639" s="1" t="s">
        <v>58</v>
      </c>
      <c r="AC1639" s="1" t="s">
        <v>58</v>
      </c>
      <c r="AD1639" s="1" t="s">
        <v>58</v>
      </c>
      <c r="AE1639" s="1" t="s">
        <v>58</v>
      </c>
      <c r="AF1639" s="1" t="s">
        <v>58</v>
      </c>
      <c r="AG1639" s="1" t="s">
        <v>58</v>
      </c>
      <c r="AH1639" s="1" t="s">
        <v>58</v>
      </c>
      <c r="AI1639" s="1" t="s">
        <v>58</v>
      </c>
      <c r="AJ1639" s="1" t="s">
        <v>58</v>
      </c>
      <c r="AK1639" s="1">
        <v>0</v>
      </c>
      <c r="AL1639" s="1">
        <v>1</v>
      </c>
      <c r="AM1639" s="1">
        <v>1</v>
      </c>
      <c r="AN1639" s="1">
        <v>1</v>
      </c>
      <c r="AO1639" s="1">
        <v>1</v>
      </c>
      <c r="AP1639" s="1">
        <v>0</v>
      </c>
      <c r="AQ1639" s="1">
        <v>0</v>
      </c>
      <c r="AR1639" s="1">
        <v>1</v>
      </c>
      <c r="AS1639" s="1">
        <v>1</v>
      </c>
      <c r="AT1639" s="1">
        <v>9</v>
      </c>
      <c r="AU1639" s="1">
        <v>126325</v>
      </c>
      <c r="AV1639" s="1">
        <v>16.7</v>
      </c>
      <c r="AW1639" s="1" t="s">
        <v>66</v>
      </c>
      <c r="AX1639" s="1">
        <v>3</v>
      </c>
    </row>
    <row r="1640" spans="1:50">
      <c r="A1640" s="1" t="s">
        <v>2920</v>
      </c>
      <c r="B1640" s="1" t="s">
        <v>1481</v>
      </c>
      <c r="C1640" s="1" t="s">
        <v>93</v>
      </c>
      <c r="D1640" s="1">
        <v>1120</v>
      </c>
      <c r="E1640" s="1" t="s">
        <v>53</v>
      </c>
      <c r="F1640" s="1">
        <v>64</v>
      </c>
      <c r="G1640" s="1" t="s">
        <v>246</v>
      </c>
      <c r="H1640" s="1">
        <v>477.96</v>
      </c>
      <c r="I1640" s="1" t="s">
        <v>105</v>
      </c>
      <c r="J1640" s="1" t="s">
        <v>71</v>
      </c>
      <c r="K1640" s="1" t="s">
        <v>128</v>
      </c>
      <c r="L1640" s="1" t="s">
        <v>58</v>
      </c>
      <c r="M1640" s="1">
        <v>0</v>
      </c>
      <c r="N1640" s="1">
        <v>2</v>
      </c>
      <c r="O1640" s="1">
        <v>2</v>
      </c>
      <c r="P1640" s="1">
        <v>0</v>
      </c>
      <c r="Q1640" s="1" t="s">
        <v>59</v>
      </c>
      <c r="R1640" s="1" t="s">
        <v>59</v>
      </c>
      <c r="S1640" s="1" t="s">
        <v>66</v>
      </c>
      <c r="T1640" s="1" t="s">
        <v>59</v>
      </c>
      <c r="U1640" s="1" t="s">
        <v>59</v>
      </c>
      <c r="W1640" s="1">
        <v>0</v>
      </c>
      <c r="X1640" s="1">
        <v>0</v>
      </c>
      <c r="Y1640" s="1" t="s">
        <v>58</v>
      </c>
      <c r="Z1640" s="1" t="s">
        <v>58</v>
      </c>
      <c r="AA1640" s="1" t="s">
        <v>58</v>
      </c>
      <c r="AB1640" s="1" t="s">
        <v>58</v>
      </c>
      <c r="AC1640" s="1" t="s">
        <v>58</v>
      </c>
      <c r="AD1640" s="1" t="s">
        <v>58</v>
      </c>
      <c r="AE1640" s="1" t="s">
        <v>58</v>
      </c>
      <c r="AF1640" s="1" t="s">
        <v>58</v>
      </c>
      <c r="AG1640" s="1" t="s">
        <v>58</v>
      </c>
      <c r="AH1640" s="1" t="s">
        <v>58</v>
      </c>
      <c r="AI1640" s="1" t="s">
        <v>58</v>
      </c>
      <c r="AJ1640" s="1" t="s">
        <v>58</v>
      </c>
      <c r="AK1640" s="1">
        <v>1</v>
      </c>
      <c r="AL1640" s="1">
        <v>0</v>
      </c>
      <c r="AM1640" s="1">
        <v>1</v>
      </c>
      <c r="AN1640" s="1">
        <v>0</v>
      </c>
      <c r="AO1640" s="1">
        <v>0</v>
      </c>
      <c r="AP1640" s="1">
        <v>0</v>
      </c>
      <c r="AQ1640" s="1">
        <v>0</v>
      </c>
      <c r="AR1640" s="1">
        <v>0</v>
      </c>
      <c r="AS1640" s="1">
        <v>0</v>
      </c>
      <c r="AT1640" s="1">
        <v>9</v>
      </c>
      <c r="AU1640" s="1">
        <v>111817</v>
      </c>
      <c r="AV1640" s="1">
        <v>15.7</v>
      </c>
      <c r="AW1640" s="1" t="s">
        <v>59</v>
      </c>
      <c r="AX1640" s="1">
        <v>5</v>
      </c>
    </row>
    <row r="1641" spans="1:50">
      <c r="A1641" s="1" t="s">
        <v>2921</v>
      </c>
      <c r="B1641" s="1" t="s">
        <v>2480</v>
      </c>
      <c r="C1641" s="1" t="s">
        <v>108</v>
      </c>
      <c r="D1641" s="1">
        <v>1920</v>
      </c>
      <c r="E1641" s="1" t="s">
        <v>53</v>
      </c>
      <c r="F1641" s="1">
        <v>52</v>
      </c>
      <c r="G1641" s="1" t="s">
        <v>70</v>
      </c>
      <c r="H1641" s="1">
        <v>334.54</v>
      </c>
      <c r="I1641" s="1" t="s">
        <v>55</v>
      </c>
      <c r="J1641" s="1" t="s">
        <v>71</v>
      </c>
      <c r="K1641" s="1" t="s">
        <v>72</v>
      </c>
      <c r="L1641" s="1" t="s">
        <v>58</v>
      </c>
      <c r="M1641" s="1">
        <v>0</v>
      </c>
      <c r="N1641" s="1">
        <v>2</v>
      </c>
      <c r="O1641" s="1">
        <v>2</v>
      </c>
      <c r="P1641" s="1">
        <v>0</v>
      </c>
      <c r="Q1641" s="1" t="s">
        <v>59</v>
      </c>
      <c r="R1641" s="1" t="s">
        <v>59</v>
      </c>
      <c r="S1641" s="1" t="s">
        <v>59</v>
      </c>
      <c r="T1641" s="1" t="s">
        <v>59</v>
      </c>
      <c r="U1641" s="1" t="s">
        <v>59</v>
      </c>
      <c r="V1641" s="1">
        <v>1</v>
      </c>
      <c r="W1641" s="1">
        <v>1</v>
      </c>
      <c r="X1641" s="1">
        <v>1</v>
      </c>
      <c r="Y1641" s="1" t="s">
        <v>66</v>
      </c>
      <c r="Z1641" s="1" t="s">
        <v>58</v>
      </c>
      <c r="AA1641" s="1" t="s">
        <v>58</v>
      </c>
      <c r="AB1641" s="1" t="s">
        <v>66</v>
      </c>
      <c r="AC1641" s="1" t="s">
        <v>58</v>
      </c>
      <c r="AD1641" s="1" t="s">
        <v>58</v>
      </c>
      <c r="AE1641" s="1" t="s">
        <v>66</v>
      </c>
      <c r="AF1641" s="1" t="s">
        <v>58</v>
      </c>
      <c r="AG1641" s="1" t="s">
        <v>58</v>
      </c>
      <c r="AH1641" s="1" t="s">
        <v>58</v>
      </c>
      <c r="AI1641" s="1" t="s">
        <v>58</v>
      </c>
      <c r="AJ1641" s="1" t="s">
        <v>58</v>
      </c>
      <c r="AK1641" s="1">
        <v>1</v>
      </c>
      <c r="AL1641" s="1">
        <v>0</v>
      </c>
      <c r="AM1641" s="1">
        <v>1</v>
      </c>
      <c r="AN1641" s="1">
        <v>0</v>
      </c>
      <c r="AO1641" s="1">
        <v>1</v>
      </c>
      <c r="AP1641" s="1">
        <v>0</v>
      </c>
      <c r="AQ1641" s="1">
        <v>0</v>
      </c>
      <c r="AR1641" s="1">
        <v>0</v>
      </c>
      <c r="AS1641" s="1">
        <v>1</v>
      </c>
      <c r="AT1641" s="1">
        <v>9</v>
      </c>
      <c r="AU1641" s="1">
        <v>116330</v>
      </c>
      <c r="AV1641" s="1">
        <v>15.2</v>
      </c>
      <c r="AW1641" s="1" t="s">
        <v>59</v>
      </c>
      <c r="AX1641" s="1">
        <v>9</v>
      </c>
    </row>
    <row r="1642" spans="1:50">
      <c r="A1642" s="1" t="s">
        <v>2922</v>
      </c>
      <c r="B1642" s="1" t="s">
        <v>2923</v>
      </c>
      <c r="C1642" s="1" t="s">
        <v>103</v>
      </c>
      <c r="D1642" s="1">
        <v>7400</v>
      </c>
      <c r="E1642" s="1" t="s">
        <v>63</v>
      </c>
      <c r="F1642" s="1">
        <v>44</v>
      </c>
      <c r="G1642" s="1" t="s">
        <v>70</v>
      </c>
      <c r="H1642" s="1">
        <v>467.76</v>
      </c>
      <c r="I1642" s="1" t="s">
        <v>105</v>
      </c>
      <c r="J1642" s="1" t="s">
        <v>71</v>
      </c>
      <c r="K1642" s="1" t="s">
        <v>256</v>
      </c>
      <c r="L1642" s="1" t="s">
        <v>66</v>
      </c>
      <c r="M1642" s="1">
        <v>2</v>
      </c>
      <c r="N1642" s="1">
        <v>2</v>
      </c>
      <c r="O1642" s="1">
        <v>2</v>
      </c>
      <c r="P1642" s="1">
        <v>0</v>
      </c>
      <c r="Q1642" s="1" t="s">
        <v>59</v>
      </c>
      <c r="R1642" s="1" t="s">
        <v>59</v>
      </c>
      <c r="S1642" s="1" t="s">
        <v>59</v>
      </c>
      <c r="T1642" s="1" t="s">
        <v>59</v>
      </c>
      <c r="U1642" s="1" t="s">
        <v>59</v>
      </c>
      <c r="W1642" s="1">
        <v>0</v>
      </c>
      <c r="X1642" s="1">
        <v>0</v>
      </c>
      <c r="Y1642" s="1" t="s">
        <v>58</v>
      </c>
      <c r="Z1642" s="1" t="s">
        <v>66</v>
      </c>
      <c r="AA1642" s="1" t="s">
        <v>58</v>
      </c>
      <c r="AB1642" s="1" t="s">
        <v>58</v>
      </c>
      <c r="AC1642" s="1" t="s">
        <v>58</v>
      </c>
      <c r="AD1642" s="1" t="s">
        <v>58</v>
      </c>
      <c r="AE1642" s="1" t="s">
        <v>58</v>
      </c>
      <c r="AF1642" s="1" t="s">
        <v>58</v>
      </c>
      <c r="AG1642" s="1" t="s">
        <v>58</v>
      </c>
      <c r="AH1642" s="1" t="s">
        <v>58</v>
      </c>
      <c r="AI1642" s="1" t="s">
        <v>58</v>
      </c>
      <c r="AJ1642" s="1" t="s">
        <v>58</v>
      </c>
      <c r="AK1642" s="1">
        <v>0</v>
      </c>
      <c r="AL1642" s="1">
        <v>0</v>
      </c>
      <c r="AM1642" s="1">
        <v>1</v>
      </c>
      <c r="AN1642" s="1">
        <v>0</v>
      </c>
      <c r="AO1642" s="1">
        <v>1</v>
      </c>
      <c r="AP1642" s="1">
        <v>0</v>
      </c>
      <c r="AQ1642" s="1">
        <v>0</v>
      </c>
      <c r="AR1642" s="1">
        <v>0</v>
      </c>
      <c r="AS1642" s="1">
        <v>0</v>
      </c>
      <c r="AT1642" s="1">
        <v>7</v>
      </c>
      <c r="AU1642" s="1">
        <v>84647</v>
      </c>
      <c r="AV1642" s="1">
        <v>13.9</v>
      </c>
      <c r="AW1642" s="1" t="s">
        <v>59</v>
      </c>
      <c r="AX1642" s="1">
        <v>6</v>
      </c>
    </row>
    <row r="1643" spans="1:50">
      <c r="A1643" s="1" t="s">
        <v>2924</v>
      </c>
      <c r="B1643" s="1" t="s">
        <v>165</v>
      </c>
      <c r="C1643" s="1" t="s">
        <v>79</v>
      </c>
      <c r="D1643" s="1">
        <v>1740</v>
      </c>
      <c r="E1643" s="1" t="s">
        <v>63</v>
      </c>
      <c r="F1643" s="1">
        <v>50</v>
      </c>
      <c r="G1643" s="1" t="s">
        <v>163</v>
      </c>
      <c r="H1643" s="1">
        <v>402.96</v>
      </c>
      <c r="I1643" s="1" t="s">
        <v>105</v>
      </c>
      <c r="J1643" s="1" t="s">
        <v>71</v>
      </c>
      <c r="K1643" s="1" t="s">
        <v>90</v>
      </c>
      <c r="L1643" s="1" t="s">
        <v>66</v>
      </c>
      <c r="M1643" s="1">
        <v>1</v>
      </c>
      <c r="N1643" s="1">
        <v>2</v>
      </c>
      <c r="O1643" s="1">
        <v>2</v>
      </c>
      <c r="P1643" s="1">
        <v>0</v>
      </c>
      <c r="Q1643" s="1" t="s">
        <v>59</v>
      </c>
      <c r="R1643" s="1" t="s">
        <v>59</v>
      </c>
      <c r="S1643" s="1" t="s">
        <v>59</v>
      </c>
      <c r="T1643" s="1" t="s">
        <v>59</v>
      </c>
      <c r="U1643" s="1" t="s">
        <v>59</v>
      </c>
      <c r="V1643" s="1">
        <v>2</v>
      </c>
      <c r="W1643" s="1">
        <v>1</v>
      </c>
      <c r="X1643" s="1">
        <v>1</v>
      </c>
      <c r="Y1643" s="1" t="s">
        <v>58</v>
      </c>
      <c r="Z1643" s="1" t="s">
        <v>58</v>
      </c>
      <c r="AA1643" s="1" t="s">
        <v>66</v>
      </c>
      <c r="AB1643" s="1" t="s">
        <v>58</v>
      </c>
      <c r="AC1643" s="1" t="s">
        <v>58</v>
      </c>
      <c r="AD1643" s="1" t="s">
        <v>58</v>
      </c>
      <c r="AE1643" s="1" t="s">
        <v>66</v>
      </c>
      <c r="AF1643" s="1" t="s">
        <v>58</v>
      </c>
      <c r="AG1643" s="1" t="s">
        <v>58</v>
      </c>
      <c r="AH1643" s="1" t="s">
        <v>58</v>
      </c>
      <c r="AI1643" s="1" t="s">
        <v>66</v>
      </c>
      <c r="AJ1643" s="1" t="s">
        <v>58</v>
      </c>
      <c r="AK1643" s="1">
        <v>0</v>
      </c>
      <c r="AL1643" s="1">
        <v>1</v>
      </c>
      <c r="AM1643" s="1">
        <v>1</v>
      </c>
      <c r="AN1643" s="1">
        <v>0</v>
      </c>
      <c r="AO1643" s="1">
        <v>0</v>
      </c>
      <c r="AP1643" s="1">
        <v>0</v>
      </c>
      <c r="AQ1643" s="1">
        <v>0</v>
      </c>
      <c r="AR1643" s="1">
        <v>0</v>
      </c>
      <c r="AS1643" s="1">
        <v>1</v>
      </c>
      <c r="AT1643" s="1">
        <v>9</v>
      </c>
      <c r="AU1643" s="1">
        <v>102336</v>
      </c>
      <c r="AV1643" s="1">
        <v>16.600000000000001</v>
      </c>
      <c r="AW1643" s="1" t="s">
        <v>59</v>
      </c>
      <c r="AX1643" s="1">
        <v>8</v>
      </c>
    </row>
    <row r="1644" spans="1:50">
      <c r="A1644" s="1" t="s">
        <v>2925</v>
      </c>
      <c r="B1644" s="1" t="s">
        <v>1615</v>
      </c>
      <c r="C1644" s="1" t="s">
        <v>122</v>
      </c>
      <c r="D1644" s="1">
        <v>2680</v>
      </c>
      <c r="E1644" s="1" t="s">
        <v>63</v>
      </c>
      <c r="F1644" s="1">
        <v>50</v>
      </c>
      <c r="G1644" s="1" t="s">
        <v>89</v>
      </c>
      <c r="H1644" s="1">
        <v>424.01</v>
      </c>
      <c r="I1644" s="1" t="s">
        <v>105</v>
      </c>
      <c r="J1644" s="1" t="s">
        <v>71</v>
      </c>
      <c r="K1644" s="1" t="s">
        <v>116</v>
      </c>
      <c r="L1644" s="1" t="s">
        <v>66</v>
      </c>
      <c r="M1644" s="1">
        <v>2</v>
      </c>
      <c r="N1644" s="1">
        <v>2</v>
      </c>
      <c r="O1644" s="1">
        <v>2</v>
      </c>
      <c r="P1644" s="1">
        <v>0</v>
      </c>
      <c r="Q1644" s="1" t="s">
        <v>59</v>
      </c>
      <c r="R1644" s="1" t="s">
        <v>59</v>
      </c>
      <c r="S1644" s="1" t="s">
        <v>59</v>
      </c>
      <c r="T1644" s="1" t="s">
        <v>59</v>
      </c>
      <c r="U1644" s="1" t="s">
        <v>59</v>
      </c>
      <c r="V1644" s="1">
        <v>1</v>
      </c>
      <c r="W1644" s="1">
        <v>1</v>
      </c>
      <c r="X1644" s="1">
        <v>0</v>
      </c>
      <c r="Y1644" s="1" t="s">
        <v>66</v>
      </c>
      <c r="Z1644" s="1" t="s">
        <v>66</v>
      </c>
      <c r="AA1644" s="1" t="s">
        <v>66</v>
      </c>
      <c r="AB1644" s="1" t="s">
        <v>66</v>
      </c>
      <c r="AC1644" s="1" t="s">
        <v>58</v>
      </c>
      <c r="AD1644" s="1" t="s">
        <v>58</v>
      </c>
      <c r="AE1644" s="1" t="s">
        <v>66</v>
      </c>
      <c r="AF1644" s="1" t="s">
        <v>58</v>
      </c>
      <c r="AG1644" s="1" t="s">
        <v>58</v>
      </c>
      <c r="AH1644" s="1" t="s">
        <v>58</v>
      </c>
      <c r="AI1644" s="1" t="s">
        <v>58</v>
      </c>
      <c r="AJ1644" s="1" t="s">
        <v>58</v>
      </c>
      <c r="AK1644" s="1">
        <v>1</v>
      </c>
      <c r="AL1644" s="1">
        <v>0</v>
      </c>
      <c r="AM1644" s="1">
        <v>0</v>
      </c>
      <c r="AN1644" s="1">
        <v>0</v>
      </c>
      <c r="AO1644" s="1">
        <v>1</v>
      </c>
      <c r="AP1644" s="1">
        <v>0</v>
      </c>
      <c r="AQ1644" s="1">
        <v>0</v>
      </c>
      <c r="AR1644" s="1">
        <v>1</v>
      </c>
      <c r="AS1644" s="1">
        <v>0</v>
      </c>
      <c r="AT1644" s="1">
        <v>9</v>
      </c>
      <c r="AU1644" s="1">
        <v>121590</v>
      </c>
      <c r="AV1644" s="1">
        <v>15</v>
      </c>
      <c r="AW1644" s="1" t="s">
        <v>59</v>
      </c>
      <c r="AX1644" s="1">
        <v>7</v>
      </c>
    </row>
    <row r="1645" spans="1:50">
      <c r="A1645" s="1" t="s">
        <v>2926</v>
      </c>
      <c r="B1645" s="1" t="s">
        <v>446</v>
      </c>
      <c r="C1645" s="1" t="s">
        <v>185</v>
      </c>
      <c r="D1645" s="1">
        <v>1600</v>
      </c>
      <c r="E1645" s="1" t="s">
        <v>53</v>
      </c>
      <c r="F1645" s="1">
        <v>62</v>
      </c>
      <c r="G1645" s="1" t="s">
        <v>70</v>
      </c>
      <c r="H1645" s="1">
        <v>460.86</v>
      </c>
      <c r="I1645" s="1" t="s">
        <v>196</v>
      </c>
      <c r="J1645" s="1" t="s">
        <v>71</v>
      </c>
      <c r="K1645" s="1" t="s">
        <v>153</v>
      </c>
      <c r="L1645" s="1" t="s">
        <v>58</v>
      </c>
      <c r="M1645" s="1">
        <v>0</v>
      </c>
      <c r="N1645" s="1">
        <v>1</v>
      </c>
      <c r="O1645" s="1">
        <v>1</v>
      </c>
      <c r="P1645" s="1">
        <v>0</v>
      </c>
      <c r="Q1645" s="1" t="s">
        <v>59</v>
      </c>
      <c r="R1645" s="1" t="s">
        <v>59</v>
      </c>
      <c r="S1645" s="1" t="s">
        <v>59</v>
      </c>
      <c r="T1645" s="1" t="s">
        <v>59</v>
      </c>
      <c r="U1645" s="1" t="s">
        <v>59</v>
      </c>
      <c r="W1645" s="1">
        <v>0</v>
      </c>
      <c r="X1645" s="1">
        <v>0</v>
      </c>
      <c r="Y1645" s="1" t="s">
        <v>66</v>
      </c>
      <c r="Z1645" s="1" t="s">
        <v>58</v>
      </c>
      <c r="AA1645" s="1" t="s">
        <v>58</v>
      </c>
      <c r="AB1645" s="1" t="s">
        <v>58</v>
      </c>
      <c r="AC1645" s="1" t="s">
        <v>58</v>
      </c>
      <c r="AD1645" s="1" t="s">
        <v>58</v>
      </c>
      <c r="AE1645" s="1" t="s">
        <v>58</v>
      </c>
      <c r="AF1645" s="1" t="s">
        <v>58</v>
      </c>
      <c r="AG1645" s="1" t="s">
        <v>58</v>
      </c>
      <c r="AH1645" s="1" t="s">
        <v>58</v>
      </c>
      <c r="AI1645" s="1" t="s">
        <v>58</v>
      </c>
      <c r="AJ1645" s="1" t="s">
        <v>58</v>
      </c>
      <c r="AK1645" s="1">
        <v>0</v>
      </c>
      <c r="AL1645" s="1">
        <v>0</v>
      </c>
      <c r="AM1645" s="1">
        <v>0</v>
      </c>
      <c r="AN1645" s="1">
        <v>0</v>
      </c>
      <c r="AO1645" s="1">
        <v>0</v>
      </c>
      <c r="AP1645" s="1">
        <v>0</v>
      </c>
      <c r="AQ1645" s="1">
        <v>0</v>
      </c>
      <c r="AR1645" s="1">
        <v>0</v>
      </c>
      <c r="AS1645" s="1">
        <v>0</v>
      </c>
      <c r="AT1645" s="1">
        <v>9</v>
      </c>
      <c r="AU1645" s="1">
        <v>149122</v>
      </c>
      <c r="AV1645" s="1">
        <v>17.100000000000001</v>
      </c>
      <c r="AW1645" s="1" t="s">
        <v>59</v>
      </c>
      <c r="AX1645" s="1">
        <v>1</v>
      </c>
    </row>
    <row r="1646" spans="1:50">
      <c r="A1646" s="1" t="s">
        <v>2927</v>
      </c>
      <c r="B1646" s="1" t="s">
        <v>133</v>
      </c>
      <c r="C1646" s="1" t="s">
        <v>134</v>
      </c>
      <c r="D1646" s="1">
        <v>80</v>
      </c>
      <c r="E1646" s="1" t="s">
        <v>63</v>
      </c>
      <c r="F1646" s="1">
        <v>46</v>
      </c>
      <c r="G1646" s="1" t="s">
        <v>89</v>
      </c>
      <c r="H1646" s="1">
        <v>413.16</v>
      </c>
      <c r="I1646" s="1" t="s">
        <v>196</v>
      </c>
      <c r="J1646" s="1" t="s">
        <v>71</v>
      </c>
      <c r="K1646" s="1" t="s">
        <v>128</v>
      </c>
      <c r="L1646" s="1" t="s">
        <v>66</v>
      </c>
      <c r="M1646" s="1">
        <v>1</v>
      </c>
      <c r="N1646" s="1">
        <v>2</v>
      </c>
      <c r="O1646" s="1">
        <v>2</v>
      </c>
      <c r="P1646" s="1">
        <v>0</v>
      </c>
      <c r="Q1646" s="1" t="s">
        <v>59</v>
      </c>
      <c r="R1646" s="1" t="s">
        <v>59</v>
      </c>
      <c r="S1646" s="1" t="s">
        <v>59</v>
      </c>
      <c r="T1646" s="1" t="s">
        <v>59</v>
      </c>
      <c r="U1646" s="1" t="s">
        <v>59</v>
      </c>
      <c r="V1646" s="1">
        <v>6</v>
      </c>
      <c r="W1646" s="1">
        <v>0</v>
      </c>
      <c r="X1646" s="1">
        <v>1</v>
      </c>
      <c r="Y1646" s="1" t="s">
        <v>58</v>
      </c>
      <c r="Z1646" s="1" t="s">
        <v>66</v>
      </c>
      <c r="AA1646" s="1" t="s">
        <v>66</v>
      </c>
      <c r="AB1646" s="1" t="s">
        <v>66</v>
      </c>
      <c r="AC1646" s="1" t="s">
        <v>58</v>
      </c>
      <c r="AD1646" s="1" t="s">
        <v>58</v>
      </c>
      <c r="AE1646" s="1" t="s">
        <v>58</v>
      </c>
      <c r="AF1646" s="1" t="s">
        <v>58</v>
      </c>
      <c r="AG1646" s="1" t="s">
        <v>58</v>
      </c>
      <c r="AH1646" s="1" t="s">
        <v>58</v>
      </c>
      <c r="AI1646" s="1" t="s">
        <v>58</v>
      </c>
      <c r="AJ1646" s="1" t="s">
        <v>58</v>
      </c>
      <c r="AK1646" s="1">
        <v>0</v>
      </c>
      <c r="AL1646" s="1">
        <v>1</v>
      </c>
      <c r="AM1646" s="1">
        <v>1</v>
      </c>
      <c r="AN1646" s="1">
        <v>0</v>
      </c>
      <c r="AO1646" s="1">
        <v>1</v>
      </c>
      <c r="AP1646" s="1">
        <v>0</v>
      </c>
      <c r="AQ1646" s="1">
        <v>0</v>
      </c>
      <c r="AR1646" s="1">
        <v>1</v>
      </c>
      <c r="AS1646" s="1">
        <v>1</v>
      </c>
      <c r="AT1646" s="1">
        <v>9</v>
      </c>
      <c r="AU1646" s="1">
        <v>93666</v>
      </c>
      <c r="AV1646" s="1">
        <v>16.5</v>
      </c>
      <c r="AW1646" s="1" t="s">
        <v>59</v>
      </c>
      <c r="AX1646" s="1">
        <v>1</v>
      </c>
    </row>
    <row r="1647" spans="1:50">
      <c r="A1647" s="1" t="s">
        <v>2928</v>
      </c>
      <c r="B1647" s="1" t="s">
        <v>1291</v>
      </c>
      <c r="C1647" s="1" t="s">
        <v>212</v>
      </c>
      <c r="D1647" s="1">
        <v>1520</v>
      </c>
      <c r="E1647" s="1" t="s">
        <v>53</v>
      </c>
      <c r="F1647" s="1">
        <v>60</v>
      </c>
      <c r="G1647" s="1" t="s">
        <v>246</v>
      </c>
      <c r="H1647" s="1">
        <v>441.45</v>
      </c>
      <c r="I1647" s="1" t="s">
        <v>55</v>
      </c>
      <c r="J1647" s="1" t="s">
        <v>71</v>
      </c>
      <c r="K1647" s="1" t="s">
        <v>72</v>
      </c>
      <c r="L1647" s="1" t="s">
        <v>58</v>
      </c>
      <c r="M1647" s="1">
        <v>0</v>
      </c>
      <c r="N1647" s="1">
        <v>2</v>
      </c>
      <c r="O1647" s="1">
        <v>2</v>
      </c>
      <c r="P1647" s="1">
        <v>0</v>
      </c>
      <c r="Q1647" s="1" t="s">
        <v>59</v>
      </c>
      <c r="R1647" s="1" t="s">
        <v>59</v>
      </c>
      <c r="S1647" s="1" t="s">
        <v>59</v>
      </c>
      <c r="T1647" s="1" t="s">
        <v>59</v>
      </c>
      <c r="U1647" s="1" t="s">
        <v>59</v>
      </c>
      <c r="W1647" s="1">
        <v>0</v>
      </c>
      <c r="X1647" s="1">
        <v>0</v>
      </c>
      <c r="Y1647" s="1" t="s">
        <v>66</v>
      </c>
      <c r="Z1647" s="1" t="s">
        <v>66</v>
      </c>
      <c r="AA1647" s="1" t="s">
        <v>58</v>
      </c>
      <c r="AB1647" s="1" t="s">
        <v>66</v>
      </c>
      <c r="AC1647" s="1" t="s">
        <v>58</v>
      </c>
      <c r="AD1647" s="1" t="s">
        <v>66</v>
      </c>
      <c r="AE1647" s="1" t="s">
        <v>58</v>
      </c>
      <c r="AF1647" s="1" t="s">
        <v>58</v>
      </c>
      <c r="AG1647" s="1" t="s">
        <v>58</v>
      </c>
      <c r="AH1647" s="1" t="s">
        <v>58</v>
      </c>
      <c r="AI1647" s="1" t="s">
        <v>58</v>
      </c>
      <c r="AJ1647" s="1" t="s">
        <v>66</v>
      </c>
      <c r="AK1647" s="1">
        <v>0</v>
      </c>
      <c r="AL1647" s="1">
        <v>1</v>
      </c>
      <c r="AM1647" s="1">
        <v>1</v>
      </c>
      <c r="AN1647" s="1">
        <v>0</v>
      </c>
      <c r="AO1647" s="1">
        <v>1</v>
      </c>
      <c r="AP1647" s="1">
        <v>0</v>
      </c>
      <c r="AQ1647" s="1">
        <v>0</v>
      </c>
      <c r="AR1647" s="1">
        <v>0</v>
      </c>
      <c r="AS1647" s="1">
        <v>0</v>
      </c>
      <c r="AT1647" s="1">
        <v>9</v>
      </c>
      <c r="AU1647" s="1">
        <v>108208</v>
      </c>
      <c r="AV1647" s="1">
        <v>16.100000000000001</v>
      </c>
      <c r="AW1647" s="1" t="s">
        <v>59</v>
      </c>
      <c r="AX1647" s="1">
        <v>7</v>
      </c>
    </row>
    <row r="1648" spans="1:50">
      <c r="A1648" s="1" t="s">
        <v>2929</v>
      </c>
      <c r="B1648" s="1" t="s">
        <v>1022</v>
      </c>
      <c r="C1648" s="1" t="s">
        <v>187</v>
      </c>
      <c r="D1648" s="1">
        <v>8840</v>
      </c>
      <c r="E1648" s="1" t="s">
        <v>63</v>
      </c>
      <c r="F1648" s="1">
        <v>40</v>
      </c>
      <c r="G1648" s="1" t="s">
        <v>104</v>
      </c>
      <c r="H1648" s="1">
        <v>422.37</v>
      </c>
      <c r="I1648" s="1" t="s">
        <v>105</v>
      </c>
      <c r="J1648" s="1" t="s">
        <v>56</v>
      </c>
      <c r="K1648" s="1" t="s">
        <v>111</v>
      </c>
      <c r="L1648" s="1" t="s">
        <v>58</v>
      </c>
      <c r="M1648" s="1">
        <v>0</v>
      </c>
      <c r="N1648" s="1">
        <v>0</v>
      </c>
      <c r="O1648" s="1">
        <v>0</v>
      </c>
      <c r="P1648" s="1">
        <v>0</v>
      </c>
      <c r="Q1648" s="1" t="s">
        <v>59</v>
      </c>
      <c r="R1648" s="1" t="s">
        <v>66</v>
      </c>
      <c r="S1648" s="1" t="s">
        <v>66</v>
      </c>
      <c r="T1648" s="1" t="s">
        <v>66</v>
      </c>
      <c r="U1648" s="1" t="s">
        <v>59</v>
      </c>
      <c r="W1648" s="1">
        <v>0</v>
      </c>
      <c r="X1648" s="1">
        <v>0</v>
      </c>
      <c r="Y1648" s="1" t="s">
        <v>58</v>
      </c>
      <c r="Z1648" s="1" t="s">
        <v>66</v>
      </c>
      <c r="AA1648" s="1" t="s">
        <v>58</v>
      </c>
      <c r="AB1648" s="1" t="s">
        <v>58</v>
      </c>
      <c r="AC1648" s="1" t="s">
        <v>58</v>
      </c>
      <c r="AD1648" s="1" t="s">
        <v>58</v>
      </c>
      <c r="AE1648" s="1" t="s">
        <v>58</v>
      </c>
      <c r="AF1648" s="1" t="s">
        <v>58</v>
      </c>
      <c r="AG1648" s="1" t="s">
        <v>58</v>
      </c>
      <c r="AH1648" s="1" t="s">
        <v>58</v>
      </c>
      <c r="AI1648" s="1" t="s">
        <v>58</v>
      </c>
      <c r="AJ1648" s="1" t="s">
        <v>58</v>
      </c>
      <c r="AK1648" s="1">
        <v>0</v>
      </c>
      <c r="AL1648" s="1">
        <v>0</v>
      </c>
      <c r="AM1648" s="1">
        <v>1</v>
      </c>
      <c r="AN1648" s="1">
        <v>0</v>
      </c>
      <c r="AO1648" s="1">
        <v>0</v>
      </c>
      <c r="AP1648" s="1">
        <v>0</v>
      </c>
      <c r="AQ1648" s="1">
        <v>0</v>
      </c>
      <c r="AR1648" s="1">
        <v>0</v>
      </c>
      <c r="AS1648" s="1">
        <v>0</v>
      </c>
      <c r="AT1648" s="1">
        <v>9</v>
      </c>
      <c r="AU1648" s="1">
        <v>118538</v>
      </c>
      <c r="AV1648" s="1">
        <v>15.6</v>
      </c>
      <c r="AW1648" s="1" t="s">
        <v>59</v>
      </c>
      <c r="AX1648" s="1">
        <v>7</v>
      </c>
    </row>
    <row r="1649" spans="1:50">
      <c r="A1649" s="1" t="s">
        <v>2930</v>
      </c>
      <c r="B1649" s="1" t="s">
        <v>2518</v>
      </c>
      <c r="C1649" s="1" t="s">
        <v>134</v>
      </c>
      <c r="D1649" s="1">
        <v>1640</v>
      </c>
      <c r="E1649" s="1" t="s">
        <v>63</v>
      </c>
      <c r="F1649" s="1">
        <v>44</v>
      </c>
      <c r="G1649" s="1" t="s">
        <v>89</v>
      </c>
      <c r="H1649" s="1">
        <v>409.87</v>
      </c>
      <c r="I1649" s="1" t="s">
        <v>100</v>
      </c>
      <c r="J1649" s="1" t="s">
        <v>71</v>
      </c>
      <c r="K1649" s="1" t="s">
        <v>57</v>
      </c>
      <c r="L1649" s="1" t="s">
        <v>58</v>
      </c>
      <c r="M1649" s="1">
        <v>0</v>
      </c>
      <c r="N1649" s="1">
        <v>1</v>
      </c>
      <c r="O1649" s="1">
        <v>1</v>
      </c>
      <c r="P1649" s="1">
        <v>0</v>
      </c>
      <c r="Q1649" s="1" t="s">
        <v>59</v>
      </c>
      <c r="R1649" s="1" t="s">
        <v>59</v>
      </c>
      <c r="S1649" s="1" t="s">
        <v>59</v>
      </c>
      <c r="T1649" s="1" t="s">
        <v>59</v>
      </c>
      <c r="U1649" s="1" t="s">
        <v>59</v>
      </c>
      <c r="V1649" s="1">
        <v>0</v>
      </c>
      <c r="W1649" s="1">
        <v>0</v>
      </c>
      <c r="X1649" s="1">
        <v>0</v>
      </c>
      <c r="Y1649" s="1" t="s">
        <v>58</v>
      </c>
      <c r="Z1649" s="1" t="s">
        <v>66</v>
      </c>
      <c r="AA1649" s="1" t="s">
        <v>58</v>
      </c>
      <c r="AB1649" s="1" t="s">
        <v>66</v>
      </c>
      <c r="AC1649" s="1" t="s">
        <v>58</v>
      </c>
      <c r="AD1649" s="1" t="s">
        <v>58</v>
      </c>
      <c r="AE1649" s="1" t="s">
        <v>58</v>
      </c>
      <c r="AF1649" s="1" t="s">
        <v>58</v>
      </c>
      <c r="AG1649" s="1" t="s">
        <v>58</v>
      </c>
      <c r="AH1649" s="1" t="s">
        <v>58</v>
      </c>
      <c r="AI1649" s="1" t="s">
        <v>58</v>
      </c>
      <c r="AJ1649" s="1" t="s">
        <v>58</v>
      </c>
      <c r="AK1649" s="1">
        <v>0</v>
      </c>
      <c r="AL1649" s="1">
        <v>1</v>
      </c>
      <c r="AM1649" s="1">
        <v>1</v>
      </c>
      <c r="AN1649" s="1">
        <v>1</v>
      </c>
      <c r="AO1649" s="1">
        <v>0</v>
      </c>
      <c r="AP1649" s="1">
        <v>0</v>
      </c>
      <c r="AQ1649" s="1">
        <v>0</v>
      </c>
      <c r="AR1649" s="1">
        <v>0</v>
      </c>
      <c r="AS1649" s="1">
        <v>0</v>
      </c>
      <c r="AT1649" s="1">
        <v>9</v>
      </c>
      <c r="AU1649" s="1">
        <v>138042</v>
      </c>
      <c r="AV1649" s="1">
        <v>15.9</v>
      </c>
      <c r="AW1649" s="1" t="s">
        <v>59</v>
      </c>
      <c r="AX1649" s="1">
        <v>1</v>
      </c>
    </row>
    <row r="1650" spans="1:50">
      <c r="A1650" s="1" t="s">
        <v>2931</v>
      </c>
      <c r="B1650" s="1" t="s">
        <v>946</v>
      </c>
      <c r="C1650" s="1" t="s">
        <v>171</v>
      </c>
      <c r="D1650" s="1">
        <v>5380</v>
      </c>
      <c r="E1650" s="1" t="s">
        <v>63</v>
      </c>
      <c r="F1650" s="1">
        <v>58</v>
      </c>
      <c r="G1650" s="1" t="s">
        <v>226</v>
      </c>
      <c r="H1650" s="1">
        <v>490.46</v>
      </c>
      <c r="I1650" s="1" t="s">
        <v>100</v>
      </c>
      <c r="J1650" s="1" t="s">
        <v>71</v>
      </c>
      <c r="K1650" s="1" t="s">
        <v>72</v>
      </c>
      <c r="L1650" s="1" t="s">
        <v>66</v>
      </c>
      <c r="M1650" s="1">
        <v>2</v>
      </c>
      <c r="N1650" s="1">
        <v>2</v>
      </c>
      <c r="O1650" s="1">
        <v>2</v>
      </c>
      <c r="P1650" s="1">
        <v>0</v>
      </c>
      <c r="Q1650" s="1" t="s">
        <v>59</v>
      </c>
      <c r="R1650" s="1" t="s">
        <v>66</v>
      </c>
      <c r="S1650" s="1" t="s">
        <v>66</v>
      </c>
      <c r="T1650" s="1" t="s">
        <v>66</v>
      </c>
      <c r="U1650" s="1" t="s">
        <v>66</v>
      </c>
      <c r="V1650" s="1">
        <v>2</v>
      </c>
      <c r="W1650" s="1">
        <v>1</v>
      </c>
      <c r="X1650" s="1">
        <v>1</v>
      </c>
      <c r="Y1650" s="1" t="s">
        <v>58</v>
      </c>
      <c r="Z1650" s="1" t="s">
        <v>66</v>
      </c>
      <c r="AA1650" s="1" t="s">
        <v>58</v>
      </c>
      <c r="AB1650" s="1" t="s">
        <v>66</v>
      </c>
      <c r="AC1650" s="1" t="s">
        <v>58</v>
      </c>
      <c r="AD1650" s="1" t="s">
        <v>58</v>
      </c>
      <c r="AE1650" s="1" t="s">
        <v>58</v>
      </c>
      <c r="AF1650" s="1" t="s">
        <v>58</v>
      </c>
      <c r="AG1650" s="1" t="s">
        <v>58</v>
      </c>
      <c r="AH1650" s="1" t="s">
        <v>58</v>
      </c>
      <c r="AI1650" s="1" t="s">
        <v>58</v>
      </c>
      <c r="AJ1650" s="1" t="s">
        <v>58</v>
      </c>
      <c r="AK1650" s="1">
        <v>0</v>
      </c>
      <c r="AL1650" s="1">
        <v>1</v>
      </c>
      <c r="AM1650" s="1">
        <v>1</v>
      </c>
      <c r="AN1650" s="1">
        <v>0</v>
      </c>
      <c r="AO1650" s="1">
        <v>1</v>
      </c>
      <c r="AP1650" s="1">
        <v>0</v>
      </c>
      <c r="AQ1650" s="1">
        <v>0</v>
      </c>
      <c r="AR1650" s="1">
        <v>1</v>
      </c>
      <c r="AS1650" s="1">
        <v>0</v>
      </c>
      <c r="AT1650" s="1">
        <v>9</v>
      </c>
      <c r="AU1650" s="1">
        <v>122309</v>
      </c>
      <c r="AV1650" s="1">
        <v>14.2</v>
      </c>
      <c r="AW1650" s="1" t="s">
        <v>59</v>
      </c>
      <c r="AX1650" s="1">
        <v>3</v>
      </c>
    </row>
    <row r="1651" spans="1:50">
      <c r="A1651" s="1" t="s">
        <v>2932</v>
      </c>
      <c r="B1651" s="1" t="s">
        <v>2933</v>
      </c>
      <c r="C1651" s="1" t="s">
        <v>182</v>
      </c>
      <c r="D1651" s="1">
        <v>8840</v>
      </c>
      <c r="E1651" s="1" t="s">
        <v>63</v>
      </c>
      <c r="F1651" s="1">
        <v>56</v>
      </c>
      <c r="G1651" s="1" t="s">
        <v>70</v>
      </c>
      <c r="H1651" s="1">
        <v>408.55</v>
      </c>
      <c r="I1651" s="1" t="s">
        <v>100</v>
      </c>
      <c r="J1651" s="1" t="s">
        <v>71</v>
      </c>
      <c r="K1651" s="1" t="s">
        <v>72</v>
      </c>
      <c r="L1651" s="1" t="s">
        <v>58</v>
      </c>
      <c r="M1651" s="1">
        <v>0</v>
      </c>
      <c r="N1651" s="1">
        <v>2</v>
      </c>
      <c r="O1651" s="1">
        <v>2</v>
      </c>
      <c r="P1651" s="1">
        <v>0</v>
      </c>
      <c r="Q1651" s="1" t="s">
        <v>59</v>
      </c>
      <c r="R1651" s="1" t="s">
        <v>66</v>
      </c>
      <c r="S1651" s="1" t="s">
        <v>59</v>
      </c>
      <c r="T1651" s="1" t="s">
        <v>59</v>
      </c>
      <c r="U1651" s="1" t="s">
        <v>59</v>
      </c>
      <c r="V1651" s="1">
        <v>2</v>
      </c>
      <c r="W1651" s="1">
        <v>1</v>
      </c>
      <c r="X1651" s="1">
        <v>1</v>
      </c>
      <c r="Y1651" s="1" t="s">
        <v>66</v>
      </c>
      <c r="Z1651" s="1" t="s">
        <v>66</v>
      </c>
      <c r="AA1651" s="1" t="s">
        <v>58</v>
      </c>
      <c r="AB1651" s="1" t="s">
        <v>66</v>
      </c>
      <c r="AC1651" s="1" t="s">
        <v>58</v>
      </c>
      <c r="AD1651" s="1" t="s">
        <v>58</v>
      </c>
      <c r="AE1651" s="1" t="s">
        <v>58</v>
      </c>
      <c r="AF1651" s="1" t="s">
        <v>58</v>
      </c>
      <c r="AG1651" s="1" t="s">
        <v>58</v>
      </c>
      <c r="AH1651" s="1" t="s">
        <v>58</v>
      </c>
      <c r="AI1651" s="1" t="s">
        <v>66</v>
      </c>
      <c r="AJ1651" s="1" t="s">
        <v>58</v>
      </c>
      <c r="AK1651" s="1">
        <v>0</v>
      </c>
      <c r="AL1651" s="1">
        <v>0</v>
      </c>
      <c r="AM1651" s="1">
        <v>1</v>
      </c>
      <c r="AN1651" s="1">
        <v>1</v>
      </c>
      <c r="AO1651" s="1">
        <v>0</v>
      </c>
      <c r="AP1651" s="1">
        <v>0</v>
      </c>
      <c r="AQ1651" s="1">
        <v>0</v>
      </c>
      <c r="AR1651" s="1">
        <v>0</v>
      </c>
      <c r="AS1651" s="1">
        <v>1</v>
      </c>
      <c r="AT1651" s="1">
        <v>7</v>
      </c>
      <c r="AU1651" s="1">
        <v>89931</v>
      </c>
      <c r="AV1651" s="1">
        <v>14.4</v>
      </c>
      <c r="AW1651" s="1" t="s">
        <v>59</v>
      </c>
      <c r="AX1651" s="1">
        <v>7</v>
      </c>
    </row>
    <row r="1652" spans="1:50">
      <c r="A1652" s="1" t="s">
        <v>2934</v>
      </c>
      <c r="B1652" s="1" t="s">
        <v>2935</v>
      </c>
      <c r="C1652" s="1" t="s">
        <v>185</v>
      </c>
      <c r="D1652" s="1">
        <v>2040</v>
      </c>
      <c r="E1652" s="1" t="s">
        <v>63</v>
      </c>
      <c r="F1652" s="1">
        <v>68</v>
      </c>
      <c r="G1652" s="1" t="s">
        <v>84</v>
      </c>
      <c r="H1652" s="1">
        <v>252.3</v>
      </c>
      <c r="I1652" s="1" t="s">
        <v>65</v>
      </c>
      <c r="J1652" s="1" t="s">
        <v>71</v>
      </c>
      <c r="K1652" s="1" t="s">
        <v>72</v>
      </c>
      <c r="L1652" s="1" t="s">
        <v>58</v>
      </c>
      <c r="M1652" s="1">
        <v>0</v>
      </c>
      <c r="N1652" s="1">
        <v>2</v>
      </c>
      <c r="O1652" s="1">
        <v>2</v>
      </c>
      <c r="P1652" s="1">
        <v>0</v>
      </c>
      <c r="Q1652" s="1" t="s">
        <v>59</v>
      </c>
      <c r="R1652" s="1" t="s">
        <v>59</v>
      </c>
      <c r="S1652" s="1" t="s">
        <v>59</v>
      </c>
      <c r="T1652" s="1" t="s">
        <v>59</v>
      </c>
      <c r="U1652" s="1" t="s">
        <v>59</v>
      </c>
      <c r="W1652" s="1">
        <v>0</v>
      </c>
      <c r="X1652" s="1">
        <v>0</v>
      </c>
      <c r="Y1652" s="1" t="s">
        <v>66</v>
      </c>
      <c r="Z1652" s="1" t="s">
        <v>66</v>
      </c>
      <c r="AA1652" s="1" t="s">
        <v>58</v>
      </c>
      <c r="AB1652" s="1" t="s">
        <v>66</v>
      </c>
      <c r="AC1652" s="1" t="s">
        <v>58</v>
      </c>
      <c r="AD1652" s="1" t="s">
        <v>58</v>
      </c>
      <c r="AE1652" s="1" t="s">
        <v>58</v>
      </c>
      <c r="AF1652" s="1" t="s">
        <v>58</v>
      </c>
      <c r="AG1652" s="1" t="s">
        <v>58</v>
      </c>
      <c r="AH1652" s="1" t="s">
        <v>58</v>
      </c>
      <c r="AI1652" s="1" t="s">
        <v>58</v>
      </c>
      <c r="AJ1652" s="1" t="s">
        <v>58</v>
      </c>
      <c r="AK1652" s="1">
        <v>0</v>
      </c>
      <c r="AL1652" s="1">
        <v>0</v>
      </c>
      <c r="AM1652" s="1">
        <v>1</v>
      </c>
      <c r="AN1652" s="1">
        <v>1</v>
      </c>
      <c r="AO1652" s="1">
        <v>1</v>
      </c>
      <c r="AP1652" s="1">
        <v>0</v>
      </c>
      <c r="AQ1652" s="1">
        <v>0</v>
      </c>
      <c r="AR1652" s="1">
        <v>0</v>
      </c>
      <c r="AS1652" s="1">
        <v>1</v>
      </c>
      <c r="AT1652" s="1">
        <v>6</v>
      </c>
      <c r="AU1652" s="1">
        <v>66692</v>
      </c>
      <c r="AV1652" s="1">
        <v>12.9</v>
      </c>
      <c r="AW1652" s="1" t="s">
        <v>59</v>
      </c>
      <c r="AX1652" s="1">
        <v>1</v>
      </c>
    </row>
    <row r="1653" spans="1:50">
      <c r="A1653" s="1" t="s">
        <v>2936</v>
      </c>
      <c r="B1653" s="1" t="s">
        <v>2937</v>
      </c>
      <c r="C1653" s="1" t="s">
        <v>182</v>
      </c>
      <c r="D1653" s="1">
        <v>720</v>
      </c>
      <c r="E1653" s="1" t="s">
        <v>53</v>
      </c>
      <c r="F1653" s="1">
        <v>36</v>
      </c>
      <c r="G1653" s="1" t="s">
        <v>70</v>
      </c>
      <c r="H1653" s="1">
        <v>423.68</v>
      </c>
      <c r="I1653" s="1" t="s">
        <v>105</v>
      </c>
      <c r="J1653" s="1" t="s">
        <v>71</v>
      </c>
      <c r="K1653" s="1" t="s">
        <v>153</v>
      </c>
      <c r="L1653" s="1" t="s">
        <v>66</v>
      </c>
      <c r="M1653" s="1">
        <v>3</v>
      </c>
      <c r="N1653" s="1">
        <v>2</v>
      </c>
      <c r="O1653" s="1">
        <v>2</v>
      </c>
      <c r="P1653" s="1">
        <v>0</v>
      </c>
      <c r="Q1653" s="1" t="s">
        <v>59</v>
      </c>
      <c r="R1653" s="1" t="s">
        <v>59</v>
      </c>
      <c r="S1653" s="1" t="s">
        <v>59</v>
      </c>
      <c r="T1653" s="1" t="s">
        <v>66</v>
      </c>
      <c r="U1653" s="1" t="s">
        <v>59</v>
      </c>
      <c r="V1653" s="1">
        <v>1</v>
      </c>
      <c r="W1653" s="1">
        <v>1</v>
      </c>
      <c r="X1653" s="1">
        <v>1</v>
      </c>
      <c r="Y1653" s="1" t="s">
        <v>66</v>
      </c>
      <c r="Z1653" s="1" t="s">
        <v>58</v>
      </c>
      <c r="AA1653" s="1" t="s">
        <v>58</v>
      </c>
      <c r="AB1653" s="1" t="s">
        <v>66</v>
      </c>
      <c r="AC1653" s="1" t="s">
        <v>58</v>
      </c>
      <c r="AD1653" s="1" t="s">
        <v>58</v>
      </c>
      <c r="AE1653" s="1" t="s">
        <v>58</v>
      </c>
      <c r="AF1653" s="1" t="s">
        <v>58</v>
      </c>
      <c r="AG1653" s="1" t="s">
        <v>58</v>
      </c>
      <c r="AH1653" s="1" t="s">
        <v>58</v>
      </c>
      <c r="AI1653" s="1" t="s">
        <v>58</v>
      </c>
      <c r="AJ1653" s="1" t="s">
        <v>58</v>
      </c>
      <c r="AK1653" s="1">
        <v>1</v>
      </c>
      <c r="AL1653" s="1">
        <v>0</v>
      </c>
      <c r="AM1653" s="1">
        <v>1</v>
      </c>
      <c r="AN1653" s="1">
        <v>0</v>
      </c>
      <c r="AO1653" s="1">
        <v>1</v>
      </c>
      <c r="AP1653" s="1">
        <v>0</v>
      </c>
      <c r="AQ1653" s="1">
        <v>0</v>
      </c>
      <c r="AR1653" s="1">
        <v>0</v>
      </c>
      <c r="AS1653" s="1">
        <v>1</v>
      </c>
      <c r="AT1653" s="1">
        <v>8</v>
      </c>
      <c r="AU1653" s="1">
        <v>103570</v>
      </c>
      <c r="AV1653" s="1">
        <v>14.5</v>
      </c>
      <c r="AW1653" s="1" t="s">
        <v>66</v>
      </c>
      <c r="AX1653" s="1">
        <v>7</v>
      </c>
    </row>
    <row r="1654" spans="1:50">
      <c r="A1654" s="1" t="s">
        <v>2938</v>
      </c>
      <c r="B1654" s="1" t="s">
        <v>1184</v>
      </c>
      <c r="C1654" s="1" t="s">
        <v>185</v>
      </c>
      <c r="D1654" s="1">
        <v>1040</v>
      </c>
      <c r="E1654" s="1" t="s">
        <v>63</v>
      </c>
      <c r="F1654" s="1">
        <v>58</v>
      </c>
      <c r="G1654" s="1" t="s">
        <v>64</v>
      </c>
      <c r="H1654" s="1">
        <v>284.87</v>
      </c>
      <c r="I1654" s="1" t="s">
        <v>55</v>
      </c>
      <c r="J1654" s="1" t="s">
        <v>71</v>
      </c>
      <c r="K1654" s="1" t="s">
        <v>57</v>
      </c>
      <c r="L1654" s="1" t="s">
        <v>58</v>
      </c>
      <c r="M1654" s="1">
        <v>0</v>
      </c>
      <c r="N1654" s="1">
        <v>2</v>
      </c>
      <c r="O1654" s="1">
        <v>2</v>
      </c>
      <c r="P1654" s="1">
        <v>0</v>
      </c>
      <c r="Q1654" s="1" t="s">
        <v>59</v>
      </c>
      <c r="R1654" s="1" t="s">
        <v>59</v>
      </c>
      <c r="S1654" s="1" t="s">
        <v>59</v>
      </c>
      <c r="T1654" s="1" t="s">
        <v>59</v>
      </c>
      <c r="U1654" s="1" t="s">
        <v>59</v>
      </c>
      <c r="W1654" s="1">
        <v>0</v>
      </c>
      <c r="X1654" s="1">
        <v>0</v>
      </c>
      <c r="Y1654" s="1" t="s">
        <v>66</v>
      </c>
      <c r="Z1654" s="1" t="s">
        <v>66</v>
      </c>
      <c r="AA1654" s="1" t="s">
        <v>58</v>
      </c>
      <c r="AB1654" s="1" t="s">
        <v>58</v>
      </c>
      <c r="AC1654" s="1" t="s">
        <v>58</v>
      </c>
      <c r="AD1654" s="1" t="s">
        <v>58</v>
      </c>
      <c r="AE1654" s="1" t="s">
        <v>58</v>
      </c>
      <c r="AF1654" s="1" t="s">
        <v>58</v>
      </c>
      <c r="AG1654" s="1" t="s">
        <v>58</v>
      </c>
      <c r="AH1654" s="1" t="s">
        <v>58</v>
      </c>
      <c r="AI1654" s="1" t="s">
        <v>58</v>
      </c>
      <c r="AJ1654" s="1" t="s">
        <v>58</v>
      </c>
      <c r="AK1654" s="1">
        <v>1</v>
      </c>
      <c r="AL1654" s="1">
        <v>1</v>
      </c>
      <c r="AM1654" s="1">
        <v>1</v>
      </c>
      <c r="AN1654" s="1">
        <v>1</v>
      </c>
      <c r="AO1654" s="1">
        <v>1</v>
      </c>
      <c r="AP1654" s="1">
        <v>1</v>
      </c>
      <c r="AQ1654" s="1">
        <v>0</v>
      </c>
      <c r="AR1654" s="1">
        <v>0</v>
      </c>
      <c r="AS1654" s="1">
        <v>0</v>
      </c>
      <c r="AT1654" s="1">
        <v>1</v>
      </c>
      <c r="AU1654" s="1">
        <v>38265</v>
      </c>
      <c r="AV1654" s="1">
        <v>15</v>
      </c>
      <c r="AW1654" s="1" t="s">
        <v>59</v>
      </c>
      <c r="AX1654" s="1">
        <v>1</v>
      </c>
    </row>
    <row r="1655" spans="1:50">
      <c r="A1655" s="1" t="s">
        <v>2939</v>
      </c>
      <c r="B1655" s="1" t="s">
        <v>1906</v>
      </c>
      <c r="C1655" s="1" t="s">
        <v>187</v>
      </c>
      <c r="D1655" s="1">
        <v>8840</v>
      </c>
      <c r="E1655" s="1" t="s">
        <v>53</v>
      </c>
      <c r="F1655" s="1">
        <v>50</v>
      </c>
      <c r="G1655" s="1" t="s">
        <v>70</v>
      </c>
      <c r="H1655" s="1">
        <v>325.66000000000003</v>
      </c>
      <c r="I1655" s="1" t="s">
        <v>55</v>
      </c>
      <c r="J1655" s="1" t="s">
        <v>55</v>
      </c>
      <c r="K1655" s="1" t="s">
        <v>128</v>
      </c>
      <c r="L1655" s="1" t="s">
        <v>58</v>
      </c>
      <c r="M1655" s="1">
        <v>0</v>
      </c>
      <c r="N1655" s="1">
        <v>0</v>
      </c>
      <c r="O1655" s="1">
        <v>0</v>
      </c>
      <c r="P1655" s="1">
        <v>0</v>
      </c>
      <c r="Q1655" s="1" t="s">
        <v>59</v>
      </c>
      <c r="R1655" s="1" t="s">
        <v>59</v>
      </c>
      <c r="S1655" s="1" t="s">
        <v>59</v>
      </c>
      <c r="T1655" s="1" t="s">
        <v>59</v>
      </c>
      <c r="U1655" s="1" t="s">
        <v>59</v>
      </c>
      <c r="W1655" s="1">
        <v>0</v>
      </c>
      <c r="X1655" s="1">
        <v>0</v>
      </c>
      <c r="Y1655" s="1" t="s">
        <v>59</v>
      </c>
      <c r="Z1655" s="1" t="s">
        <v>59</v>
      </c>
      <c r="AA1655" s="1" t="s">
        <v>59</v>
      </c>
      <c r="AB1655" s="1" t="s">
        <v>59</v>
      </c>
      <c r="AC1655" s="1" t="s">
        <v>59</v>
      </c>
      <c r="AD1655" s="1" t="s">
        <v>59</v>
      </c>
      <c r="AE1655" s="1" t="s">
        <v>59</v>
      </c>
      <c r="AF1655" s="1" t="s">
        <v>59</v>
      </c>
      <c r="AG1655" s="1" t="s">
        <v>59</v>
      </c>
      <c r="AH1655" s="1" t="s">
        <v>59</v>
      </c>
      <c r="AI1655" s="1" t="s">
        <v>59</v>
      </c>
      <c r="AJ1655" s="1" t="s">
        <v>59</v>
      </c>
      <c r="AT1655" s="1">
        <v>9</v>
      </c>
      <c r="AU1655" s="1">
        <v>111931</v>
      </c>
      <c r="AV1655" s="1">
        <v>15.6</v>
      </c>
      <c r="AW1655" s="1" t="s">
        <v>59</v>
      </c>
      <c r="AX1655" s="1">
        <v>7</v>
      </c>
    </row>
    <row r="1656" spans="1:50">
      <c r="A1656" s="1" t="s">
        <v>2940</v>
      </c>
      <c r="B1656" s="1" t="s">
        <v>2857</v>
      </c>
      <c r="C1656" s="1" t="s">
        <v>93</v>
      </c>
      <c r="D1656" s="1">
        <v>1120</v>
      </c>
      <c r="E1656" s="1" t="s">
        <v>63</v>
      </c>
      <c r="F1656" s="1">
        <v>64</v>
      </c>
      <c r="G1656" s="1" t="s">
        <v>226</v>
      </c>
      <c r="H1656" s="1">
        <v>490.46</v>
      </c>
      <c r="I1656" s="1" t="s">
        <v>55</v>
      </c>
      <c r="J1656" s="1" t="s">
        <v>71</v>
      </c>
      <c r="K1656" s="1" t="s">
        <v>72</v>
      </c>
      <c r="L1656" s="1" t="s">
        <v>58</v>
      </c>
      <c r="M1656" s="1">
        <v>0</v>
      </c>
      <c r="N1656" s="1">
        <v>2</v>
      </c>
      <c r="O1656" s="1">
        <v>2</v>
      </c>
      <c r="P1656" s="1">
        <v>0</v>
      </c>
      <c r="Q1656" s="1" t="s">
        <v>59</v>
      </c>
      <c r="R1656" s="1" t="s">
        <v>66</v>
      </c>
      <c r="S1656" s="1" t="s">
        <v>66</v>
      </c>
      <c r="T1656" s="1" t="s">
        <v>59</v>
      </c>
      <c r="U1656" s="1" t="s">
        <v>59</v>
      </c>
      <c r="W1656" s="1">
        <v>0</v>
      </c>
      <c r="X1656" s="1">
        <v>0</v>
      </c>
      <c r="Y1656" s="1" t="s">
        <v>66</v>
      </c>
      <c r="Z1656" s="1" t="s">
        <v>58</v>
      </c>
      <c r="AA1656" s="1" t="s">
        <v>66</v>
      </c>
      <c r="AB1656" s="1" t="s">
        <v>58</v>
      </c>
      <c r="AC1656" s="1" t="s">
        <v>58</v>
      </c>
      <c r="AD1656" s="1" t="s">
        <v>58</v>
      </c>
      <c r="AE1656" s="1" t="s">
        <v>58</v>
      </c>
      <c r="AF1656" s="1" t="s">
        <v>58</v>
      </c>
      <c r="AG1656" s="1" t="s">
        <v>58</v>
      </c>
      <c r="AH1656" s="1" t="s">
        <v>58</v>
      </c>
      <c r="AI1656" s="1" t="s">
        <v>58</v>
      </c>
      <c r="AJ1656" s="1" t="s">
        <v>66</v>
      </c>
      <c r="AK1656" s="1">
        <v>0</v>
      </c>
      <c r="AL1656" s="1">
        <v>1</v>
      </c>
      <c r="AM1656" s="1">
        <v>1</v>
      </c>
      <c r="AN1656" s="1">
        <v>1</v>
      </c>
      <c r="AO1656" s="1">
        <v>1</v>
      </c>
      <c r="AP1656" s="1">
        <v>0</v>
      </c>
      <c r="AQ1656" s="1">
        <v>0</v>
      </c>
      <c r="AR1656" s="1">
        <v>0</v>
      </c>
      <c r="AS1656" s="1">
        <v>1</v>
      </c>
      <c r="AT1656" s="1">
        <v>8</v>
      </c>
      <c r="AU1656" s="1">
        <v>93999</v>
      </c>
      <c r="AV1656" s="1">
        <v>16.2</v>
      </c>
      <c r="AW1656" s="1" t="s">
        <v>59</v>
      </c>
      <c r="AX1656" s="1">
        <v>5</v>
      </c>
    </row>
    <row r="1657" spans="1:50">
      <c r="A1657" s="1" t="s">
        <v>2941</v>
      </c>
      <c r="B1657" s="1" t="s">
        <v>1516</v>
      </c>
      <c r="C1657" s="1" t="s">
        <v>103</v>
      </c>
      <c r="D1657" s="1">
        <v>8735</v>
      </c>
      <c r="E1657" s="1" t="s">
        <v>63</v>
      </c>
      <c r="F1657" s="1">
        <v>54</v>
      </c>
      <c r="G1657" s="1" t="s">
        <v>246</v>
      </c>
      <c r="H1657" s="1">
        <v>490.46</v>
      </c>
      <c r="I1657" s="1" t="s">
        <v>100</v>
      </c>
      <c r="J1657" s="1" t="s">
        <v>55</v>
      </c>
      <c r="K1657" s="1" t="s">
        <v>72</v>
      </c>
      <c r="L1657" s="1" t="s">
        <v>58</v>
      </c>
      <c r="M1657" s="1">
        <v>0</v>
      </c>
      <c r="N1657" s="1">
        <v>2</v>
      </c>
      <c r="O1657" s="1">
        <v>2</v>
      </c>
      <c r="P1657" s="1">
        <v>1</v>
      </c>
      <c r="Q1657" s="1" t="s">
        <v>66</v>
      </c>
      <c r="R1657" s="1" t="s">
        <v>59</v>
      </c>
      <c r="S1657" s="1" t="s">
        <v>59</v>
      </c>
      <c r="T1657" s="1" t="s">
        <v>59</v>
      </c>
      <c r="U1657" s="1" t="s">
        <v>59</v>
      </c>
      <c r="W1657" s="1">
        <v>0</v>
      </c>
      <c r="X1657" s="1">
        <v>0</v>
      </c>
      <c r="Y1657" s="1" t="s">
        <v>66</v>
      </c>
      <c r="Z1657" s="1" t="s">
        <v>66</v>
      </c>
      <c r="AA1657" s="1" t="s">
        <v>58</v>
      </c>
      <c r="AB1657" s="1" t="s">
        <v>66</v>
      </c>
      <c r="AC1657" s="1" t="s">
        <v>58</v>
      </c>
      <c r="AD1657" s="1" t="s">
        <v>58</v>
      </c>
      <c r="AE1657" s="1" t="s">
        <v>58</v>
      </c>
      <c r="AF1657" s="1" t="s">
        <v>58</v>
      </c>
      <c r="AG1657" s="1" t="s">
        <v>66</v>
      </c>
      <c r="AH1657" s="1" t="s">
        <v>58</v>
      </c>
      <c r="AI1657" s="1" t="s">
        <v>58</v>
      </c>
      <c r="AJ1657" s="1" t="s">
        <v>58</v>
      </c>
      <c r="AK1657" s="1">
        <v>0</v>
      </c>
      <c r="AL1657" s="1">
        <v>1</v>
      </c>
      <c r="AM1657" s="1">
        <v>1</v>
      </c>
      <c r="AN1657" s="1">
        <v>0</v>
      </c>
      <c r="AO1657" s="1">
        <v>1</v>
      </c>
      <c r="AP1657" s="1">
        <v>0</v>
      </c>
      <c r="AQ1657" s="1">
        <v>1</v>
      </c>
      <c r="AR1657" s="1">
        <v>1</v>
      </c>
      <c r="AS1657" s="1">
        <v>1</v>
      </c>
      <c r="AT1657" s="1">
        <v>9</v>
      </c>
      <c r="AU1657" s="1">
        <v>114828</v>
      </c>
      <c r="AV1657" s="1">
        <v>14.4</v>
      </c>
      <c r="AW1657" s="1" t="s">
        <v>59</v>
      </c>
      <c r="AX1657" s="1">
        <v>6</v>
      </c>
    </row>
    <row r="1658" spans="1:50">
      <c r="A1658" s="1" t="s">
        <v>2942</v>
      </c>
      <c r="B1658" s="1" t="s">
        <v>2943</v>
      </c>
      <c r="C1658" s="1" t="s">
        <v>148</v>
      </c>
      <c r="D1658" s="1">
        <v>875</v>
      </c>
      <c r="E1658" s="1" t="s">
        <v>63</v>
      </c>
      <c r="F1658" s="1">
        <v>72</v>
      </c>
      <c r="G1658" s="1" t="s">
        <v>226</v>
      </c>
      <c r="H1658" s="1">
        <v>490.46</v>
      </c>
      <c r="I1658" s="1" t="s">
        <v>55</v>
      </c>
      <c r="J1658" s="1" t="s">
        <v>55</v>
      </c>
      <c r="K1658" s="1" t="s">
        <v>72</v>
      </c>
      <c r="L1658" s="1" t="s">
        <v>58</v>
      </c>
      <c r="M1658" s="1">
        <v>0</v>
      </c>
      <c r="N1658" s="1">
        <v>2</v>
      </c>
      <c r="O1658" s="1">
        <v>2</v>
      </c>
      <c r="P1658" s="1">
        <v>1</v>
      </c>
      <c r="Q1658" s="1" t="s">
        <v>59</v>
      </c>
      <c r="R1658" s="1" t="s">
        <v>59</v>
      </c>
      <c r="S1658" s="1" t="s">
        <v>59</v>
      </c>
      <c r="T1658" s="1" t="s">
        <v>59</v>
      </c>
      <c r="U1658" s="1" t="s">
        <v>59</v>
      </c>
      <c r="W1658" s="1">
        <v>0</v>
      </c>
      <c r="X1658" s="1">
        <v>0</v>
      </c>
      <c r="Y1658" s="1" t="s">
        <v>66</v>
      </c>
      <c r="Z1658" s="1" t="s">
        <v>66</v>
      </c>
      <c r="AA1658" s="1" t="s">
        <v>58</v>
      </c>
      <c r="AB1658" s="1" t="s">
        <v>66</v>
      </c>
      <c r="AC1658" s="1" t="s">
        <v>58</v>
      </c>
      <c r="AD1658" s="1" t="s">
        <v>58</v>
      </c>
      <c r="AE1658" s="1" t="s">
        <v>58</v>
      </c>
      <c r="AF1658" s="1" t="s">
        <v>58</v>
      </c>
      <c r="AG1658" s="1" t="s">
        <v>58</v>
      </c>
      <c r="AH1658" s="1" t="s">
        <v>58</v>
      </c>
      <c r="AI1658" s="1" t="s">
        <v>58</v>
      </c>
      <c r="AJ1658" s="1" t="s">
        <v>58</v>
      </c>
      <c r="AK1658" s="1">
        <v>0</v>
      </c>
      <c r="AL1658" s="1">
        <v>1</v>
      </c>
      <c r="AM1658" s="1">
        <v>1</v>
      </c>
      <c r="AN1658" s="1">
        <v>0</v>
      </c>
      <c r="AO1658" s="1">
        <v>1</v>
      </c>
      <c r="AP1658" s="1">
        <v>0</v>
      </c>
      <c r="AQ1658" s="1">
        <v>0</v>
      </c>
      <c r="AR1658" s="1">
        <v>0</v>
      </c>
      <c r="AS1658" s="1">
        <v>1</v>
      </c>
      <c r="AT1658" s="1">
        <v>8</v>
      </c>
      <c r="AU1658" s="1">
        <v>101973</v>
      </c>
      <c r="AV1658" s="1">
        <v>14.9</v>
      </c>
      <c r="AW1658" s="1" t="s">
        <v>59</v>
      </c>
      <c r="AX1658" s="1">
        <v>3</v>
      </c>
    </row>
    <row r="1659" spans="1:50">
      <c r="A1659" s="1" t="s">
        <v>2944</v>
      </c>
      <c r="B1659" s="1" t="s">
        <v>2828</v>
      </c>
      <c r="C1659" s="1" t="s">
        <v>75</v>
      </c>
      <c r="D1659" s="1">
        <v>2160</v>
      </c>
      <c r="E1659" s="1" t="s">
        <v>63</v>
      </c>
      <c r="F1659" s="1">
        <v>56</v>
      </c>
      <c r="G1659" s="1" t="s">
        <v>127</v>
      </c>
      <c r="H1659" s="1">
        <v>474.34</v>
      </c>
      <c r="I1659" s="1" t="s">
        <v>105</v>
      </c>
      <c r="J1659" s="1" t="s">
        <v>56</v>
      </c>
      <c r="K1659" s="1" t="s">
        <v>128</v>
      </c>
      <c r="L1659" s="1" t="s">
        <v>66</v>
      </c>
      <c r="M1659" s="1">
        <v>1</v>
      </c>
      <c r="N1659" s="1">
        <v>0</v>
      </c>
      <c r="O1659" s="1">
        <v>0</v>
      </c>
      <c r="P1659" s="1">
        <v>0</v>
      </c>
      <c r="Q1659" s="1" t="s">
        <v>59</v>
      </c>
      <c r="R1659" s="1" t="s">
        <v>59</v>
      </c>
      <c r="S1659" s="1" t="s">
        <v>59</v>
      </c>
      <c r="T1659" s="1" t="s">
        <v>59</v>
      </c>
      <c r="U1659" s="1" t="s">
        <v>59</v>
      </c>
      <c r="V1659" s="1">
        <v>3</v>
      </c>
      <c r="W1659" s="1">
        <v>1</v>
      </c>
      <c r="X1659" s="1">
        <v>1</v>
      </c>
      <c r="Y1659" s="1" t="s">
        <v>66</v>
      </c>
      <c r="Z1659" s="1" t="s">
        <v>66</v>
      </c>
      <c r="AA1659" s="1" t="s">
        <v>58</v>
      </c>
      <c r="AB1659" s="1" t="s">
        <v>66</v>
      </c>
      <c r="AC1659" s="1" t="s">
        <v>58</v>
      </c>
      <c r="AD1659" s="1" t="s">
        <v>58</v>
      </c>
      <c r="AE1659" s="1" t="s">
        <v>66</v>
      </c>
      <c r="AF1659" s="1" t="s">
        <v>58</v>
      </c>
      <c r="AG1659" s="1" t="s">
        <v>66</v>
      </c>
      <c r="AH1659" s="1" t="s">
        <v>58</v>
      </c>
      <c r="AI1659" s="1" t="s">
        <v>58</v>
      </c>
      <c r="AJ1659" s="1" t="s">
        <v>58</v>
      </c>
      <c r="AK1659" s="1">
        <v>0</v>
      </c>
      <c r="AL1659" s="1">
        <v>0</v>
      </c>
      <c r="AM1659" s="1">
        <v>1</v>
      </c>
      <c r="AN1659" s="1">
        <v>0</v>
      </c>
      <c r="AO1659" s="1">
        <v>1</v>
      </c>
      <c r="AP1659" s="1">
        <v>0</v>
      </c>
      <c r="AQ1659" s="1">
        <v>0</v>
      </c>
      <c r="AR1659" s="1">
        <v>0</v>
      </c>
      <c r="AS1659" s="1">
        <v>0</v>
      </c>
      <c r="AT1659" s="1">
        <v>9</v>
      </c>
      <c r="AU1659" s="1">
        <v>115788</v>
      </c>
      <c r="AV1659" s="1">
        <v>14.2</v>
      </c>
      <c r="AW1659" s="1" t="s">
        <v>59</v>
      </c>
      <c r="AX1659" s="1">
        <v>1</v>
      </c>
    </row>
    <row r="1660" spans="1:50">
      <c r="A1660" s="1" t="s">
        <v>2945</v>
      </c>
      <c r="B1660" s="1" t="s">
        <v>727</v>
      </c>
      <c r="C1660" s="1" t="s">
        <v>366</v>
      </c>
      <c r="D1660" s="1">
        <v>6520</v>
      </c>
      <c r="E1660" s="1" t="s">
        <v>63</v>
      </c>
      <c r="F1660" s="1">
        <v>58</v>
      </c>
      <c r="G1660" s="1" t="s">
        <v>363</v>
      </c>
      <c r="H1660" s="1">
        <v>442.76</v>
      </c>
      <c r="I1660" s="1" t="s">
        <v>105</v>
      </c>
      <c r="J1660" s="1" t="s">
        <v>71</v>
      </c>
      <c r="K1660" s="1" t="s">
        <v>156</v>
      </c>
      <c r="L1660" s="1" t="s">
        <v>58</v>
      </c>
      <c r="M1660" s="1">
        <v>0</v>
      </c>
      <c r="N1660" s="1">
        <v>2</v>
      </c>
      <c r="O1660" s="1">
        <v>2</v>
      </c>
      <c r="P1660" s="1">
        <v>0</v>
      </c>
      <c r="Q1660" s="1" t="s">
        <v>59</v>
      </c>
      <c r="R1660" s="1" t="s">
        <v>59</v>
      </c>
      <c r="S1660" s="1" t="s">
        <v>59</v>
      </c>
      <c r="T1660" s="1" t="s">
        <v>59</v>
      </c>
      <c r="U1660" s="1" t="s">
        <v>59</v>
      </c>
      <c r="V1660" s="1">
        <v>4</v>
      </c>
      <c r="W1660" s="1">
        <v>1</v>
      </c>
      <c r="X1660" s="1">
        <v>1</v>
      </c>
      <c r="Y1660" s="1" t="s">
        <v>66</v>
      </c>
      <c r="Z1660" s="1" t="s">
        <v>66</v>
      </c>
      <c r="AA1660" s="1" t="s">
        <v>58</v>
      </c>
      <c r="AB1660" s="1" t="s">
        <v>58</v>
      </c>
      <c r="AC1660" s="1" t="s">
        <v>58</v>
      </c>
      <c r="AD1660" s="1" t="s">
        <v>58</v>
      </c>
      <c r="AE1660" s="1" t="s">
        <v>66</v>
      </c>
      <c r="AF1660" s="1" t="s">
        <v>58</v>
      </c>
      <c r="AG1660" s="1" t="s">
        <v>58</v>
      </c>
      <c r="AH1660" s="1" t="s">
        <v>58</v>
      </c>
      <c r="AI1660" s="1" t="s">
        <v>58</v>
      </c>
      <c r="AJ1660" s="1" t="s">
        <v>58</v>
      </c>
      <c r="AK1660" s="1">
        <v>0</v>
      </c>
      <c r="AL1660" s="1">
        <v>1</v>
      </c>
      <c r="AM1660" s="1">
        <v>1</v>
      </c>
      <c r="AN1660" s="1">
        <v>0</v>
      </c>
      <c r="AO1660" s="1">
        <v>0</v>
      </c>
      <c r="AP1660" s="1">
        <v>0</v>
      </c>
      <c r="AQ1660" s="1">
        <v>0</v>
      </c>
      <c r="AR1660" s="1">
        <v>0</v>
      </c>
      <c r="AS1660" s="1">
        <v>0</v>
      </c>
      <c r="AT1660" s="1">
        <v>8</v>
      </c>
      <c r="AU1660" s="1">
        <v>82666</v>
      </c>
      <c r="AV1660" s="1">
        <v>15.1</v>
      </c>
      <c r="AW1660" s="1" t="s">
        <v>59</v>
      </c>
      <c r="AX1660" s="1">
        <v>4</v>
      </c>
    </row>
    <row r="1661" spans="1:50">
      <c r="A1661" s="1" t="s">
        <v>2946</v>
      </c>
      <c r="B1661" s="1" t="s">
        <v>1404</v>
      </c>
      <c r="C1661" s="1" t="s">
        <v>199</v>
      </c>
      <c r="D1661" s="1">
        <v>6280</v>
      </c>
      <c r="E1661" s="1" t="s">
        <v>53</v>
      </c>
      <c r="F1661" s="1">
        <v>52</v>
      </c>
      <c r="G1661" s="1" t="s">
        <v>363</v>
      </c>
      <c r="H1661" s="1">
        <v>482.24</v>
      </c>
      <c r="I1661" s="1" t="s">
        <v>55</v>
      </c>
      <c r="J1661" s="1" t="s">
        <v>55</v>
      </c>
      <c r="K1661" s="1" t="s">
        <v>72</v>
      </c>
      <c r="L1661" s="1" t="s">
        <v>58</v>
      </c>
      <c r="M1661" s="1">
        <v>0</v>
      </c>
      <c r="N1661" s="1">
        <v>2</v>
      </c>
      <c r="O1661" s="1">
        <v>2</v>
      </c>
      <c r="P1661" s="1">
        <v>0</v>
      </c>
      <c r="Q1661" s="1" t="s">
        <v>59</v>
      </c>
      <c r="R1661" s="1" t="s">
        <v>59</v>
      </c>
      <c r="S1661" s="1" t="s">
        <v>66</v>
      </c>
      <c r="T1661" s="1" t="s">
        <v>66</v>
      </c>
      <c r="U1661" s="1" t="s">
        <v>59</v>
      </c>
      <c r="W1661" s="1">
        <v>0</v>
      </c>
      <c r="X1661" s="1">
        <v>0</v>
      </c>
      <c r="Y1661" s="1" t="s">
        <v>66</v>
      </c>
      <c r="Z1661" s="1" t="s">
        <v>66</v>
      </c>
      <c r="AA1661" s="1" t="s">
        <v>58</v>
      </c>
      <c r="AB1661" s="1" t="s">
        <v>66</v>
      </c>
      <c r="AC1661" s="1" t="s">
        <v>58</v>
      </c>
      <c r="AD1661" s="1" t="s">
        <v>58</v>
      </c>
      <c r="AE1661" s="1" t="s">
        <v>58</v>
      </c>
      <c r="AF1661" s="1" t="s">
        <v>58</v>
      </c>
      <c r="AG1661" s="1" t="s">
        <v>58</v>
      </c>
      <c r="AH1661" s="1" t="s">
        <v>58</v>
      </c>
      <c r="AI1661" s="1" t="s">
        <v>66</v>
      </c>
      <c r="AJ1661" s="1" t="s">
        <v>58</v>
      </c>
      <c r="AK1661" s="1">
        <v>1</v>
      </c>
      <c r="AL1661" s="1">
        <v>1</v>
      </c>
      <c r="AM1661" s="1">
        <v>1</v>
      </c>
      <c r="AN1661" s="1">
        <v>0</v>
      </c>
      <c r="AO1661" s="1">
        <v>1</v>
      </c>
      <c r="AP1661" s="1">
        <v>0</v>
      </c>
      <c r="AQ1661" s="1">
        <v>0</v>
      </c>
      <c r="AR1661" s="1">
        <v>0</v>
      </c>
      <c r="AS1661" s="1">
        <v>1</v>
      </c>
      <c r="AT1661" s="1">
        <v>9</v>
      </c>
      <c r="AU1661" s="1">
        <v>128570</v>
      </c>
      <c r="AV1661" s="1">
        <v>15.4</v>
      </c>
      <c r="AW1661" s="1" t="s">
        <v>59</v>
      </c>
      <c r="AX1661" s="1">
        <v>3</v>
      </c>
    </row>
    <row r="1662" spans="1:50">
      <c r="A1662" s="1" t="s">
        <v>2947</v>
      </c>
      <c r="B1662" s="1" t="s">
        <v>2948</v>
      </c>
      <c r="C1662" s="1" t="s">
        <v>187</v>
      </c>
      <c r="D1662" s="1">
        <v>8840</v>
      </c>
      <c r="E1662" s="1" t="s">
        <v>53</v>
      </c>
      <c r="F1662" s="1">
        <v>44</v>
      </c>
      <c r="G1662" s="1" t="s">
        <v>163</v>
      </c>
      <c r="H1662" s="1">
        <v>490.46</v>
      </c>
      <c r="I1662" s="1" t="s">
        <v>55</v>
      </c>
      <c r="J1662" s="1" t="s">
        <v>55</v>
      </c>
      <c r="K1662" s="1" t="s">
        <v>116</v>
      </c>
      <c r="L1662" s="1" t="s">
        <v>58</v>
      </c>
      <c r="M1662" s="1">
        <v>0</v>
      </c>
      <c r="N1662" s="1">
        <v>2</v>
      </c>
      <c r="O1662" s="1">
        <v>2</v>
      </c>
      <c r="P1662" s="1">
        <v>0</v>
      </c>
      <c r="Q1662" s="1" t="s">
        <v>59</v>
      </c>
      <c r="R1662" s="1" t="s">
        <v>59</v>
      </c>
      <c r="S1662" s="1" t="s">
        <v>59</v>
      </c>
      <c r="T1662" s="1" t="s">
        <v>66</v>
      </c>
      <c r="U1662" s="1" t="s">
        <v>66</v>
      </c>
      <c r="W1662" s="1">
        <v>0</v>
      </c>
      <c r="X1662" s="1">
        <v>0</v>
      </c>
      <c r="Y1662" s="1" t="s">
        <v>58</v>
      </c>
      <c r="Z1662" s="1" t="s">
        <v>66</v>
      </c>
      <c r="AA1662" s="1" t="s">
        <v>58</v>
      </c>
      <c r="AB1662" s="1" t="s">
        <v>66</v>
      </c>
      <c r="AC1662" s="1" t="s">
        <v>58</v>
      </c>
      <c r="AD1662" s="1" t="s">
        <v>58</v>
      </c>
      <c r="AE1662" s="1" t="s">
        <v>58</v>
      </c>
      <c r="AF1662" s="1" t="s">
        <v>58</v>
      </c>
      <c r="AG1662" s="1" t="s">
        <v>58</v>
      </c>
      <c r="AH1662" s="1" t="s">
        <v>58</v>
      </c>
      <c r="AI1662" s="1" t="s">
        <v>58</v>
      </c>
      <c r="AJ1662" s="1" t="s">
        <v>58</v>
      </c>
      <c r="AK1662" s="1">
        <v>0</v>
      </c>
      <c r="AL1662" s="1">
        <v>1</v>
      </c>
      <c r="AM1662" s="1">
        <v>1</v>
      </c>
      <c r="AN1662" s="1">
        <v>0</v>
      </c>
      <c r="AO1662" s="1">
        <v>1</v>
      </c>
      <c r="AP1662" s="1">
        <v>0</v>
      </c>
      <c r="AQ1662" s="1">
        <v>0</v>
      </c>
      <c r="AR1662" s="1">
        <v>0</v>
      </c>
      <c r="AS1662" s="1">
        <v>1</v>
      </c>
      <c r="AT1662" s="1">
        <v>8</v>
      </c>
      <c r="AU1662" s="1">
        <v>108423</v>
      </c>
      <c r="AV1662" s="1">
        <v>16.3</v>
      </c>
      <c r="AW1662" s="1" t="s">
        <v>66</v>
      </c>
      <c r="AX1662" s="1">
        <v>7</v>
      </c>
    </row>
    <row r="1663" spans="1:50">
      <c r="A1663" s="1" t="s">
        <v>2949</v>
      </c>
      <c r="B1663" s="1" t="s">
        <v>1268</v>
      </c>
      <c r="C1663" s="1" t="s">
        <v>1269</v>
      </c>
      <c r="D1663" s="1">
        <v>1080</v>
      </c>
      <c r="E1663" s="1" t="s">
        <v>63</v>
      </c>
      <c r="F1663" s="1">
        <v>52</v>
      </c>
      <c r="G1663" s="1" t="s">
        <v>363</v>
      </c>
      <c r="H1663" s="1">
        <v>425.66</v>
      </c>
      <c r="I1663" s="1" t="s">
        <v>196</v>
      </c>
      <c r="J1663" s="1" t="s">
        <v>71</v>
      </c>
      <c r="K1663" s="1" t="s">
        <v>85</v>
      </c>
      <c r="L1663" s="1" t="s">
        <v>66</v>
      </c>
      <c r="M1663" s="1">
        <v>1</v>
      </c>
      <c r="N1663" s="1">
        <v>2</v>
      </c>
      <c r="O1663" s="1">
        <v>2</v>
      </c>
      <c r="P1663" s="1">
        <v>0</v>
      </c>
      <c r="Q1663" s="1" t="s">
        <v>59</v>
      </c>
      <c r="R1663" s="1" t="s">
        <v>59</v>
      </c>
      <c r="S1663" s="1" t="s">
        <v>59</v>
      </c>
      <c r="T1663" s="1" t="s">
        <v>59</v>
      </c>
      <c r="U1663" s="1" t="s">
        <v>59</v>
      </c>
      <c r="V1663" s="1">
        <v>2</v>
      </c>
      <c r="W1663" s="1">
        <v>1</v>
      </c>
      <c r="X1663" s="1">
        <v>1</v>
      </c>
      <c r="Y1663" s="1" t="s">
        <v>66</v>
      </c>
      <c r="Z1663" s="1" t="s">
        <v>66</v>
      </c>
      <c r="AA1663" s="1" t="s">
        <v>58</v>
      </c>
      <c r="AB1663" s="1" t="s">
        <v>66</v>
      </c>
      <c r="AC1663" s="1" t="s">
        <v>58</v>
      </c>
      <c r="AD1663" s="1" t="s">
        <v>58</v>
      </c>
      <c r="AE1663" s="1" t="s">
        <v>58</v>
      </c>
      <c r="AF1663" s="1" t="s">
        <v>58</v>
      </c>
      <c r="AG1663" s="1" t="s">
        <v>58</v>
      </c>
      <c r="AH1663" s="1" t="s">
        <v>58</v>
      </c>
      <c r="AI1663" s="1" t="s">
        <v>58</v>
      </c>
      <c r="AJ1663" s="1" t="s">
        <v>58</v>
      </c>
      <c r="AK1663" s="1">
        <v>1</v>
      </c>
      <c r="AL1663" s="1">
        <v>0</v>
      </c>
      <c r="AM1663" s="1">
        <v>1</v>
      </c>
      <c r="AN1663" s="1">
        <v>0</v>
      </c>
      <c r="AO1663" s="1">
        <v>0</v>
      </c>
      <c r="AP1663" s="1">
        <v>0</v>
      </c>
      <c r="AQ1663" s="1">
        <v>0</v>
      </c>
      <c r="AR1663" s="1">
        <v>0</v>
      </c>
      <c r="AS1663" s="1">
        <v>0</v>
      </c>
      <c r="AT1663" s="1">
        <v>9</v>
      </c>
      <c r="AU1663" s="1">
        <v>83795</v>
      </c>
      <c r="AV1663" s="1">
        <v>14</v>
      </c>
      <c r="AW1663" s="1" t="s">
        <v>59</v>
      </c>
      <c r="AX1663" s="1">
        <v>4</v>
      </c>
    </row>
    <row r="1664" spans="1:50">
      <c r="A1664" s="1" t="s">
        <v>2950</v>
      </c>
      <c r="B1664" s="1" t="s">
        <v>701</v>
      </c>
      <c r="C1664" s="1" t="s">
        <v>171</v>
      </c>
      <c r="D1664" s="1">
        <v>6840</v>
      </c>
      <c r="E1664" s="1" t="s">
        <v>63</v>
      </c>
      <c r="F1664" s="1">
        <v>78</v>
      </c>
      <c r="G1664" s="1" t="s">
        <v>64</v>
      </c>
      <c r="H1664" s="1">
        <v>346.38</v>
      </c>
      <c r="I1664" s="1" t="s">
        <v>105</v>
      </c>
      <c r="J1664" s="1" t="s">
        <v>71</v>
      </c>
      <c r="K1664" s="1" t="s">
        <v>57</v>
      </c>
      <c r="L1664" s="1" t="s">
        <v>66</v>
      </c>
      <c r="M1664" s="1">
        <v>2</v>
      </c>
      <c r="N1664" s="1">
        <v>2</v>
      </c>
      <c r="O1664" s="1">
        <v>2</v>
      </c>
      <c r="P1664" s="1">
        <v>0</v>
      </c>
      <c r="Q1664" s="1" t="s">
        <v>59</v>
      </c>
      <c r="R1664" s="1" t="s">
        <v>59</v>
      </c>
      <c r="S1664" s="1" t="s">
        <v>59</v>
      </c>
      <c r="T1664" s="1" t="s">
        <v>59</v>
      </c>
      <c r="U1664" s="1" t="s">
        <v>59</v>
      </c>
      <c r="V1664" s="1">
        <v>0</v>
      </c>
      <c r="W1664" s="1">
        <v>1</v>
      </c>
      <c r="X1664" s="1">
        <v>1</v>
      </c>
      <c r="Y1664" s="1" t="s">
        <v>58</v>
      </c>
      <c r="Z1664" s="1" t="s">
        <v>66</v>
      </c>
      <c r="AA1664" s="1" t="s">
        <v>58</v>
      </c>
      <c r="AB1664" s="1" t="s">
        <v>58</v>
      </c>
      <c r="AC1664" s="1" t="s">
        <v>58</v>
      </c>
      <c r="AD1664" s="1" t="s">
        <v>58</v>
      </c>
      <c r="AE1664" s="1" t="s">
        <v>58</v>
      </c>
      <c r="AF1664" s="1" t="s">
        <v>58</v>
      </c>
      <c r="AG1664" s="1" t="s">
        <v>58</v>
      </c>
      <c r="AH1664" s="1" t="s">
        <v>58</v>
      </c>
      <c r="AI1664" s="1" t="s">
        <v>58</v>
      </c>
      <c r="AJ1664" s="1" t="s">
        <v>58</v>
      </c>
      <c r="AK1664" s="1">
        <v>0</v>
      </c>
      <c r="AL1664" s="1">
        <v>0</v>
      </c>
      <c r="AM1664" s="1">
        <v>0</v>
      </c>
      <c r="AN1664" s="1">
        <v>0</v>
      </c>
      <c r="AO1664" s="1">
        <v>1</v>
      </c>
      <c r="AP1664" s="1">
        <v>0</v>
      </c>
      <c r="AQ1664" s="1">
        <v>0</v>
      </c>
      <c r="AR1664" s="1">
        <v>0</v>
      </c>
      <c r="AS1664" s="1">
        <v>0</v>
      </c>
      <c r="AT1664" s="1">
        <v>8</v>
      </c>
      <c r="AU1664" s="1">
        <v>94166</v>
      </c>
      <c r="AV1664" s="1">
        <v>15.7</v>
      </c>
      <c r="AW1664" s="1" t="s">
        <v>59</v>
      </c>
      <c r="AX1664" s="1">
        <v>3</v>
      </c>
    </row>
    <row r="1665" spans="1:50">
      <c r="A1665" s="1" t="s">
        <v>2951</v>
      </c>
      <c r="B1665" s="1" t="s">
        <v>1179</v>
      </c>
      <c r="C1665" s="1" t="s">
        <v>108</v>
      </c>
      <c r="D1665" s="1">
        <v>3360</v>
      </c>
      <c r="E1665" s="1" t="s">
        <v>53</v>
      </c>
      <c r="F1665" s="1">
        <v>34</v>
      </c>
      <c r="G1665" s="1" t="s">
        <v>246</v>
      </c>
      <c r="H1665" s="1">
        <v>436.84</v>
      </c>
      <c r="I1665" s="1" t="s">
        <v>55</v>
      </c>
      <c r="J1665" s="1" t="s">
        <v>55</v>
      </c>
      <c r="K1665" s="1" t="s">
        <v>256</v>
      </c>
      <c r="L1665" s="1" t="s">
        <v>66</v>
      </c>
      <c r="M1665" s="1">
        <v>1</v>
      </c>
      <c r="N1665" s="1">
        <v>2</v>
      </c>
      <c r="O1665" s="1">
        <v>2</v>
      </c>
      <c r="P1665" s="1">
        <v>0</v>
      </c>
      <c r="Q1665" s="1" t="s">
        <v>59</v>
      </c>
      <c r="R1665" s="1" t="s">
        <v>59</v>
      </c>
      <c r="S1665" s="1" t="s">
        <v>59</v>
      </c>
      <c r="T1665" s="1" t="s">
        <v>59</v>
      </c>
      <c r="U1665" s="1" t="s">
        <v>59</v>
      </c>
      <c r="V1665" s="1">
        <v>0</v>
      </c>
      <c r="W1665" s="1">
        <v>1</v>
      </c>
      <c r="X1665" s="1">
        <v>1</v>
      </c>
      <c r="Y1665" s="1" t="s">
        <v>59</v>
      </c>
      <c r="Z1665" s="1" t="s">
        <v>59</v>
      </c>
      <c r="AA1665" s="1" t="s">
        <v>59</v>
      </c>
      <c r="AB1665" s="1" t="s">
        <v>59</v>
      </c>
      <c r="AC1665" s="1" t="s">
        <v>59</v>
      </c>
      <c r="AD1665" s="1" t="s">
        <v>59</v>
      </c>
      <c r="AE1665" s="1" t="s">
        <v>59</v>
      </c>
      <c r="AF1665" s="1" t="s">
        <v>59</v>
      </c>
      <c r="AG1665" s="1" t="s">
        <v>59</v>
      </c>
      <c r="AH1665" s="1" t="s">
        <v>59</v>
      </c>
      <c r="AI1665" s="1" t="s">
        <v>59</v>
      </c>
      <c r="AJ1665" s="1" t="s">
        <v>59</v>
      </c>
      <c r="AT1665" s="1">
        <v>9</v>
      </c>
      <c r="AU1665" s="1">
        <v>116334</v>
      </c>
      <c r="AV1665" s="1">
        <v>15.9</v>
      </c>
      <c r="AW1665" s="1" t="s">
        <v>59</v>
      </c>
      <c r="AX1665" s="1">
        <v>9</v>
      </c>
    </row>
    <row r="1666" spans="1:50">
      <c r="A1666" s="1" t="s">
        <v>2952</v>
      </c>
      <c r="B1666" s="1" t="s">
        <v>1671</v>
      </c>
      <c r="C1666" s="1" t="s">
        <v>187</v>
      </c>
      <c r="D1666" s="1">
        <v>5720</v>
      </c>
      <c r="E1666" s="1" t="s">
        <v>53</v>
      </c>
      <c r="F1666" s="1">
        <v>60</v>
      </c>
      <c r="G1666" s="1" t="s">
        <v>89</v>
      </c>
      <c r="H1666" s="1">
        <v>369.08</v>
      </c>
      <c r="I1666" s="1" t="s">
        <v>55</v>
      </c>
      <c r="J1666" s="1" t="s">
        <v>71</v>
      </c>
      <c r="K1666" s="1" t="s">
        <v>215</v>
      </c>
      <c r="L1666" s="1" t="s">
        <v>58</v>
      </c>
      <c r="M1666" s="1">
        <v>0</v>
      </c>
      <c r="N1666" s="1">
        <v>2</v>
      </c>
      <c r="O1666" s="1">
        <v>2</v>
      </c>
      <c r="P1666" s="1">
        <v>0</v>
      </c>
      <c r="Q1666" s="1" t="s">
        <v>59</v>
      </c>
      <c r="R1666" s="1" t="s">
        <v>59</v>
      </c>
      <c r="S1666" s="1" t="s">
        <v>59</v>
      </c>
      <c r="T1666" s="1" t="s">
        <v>59</v>
      </c>
      <c r="U1666" s="1" t="s">
        <v>59</v>
      </c>
      <c r="W1666" s="1">
        <v>0</v>
      </c>
      <c r="X1666" s="1">
        <v>0</v>
      </c>
      <c r="Y1666" s="1" t="s">
        <v>58</v>
      </c>
      <c r="Z1666" s="1" t="s">
        <v>58</v>
      </c>
      <c r="AA1666" s="1" t="s">
        <v>58</v>
      </c>
      <c r="AB1666" s="1" t="s">
        <v>58</v>
      </c>
      <c r="AC1666" s="1" t="s">
        <v>58</v>
      </c>
      <c r="AD1666" s="1" t="s">
        <v>58</v>
      </c>
      <c r="AE1666" s="1" t="s">
        <v>58</v>
      </c>
      <c r="AF1666" s="1" t="s">
        <v>58</v>
      </c>
      <c r="AG1666" s="1" t="s">
        <v>58</v>
      </c>
      <c r="AH1666" s="1" t="s">
        <v>58</v>
      </c>
      <c r="AI1666" s="1" t="s">
        <v>58</v>
      </c>
      <c r="AJ1666" s="1" t="s">
        <v>58</v>
      </c>
      <c r="AK1666" s="1">
        <v>1</v>
      </c>
      <c r="AL1666" s="1">
        <v>1</v>
      </c>
      <c r="AM1666" s="1">
        <v>1</v>
      </c>
      <c r="AN1666" s="1">
        <v>0</v>
      </c>
      <c r="AO1666" s="1">
        <v>1</v>
      </c>
      <c r="AP1666" s="1">
        <v>0</v>
      </c>
      <c r="AQ1666" s="1">
        <v>0</v>
      </c>
      <c r="AR1666" s="1">
        <v>0</v>
      </c>
      <c r="AS1666" s="1">
        <v>1</v>
      </c>
      <c r="AT1666" s="1">
        <v>8</v>
      </c>
      <c r="AU1666" s="1">
        <v>89047</v>
      </c>
      <c r="AV1666" s="1">
        <v>14.4</v>
      </c>
      <c r="AW1666" s="1" t="s">
        <v>59</v>
      </c>
      <c r="AX1666" s="1">
        <v>7</v>
      </c>
    </row>
    <row r="1667" spans="1:50">
      <c r="A1667" s="1" t="s">
        <v>2953</v>
      </c>
      <c r="B1667" s="1" t="s">
        <v>2954</v>
      </c>
      <c r="C1667" s="1" t="s">
        <v>185</v>
      </c>
      <c r="D1667" s="1">
        <v>1600</v>
      </c>
      <c r="E1667" s="1" t="s">
        <v>63</v>
      </c>
      <c r="F1667" s="1">
        <v>58</v>
      </c>
      <c r="G1667" s="1" t="s">
        <v>363</v>
      </c>
      <c r="H1667" s="1">
        <v>446.71</v>
      </c>
      <c r="I1667" s="1" t="s">
        <v>76</v>
      </c>
      <c r="J1667" s="1" t="s">
        <v>71</v>
      </c>
      <c r="K1667" s="1" t="s">
        <v>72</v>
      </c>
      <c r="L1667" s="1" t="s">
        <v>58</v>
      </c>
      <c r="M1667" s="1">
        <v>0</v>
      </c>
      <c r="N1667" s="1">
        <v>2</v>
      </c>
      <c r="O1667" s="1">
        <v>2</v>
      </c>
      <c r="P1667" s="1">
        <v>0</v>
      </c>
      <c r="Q1667" s="1" t="s">
        <v>59</v>
      </c>
      <c r="R1667" s="1" t="s">
        <v>59</v>
      </c>
      <c r="S1667" s="1" t="s">
        <v>66</v>
      </c>
      <c r="T1667" s="1" t="s">
        <v>66</v>
      </c>
      <c r="U1667" s="1" t="s">
        <v>59</v>
      </c>
      <c r="W1667" s="1">
        <v>0</v>
      </c>
      <c r="X1667" s="1">
        <v>0</v>
      </c>
      <c r="Y1667" s="1" t="s">
        <v>66</v>
      </c>
      <c r="Z1667" s="1" t="s">
        <v>66</v>
      </c>
      <c r="AA1667" s="1" t="s">
        <v>66</v>
      </c>
      <c r="AB1667" s="1" t="s">
        <v>66</v>
      </c>
      <c r="AC1667" s="1" t="s">
        <v>58</v>
      </c>
      <c r="AD1667" s="1" t="s">
        <v>58</v>
      </c>
      <c r="AE1667" s="1" t="s">
        <v>66</v>
      </c>
      <c r="AF1667" s="1" t="s">
        <v>58</v>
      </c>
      <c r="AG1667" s="1" t="s">
        <v>58</v>
      </c>
      <c r="AH1667" s="1" t="s">
        <v>58</v>
      </c>
      <c r="AI1667" s="1" t="s">
        <v>58</v>
      </c>
      <c r="AJ1667" s="1" t="s">
        <v>58</v>
      </c>
      <c r="AK1667" s="1">
        <v>0</v>
      </c>
      <c r="AL1667" s="1">
        <v>1</v>
      </c>
      <c r="AM1667" s="1">
        <v>1</v>
      </c>
      <c r="AN1667" s="1">
        <v>0</v>
      </c>
      <c r="AO1667" s="1">
        <v>0</v>
      </c>
      <c r="AP1667" s="1">
        <v>0</v>
      </c>
      <c r="AQ1667" s="1">
        <v>0</v>
      </c>
      <c r="AR1667" s="1">
        <v>0</v>
      </c>
      <c r="AS1667" s="1">
        <v>1</v>
      </c>
      <c r="AT1667" s="1">
        <v>8</v>
      </c>
      <c r="AU1667" s="1">
        <v>96666</v>
      </c>
      <c r="AV1667" s="1">
        <v>15</v>
      </c>
      <c r="AW1667" s="1" t="s">
        <v>66</v>
      </c>
      <c r="AX1667" s="1">
        <v>1</v>
      </c>
    </row>
    <row r="1668" spans="1:50">
      <c r="A1668" s="1" t="s">
        <v>2955</v>
      </c>
      <c r="B1668" s="1" t="s">
        <v>2956</v>
      </c>
      <c r="C1668" s="1" t="s">
        <v>108</v>
      </c>
      <c r="D1668" s="1">
        <v>1145</v>
      </c>
      <c r="E1668" s="1" t="s">
        <v>63</v>
      </c>
      <c r="F1668" s="1">
        <v>62</v>
      </c>
      <c r="G1668" s="1" t="s">
        <v>70</v>
      </c>
      <c r="H1668" s="1">
        <v>280.58999999999997</v>
      </c>
      <c r="I1668" s="1" t="s">
        <v>55</v>
      </c>
      <c r="J1668" s="1" t="s">
        <v>55</v>
      </c>
      <c r="K1668" s="1" t="s">
        <v>55</v>
      </c>
      <c r="L1668" s="1" t="s">
        <v>58</v>
      </c>
      <c r="M1668" s="1">
        <v>0</v>
      </c>
      <c r="N1668" s="1">
        <v>2</v>
      </c>
      <c r="O1668" s="1">
        <v>2</v>
      </c>
      <c r="P1668" s="1">
        <v>1</v>
      </c>
      <c r="Q1668" s="1" t="s">
        <v>59</v>
      </c>
      <c r="R1668" s="1" t="s">
        <v>59</v>
      </c>
      <c r="S1668" s="1" t="s">
        <v>59</v>
      </c>
      <c r="T1668" s="1" t="s">
        <v>59</v>
      </c>
      <c r="U1668" s="1" t="s">
        <v>59</v>
      </c>
      <c r="Y1668" s="1" t="s">
        <v>58</v>
      </c>
      <c r="Z1668" s="1" t="s">
        <v>58</v>
      </c>
      <c r="AA1668" s="1" t="s">
        <v>58</v>
      </c>
      <c r="AB1668" s="1" t="s">
        <v>58</v>
      </c>
      <c r="AC1668" s="1" t="s">
        <v>58</v>
      </c>
      <c r="AD1668" s="1" t="s">
        <v>58</v>
      </c>
      <c r="AE1668" s="1" t="s">
        <v>58</v>
      </c>
      <c r="AF1668" s="1" t="s">
        <v>58</v>
      </c>
      <c r="AG1668" s="1" t="s">
        <v>58</v>
      </c>
      <c r="AH1668" s="1" t="s">
        <v>58</v>
      </c>
      <c r="AI1668" s="1" t="s">
        <v>58</v>
      </c>
      <c r="AJ1668" s="1" t="s">
        <v>58</v>
      </c>
      <c r="AK1668" s="1">
        <v>0</v>
      </c>
      <c r="AL1668" s="1">
        <v>1</v>
      </c>
      <c r="AM1668" s="1">
        <v>1</v>
      </c>
      <c r="AN1668" s="1">
        <v>0</v>
      </c>
      <c r="AO1668" s="1">
        <v>0</v>
      </c>
      <c r="AP1668" s="1">
        <v>1</v>
      </c>
      <c r="AQ1668" s="1">
        <v>1</v>
      </c>
      <c r="AR1668" s="1">
        <v>0</v>
      </c>
      <c r="AS1668" s="1">
        <v>0</v>
      </c>
      <c r="AT1668" s="1">
        <v>8</v>
      </c>
      <c r="AU1668" s="1">
        <v>83809</v>
      </c>
      <c r="AW1668" s="1" t="s">
        <v>66</v>
      </c>
      <c r="AX1668" s="1">
        <v>9</v>
      </c>
    </row>
    <row r="1669" spans="1:50">
      <c r="A1669" s="1" t="s">
        <v>2957</v>
      </c>
      <c r="B1669" s="1" t="s">
        <v>2958</v>
      </c>
      <c r="C1669" s="1" t="s">
        <v>122</v>
      </c>
      <c r="D1669" s="1">
        <v>2680</v>
      </c>
      <c r="E1669" s="1" t="s">
        <v>53</v>
      </c>
      <c r="F1669" s="1">
        <v>40</v>
      </c>
      <c r="G1669" s="1" t="s">
        <v>127</v>
      </c>
      <c r="H1669" s="1">
        <v>438.82</v>
      </c>
      <c r="I1669" s="1" t="s">
        <v>55</v>
      </c>
      <c r="J1669" s="1" t="s">
        <v>55</v>
      </c>
      <c r="K1669" s="1" t="s">
        <v>215</v>
      </c>
      <c r="L1669" s="1" t="s">
        <v>58</v>
      </c>
      <c r="M1669" s="1">
        <v>0</v>
      </c>
      <c r="N1669" s="1">
        <v>0</v>
      </c>
      <c r="O1669" s="1">
        <v>0</v>
      </c>
      <c r="P1669" s="1">
        <v>0</v>
      </c>
      <c r="Q1669" s="1" t="s">
        <v>59</v>
      </c>
      <c r="R1669" s="1" t="s">
        <v>59</v>
      </c>
      <c r="S1669" s="1" t="s">
        <v>59</v>
      </c>
      <c r="T1669" s="1" t="s">
        <v>59</v>
      </c>
      <c r="U1669" s="1" t="s">
        <v>59</v>
      </c>
      <c r="V1669" s="1">
        <v>0</v>
      </c>
      <c r="W1669" s="1">
        <v>0</v>
      </c>
      <c r="X1669" s="1">
        <v>1</v>
      </c>
      <c r="Y1669" s="1" t="s">
        <v>66</v>
      </c>
      <c r="Z1669" s="1" t="s">
        <v>58</v>
      </c>
      <c r="AA1669" s="1" t="s">
        <v>66</v>
      </c>
      <c r="AB1669" s="1" t="s">
        <v>66</v>
      </c>
      <c r="AC1669" s="1" t="s">
        <v>58</v>
      </c>
      <c r="AD1669" s="1" t="s">
        <v>58</v>
      </c>
      <c r="AE1669" s="1" t="s">
        <v>58</v>
      </c>
      <c r="AF1669" s="1" t="s">
        <v>58</v>
      </c>
      <c r="AG1669" s="1" t="s">
        <v>58</v>
      </c>
      <c r="AH1669" s="1" t="s">
        <v>58</v>
      </c>
      <c r="AI1669" s="1" t="s">
        <v>58</v>
      </c>
      <c r="AJ1669" s="1" t="s">
        <v>58</v>
      </c>
      <c r="AK1669" s="1">
        <v>1</v>
      </c>
      <c r="AL1669" s="1">
        <v>1</v>
      </c>
      <c r="AM1669" s="1">
        <v>1</v>
      </c>
      <c r="AN1669" s="1">
        <v>0</v>
      </c>
      <c r="AO1669" s="1">
        <v>1</v>
      </c>
      <c r="AP1669" s="1">
        <v>0</v>
      </c>
      <c r="AQ1669" s="1">
        <v>0</v>
      </c>
      <c r="AR1669" s="1">
        <v>1</v>
      </c>
      <c r="AS1669" s="1">
        <v>1</v>
      </c>
      <c r="AT1669" s="1">
        <v>9</v>
      </c>
      <c r="AU1669" s="1">
        <v>110433</v>
      </c>
      <c r="AV1669" s="1">
        <v>15.2</v>
      </c>
      <c r="AW1669" s="1" t="s">
        <v>59</v>
      </c>
      <c r="AX1669" s="1">
        <v>7</v>
      </c>
    </row>
    <row r="1670" spans="1:50">
      <c r="A1670" s="1" t="s">
        <v>2959</v>
      </c>
      <c r="B1670" s="1" t="s">
        <v>2960</v>
      </c>
      <c r="C1670" s="1" t="s">
        <v>609</v>
      </c>
      <c r="D1670" s="1">
        <v>8560</v>
      </c>
      <c r="E1670" s="1" t="s">
        <v>63</v>
      </c>
      <c r="F1670" s="1">
        <v>64</v>
      </c>
      <c r="G1670" s="1" t="s">
        <v>163</v>
      </c>
      <c r="H1670" s="1">
        <v>318.42</v>
      </c>
      <c r="I1670" s="1" t="s">
        <v>100</v>
      </c>
      <c r="J1670" s="1" t="s">
        <v>71</v>
      </c>
      <c r="K1670" s="1" t="s">
        <v>153</v>
      </c>
      <c r="L1670" s="1" t="s">
        <v>58</v>
      </c>
      <c r="M1670" s="1">
        <v>0</v>
      </c>
      <c r="N1670" s="1">
        <v>2</v>
      </c>
      <c r="O1670" s="1">
        <v>2</v>
      </c>
      <c r="P1670" s="1">
        <v>0</v>
      </c>
      <c r="Q1670" s="1" t="s">
        <v>59</v>
      </c>
      <c r="R1670" s="1" t="s">
        <v>59</v>
      </c>
      <c r="S1670" s="1" t="s">
        <v>59</v>
      </c>
      <c r="T1670" s="1" t="s">
        <v>66</v>
      </c>
      <c r="U1670" s="1" t="s">
        <v>59</v>
      </c>
      <c r="W1670" s="1">
        <v>0</v>
      </c>
      <c r="X1670" s="1">
        <v>0</v>
      </c>
      <c r="Y1670" s="1" t="s">
        <v>66</v>
      </c>
      <c r="Z1670" s="1" t="s">
        <v>66</v>
      </c>
      <c r="AA1670" s="1" t="s">
        <v>66</v>
      </c>
      <c r="AB1670" s="1" t="s">
        <v>66</v>
      </c>
      <c r="AC1670" s="1" t="s">
        <v>58</v>
      </c>
      <c r="AD1670" s="1" t="s">
        <v>58</v>
      </c>
      <c r="AE1670" s="1" t="s">
        <v>58</v>
      </c>
      <c r="AF1670" s="1" t="s">
        <v>58</v>
      </c>
      <c r="AG1670" s="1" t="s">
        <v>58</v>
      </c>
      <c r="AH1670" s="1" t="s">
        <v>58</v>
      </c>
      <c r="AI1670" s="1" t="s">
        <v>58</v>
      </c>
      <c r="AJ1670" s="1" t="s">
        <v>58</v>
      </c>
      <c r="AK1670" s="1">
        <v>0</v>
      </c>
      <c r="AL1670" s="1">
        <v>0</v>
      </c>
      <c r="AM1670" s="1">
        <v>1</v>
      </c>
      <c r="AN1670" s="1">
        <v>0</v>
      </c>
      <c r="AO1670" s="1">
        <v>1</v>
      </c>
      <c r="AP1670" s="1">
        <v>1</v>
      </c>
      <c r="AQ1670" s="1">
        <v>0</v>
      </c>
      <c r="AR1670" s="1">
        <v>0</v>
      </c>
      <c r="AS1670" s="1">
        <v>0</v>
      </c>
      <c r="AT1670" s="1">
        <v>9</v>
      </c>
      <c r="AU1670" s="1">
        <v>73888</v>
      </c>
      <c r="AV1670" s="1">
        <v>14.2</v>
      </c>
      <c r="AW1670" s="1" t="s">
        <v>66</v>
      </c>
      <c r="AX1670" s="1">
        <v>9</v>
      </c>
    </row>
    <row r="1671" spans="1:50">
      <c r="A1671" s="1" t="s">
        <v>2961</v>
      </c>
      <c r="B1671" s="1" t="s">
        <v>2822</v>
      </c>
      <c r="C1671" s="1" t="s">
        <v>103</v>
      </c>
      <c r="D1671" s="1">
        <v>6780</v>
      </c>
      <c r="E1671" s="1" t="s">
        <v>63</v>
      </c>
      <c r="F1671" s="1">
        <v>52</v>
      </c>
      <c r="G1671" s="1" t="s">
        <v>70</v>
      </c>
      <c r="H1671" s="1">
        <v>490.46</v>
      </c>
      <c r="I1671" s="1" t="s">
        <v>105</v>
      </c>
      <c r="J1671" s="1" t="s">
        <v>71</v>
      </c>
      <c r="K1671" s="1" t="s">
        <v>72</v>
      </c>
      <c r="L1671" s="1" t="s">
        <v>66</v>
      </c>
      <c r="M1671" s="1">
        <v>2</v>
      </c>
      <c r="N1671" s="1">
        <v>2</v>
      </c>
      <c r="O1671" s="1">
        <v>2</v>
      </c>
      <c r="P1671" s="1">
        <v>0</v>
      </c>
      <c r="Q1671" s="1" t="s">
        <v>66</v>
      </c>
      <c r="R1671" s="1" t="s">
        <v>66</v>
      </c>
      <c r="S1671" s="1" t="s">
        <v>59</v>
      </c>
      <c r="T1671" s="1" t="s">
        <v>66</v>
      </c>
      <c r="U1671" s="1" t="s">
        <v>66</v>
      </c>
      <c r="W1671" s="1">
        <v>0</v>
      </c>
      <c r="X1671" s="1">
        <v>0</v>
      </c>
      <c r="Y1671" s="1" t="s">
        <v>66</v>
      </c>
      <c r="Z1671" s="1" t="s">
        <v>66</v>
      </c>
      <c r="AA1671" s="1" t="s">
        <v>66</v>
      </c>
      <c r="AB1671" s="1" t="s">
        <v>66</v>
      </c>
      <c r="AC1671" s="1" t="s">
        <v>58</v>
      </c>
      <c r="AD1671" s="1" t="s">
        <v>58</v>
      </c>
      <c r="AE1671" s="1" t="s">
        <v>58</v>
      </c>
      <c r="AF1671" s="1" t="s">
        <v>58</v>
      </c>
      <c r="AG1671" s="1" t="s">
        <v>58</v>
      </c>
      <c r="AH1671" s="1" t="s">
        <v>66</v>
      </c>
      <c r="AI1671" s="1" t="s">
        <v>58</v>
      </c>
      <c r="AJ1671" s="1" t="s">
        <v>58</v>
      </c>
      <c r="AK1671" s="1">
        <v>0</v>
      </c>
      <c r="AL1671" s="1">
        <v>0</v>
      </c>
      <c r="AM1671" s="1">
        <v>1</v>
      </c>
      <c r="AN1671" s="1">
        <v>0</v>
      </c>
      <c r="AO1671" s="1">
        <v>1</v>
      </c>
      <c r="AP1671" s="1">
        <v>0</v>
      </c>
      <c r="AQ1671" s="1">
        <v>0</v>
      </c>
      <c r="AR1671" s="1">
        <v>1</v>
      </c>
      <c r="AS1671" s="1">
        <v>0</v>
      </c>
      <c r="AT1671" s="1">
        <v>8</v>
      </c>
      <c r="AU1671" s="1">
        <v>92559</v>
      </c>
      <c r="AV1671" s="1">
        <v>14.5</v>
      </c>
      <c r="AW1671" s="1" t="s">
        <v>59</v>
      </c>
      <c r="AX1671" s="1">
        <v>6</v>
      </c>
    </row>
    <row r="1672" spans="1:50">
      <c r="A1672" s="1" t="s">
        <v>2962</v>
      </c>
      <c r="B1672" s="1" t="s">
        <v>1440</v>
      </c>
      <c r="C1672" s="1" t="s">
        <v>103</v>
      </c>
      <c r="D1672" s="1">
        <v>4480</v>
      </c>
      <c r="E1672" s="1" t="s">
        <v>63</v>
      </c>
      <c r="F1672" s="1">
        <v>44</v>
      </c>
      <c r="G1672" s="1" t="s">
        <v>64</v>
      </c>
      <c r="H1672" s="1">
        <v>350.66</v>
      </c>
      <c r="I1672" s="1" t="s">
        <v>94</v>
      </c>
      <c r="J1672" s="1" t="s">
        <v>71</v>
      </c>
      <c r="K1672" s="1" t="s">
        <v>215</v>
      </c>
      <c r="L1672" s="1" t="s">
        <v>66</v>
      </c>
      <c r="M1672" s="1">
        <v>1</v>
      </c>
      <c r="N1672" s="1">
        <v>0</v>
      </c>
      <c r="O1672" s="1">
        <v>0</v>
      </c>
      <c r="P1672" s="1">
        <v>0</v>
      </c>
      <c r="Q1672" s="1" t="s">
        <v>59</v>
      </c>
      <c r="R1672" s="1" t="s">
        <v>59</v>
      </c>
      <c r="S1672" s="1" t="s">
        <v>59</v>
      </c>
      <c r="T1672" s="1" t="s">
        <v>59</v>
      </c>
      <c r="U1672" s="1" t="s">
        <v>59</v>
      </c>
      <c r="W1672" s="1">
        <v>0</v>
      </c>
      <c r="X1672" s="1">
        <v>0</v>
      </c>
      <c r="Y1672" s="1" t="s">
        <v>59</v>
      </c>
      <c r="Z1672" s="1" t="s">
        <v>59</v>
      </c>
      <c r="AA1672" s="1" t="s">
        <v>59</v>
      </c>
      <c r="AB1672" s="1" t="s">
        <v>59</v>
      </c>
      <c r="AC1672" s="1" t="s">
        <v>59</v>
      </c>
      <c r="AD1672" s="1" t="s">
        <v>59</v>
      </c>
      <c r="AE1672" s="1" t="s">
        <v>59</v>
      </c>
      <c r="AF1672" s="1" t="s">
        <v>59</v>
      </c>
      <c r="AG1672" s="1" t="s">
        <v>59</v>
      </c>
      <c r="AH1672" s="1" t="s">
        <v>59</v>
      </c>
      <c r="AI1672" s="1" t="s">
        <v>59</v>
      </c>
      <c r="AJ1672" s="1" t="s">
        <v>59</v>
      </c>
      <c r="AT1672" s="1">
        <v>9</v>
      </c>
      <c r="AU1672" s="1">
        <v>116956</v>
      </c>
      <c r="AV1672" s="1">
        <v>13.8</v>
      </c>
      <c r="AW1672" s="1" t="s">
        <v>59</v>
      </c>
      <c r="AX1672" s="1">
        <v>6</v>
      </c>
    </row>
    <row r="1673" spans="1:50">
      <c r="A1673" s="1" t="s">
        <v>2963</v>
      </c>
      <c r="B1673" s="1" t="s">
        <v>2964</v>
      </c>
      <c r="C1673" s="1" t="s">
        <v>171</v>
      </c>
      <c r="D1673" s="1">
        <v>160</v>
      </c>
      <c r="E1673" s="1" t="s">
        <v>53</v>
      </c>
      <c r="F1673" s="1">
        <v>54</v>
      </c>
      <c r="G1673" s="1" t="s">
        <v>70</v>
      </c>
      <c r="H1673" s="1">
        <v>373.36</v>
      </c>
      <c r="I1673" s="1" t="s">
        <v>55</v>
      </c>
      <c r="J1673" s="1" t="s">
        <v>71</v>
      </c>
      <c r="K1673" s="1" t="s">
        <v>72</v>
      </c>
      <c r="L1673" s="1" t="s">
        <v>58</v>
      </c>
      <c r="M1673" s="1">
        <v>0</v>
      </c>
      <c r="N1673" s="1">
        <v>1</v>
      </c>
      <c r="O1673" s="1">
        <v>1</v>
      </c>
      <c r="P1673" s="1">
        <v>0</v>
      </c>
      <c r="Q1673" s="1" t="s">
        <v>59</v>
      </c>
      <c r="R1673" s="1" t="s">
        <v>59</v>
      </c>
      <c r="S1673" s="1" t="s">
        <v>59</v>
      </c>
      <c r="T1673" s="1" t="s">
        <v>59</v>
      </c>
      <c r="U1673" s="1" t="s">
        <v>59</v>
      </c>
      <c r="V1673" s="1">
        <v>2</v>
      </c>
      <c r="W1673" s="1">
        <v>0</v>
      </c>
      <c r="X1673" s="1">
        <v>1</v>
      </c>
      <c r="Y1673" s="1" t="s">
        <v>58</v>
      </c>
      <c r="Z1673" s="1" t="s">
        <v>58</v>
      </c>
      <c r="AA1673" s="1" t="s">
        <v>58</v>
      </c>
      <c r="AB1673" s="1" t="s">
        <v>58</v>
      </c>
      <c r="AC1673" s="1" t="s">
        <v>58</v>
      </c>
      <c r="AD1673" s="1" t="s">
        <v>58</v>
      </c>
      <c r="AE1673" s="1" t="s">
        <v>58</v>
      </c>
      <c r="AF1673" s="1" t="s">
        <v>58</v>
      </c>
      <c r="AG1673" s="1" t="s">
        <v>58</v>
      </c>
      <c r="AH1673" s="1" t="s">
        <v>58</v>
      </c>
      <c r="AI1673" s="1" t="s">
        <v>58</v>
      </c>
      <c r="AJ1673" s="1" t="s">
        <v>58</v>
      </c>
      <c r="AK1673" s="1">
        <v>0</v>
      </c>
      <c r="AL1673" s="1">
        <v>0</v>
      </c>
      <c r="AM1673" s="1">
        <v>1</v>
      </c>
      <c r="AN1673" s="1">
        <v>0</v>
      </c>
      <c r="AO1673" s="1">
        <v>0</v>
      </c>
      <c r="AP1673" s="1">
        <v>0</v>
      </c>
      <c r="AQ1673" s="1">
        <v>0</v>
      </c>
      <c r="AR1673" s="1">
        <v>0</v>
      </c>
      <c r="AS1673" s="1">
        <v>0</v>
      </c>
      <c r="AT1673" s="1">
        <v>8</v>
      </c>
      <c r="AU1673" s="1">
        <v>95763</v>
      </c>
      <c r="AV1673" s="1">
        <v>16.100000000000001</v>
      </c>
      <c r="AW1673" s="1" t="s">
        <v>59</v>
      </c>
      <c r="AX1673" s="1">
        <v>3</v>
      </c>
    </row>
    <row r="1674" spans="1:50">
      <c r="A1674" s="1" t="s">
        <v>2965</v>
      </c>
      <c r="B1674" s="1" t="s">
        <v>2966</v>
      </c>
      <c r="C1674" s="1" t="s">
        <v>134</v>
      </c>
      <c r="D1674" s="1">
        <v>1640</v>
      </c>
      <c r="E1674" s="1" t="s">
        <v>63</v>
      </c>
      <c r="F1674" s="1">
        <v>62</v>
      </c>
      <c r="G1674" s="1" t="s">
        <v>163</v>
      </c>
      <c r="H1674" s="1">
        <v>335.86</v>
      </c>
      <c r="I1674" s="1" t="s">
        <v>105</v>
      </c>
      <c r="J1674" s="1" t="s">
        <v>71</v>
      </c>
      <c r="K1674" s="1" t="s">
        <v>256</v>
      </c>
      <c r="L1674" s="1" t="s">
        <v>58</v>
      </c>
      <c r="M1674" s="1">
        <v>0</v>
      </c>
      <c r="N1674" s="1">
        <v>2</v>
      </c>
      <c r="O1674" s="1">
        <v>2</v>
      </c>
      <c r="P1674" s="1">
        <v>0</v>
      </c>
      <c r="Q1674" s="1" t="s">
        <v>59</v>
      </c>
      <c r="R1674" s="1" t="s">
        <v>59</v>
      </c>
      <c r="S1674" s="1" t="s">
        <v>59</v>
      </c>
      <c r="T1674" s="1" t="s">
        <v>66</v>
      </c>
      <c r="U1674" s="1" t="s">
        <v>59</v>
      </c>
      <c r="V1674" s="1">
        <v>1</v>
      </c>
      <c r="W1674" s="1">
        <v>1</v>
      </c>
      <c r="X1674" s="1">
        <v>1</v>
      </c>
      <c r="Y1674" s="1" t="s">
        <v>66</v>
      </c>
      <c r="Z1674" s="1" t="s">
        <v>58</v>
      </c>
      <c r="AA1674" s="1" t="s">
        <v>58</v>
      </c>
      <c r="AB1674" s="1" t="s">
        <v>66</v>
      </c>
      <c r="AC1674" s="1" t="s">
        <v>58</v>
      </c>
      <c r="AD1674" s="1" t="s">
        <v>58</v>
      </c>
      <c r="AE1674" s="1" t="s">
        <v>58</v>
      </c>
      <c r="AF1674" s="1" t="s">
        <v>58</v>
      </c>
      <c r="AG1674" s="1" t="s">
        <v>58</v>
      </c>
      <c r="AH1674" s="1" t="s">
        <v>58</v>
      </c>
      <c r="AI1674" s="1" t="s">
        <v>58</v>
      </c>
      <c r="AJ1674" s="1" t="s">
        <v>58</v>
      </c>
      <c r="AK1674" s="1">
        <v>0</v>
      </c>
      <c r="AL1674" s="1">
        <v>1</v>
      </c>
      <c r="AM1674" s="1">
        <v>1</v>
      </c>
      <c r="AN1674" s="1">
        <v>1</v>
      </c>
      <c r="AO1674" s="1">
        <v>1</v>
      </c>
      <c r="AP1674" s="1">
        <v>0</v>
      </c>
      <c r="AQ1674" s="1">
        <v>0</v>
      </c>
      <c r="AR1674" s="1">
        <v>0</v>
      </c>
      <c r="AS1674" s="1">
        <v>1</v>
      </c>
      <c r="AT1674" s="1">
        <v>9</v>
      </c>
      <c r="AU1674" s="1">
        <v>99264</v>
      </c>
      <c r="AV1674" s="1">
        <v>14.9</v>
      </c>
      <c r="AW1674" s="1" t="s">
        <v>59</v>
      </c>
      <c r="AX1674" s="1">
        <v>1</v>
      </c>
    </row>
    <row r="1675" spans="1:50">
      <c r="A1675" s="1" t="s">
        <v>2967</v>
      </c>
      <c r="B1675" s="1" t="s">
        <v>2047</v>
      </c>
      <c r="C1675" s="1" t="s">
        <v>185</v>
      </c>
      <c r="D1675" s="1">
        <v>7880</v>
      </c>
      <c r="E1675" s="1" t="s">
        <v>53</v>
      </c>
      <c r="F1675" s="1">
        <v>44</v>
      </c>
      <c r="G1675" s="1" t="s">
        <v>70</v>
      </c>
      <c r="H1675" s="1">
        <v>318.42</v>
      </c>
      <c r="I1675" s="1" t="s">
        <v>100</v>
      </c>
      <c r="J1675" s="1" t="s">
        <v>71</v>
      </c>
      <c r="K1675" s="1" t="s">
        <v>57</v>
      </c>
      <c r="L1675" s="1" t="s">
        <v>66</v>
      </c>
      <c r="M1675" s="1">
        <v>2</v>
      </c>
      <c r="N1675" s="1">
        <v>1</v>
      </c>
      <c r="O1675" s="1">
        <v>1</v>
      </c>
      <c r="P1675" s="1">
        <v>0</v>
      </c>
      <c r="Q1675" s="1" t="s">
        <v>59</v>
      </c>
      <c r="R1675" s="1" t="s">
        <v>59</v>
      </c>
      <c r="S1675" s="1" t="s">
        <v>59</v>
      </c>
      <c r="T1675" s="1" t="s">
        <v>59</v>
      </c>
      <c r="U1675" s="1" t="s">
        <v>59</v>
      </c>
      <c r="W1675" s="1">
        <v>0</v>
      </c>
      <c r="X1675" s="1">
        <v>0</v>
      </c>
      <c r="Y1675" s="1" t="s">
        <v>59</v>
      </c>
      <c r="Z1675" s="1" t="s">
        <v>59</v>
      </c>
      <c r="AA1675" s="1" t="s">
        <v>59</v>
      </c>
      <c r="AB1675" s="1" t="s">
        <v>59</v>
      </c>
      <c r="AC1675" s="1" t="s">
        <v>59</v>
      </c>
      <c r="AD1675" s="1" t="s">
        <v>59</v>
      </c>
      <c r="AE1675" s="1" t="s">
        <v>59</v>
      </c>
      <c r="AF1675" s="1" t="s">
        <v>59</v>
      </c>
      <c r="AG1675" s="1" t="s">
        <v>59</v>
      </c>
      <c r="AH1675" s="1" t="s">
        <v>59</v>
      </c>
      <c r="AI1675" s="1" t="s">
        <v>59</v>
      </c>
      <c r="AJ1675" s="1" t="s">
        <v>59</v>
      </c>
      <c r="AT1675" s="1">
        <v>8</v>
      </c>
      <c r="AU1675" s="1">
        <v>89749</v>
      </c>
      <c r="AV1675" s="1">
        <v>14.6</v>
      </c>
      <c r="AW1675" s="1" t="s">
        <v>59</v>
      </c>
      <c r="AX1675" s="1">
        <v>1</v>
      </c>
    </row>
    <row r="1676" spans="1:50">
      <c r="A1676" s="1" t="s">
        <v>2968</v>
      </c>
      <c r="B1676" s="1" t="s">
        <v>2969</v>
      </c>
      <c r="C1676" s="1" t="s">
        <v>185</v>
      </c>
      <c r="D1676" s="1">
        <v>1600</v>
      </c>
      <c r="E1676" s="1" t="s">
        <v>63</v>
      </c>
      <c r="F1676" s="1">
        <v>60</v>
      </c>
      <c r="G1676" s="1" t="s">
        <v>127</v>
      </c>
      <c r="H1676" s="1">
        <v>487.17</v>
      </c>
      <c r="I1676" s="1" t="s">
        <v>55</v>
      </c>
      <c r="J1676" s="1" t="s">
        <v>56</v>
      </c>
      <c r="K1676" s="1" t="s">
        <v>145</v>
      </c>
      <c r="L1676" s="1" t="s">
        <v>58</v>
      </c>
      <c r="M1676" s="1">
        <v>0</v>
      </c>
      <c r="N1676" s="1">
        <v>2</v>
      </c>
      <c r="O1676" s="1">
        <v>2</v>
      </c>
      <c r="P1676" s="1">
        <v>0</v>
      </c>
      <c r="Q1676" s="1" t="s">
        <v>59</v>
      </c>
      <c r="R1676" s="1" t="s">
        <v>59</v>
      </c>
      <c r="S1676" s="1" t="s">
        <v>59</v>
      </c>
      <c r="T1676" s="1" t="s">
        <v>59</v>
      </c>
      <c r="U1676" s="1" t="s">
        <v>59</v>
      </c>
      <c r="W1676" s="1">
        <v>0</v>
      </c>
      <c r="X1676" s="1">
        <v>0</v>
      </c>
      <c r="Y1676" s="1" t="s">
        <v>59</v>
      </c>
      <c r="Z1676" s="1" t="s">
        <v>59</v>
      </c>
      <c r="AA1676" s="1" t="s">
        <v>59</v>
      </c>
      <c r="AB1676" s="1" t="s">
        <v>59</v>
      </c>
      <c r="AC1676" s="1" t="s">
        <v>59</v>
      </c>
      <c r="AD1676" s="1" t="s">
        <v>59</v>
      </c>
      <c r="AE1676" s="1" t="s">
        <v>59</v>
      </c>
      <c r="AF1676" s="1" t="s">
        <v>59</v>
      </c>
      <c r="AG1676" s="1" t="s">
        <v>59</v>
      </c>
      <c r="AH1676" s="1" t="s">
        <v>59</v>
      </c>
      <c r="AI1676" s="1" t="s">
        <v>59</v>
      </c>
      <c r="AJ1676" s="1" t="s">
        <v>59</v>
      </c>
      <c r="AT1676" s="1">
        <v>9</v>
      </c>
      <c r="AU1676" s="1">
        <v>122999</v>
      </c>
      <c r="AV1676" s="1">
        <v>16.100000000000001</v>
      </c>
      <c r="AW1676" s="1" t="s">
        <v>59</v>
      </c>
      <c r="AX1676" s="1">
        <v>1</v>
      </c>
    </row>
    <row r="1677" spans="1:50">
      <c r="A1677" s="1" t="s">
        <v>2970</v>
      </c>
      <c r="B1677" s="1" t="s">
        <v>1121</v>
      </c>
      <c r="C1677" s="1" t="s">
        <v>148</v>
      </c>
      <c r="D1677" s="1">
        <v>5015</v>
      </c>
      <c r="E1677" s="1" t="s">
        <v>63</v>
      </c>
      <c r="F1677" s="1">
        <v>0</v>
      </c>
      <c r="G1677" s="1" t="s">
        <v>226</v>
      </c>
      <c r="H1677" s="1">
        <v>422.7</v>
      </c>
      <c r="I1677" s="1" t="s">
        <v>55</v>
      </c>
      <c r="J1677" s="1" t="s">
        <v>56</v>
      </c>
      <c r="K1677" s="1" t="s">
        <v>128</v>
      </c>
      <c r="L1677" s="1" t="s">
        <v>58</v>
      </c>
      <c r="M1677" s="1">
        <v>0</v>
      </c>
      <c r="N1677" s="1">
        <v>1</v>
      </c>
      <c r="O1677" s="1">
        <v>1</v>
      </c>
      <c r="P1677" s="1">
        <v>0</v>
      </c>
      <c r="Q1677" s="1" t="s">
        <v>59</v>
      </c>
      <c r="R1677" s="1" t="s">
        <v>59</v>
      </c>
      <c r="S1677" s="1" t="s">
        <v>59</v>
      </c>
      <c r="T1677" s="1" t="s">
        <v>59</v>
      </c>
      <c r="U1677" s="1" t="s">
        <v>59</v>
      </c>
      <c r="W1677" s="1">
        <v>0</v>
      </c>
      <c r="X1677" s="1">
        <v>0</v>
      </c>
      <c r="Y1677" s="1" t="s">
        <v>59</v>
      </c>
      <c r="Z1677" s="1" t="s">
        <v>59</v>
      </c>
      <c r="AA1677" s="1" t="s">
        <v>59</v>
      </c>
      <c r="AB1677" s="1" t="s">
        <v>59</v>
      </c>
      <c r="AC1677" s="1" t="s">
        <v>59</v>
      </c>
      <c r="AD1677" s="1" t="s">
        <v>59</v>
      </c>
      <c r="AE1677" s="1" t="s">
        <v>59</v>
      </c>
      <c r="AF1677" s="1" t="s">
        <v>59</v>
      </c>
      <c r="AG1677" s="1" t="s">
        <v>59</v>
      </c>
      <c r="AH1677" s="1" t="s">
        <v>59</v>
      </c>
      <c r="AI1677" s="1" t="s">
        <v>59</v>
      </c>
      <c r="AJ1677" s="1" t="s">
        <v>59</v>
      </c>
      <c r="AT1677" s="1">
        <v>9</v>
      </c>
      <c r="AU1677" s="1">
        <v>199122</v>
      </c>
      <c r="AV1677" s="1">
        <v>16.600000000000001</v>
      </c>
      <c r="AW1677" s="1" t="s">
        <v>59</v>
      </c>
      <c r="AX1677" s="1">
        <v>3</v>
      </c>
    </row>
    <row r="1678" spans="1:50">
      <c r="A1678" s="1" t="s">
        <v>2971</v>
      </c>
      <c r="B1678" s="1" t="s">
        <v>2049</v>
      </c>
      <c r="C1678" s="1" t="s">
        <v>134</v>
      </c>
      <c r="D1678" s="1">
        <v>1640</v>
      </c>
      <c r="E1678" s="1" t="s">
        <v>63</v>
      </c>
      <c r="F1678" s="1">
        <v>32</v>
      </c>
      <c r="G1678" s="1" t="s">
        <v>163</v>
      </c>
      <c r="H1678" s="1">
        <v>414.47</v>
      </c>
      <c r="I1678" s="1" t="s">
        <v>55</v>
      </c>
      <c r="J1678" s="1" t="s">
        <v>71</v>
      </c>
      <c r="K1678" s="1" t="s">
        <v>128</v>
      </c>
      <c r="L1678" s="1" t="s">
        <v>66</v>
      </c>
      <c r="M1678" s="1">
        <v>1</v>
      </c>
      <c r="N1678" s="1">
        <v>1</v>
      </c>
      <c r="O1678" s="1">
        <v>1</v>
      </c>
      <c r="P1678" s="1">
        <v>0</v>
      </c>
      <c r="Q1678" s="1" t="s">
        <v>59</v>
      </c>
      <c r="R1678" s="1" t="s">
        <v>59</v>
      </c>
      <c r="S1678" s="1" t="s">
        <v>59</v>
      </c>
      <c r="T1678" s="1" t="s">
        <v>59</v>
      </c>
      <c r="U1678" s="1" t="s">
        <v>59</v>
      </c>
      <c r="V1678" s="1">
        <v>1</v>
      </c>
      <c r="W1678" s="1">
        <v>1</v>
      </c>
      <c r="X1678" s="1">
        <v>0</v>
      </c>
      <c r="Y1678" s="1" t="s">
        <v>58</v>
      </c>
      <c r="Z1678" s="1" t="s">
        <v>58</v>
      </c>
      <c r="AA1678" s="1" t="s">
        <v>58</v>
      </c>
      <c r="AB1678" s="1" t="s">
        <v>58</v>
      </c>
      <c r="AC1678" s="1" t="s">
        <v>58</v>
      </c>
      <c r="AD1678" s="1" t="s">
        <v>58</v>
      </c>
      <c r="AE1678" s="1" t="s">
        <v>58</v>
      </c>
      <c r="AF1678" s="1" t="s">
        <v>58</v>
      </c>
      <c r="AG1678" s="1" t="s">
        <v>58</v>
      </c>
      <c r="AH1678" s="1" t="s">
        <v>58</v>
      </c>
      <c r="AI1678" s="1" t="s">
        <v>58</v>
      </c>
      <c r="AJ1678" s="1" t="s">
        <v>58</v>
      </c>
      <c r="AK1678" s="1">
        <v>0</v>
      </c>
      <c r="AL1678" s="1">
        <v>0</v>
      </c>
      <c r="AM1678" s="1">
        <v>0</v>
      </c>
      <c r="AN1678" s="1">
        <v>0</v>
      </c>
      <c r="AO1678" s="1">
        <v>0</v>
      </c>
      <c r="AP1678" s="1">
        <v>0</v>
      </c>
      <c r="AQ1678" s="1">
        <v>0</v>
      </c>
      <c r="AR1678" s="1">
        <v>0</v>
      </c>
      <c r="AS1678" s="1">
        <v>0</v>
      </c>
      <c r="AT1678" s="1">
        <v>9</v>
      </c>
      <c r="AU1678" s="1">
        <v>107462</v>
      </c>
      <c r="AV1678" s="1">
        <v>15.4</v>
      </c>
      <c r="AW1678" s="1" t="s">
        <v>59</v>
      </c>
      <c r="AX1678" s="1">
        <v>1</v>
      </c>
    </row>
    <row r="1679" spans="1:50">
      <c r="A1679" s="1" t="s">
        <v>2972</v>
      </c>
      <c r="B1679" s="1" t="s">
        <v>1814</v>
      </c>
      <c r="C1679" s="1" t="s">
        <v>187</v>
      </c>
      <c r="D1679" s="1">
        <v>8840</v>
      </c>
      <c r="E1679" s="1" t="s">
        <v>53</v>
      </c>
      <c r="F1679" s="1">
        <v>58</v>
      </c>
      <c r="G1679" s="1" t="s">
        <v>163</v>
      </c>
      <c r="H1679" s="1">
        <v>437.83</v>
      </c>
      <c r="I1679" s="1" t="s">
        <v>55</v>
      </c>
      <c r="J1679" s="1" t="s">
        <v>55</v>
      </c>
      <c r="K1679" s="1" t="s">
        <v>156</v>
      </c>
      <c r="L1679" s="1" t="s">
        <v>66</v>
      </c>
      <c r="M1679" s="1">
        <v>2</v>
      </c>
      <c r="N1679" s="1">
        <v>2</v>
      </c>
      <c r="O1679" s="1">
        <v>2</v>
      </c>
      <c r="P1679" s="1">
        <v>0</v>
      </c>
      <c r="Q1679" s="1" t="s">
        <v>59</v>
      </c>
      <c r="R1679" s="1" t="s">
        <v>59</v>
      </c>
      <c r="S1679" s="1" t="s">
        <v>59</v>
      </c>
      <c r="T1679" s="1" t="s">
        <v>59</v>
      </c>
      <c r="U1679" s="1" t="s">
        <v>59</v>
      </c>
      <c r="W1679" s="1">
        <v>0</v>
      </c>
      <c r="X1679" s="1">
        <v>0</v>
      </c>
      <c r="Y1679" s="1" t="s">
        <v>66</v>
      </c>
      <c r="Z1679" s="1" t="s">
        <v>58</v>
      </c>
      <c r="AA1679" s="1" t="s">
        <v>66</v>
      </c>
      <c r="AB1679" s="1" t="s">
        <v>58</v>
      </c>
      <c r="AC1679" s="1" t="s">
        <v>58</v>
      </c>
      <c r="AD1679" s="1" t="s">
        <v>66</v>
      </c>
      <c r="AE1679" s="1" t="s">
        <v>58</v>
      </c>
      <c r="AF1679" s="1" t="s">
        <v>58</v>
      </c>
      <c r="AG1679" s="1" t="s">
        <v>66</v>
      </c>
      <c r="AH1679" s="1" t="s">
        <v>58</v>
      </c>
      <c r="AI1679" s="1" t="s">
        <v>58</v>
      </c>
      <c r="AJ1679" s="1" t="s">
        <v>58</v>
      </c>
      <c r="AK1679" s="1">
        <v>1</v>
      </c>
      <c r="AL1679" s="1">
        <v>1</v>
      </c>
      <c r="AM1679" s="1">
        <v>1</v>
      </c>
      <c r="AN1679" s="1">
        <v>1</v>
      </c>
      <c r="AO1679" s="1">
        <v>1</v>
      </c>
      <c r="AP1679" s="1">
        <v>0</v>
      </c>
      <c r="AQ1679" s="1">
        <v>0</v>
      </c>
      <c r="AR1679" s="1">
        <v>0</v>
      </c>
      <c r="AS1679" s="1">
        <v>1</v>
      </c>
      <c r="AT1679" s="1">
        <v>9</v>
      </c>
      <c r="AU1679" s="1">
        <v>110226</v>
      </c>
      <c r="AV1679" s="1">
        <v>15.5</v>
      </c>
      <c r="AW1679" s="1" t="s">
        <v>59</v>
      </c>
      <c r="AX1679" s="1">
        <v>7</v>
      </c>
    </row>
    <row r="1680" spans="1:50">
      <c r="A1680" s="1" t="s">
        <v>2973</v>
      </c>
      <c r="B1680" s="1" t="s">
        <v>2974</v>
      </c>
      <c r="C1680" s="1" t="s">
        <v>134</v>
      </c>
      <c r="D1680" s="1">
        <v>1840</v>
      </c>
      <c r="E1680" s="1" t="s">
        <v>63</v>
      </c>
      <c r="F1680" s="1">
        <v>0</v>
      </c>
      <c r="G1680" s="1" t="s">
        <v>226</v>
      </c>
      <c r="H1680" s="1">
        <v>343.42</v>
      </c>
      <c r="I1680" s="1" t="s">
        <v>55</v>
      </c>
      <c r="J1680" s="1" t="s">
        <v>55</v>
      </c>
      <c r="K1680" s="1" t="s">
        <v>145</v>
      </c>
      <c r="L1680" s="1" t="s">
        <v>58</v>
      </c>
      <c r="M1680" s="1">
        <v>0</v>
      </c>
      <c r="N1680" s="1">
        <v>0</v>
      </c>
      <c r="O1680" s="1">
        <v>0</v>
      </c>
      <c r="P1680" s="1">
        <v>0</v>
      </c>
      <c r="Q1680" s="1" t="s">
        <v>59</v>
      </c>
      <c r="R1680" s="1" t="s">
        <v>59</v>
      </c>
      <c r="S1680" s="1" t="s">
        <v>59</v>
      </c>
      <c r="T1680" s="1" t="s">
        <v>59</v>
      </c>
      <c r="U1680" s="1" t="s">
        <v>59</v>
      </c>
      <c r="V1680" s="1">
        <v>1</v>
      </c>
      <c r="W1680" s="1">
        <v>1</v>
      </c>
      <c r="X1680" s="1">
        <v>0</v>
      </c>
      <c r="Y1680" s="1" t="s">
        <v>66</v>
      </c>
      <c r="Z1680" s="1" t="s">
        <v>66</v>
      </c>
      <c r="AA1680" s="1" t="s">
        <v>58</v>
      </c>
      <c r="AB1680" s="1" t="s">
        <v>66</v>
      </c>
      <c r="AC1680" s="1" t="s">
        <v>58</v>
      </c>
      <c r="AD1680" s="1" t="s">
        <v>58</v>
      </c>
      <c r="AE1680" s="1" t="s">
        <v>58</v>
      </c>
      <c r="AF1680" s="1" t="s">
        <v>58</v>
      </c>
      <c r="AG1680" s="1" t="s">
        <v>58</v>
      </c>
      <c r="AH1680" s="1" t="s">
        <v>58</v>
      </c>
      <c r="AI1680" s="1" t="s">
        <v>58</v>
      </c>
      <c r="AJ1680" s="1" t="s">
        <v>58</v>
      </c>
      <c r="AK1680" s="1">
        <v>1</v>
      </c>
      <c r="AL1680" s="1">
        <v>0</v>
      </c>
      <c r="AM1680" s="1">
        <v>1</v>
      </c>
      <c r="AN1680" s="1">
        <v>0</v>
      </c>
      <c r="AO1680" s="1">
        <v>1</v>
      </c>
      <c r="AP1680" s="1">
        <v>0</v>
      </c>
      <c r="AQ1680" s="1">
        <v>0</v>
      </c>
      <c r="AR1680" s="1">
        <v>0</v>
      </c>
      <c r="AS1680" s="1">
        <v>1</v>
      </c>
      <c r="AT1680" s="1">
        <v>9</v>
      </c>
      <c r="AU1680" s="1">
        <v>93408</v>
      </c>
      <c r="AV1680" s="1">
        <v>15.6</v>
      </c>
      <c r="AW1680" s="1" t="s">
        <v>59</v>
      </c>
      <c r="AX1680" s="1">
        <v>1</v>
      </c>
    </row>
    <row r="1681" spans="1:50">
      <c r="A1681" s="1" t="s">
        <v>2975</v>
      </c>
      <c r="B1681" s="1" t="s">
        <v>2741</v>
      </c>
      <c r="C1681" s="1" t="s">
        <v>103</v>
      </c>
      <c r="D1681" s="1">
        <v>5945</v>
      </c>
      <c r="E1681" s="1" t="s">
        <v>63</v>
      </c>
      <c r="F1681" s="1">
        <v>60</v>
      </c>
      <c r="G1681" s="1" t="s">
        <v>89</v>
      </c>
      <c r="H1681" s="1">
        <v>490.46</v>
      </c>
      <c r="I1681" s="1" t="s">
        <v>105</v>
      </c>
      <c r="J1681" s="1" t="s">
        <v>55</v>
      </c>
      <c r="K1681" s="1" t="s">
        <v>72</v>
      </c>
      <c r="L1681" s="1" t="s">
        <v>58</v>
      </c>
      <c r="M1681" s="1">
        <v>0</v>
      </c>
      <c r="N1681" s="1">
        <v>2</v>
      </c>
      <c r="O1681" s="1">
        <v>2</v>
      </c>
      <c r="P1681" s="1">
        <v>0</v>
      </c>
      <c r="Q1681" s="1" t="s">
        <v>59</v>
      </c>
      <c r="R1681" s="1" t="s">
        <v>66</v>
      </c>
      <c r="S1681" s="1" t="s">
        <v>59</v>
      </c>
      <c r="T1681" s="1" t="s">
        <v>59</v>
      </c>
      <c r="U1681" s="1" t="s">
        <v>66</v>
      </c>
      <c r="W1681" s="1">
        <v>0</v>
      </c>
      <c r="X1681" s="1">
        <v>0</v>
      </c>
      <c r="Y1681" s="1" t="s">
        <v>66</v>
      </c>
      <c r="Z1681" s="1" t="s">
        <v>58</v>
      </c>
      <c r="AA1681" s="1" t="s">
        <v>58</v>
      </c>
      <c r="AB1681" s="1" t="s">
        <v>58</v>
      </c>
      <c r="AC1681" s="1" t="s">
        <v>58</v>
      </c>
      <c r="AD1681" s="1" t="s">
        <v>58</v>
      </c>
      <c r="AE1681" s="1" t="s">
        <v>58</v>
      </c>
      <c r="AF1681" s="1" t="s">
        <v>58</v>
      </c>
      <c r="AG1681" s="1" t="s">
        <v>58</v>
      </c>
      <c r="AH1681" s="1" t="s">
        <v>58</v>
      </c>
      <c r="AI1681" s="1" t="s">
        <v>58</v>
      </c>
      <c r="AJ1681" s="1" t="s">
        <v>58</v>
      </c>
      <c r="AK1681" s="1">
        <v>1</v>
      </c>
      <c r="AL1681" s="1">
        <v>0</v>
      </c>
      <c r="AM1681" s="1">
        <v>1</v>
      </c>
      <c r="AN1681" s="1">
        <v>1</v>
      </c>
      <c r="AO1681" s="1">
        <v>1</v>
      </c>
      <c r="AP1681" s="1">
        <v>0</v>
      </c>
      <c r="AQ1681" s="1">
        <v>0</v>
      </c>
      <c r="AR1681" s="1">
        <v>1</v>
      </c>
      <c r="AS1681" s="1">
        <v>1</v>
      </c>
      <c r="AT1681" s="1">
        <v>9</v>
      </c>
      <c r="AU1681" s="1">
        <v>142462</v>
      </c>
      <c r="AV1681" s="1">
        <v>16.3</v>
      </c>
      <c r="AW1681" s="1" t="s">
        <v>66</v>
      </c>
      <c r="AX1681" s="1">
        <v>6</v>
      </c>
    </row>
    <row r="1682" spans="1:50">
      <c r="A1682" s="1" t="s">
        <v>2976</v>
      </c>
      <c r="B1682" s="1" t="s">
        <v>2954</v>
      </c>
      <c r="C1682" s="1" t="s">
        <v>185</v>
      </c>
      <c r="D1682" s="1">
        <v>1600</v>
      </c>
      <c r="E1682" s="1" t="s">
        <v>63</v>
      </c>
      <c r="F1682" s="1">
        <v>48</v>
      </c>
      <c r="G1682" s="1" t="s">
        <v>363</v>
      </c>
      <c r="H1682" s="1">
        <v>425</v>
      </c>
      <c r="I1682" s="1" t="s">
        <v>55</v>
      </c>
      <c r="J1682" s="1" t="s">
        <v>55</v>
      </c>
      <c r="K1682" s="1" t="s">
        <v>215</v>
      </c>
      <c r="L1682" s="1" t="s">
        <v>58</v>
      </c>
      <c r="M1682" s="1">
        <v>0</v>
      </c>
      <c r="N1682" s="1">
        <v>2</v>
      </c>
      <c r="O1682" s="1">
        <v>2</v>
      </c>
      <c r="P1682" s="1">
        <v>0</v>
      </c>
      <c r="Q1682" s="1" t="s">
        <v>59</v>
      </c>
      <c r="R1682" s="1" t="s">
        <v>59</v>
      </c>
      <c r="S1682" s="1" t="s">
        <v>59</v>
      </c>
      <c r="T1682" s="1" t="s">
        <v>59</v>
      </c>
      <c r="U1682" s="1" t="s">
        <v>59</v>
      </c>
      <c r="W1682" s="1">
        <v>0</v>
      </c>
      <c r="X1682" s="1">
        <v>0</v>
      </c>
      <c r="Y1682" s="1" t="s">
        <v>58</v>
      </c>
      <c r="Z1682" s="1" t="s">
        <v>58</v>
      </c>
      <c r="AA1682" s="1" t="s">
        <v>58</v>
      </c>
      <c r="AB1682" s="1" t="s">
        <v>58</v>
      </c>
      <c r="AC1682" s="1" t="s">
        <v>58</v>
      </c>
      <c r="AD1682" s="1" t="s">
        <v>58</v>
      </c>
      <c r="AE1682" s="1" t="s">
        <v>58</v>
      </c>
      <c r="AF1682" s="1" t="s">
        <v>58</v>
      </c>
      <c r="AG1682" s="1" t="s">
        <v>58</v>
      </c>
      <c r="AH1682" s="1" t="s">
        <v>58</v>
      </c>
      <c r="AI1682" s="1" t="s">
        <v>58</v>
      </c>
      <c r="AJ1682" s="1" t="s">
        <v>58</v>
      </c>
      <c r="AK1682" s="1">
        <v>0</v>
      </c>
      <c r="AL1682" s="1">
        <v>0</v>
      </c>
      <c r="AM1682" s="1">
        <v>1</v>
      </c>
      <c r="AN1682" s="1">
        <v>0</v>
      </c>
      <c r="AO1682" s="1">
        <v>0</v>
      </c>
      <c r="AP1682" s="1">
        <v>0</v>
      </c>
      <c r="AQ1682" s="1">
        <v>0</v>
      </c>
      <c r="AR1682" s="1">
        <v>0</v>
      </c>
      <c r="AS1682" s="1">
        <v>0</v>
      </c>
      <c r="AT1682" s="1">
        <v>8</v>
      </c>
      <c r="AU1682" s="1">
        <v>96666</v>
      </c>
      <c r="AV1682" s="1">
        <v>15</v>
      </c>
      <c r="AW1682" s="1" t="s">
        <v>59</v>
      </c>
      <c r="AX1682" s="1">
        <v>1</v>
      </c>
    </row>
    <row r="1683" spans="1:50">
      <c r="A1683" s="1" t="s">
        <v>2977</v>
      </c>
      <c r="B1683" s="1" t="s">
        <v>2978</v>
      </c>
      <c r="C1683" s="1" t="s">
        <v>171</v>
      </c>
      <c r="D1683" s="1">
        <v>5380</v>
      </c>
      <c r="E1683" s="1" t="s">
        <v>63</v>
      </c>
      <c r="F1683" s="1">
        <v>76</v>
      </c>
      <c r="G1683" s="1" t="s">
        <v>246</v>
      </c>
      <c r="H1683" s="1">
        <v>490.46</v>
      </c>
      <c r="I1683" s="1" t="s">
        <v>105</v>
      </c>
      <c r="J1683" s="1" t="s">
        <v>55</v>
      </c>
      <c r="K1683" s="1" t="s">
        <v>168</v>
      </c>
      <c r="L1683" s="1" t="s">
        <v>66</v>
      </c>
      <c r="M1683" s="1">
        <v>3</v>
      </c>
      <c r="N1683" s="1">
        <v>2</v>
      </c>
      <c r="O1683" s="1">
        <v>2</v>
      </c>
      <c r="P1683" s="1">
        <v>0</v>
      </c>
      <c r="Q1683" s="1" t="s">
        <v>59</v>
      </c>
      <c r="R1683" s="1" t="s">
        <v>59</v>
      </c>
      <c r="S1683" s="1" t="s">
        <v>59</v>
      </c>
      <c r="T1683" s="1" t="s">
        <v>59</v>
      </c>
      <c r="U1683" s="1" t="s">
        <v>59</v>
      </c>
      <c r="V1683" s="1">
        <v>0</v>
      </c>
      <c r="W1683" s="1">
        <v>1</v>
      </c>
      <c r="X1683" s="1">
        <v>1</v>
      </c>
      <c r="Y1683" s="1" t="s">
        <v>58</v>
      </c>
      <c r="Z1683" s="1" t="s">
        <v>66</v>
      </c>
      <c r="AA1683" s="1" t="s">
        <v>58</v>
      </c>
      <c r="AB1683" s="1" t="s">
        <v>66</v>
      </c>
      <c r="AC1683" s="1" t="s">
        <v>58</v>
      </c>
      <c r="AD1683" s="1" t="s">
        <v>58</v>
      </c>
      <c r="AE1683" s="1" t="s">
        <v>58</v>
      </c>
      <c r="AF1683" s="1" t="s">
        <v>58</v>
      </c>
      <c r="AG1683" s="1" t="s">
        <v>58</v>
      </c>
      <c r="AH1683" s="1" t="s">
        <v>58</v>
      </c>
      <c r="AI1683" s="1" t="s">
        <v>58</v>
      </c>
      <c r="AJ1683" s="1" t="s">
        <v>58</v>
      </c>
      <c r="AK1683" s="1">
        <v>0</v>
      </c>
      <c r="AL1683" s="1">
        <v>0</v>
      </c>
      <c r="AM1683" s="1">
        <v>1</v>
      </c>
      <c r="AN1683" s="1">
        <v>0</v>
      </c>
      <c r="AO1683" s="1">
        <v>0</v>
      </c>
      <c r="AP1683" s="1">
        <v>0</v>
      </c>
      <c r="AQ1683" s="1">
        <v>0</v>
      </c>
      <c r="AR1683" s="1">
        <v>0</v>
      </c>
      <c r="AS1683" s="1">
        <v>0</v>
      </c>
      <c r="AT1683" s="1">
        <v>9</v>
      </c>
      <c r="AU1683" s="1">
        <v>113970</v>
      </c>
      <c r="AV1683" s="1">
        <v>14.5</v>
      </c>
      <c r="AW1683" s="1" t="s">
        <v>59</v>
      </c>
      <c r="AX1683" s="1">
        <v>3</v>
      </c>
    </row>
    <row r="1684" spans="1:50">
      <c r="A1684" s="1" t="s">
        <v>2979</v>
      </c>
      <c r="B1684" s="1" t="s">
        <v>437</v>
      </c>
      <c r="C1684" s="1" t="s">
        <v>187</v>
      </c>
      <c r="D1684" s="1">
        <v>5720</v>
      </c>
      <c r="E1684" s="1" t="s">
        <v>63</v>
      </c>
      <c r="F1684" s="1">
        <v>52</v>
      </c>
      <c r="G1684" s="1" t="s">
        <v>226</v>
      </c>
      <c r="H1684" s="1">
        <v>387.17</v>
      </c>
      <c r="I1684" s="1" t="s">
        <v>76</v>
      </c>
      <c r="J1684" s="1" t="s">
        <v>55</v>
      </c>
      <c r="K1684" s="1" t="s">
        <v>128</v>
      </c>
      <c r="L1684" s="1" t="s">
        <v>66</v>
      </c>
      <c r="M1684" s="1">
        <v>3</v>
      </c>
      <c r="N1684" s="1">
        <v>2</v>
      </c>
      <c r="O1684" s="1">
        <v>2</v>
      </c>
      <c r="P1684" s="1">
        <v>0</v>
      </c>
      <c r="Q1684" s="1" t="s">
        <v>66</v>
      </c>
      <c r="R1684" s="1" t="s">
        <v>66</v>
      </c>
      <c r="S1684" s="1" t="s">
        <v>66</v>
      </c>
      <c r="T1684" s="1" t="s">
        <v>66</v>
      </c>
      <c r="U1684" s="1" t="s">
        <v>66</v>
      </c>
      <c r="W1684" s="1">
        <v>0</v>
      </c>
      <c r="X1684" s="1">
        <v>0</v>
      </c>
      <c r="Y1684" s="1" t="s">
        <v>58</v>
      </c>
      <c r="Z1684" s="1" t="s">
        <v>66</v>
      </c>
      <c r="AA1684" s="1" t="s">
        <v>58</v>
      </c>
      <c r="AB1684" s="1" t="s">
        <v>66</v>
      </c>
      <c r="AC1684" s="1" t="s">
        <v>58</v>
      </c>
      <c r="AD1684" s="1" t="s">
        <v>58</v>
      </c>
      <c r="AE1684" s="1" t="s">
        <v>58</v>
      </c>
      <c r="AF1684" s="1" t="s">
        <v>58</v>
      </c>
      <c r="AG1684" s="1" t="s">
        <v>58</v>
      </c>
      <c r="AH1684" s="1" t="s">
        <v>58</v>
      </c>
      <c r="AI1684" s="1" t="s">
        <v>58</v>
      </c>
      <c r="AJ1684" s="1" t="s">
        <v>58</v>
      </c>
      <c r="AK1684" s="1">
        <v>0</v>
      </c>
      <c r="AL1684" s="1">
        <v>1</v>
      </c>
      <c r="AM1684" s="1">
        <v>1</v>
      </c>
      <c r="AN1684" s="1">
        <v>0</v>
      </c>
      <c r="AO1684" s="1">
        <v>1</v>
      </c>
      <c r="AP1684" s="1">
        <v>0</v>
      </c>
      <c r="AQ1684" s="1">
        <v>0</v>
      </c>
      <c r="AR1684" s="1">
        <v>0</v>
      </c>
      <c r="AS1684" s="1">
        <v>1</v>
      </c>
      <c r="AT1684" s="1">
        <v>7</v>
      </c>
      <c r="AU1684" s="1">
        <v>84396</v>
      </c>
      <c r="AV1684" s="1">
        <v>13.5</v>
      </c>
      <c r="AW1684" s="1" t="s">
        <v>66</v>
      </c>
      <c r="AX1684" s="1">
        <v>7</v>
      </c>
    </row>
    <row r="1685" spans="1:50">
      <c r="A1685" s="1" t="s">
        <v>2980</v>
      </c>
      <c r="B1685" s="1" t="s">
        <v>2981</v>
      </c>
      <c r="C1685" s="1" t="s">
        <v>420</v>
      </c>
      <c r="D1685" s="1">
        <v>1640</v>
      </c>
      <c r="E1685" s="1" t="s">
        <v>53</v>
      </c>
      <c r="F1685" s="1">
        <v>78</v>
      </c>
      <c r="G1685" s="1" t="s">
        <v>64</v>
      </c>
      <c r="H1685" s="1">
        <v>300.66000000000003</v>
      </c>
      <c r="I1685" s="1" t="s">
        <v>55</v>
      </c>
      <c r="J1685" s="1" t="s">
        <v>55</v>
      </c>
      <c r="K1685" s="1" t="s">
        <v>116</v>
      </c>
      <c r="L1685" s="1" t="s">
        <v>58</v>
      </c>
      <c r="M1685" s="1">
        <v>0</v>
      </c>
      <c r="N1685" s="1">
        <v>1</v>
      </c>
      <c r="O1685" s="1">
        <v>0</v>
      </c>
      <c r="P1685" s="1">
        <v>0</v>
      </c>
      <c r="Q1685" s="1" t="s">
        <v>59</v>
      </c>
      <c r="R1685" s="1" t="s">
        <v>59</v>
      </c>
      <c r="S1685" s="1" t="s">
        <v>59</v>
      </c>
      <c r="T1685" s="1" t="s">
        <v>59</v>
      </c>
      <c r="U1685" s="1" t="s">
        <v>59</v>
      </c>
      <c r="Y1685" s="1" t="s">
        <v>66</v>
      </c>
      <c r="Z1685" s="1" t="s">
        <v>66</v>
      </c>
      <c r="AA1685" s="1" t="s">
        <v>58</v>
      </c>
      <c r="AB1685" s="1" t="s">
        <v>66</v>
      </c>
      <c r="AC1685" s="1" t="s">
        <v>58</v>
      </c>
      <c r="AD1685" s="1" t="s">
        <v>58</v>
      </c>
      <c r="AE1685" s="1" t="s">
        <v>66</v>
      </c>
      <c r="AF1685" s="1" t="s">
        <v>58</v>
      </c>
      <c r="AG1685" s="1" t="s">
        <v>58</v>
      </c>
      <c r="AH1685" s="1" t="s">
        <v>58</v>
      </c>
      <c r="AI1685" s="1" t="s">
        <v>58</v>
      </c>
      <c r="AJ1685" s="1" t="s">
        <v>58</v>
      </c>
      <c r="AK1685" s="1">
        <v>0</v>
      </c>
      <c r="AL1685" s="1">
        <v>0</v>
      </c>
      <c r="AM1685" s="1">
        <v>0</v>
      </c>
      <c r="AN1685" s="1">
        <v>0</v>
      </c>
      <c r="AO1685" s="1">
        <v>0</v>
      </c>
      <c r="AP1685" s="1">
        <v>0</v>
      </c>
      <c r="AQ1685" s="1">
        <v>0</v>
      </c>
      <c r="AR1685" s="1">
        <v>0</v>
      </c>
      <c r="AS1685" s="1">
        <v>0</v>
      </c>
      <c r="AT1685" s="1">
        <v>9</v>
      </c>
      <c r="AU1685" s="1">
        <v>73699</v>
      </c>
      <c r="AW1685" s="1" t="s">
        <v>59</v>
      </c>
      <c r="AX1685" s="1">
        <v>2</v>
      </c>
    </row>
    <row r="1686" spans="1:50">
      <c r="A1686" s="1" t="s">
        <v>2982</v>
      </c>
      <c r="B1686" s="1" t="s">
        <v>2983</v>
      </c>
      <c r="C1686" s="1" t="s">
        <v>108</v>
      </c>
      <c r="D1686" s="1">
        <v>1920</v>
      </c>
      <c r="E1686" s="1" t="s">
        <v>63</v>
      </c>
      <c r="F1686" s="1">
        <v>42</v>
      </c>
      <c r="G1686" s="1" t="s">
        <v>163</v>
      </c>
      <c r="H1686" s="1">
        <v>414.8</v>
      </c>
      <c r="I1686" s="1" t="s">
        <v>55</v>
      </c>
      <c r="J1686" s="1" t="s">
        <v>71</v>
      </c>
      <c r="K1686" s="1" t="s">
        <v>168</v>
      </c>
      <c r="L1686" s="1" t="s">
        <v>66</v>
      </c>
      <c r="M1686" s="1">
        <v>4</v>
      </c>
      <c r="N1686" s="1">
        <v>2</v>
      </c>
      <c r="O1686" s="1">
        <v>2</v>
      </c>
      <c r="P1686" s="1">
        <v>0</v>
      </c>
      <c r="Q1686" s="1" t="s">
        <v>59</v>
      </c>
      <c r="R1686" s="1" t="s">
        <v>59</v>
      </c>
      <c r="S1686" s="1" t="s">
        <v>59</v>
      </c>
      <c r="T1686" s="1" t="s">
        <v>59</v>
      </c>
      <c r="U1686" s="1" t="s">
        <v>59</v>
      </c>
      <c r="V1686" s="1">
        <v>1</v>
      </c>
      <c r="W1686" s="1">
        <v>1</v>
      </c>
      <c r="X1686" s="1">
        <v>1</v>
      </c>
      <c r="Y1686" s="1" t="s">
        <v>66</v>
      </c>
      <c r="Z1686" s="1" t="s">
        <v>58</v>
      </c>
      <c r="AA1686" s="1" t="s">
        <v>58</v>
      </c>
      <c r="AB1686" s="1" t="s">
        <v>58</v>
      </c>
      <c r="AC1686" s="1" t="s">
        <v>58</v>
      </c>
      <c r="AD1686" s="1" t="s">
        <v>58</v>
      </c>
      <c r="AE1686" s="1" t="s">
        <v>66</v>
      </c>
      <c r="AF1686" s="1" t="s">
        <v>58</v>
      </c>
      <c r="AG1686" s="1" t="s">
        <v>58</v>
      </c>
      <c r="AH1686" s="1" t="s">
        <v>58</v>
      </c>
      <c r="AI1686" s="1" t="s">
        <v>58</v>
      </c>
      <c r="AJ1686" s="1" t="s">
        <v>58</v>
      </c>
      <c r="AK1686" s="1">
        <v>1</v>
      </c>
      <c r="AL1686" s="1">
        <v>1</v>
      </c>
      <c r="AM1686" s="1">
        <v>1</v>
      </c>
      <c r="AN1686" s="1">
        <v>0</v>
      </c>
      <c r="AO1686" s="1">
        <v>1</v>
      </c>
      <c r="AP1686" s="1">
        <v>0</v>
      </c>
      <c r="AQ1686" s="1">
        <v>0</v>
      </c>
      <c r="AR1686" s="1">
        <v>0</v>
      </c>
      <c r="AS1686" s="1">
        <v>1</v>
      </c>
      <c r="AT1686" s="1">
        <v>9</v>
      </c>
      <c r="AU1686" s="1">
        <v>114963</v>
      </c>
      <c r="AV1686" s="1">
        <v>15.7</v>
      </c>
      <c r="AW1686" s="1" t="s">
        <v>59</v>
      </c>
      <c r="AX1686" s="1">
        <v>9</v>
      </c>
    </row>
    <row r="1687" spans="1:50">
      <c r="A1687" s="1" t="s">
        <v>2984</v>
      </c>
      <c r="B1687" s="1" t="s">
        <v>2985</v>
      </c>
      <c r="C1687" s="1" t="s">
        <v>148</v>
      </c>
      <c r="D1687" s="1">
        <v>5640</v>
      </c>
      <c r="E1687" s="1" t="s">
        <v>53</v>
      </c>
      <c r="F1687" s="1">
        <v>44</v>
      </c>
      <c r="G1687" s="1" t="s">
        <v>363</v>
      </c>
      <c r="H1687" s="1">
        <v>490.46</v>
      </c>
      <c r="I1687" s="1" t="s">
        <v>55</v>
      </c>
      <c r="J1687" s="1" t="s">
        <v>55</v>
      </c>
      <c r="K1687" s="1" t="s">
        <v>72</v>
      </c>
      <c r="L1687" s="1" t="s">
        <v>66</v>
      </c>
      <c r="M1687" s="1">
        <v>1</v>
      </c>
      <c r="N1687" s="1">
        <v>2</v>
      </c>
      <c r="O1687" s="1">
        <v>2</v>
      </c>
      <c r="P1687" s="1">
        <v>0</v>
      </c>
      <c r="Q1687" s="1" t="s">
        <v>59</v>
      </c>
      <c r="R1687" s="1" t="s">
        <v>59</v>
      </c>
      <c r="S1687" s="1" t="s">
        <v>59</v>
      </c>
      <c r="T1687" s="1" t="s">
        <v>59</v>
      </c>
      <c r="U1687" s="1" t="s">
        <v>59</v>
      </c>
      <c r="W1687" s="1">
        <v>0</v>
      </c>
      <c r="X1687" s="1">
        <v>0</v>
      </c>
      <c r="Y1687" s="1" t="s">
        <v>66</v>
      </c>
      <c r="Z1687" s="1" t="s">
        <v>58</v>
      </c>
      <c r="AA1687" s="1" t="s">
        <v>58</v>
      </c>
      <c r="AB1687" s="1" t="s">
        <v>66</v>
      </c>
      <c r="AC1687" s="1" t="s">
        <v>58</v>
      </c>
      <c r="AD1687" s="1" t="s">
        <v>58</v>
      </c>
      <c r="AE1687" s="1" t="s">
        <v>58</v>
      </c>
      <c r="AF1687" s="1" t="s">
        <v>58</v>
      </c>
      <c r="AG1687" s="1" t="s">
        <v>58</v>
      </c>
      <c r="AH1687" s="1" t="s">
        <v>58</v>
      </c>
      <c r="AI1687" s="1" t="s">
        <v>58</v>
      </c>
      <c r="AJ1687" s="1" t="s">
        <v>58</v>
      </c>
      <c r="AK1687" s="1">
        <v>0</v>
      </c>
      <c r="AL1687" s="1">
        <v>0</v>
      </c>
      <c r="AM1687" s="1">
        <v>1</v>
      </c>
      <c r="AN1687" s="1">
        <v>0</v>
      </c>
      <c r="AO1687" s="1">
        <v>1</v>
      </c>
      <c r="AP1687" s="1">
        <v>0</v>
      </c>
      <c r="AQ1687" s="1">
        <v>0</v>
      </c>
      <c r="AR1687" s="1">
        <v>0</v>
      </c>
      <c r="AS1687" s="1">
        <v>1</v>
      </c>
      <c r="AT1687" s="1">
        <v>9</v>
      </c>
      <c r="AU1687" s="1">
        <v>130491</v>
      </c>
      <c r="AV1687" s="1">
        <v>15.5</v>
      </c>
      <c r="AW1687" s="1" t="s">
        <v>59</v>
      </c>
      <c r="AX1687" s="1">
        <v>3</v>
      </c>
    </row>
    <row r="1688" spans="1:50">
      <c r="A1688" s="1" t="s">
        <v>2986</v>
      </c>
      <c r="B1688" s="1" t="s">
        <v>2987</v>
      </c>
      <c r="C1688" s="1" t="s">
        <v>119</v>
      </c>
      <c r="D1688" s="1">
        <v>520</v>
      </c>
      <c r="E1688" s="1" t="s">
        <v>63</v>
      </c>
      <c r="F1688" s="1">
        <v>48</v>
      </c>
      <c r="G1688" s="1" t="s">
        <v>163</v>
      </c>
      <c r="H1688" s="1">
        <v>390.13</v>
      </c>
      <c r="I1688" s="1" t="s">
        <v>100</v>
      </c>
      <c r="J1688" s="1" t="s">
        <v>71</v>
      </c>
      <c r="K1688" s="1" t="s">
        <v>215</v>
      </c>
      <c r="L1688" s="1" t="s">
        <v>66</v>
      </c>
      <c r="M1688" s="1">
        <v>1</v>
      </c>
      <c r="N1688" s="1">
        <v>0</v>
      </c>
      <c r="O1688" s="1">
        <v>0</v>
      </c>
      <c r="P1688" s="1">
        <v>0</v>
      </c>
      <c r="Q1688" s="1" t="s">
        <v>59</v>
      </c>
      <c r="R1688" s="1" t="s">
        <v>59</v>
      </c>
      <c r="S1688" s="1" t="s">
        <v>59</v>
      </c>
      <c r="T1688" s="1" t="s">
        <v>66</v>
      </c>
      <c r="U1688" s="1" t="s">
        <v>66</v>
      </c>
      <c r="W1688" s="1">
        <v>0</v>
      </c>
      <c r="X1688" s="1">
        <v>0</v>
      </c>
      <c r="Y1688" s="1" t="s">
        <v>58</v>
      </c>
      <c r="Z1688" s="1" t="s">
        <v>58</v>
      </c>
      <c r="AA1688" s="1" t="s">
        <v>58</v>
      </c>
      <c r="AB1688" s="1" t="s">
        <v>58</v>
      </c>
      <c r="AC1688" s="1" t="s">
        <v>58</v>
      </c>
      <c r="AD1688" s="1" t="s">
        <v>58</v>
      </c>
      <c r="AE1688" s="1" t="s">
        <v>58</v>
      </c>
      <c r="AF1688" s="1" t="s">
        <v>58</v>
      </c>
      <c r="AG1688" s="1" t="s">
        <v>58</v>
      </c>
      <c r="AH1688" s="1" t="s">
        <v>58</v>
      </c>
      <c r="AI1688" s="1" t="s">
        <v>58</v>
      </c>
      <c r="AJ1688" s="1" t="s">
        <v>58</v>
      </c>
      <c r="AK1688" s="1">
        <v>0</v>
      </c>
      <c r="AL1688" s="1">
        <v>0</v>
      </c>
      <c r="AM1688" s="1">
        <v>1</v>
      </c>
      <c r="AN1688" s="1">
        <v>0</v>
      </c>
      <c r="AO1688" s="1">
        <v>1</v>
      </c>
      <c r="AP1688" s="1">
        <v>0</v>
      </c>
      <c r="AQ1688" s="1">
        <v>0</v>
      </c>
      <c r="AR1688" s="1">
        <v>0</v>
      </c>
      <c r="AS1688" s="1">
        <v>1</v>
      </c>
      <c r="AT1688" s="1">
        <v>8</v>
      </c>
      <c r="AU1688" s="1">
        <v>89674</v>
      </c>
      <c r="AV1688" s="1">
        <v>13.5</v>
      </c>
      <c r="AW1688" s="1" t="s">
        <v>66</v>
      </c>
      <c r="AX1688" s="1">
        <v>7</v>
      </c>
    </row>
    <row r="1689" spans="1:50">
      <c r="A1689" s="1" t="s">
        <v>2988</v>
      </c>
      <c r="B1689" s="1" t="s">
        <v>2989</v>
      </c>
      <c r="C1689" s="1" t="s">
        <v>199</v>
      </c>
      <c r="D1689" s="1">
        <v>6680</v>
      </c>
      <c r="E1689" s="1" t="s">
        <v>63</v>
      </c>
      <c r="F1689" s="1">
        <v>40</v>
      </c>
      <c r="G1689" s="1" t="s">
        <v>70</v>
      </c>
      <c r="H1689" s="1">
        <v>400.33</v>
      </c>
      <c r="I1689" s="1" t="s">
        <v>100</v>
      </c>
      <c r="J1689" s="1" t="s">
        <v>71</v>
      </c>
      <c r="K1689" s="1" t="s">
        <v>85</v>
      </c>
      <c r="L1689" s="1" t="s">
        <v>66</v>
      </c>
      <c r="M1689" s="1">
        <v>4</v>
      </c>
      <c r="N1689" s="1">
        <v>2</v>
      </c>
      <c r="O1689" s="1">
        <v>1</v>
      </c>
      <c r="P1689" s="1">
        <v>0</v>
      </c>
      <c r="Q1689" s="1" t="s">
        <v>59</v>
      </c>
      <c r="R1689" s="1" t="s">
        <v>59</v>
      </c>
      <c r="S1689" s="1" t="s">
        <v>59</v>
      </c>
      <c r="T1689" s="1" t="s">
        <v>59</v>
      </c>
      <c r="U1689" s="1" t="s">
        <v>59</v>
      </c>
      <c r="W1689" s="1">
        <v>0</v>
      </c>
      <c r="X1689" s="1">
        <v>0</v>
      </c>
      <c r="Y1689" s="1" t="s">
        <v>66</v>
      </c>
      <c r="Z1689" s="1" t="s">
        <v>66</v>
      </c>
      <c r="AA1689" s="1" t="s">
        <v>58</v>
      </c>
      <c r="AB1689" s="1" t="s">
        <v>66</v>
      </c>
      <c r="AC1689" s="1" t="s">
        <v>58</v>
      </c>
      <c r="AD1689" s="1" t="s">
        <v>66</v>
      </c>
      <c r="AE1689" s="1" t="s">
        <v>58</v>
      </c>
      <c r="AF1689" s="1" t="s">
        <v>58</v>
      </c>
      <c r="AG1689" s="1" t="s">
        <v>58</v>
      </c>
      <c r="AH1689" s="1" t="s">
        <v>66</v>
      </c>
      <c r="AI1689" s="1" t="s">
        <v>58</v>
      </c>
      <c r="AJ1689" s="1" t="s">
        <v>58</v>
      </c>
      <c r="AK1689" s="1">
        <v>1</v>
      </c>
      <c r="AL1689" s="1">
        <v>0</v>
      </c>
      <c r="AM1689" s="1">
        <v>1</v>
      </c>
      <c r="AN1689" s="1">
        <v>0</v>
      </c>
      <c r="AO1689" s="1">
        <v>1</v>
      </c>
      <c r="AP1689" s="1">
        <v>0</v>
      </c>
      <c r="AQ1689" s="1">
        <v>0</v>
      </c>
      <c r="AR1689" s="1">
        <v>0</v>
      </c>
      <c r="AS1689" s="1">
        <v>1</v>
      </c>
      <c r="AT1689" s="1">
        <v>8</v>
      </c>
      <c r="AU1689" s="1">
        <v>83408</v>
      </c>
      <c r="AV1689" s="1">
        <v>15.4</v>
      </c>
      <c r="AW1689" s="1" t="s">
        <v>59</v>
      </c>
      <c r="AX1689" s="1">
        <v>3</v>
      </c>
    </row>
    <row r="1690" spans="1:50">
      <c r="A1690" s="1" t="s">
        <v>2990</v>
      </c>
      <c r="B1690" s="1" t="s">
        <v>2991</v>
      </c>
      <c r="C1690" s="1" t="s">
        <v>103</v>
      </c>
      <c r="D1690" s="1">
        <v>4480</v>
      </c>
      <c r="E1690" s="1" t="s">
        <v>63</v>
      </c>
      <c r="F1690" s="1">
        <v>70</v>
      </c>
      <c r="G1690" s="1" t="s">
        <v>226</v>
      </c>
      <c r="H1690" s="1">
        <v>490.46</v>
      </c>
      <c r="I1690" s="1" t="s">
        <v>105</v>
      </c>
      <c r="J1690" s="1" t="s">
        <v>71</v>
      </c>
      <c r="K1690" s="1" t="s">
        <v>72</v>
      </c>
      <c r="L1690" s="1" t="s">
        <v>58</v>
      </c>
      <c r="M1690" s="1">
        <v>0</v>
      </c>
      <c r="N1690" s="1">
        <v>2</v>
      </c>
      <c r="O1690" s="1">
        <v>2</v>
      </c>
      <c r="P1690" s="1">
        <v>0</v>
      </c>
      <c r="Q1690" s="1" t="s">
        <v>59</v>
      </c>
      <c r="R1690" s="1" t="s">
        <v>59</v>
      </c>
      <c r="S1690" s="1" t="s">
        <v>59</v>
      </c>
      <c r="T1690" s="1" t="s">
        <v>59</v>
      </c>
      <c r="U1690" s="1" t="s">
        <v>59</v>
      </c>
      <c r="W1690" s="1">
        <v>0</v>
      </c>
      <c r="X1690" s="1">
        <v>0</v>
      </c>
      <c r="Y1690" s="1" t="s">
        <v>66</v>
      </c>
      <c r="Z1690" s="1" t="s">
        <v>66</v>
      </c>
      <c r="AA1690" s="1" t="s">
        <v>58</v>
      </c>
      <c r="AB1690" s="1" t="s">
        <v>66</v>
      </c>
      <c r="AC1690" s="1" t="s">
        <v>58</v>
      </c>
      <c r="AD1690" s="1" t="s">
        <v>66</v>
      </c>
      <c r="AE1690" s="1" t="s">
        <v>66</v>
      </c>
      <c r="AF1690" s="1" t="s">
        <v>58</v>
      </c>
      <c r="AG1690" s="1" t="s">
        <v>58</v>
      </c>
      <c r="AH1690" s="1" t="s">
        <v>58</v>
      </c>
      <c r="AI1690" s="1" t="s">
        <v>58</v>
      </c>
      <c r="AJ1690" s="1" t="s">
        <v>58</v>
      </c>
      <c r="AK1690" s="1">
        <v>0</v>
      </c>
      <c r="AL1690" s="1">
        <v>0</v>
      </c>
      <c r="AM1690" s="1">
        <v>1</v>
      </c>
      <c r="AN1690" s="1">
        <v>0</v>
      </c>
      <c r="AO1690" s="1">
        <v>1</v>
      </c>
      <c r="AP1690" s="1">
        <v>0</v>
      </c>
      <c r="AQ1690" s="1">
        <v>0</v>
      </c>
      <c r="AR1690" s="1">
        <v>0</v>
      </c>
      <c r="AS1690" s="1">
        <v>1</v>
      </c>
      <c r="AT1690" s="1">
        <v>9</v>
      </c>
      <c r="AU1690" s="1">
        <v>130816</v>
      </c>
      <c r="AV1690" s="1">
        <v>15.9</v>
      </c>
      <c r="AW1690" s="1" t="s">
        <v>59</v>
      </c>
      <c r="AX1690" s="1">
        <v>6</v>
      </c>
    </row>
    <row r="1691" spans="1:50">
      <c r="A1691" s="1" t="s">
        <v>2992</v>
      </c>
      <c r="B1691" s="1" t="s">
        <v>1179</v>
      </c>
      <c r="C1691" s="1" t="s">
        <v>108</v>
      </c>
      <c r="D1691" s="1">
        <v>3360</v>
      </c>
      <c r="E1691" s="1" t="s">
        <v>53</v>
      </c>
      <c r="F1691" s="1">
        <v>0</v>
      </c>
      <c r="G1691" s="1" t="s">
        <v>246</v>
      </c>
      <c r="H1691" s="1">
        <v>441.12</v>
      </c>
      <c r="I1691" s="1" t="s">
        <v>94</v>
      </c>
      <c r="J1691" s="1" t="s">
        <v>55</v>
      </c>
      <c r="K1691" s="1" t="s">
        <v>116</v>
      </c>
      <c r="L1691" s="1" t="s">
        <v>58</v>
      </c>
      <c r="M1691" s="1">
        <v>0</v>
      </c>
      <c r="N1691" s="1">
        <v>2</v>
      </c>
      <c r="O1691" s="1">
        <v>2</v>
      </c>
      <c r="P1691" s="1">
        <v>0</v>
      </c>
      <c r="Q1691" s="1" t="s">
        <v>66</v>
      </c>
      <c r="R1691" s="1" t="s">
        <v>66</v>
      </c>
      <c r="S1691" s="1" t="s">
        <v>66</v>
      </c>
      <c r="T1691" s="1" t="s">
        <v>59</v>
      </c>
      <c r="U1691" s="1" t="s">
        <v>66</v>
      </c>
      <c r="V1691" s="1">
        <v>1</v>
      </c>
      <c r="W1691" s="1">
        <v>1</v>
      </c>
      <c r="X1691" s="1">
        <v>1</v>
      </c>
      <c r="Y1691" s="1" t="s">
        <v>58</v>
      </c>
      <c r="Z1691" s="1" t="s">
        <v>58</v>
      </c>
      <c r="AA1691" s="1" t="s">
        <v>58</v>
      </c>
      <c r="AB1691" s="1" t="s">
        <v>66</v>
      </c>
      <c r="AC1691" s="1" t="s">
        <v>58</v>
      </c>
      <c r="AD1691" s="1" t="s">
        <v>58</v>
      </c>
      <c r="AE1691" s="1" t="s">
        <v>66</v>
      </c>
      <c r="AF1691" s="1" t="s">
        <v>58</v>
      </c>
      <c r="AG1691" s="1" t="s">
        <v>58</v>
      </c>
      <c r="AH1691" s="1" t="s">
        <v>58</v>
      </c>
      <c r="AI1691" s="1" t="s">
        <v>58</v>
      </c>
      <c r="AJ1691" s="1" t="s">
        <v>58</v>
      </c>
      <c r="AK1691" s="1">
        <v>0</v>
      </c>
      <c r="AL1691" s="1">
        <v>1</v>
      </c>
      <c r="AM1691" s="1">
        <v>1</v>
      </c>
      <c r="AN1691" s="1">
        <v>0</v>
      </c>
      <c r="AO1691" s="1">
        <v>1</v>
      </c>
      <c r="AP1691" s="1">
        <v>0</v>
      </c>
      <c r="AQ1691" s="1">
        <v>1</v>
      </c>
      <c r="AR1691" s="1">
        <v>0</v>
      </c>
      <c r="AS1691" s="1">
        <v>0</v>
      </c>
      <c r="AT1691" s="1">
        <v>9</v>
      </c>
      <c r="AU1691" s="1">
        <v>164251</v>
      </c>
      <c r="AV1691" s="1">
        <v>16.5</v>
      </c>
      <c r="AW1691" s="1" t="s">
        <v>59</v>
      </c>
      <c r="AX1691" s="1">
        <v>9</v>
      </c>
    </row>
    <row r="1692" spans="1:50">
      <c r="A1692" s="1" t="s">
        <v>2993</v>
      </c>
      <c r="B1692" s="1" t="s">
        <v>2994</v>
      </c>
      <c r="C1692" s="1" t="s">
        <v>93</v>
      </c>
      <c r="D1692" s="1">
        <v>4560</v>
      </c>
      <c r="E1692" s="1" t="s">
        <v>63</v>
      </c>
      <c r="F1692" s="1">
        <v>42</v>
      </c>
      <c r="G1692" s="1" t="s">
        <v>70</v>
      </c>
      <c r="H1692" s="1">
        <v>377.3</v>
      </c>
      <c r="I1692" s="1" t="s">
        <v>100</v>
      </c>
      <c r="J1692" s="1" t="s">
        <v>71</v>
      </c>
      <c r="K1692" s="1" t="s">
        <v>72</v>
      </c>
      <c r="L1692" s="1" t="s">
        <v>66</v>
      </c>
      <c r="M1692" s="1">
        <v>1</v>
      </c>
      <c r="N1692" s="1">
        <v>0</v>
      </c>
      <c r="O1692" s="1">
        <v>0</v>
      </c>
      <c r="P1692" s="1">
        <v>0</v>
      </c>
      <c r="Q1692" s="1" t="s">
        <v>59</v>
      </c>
      <c r="R1692" s="1" t="s">
        <v>59</v>
      </c>
      <c r="S1692" s="1" t="s">
        <v>59</v>
      </c>
      <c r="T1692" s="1" t="s">
        <v>59</v>
      </c>
      <c r="U1692" s="1" t="s">
        <v>59</v>
      </c>
      <c r="W1692" s="1">
        <v>0</v>
      </c>
      <c r="X1692" s="1">
        <v>0</v>
      </c>
      <c r="Y1692" s="1" t="s">
        <v>59</v>
      </c>
      <c r="Z1692" s="1" t="s">
        <v>59</v>
      </c>
      <c r="AA1692" s="1" t="s">
        <v>59</v>
      </c>
      <c r="AB1692" s="1" t="s">
        <v>59</v>
      </c>
      <c r="AC1692" s="1" t="s">
        <v>59</v>
      </c>
      <c r="AD1692" s="1" t="s">
        <v>59</v>
      </c>
      <c r="AE1692" s="1" t="s">
        <v>59</v>
      </c>
      <c r="AF1692" s="1" t="s">
        <v>59</v>
      </c>
      <c r="AG1692" s="1" t="s">
        <v>59</v>
      </c>
      <c r="AH1692" s="1" t="s">
        <v>59</v>
      </c>
      <c r="AI1692" s="1" t="s">
        <v>59</v>
      </c>
      <c r="AJ1692" s="1" t="s">
        <v>59</v>
      </c>
      <c r="AT1692" s="1">
        <v>6</v>
      </c>
      <c r="AU1692" s="1">
        <v>79431</v>
      </c>
      <c r="AV1692" s="1">
        <v>13.6</v>
      </c>
      <c r="AW1692" s="1" t="s">
        <v>59</v>
      </c>
      <c r="AX1692" s="1">
        <v>5</v>
      </c>
    </row>
    <row r="1693" spans="1:50">
      <c r="A1693" s="1" t="s">
        <v>2995</v>
      </c>
      <c r="B1693" s="1" t="s">
        <v>2996</v>
      </c>
      <c r="C1693" s="1" t="s">
        <v>187</v>
      </c>
      <c r="D1693" s="1">
        <v>8840</v>
      </c>
      <c r="E1693" s="1" t="s">
        <v>53</v>
      </c>
      <c r="F1693" s="1">
        <v>52</v>
      </c>
      <c r="G1693" s="1" t="s">
        <v>104</v>
      </c>
      <c r="H1693" s="1">
        <v>490.46</v>
      </c>
      <c r="I1693" s="1" t="s">
        <v>100</v>
      </c>
      <c r="J1693" s="1" t="s">
        <v>71</v>
      </c>
      <c r="K1693" s="1" t="s">
        <v>116</v>
      </c>
      <c r="L1693" s="1" t="s">
        <v>66</v>
      </c>
      <c r="M1693" s="1">
        <v>2</v>
      </c>
      <c r="N1693" s="1">
        <v>2</v>
      </c>
      <c r="O1693" s="1">
        <v>2</v>
      </c>
      <c r="P1693" s="1">
        <v>0</v>
      </c>
      <c r="Q1693" s="1" t="s">
        <v>66</v>
      </c>
      <c r="R1693" s="1" t="s">
        <v>66</v>
      </c>
      <c r="S1693" s="1" t="s">
        <v>66</v>
      </c>
      <c r="T1693" s="1" t="s">
        <v>66</v>
      </c>
      <c r="U1693" s="1" t="s">
        <v>66</v>
      </c>
      <c r="W1693" s="1">
        <v>0</v>
      </c>
      <c r="X1693" s="1">
        <v>0</v>
      </c>
      <c r="Y1693" s="1" t="s">
        <v>66</v>
      </c>
      <c r="Z1693" s="1" t="s">
        <v>66</v>
      </c>
      <c r="AA1693" s="1" t="s">
        <v>58</v>
      </c>
      <c r="AB1693" s="1" t="s">
        <v>66</v>
      </c>
      <c r="AC1693" s="1" t="s">
        <v>58</v>
      </c>
      <c r="AD1693" s="1" t="s">
        <v>58</v>
      </c>
      <c r="AE1693" s="1" t="s">
        <v>66</v>
      </c>
      <c r="AF1693" s="1" t="s">
        <v>58</v>
      </c>
      <c r="AG1693" s="1" t="s">
        <v>58</v>
      </c>
      <c r="AH1693" s="1" t="s">
        <v>58</v>
      </c>
      <c r="AI1693" s="1" t="s">
        <v>58</v>
      </c>
      <c r="AJ1693" s="1" t="s">
        <v>58</v>
      </c>
      <c r="AK1693" s="1">
        <v>0</v>
      </c>
      <c r="AL1693" s="1">
        <v>1</v>
      </c>
      <c r="AM1693" s="1">
        <v>1</v>
      </c>
      <c r="AN1693" s="1">
        <v>0</v>
      </c>
      <c r="AO1693" s="1">
        <v>1</v>
      </c>
      <c r="AP1693" s="1">
        <v>0</v>
      </c>
      <c r="AQ1693" s="1">
        <v>0</v>
      </c>
      <c r="AR1693" s="1">
        <v>0</v>
      </c>
      <c r="AS1693" s="1">
        <v>1</v>
      </c>
      <c r="AT1693" s="1">
        <v>9</v>
      </c>
      <c r="AU1693" s="1">
        <v>138203</v>
      </c>
      <c r="AV1693" s="1">
        <v>16</v>
      </c>
      <c r="AW1693" s="1" t="s">
        <v>66</v>
      </c>
      <c r="AX1693" s="1">
        <v>7</v>
      </c>
    </row>
    <row r="1694" spans="1:50">
      <c r="A1694" s="1" t="s">
        <v>2997</v>
      </c>
      <c r="B1694" s="1" t="s">
        <v>1179</v>
      </c>
      <c r="C1694" s="1" t="s">
        <v>108</v>
      </c>
      <c r="D1694" s="1">
        <v>3360</v>
      </c>
      <c r="E1694" s="1" t="s">
        <v>63</v>
      </c>
      <c r="F1694" s="1">
        <v>30</v>
      </c>
      <c r="G1694" s="1" t="s">
        <v>70</v>
      </c>
      <c r="H1694" s="1">
        <v>299.01</v>
      </c>
      <c r="I1694" s="1" t="s">
        <v>105</v>
      </c>
      <c r="J1694" s="1" t="s">
        <v>71</v>
      </c>
      <c r="K1694" s="1" t="s">
        <v>85</v>
      </c>
      <c r="L1694" s="1" t="s">
        <v>66</v>
      </c>
      <c r="M1694" s="1">
        <v>1</v>
      </c>
      <c r="N1694" s="1">
        <v>2</v>
      </c>
      <c r="O1694" s="1">
        <v>2</v>
      </c>
      <c r="P1694" s="1">
        <v>0</v>
      </c>
      <c r="Q1694" s="1" t="s">
        <v>59</v>
      </c>
      <c r="R1694" s="1" t="s">
        <v>59</v>
      </c>
      <c r="S1694" s="1" t="s">
        <v>66</v>
      </c>
      <c r="T1694" s="1" t="s">
        <v>66</v>
      </c>
      <c r="U1694" s="1" t="s">
        <v>66</v>
      </c>
      <c r="V1694" s="1">
        <v>1</v>
      </c>
      <c r="W1694" s="1">
        <v>1</v>
      </c>
      <c r="X1694" s="1">
        <v>1</v>
      </c>
      <c r="Y1694" s="1" t="s">
        <v>59</v>
      </c>
      <c r="Z1694" s="1" t="s">
        <v>59</v>
      </c>
      <c r="AA1694" s="1" t="s">
        <v>59</v>
      </c>
      <c r="AB1694" s="1" t="s">
        <v>59</v>
      </c>
      <c r="AC1694" s="1" t="s">
        <v>59</v>
      </c>
      <c r="AD1694" s="1" t="s">
        <v>59</v>
      </c>
      <c r="AE1694" s="1" t="s">
        <v>59</v>
      </c>
      <c r="AF1694" s="1" t="s">
        <v>59</v>
      </c>
      <c r="AG1694" s="1" t="s">
        <v>59</v>
      </c>
      <c r="AH1694" s="1" t="s">
        <v>59</v>
      </c>
      <c r="AI1694" s="1" t="s">
        <v>59</v>
      </c>
      <c r="AJ1694" s="1" t="s">
        <v>59</v>
      </c>
      <c r="AT1694" s="1">
        <v>6</v>
      </c>
      <c r="AU1694" s="1">
        <v>61980</v>
      </c>
      <c r="AV1694" s="1">
        <v>13.5</v>
      </c>
      <c r="AW1694" s="1" t="s">
        <v>66</v>
      </c>
      <c r="AX1694" s="1">
        <v>9</v>
      </c>
    </row>
    <row r="1695" spans="1:50">
      <c r="A1695" s="1" t="s">
        <v>2998</v>
      </c>
      <c r="B1695" s="1" t="s">
        <v>2865</v>
      </c>
      <c r="C1695" s="1" t="s">
        <v>185</v>
      </c>
      <c r="D1695" s="1">
        <v>1600</v>
      </c>
      <c r="E1695" s="1" t="s">
        <v>63</v>
      </c>
      <c r="F1695" s="1">
        <v>42</v>
      </c>
      <c r="G1695" s="1" t="s">
        <v>89</v>
      </c>
      <c r="H1695" s="1">
        <v>434.87</v>
      </c>
      <c r="I1695" s="1" t="s">
        <v>55</v>
      </c>
      <c r="J1695" s="1" t="s">
        <v>71</v>
      </c>
      <c r="K1695" s="1" t="s">
        <v>128</v>
      </c>
      <c r="L1695" s="1" t="s">
        <v>66</v>
      </c>
      <c r="M1695" s="1">
        <v>3</v>
      </c>
      <c r="N1695" s="1">
        <v>2</v>
      </c>
      <c r="O1695" s="1">
        <v>2</v>
      </c>
      <c r="P1695" s="1">
        <v>0</v>
      </c>
      <c r="Q1695" s="1" t="s">
        <v>59</v>
      </c>
      <c r="R1695" s="1" t="s">
        <v>59</v>
      </c>
      <c r="S1695" s="1" t="s">
        <v>59</v>
      </c>
      <c r="T1695" s="1" t="s">
        <v>59</v>
      </c>
      <c r="U1695" s="1" t="s">
        <v>59</v>
      </c>
      <c r="W1695" s="1">
        <v>0</v>
      </c>
      <c r="X1695" s="1">
        <v>0</v>
      </c>
      <c r="Y1695" s="1" t="s">
        <v>66</v>
      </c>
      <c r="Z1695" s="1" t="s">
        <v>66</v>
      </c>
      <c r="AA1695" s="1" t="s">
        <v>58</v>
      </c>
      <c r="AB1695" s="1" t="s">
        <v>66</v>
      </c>
      <c r="AC1695" s="1" t="s">
        <v>58</v>
      </c>
      <c r="AD1695" s="1" t="s">
        <v>58</v>
      </c>
      <c r="AE1695" s="1" t="s">
        <v>58</v>
      </c>
      <c r="AF1695" s="1" t="s">
        <v>58</v>
      </c>
      <c r="AG1695" s="1" t="s">
        <v>58</v>
      </c>
      <c r="AH1695" s="1" t="s">
        <v>58</v>
      </c>
      <c r="AI1695" s="1" t="s">
        <v>58</v>
      </c>
      <c r="AJ1695" s="1" t="s">
        <v>58</v>
      </c>
      <c r="AK1695" s="1">
        <v>0</v>
      </c>
      <c r="AL1695" s="1">
        <v>0</v>
      </c>
      <c r="AM1695" s="1">
        <v>1</v>
      </c>
      <c r="AN1695" s="1">
        <v>0</v>
      </c>
      <c r="AO1695" s="1">
        <v>0</v>
      </c>
      <c r="AP1695" s="1">
        <v>0</v>
      </c>
      <c r="AQ1695" s="1">
        <v>0</v>
      </c>
      <c r="AR1695" s="1">
        <v>0</v>
      </c>
      <c r="AS1695" s="1">
        <v>0</v>
      </c>
      <c r="AT1695" s="1">
        <v>9</v>
      </c>
      <c r="AU1695" s="1">
        <v>109347</v>
      </c>
      <c r="AV1695" s="1">
        <v>14.7</v>
      </c>
      <c r="AW1695" s="1" t="s">
        <v>59</v>
      </c>
      <c r="AX1695" s="1">
        <v>1</v>
      </c>
    </row>
    <row r="1696" spans="1:50">
      <c r="A1696" s="1" t="s">
        <v>2999</v>
      </c>
      <c r="B1696" s="1" t="s">
        <v>113</v>
      </c>
      <c r="C1696" s="1" t="s">
        <v>114</v>
      </c>
      <c r="D1696" s="1">
        <v>4120</v>
      </c>
      <c r="E1696" s="1" t="s">
        <v>53</v>
      </c>
      <c r="F1696" s="1">
        <v>70</v>
      </c>
      <c r="G1696" s="1" t="s">
        <v>64</v>
      </c>
      <c r="H1696" s="1">
        <v>372.37</v>
      </c>
      <c r="I1696" s="1" t="s">
        <v>55</v>
      </c>
      <c r="J1696" s="1" t="s">
        <v>55</v>
      </c>
      <c r="K1696" s="1" t="s">
        <v>72</v>
      </c>
      <c r="L1696" s="1" t="s">
        <v>58</v>
      </c>
      <c r="M1696" s="1">
        <v>0</v>
      </c>
      <c r="N1696" s="1">
        <v>1</v>
      </c>
      <c r="O1696" s="1">
        <v>1</v>
      </c>
      <c r="P1696" s="1">
        <v>0</v>
      </c>
      <c r="Q1696" s="1" t="s">
        <v>59</v>
      </c>
      <c r="R1696" s="1" t="s">
        <v>59</v>
      </c>
      <c r="S1696" s="1" t="s">
        <v>59</v>
      </c>
      <c r="T1696" s="1" t="s">
        <v>59</v>
      </c>
      <c r="U1696" s="1" t="s">
        <v>59</v>
      </c>
      <c r="W1696" s="1">
        <v>0</v>
      </c>
      <c r="X1696" s="1">
        <v>0</v>
      </c>
      <c r="Y1696" s="1" t="s">
        <v>58</v>
      </c>
      <c r="Z1696" s="1" t="s">
        <v>66</v>
      </c>
      <c r="AA1696" s="1" t="s">
        <v>58</v>
      </c>
      <c r="AB1696" s="1" t="s">
        <v>66</v>
      </c>
      <c r="AC1696" s="1" t="s">
        <v>58</v>
      </c>
      <c r="AD1696" s="1" t="s">
        <v>58</v>
      </c>
      <c r="AE1696" s="1" t="s">
        <v>66</v>
      </c>
      <c r="AF1696" s="1" t="s">
        <v>58</v>
      </c>
      <c r="AG1696" s="1" t="s">
        <v>58</v>
      </c>
      <c r="AH1696" s="1" t="s">
        <v>58</v>
      </c>
      <c r="AI1696" s="1" t="s">
        <v>58</v>
      </c>
      <c r="AJ1696" s="1" t="s">
        <v>58</v>
      </c>
      <c r="AK1696" s="1">
        <v>0</v>
      </c>
      <c r="AL1696" s="1">
        <v>0</v>
      </c>
      <c r="AM1696" s="1">
        <v>1</v>
      </c>
      <c r="AN1696" s="1">
        <v>1</v>
      </c>
      <c r="AO1696" s="1">
        <v>1</v>
      </c>
      <c r="AP1696" s="1">
        <v>0</v>
      </c>
      <c r="AQ1696" s="1">
        <v>0</v>
      </c>
      <c r="AR1696" s="1">
        <v>1</v>
      </c>
      <c r="AS1696" s="1">
        <v>1</v>
      </c>
      <c r="AT1696" s="1">
        <v>9</v>
      </c>
      <c r="AU1696" s="1">
        <v>103905</v>
      </c>
      <c r="AV1696" s="1">
        <v>13.7</v>
      </c>
      <c r="AW1696" s="1" t="s">
        <v>59</v>
      </c>
      <c r="AX1696" s="1">
        <v>4</v>
      </c>
    </row>
    <row r="1697" spans="1:50">
      <c r="A1697" s="1" t="s">
        <v>3000</v>
      </c>
      <c r="B1697" s="1" t="s">
        <v>3001</v>
      </c>
      <c r="C1697" s="1" t="s">
        <v>171</v>
      </c>
      <c r="D1697" s="1">
        <v>5380</v>
      </c>
      <c r="E1697" s="1" t="s">
        <v>63</v>
      </c>
      <c r="F1697" s="1">
        <v>50</v>
      </c>
      <c r="G1697" s="1" t="s">
        <v>226</v>
      </c>
      <c r="H1697" s="1">
        <v>482.57</v>
      </c>
      <c r="I1697" s="1" t="s">
        <v>105</v>
      </c>
      <c r="J1697" s="1" t="s">
        <v>71</v>
      </c>
      <c r="K1697" s="1" t="s">
        <v>72</v>
      </c>
      <c r="L1697" s="1" t="s">
        <v>58</v>
      </c>
      <c r="M1697" s="1">
        <v>0</v>
      </c>
      <c r="N1697" s="1">
        <v>1</v>
      </c>
      <c r="O1697" s="1">
        <v>1</v>
      </c>
      <c r="P1697" s="1">
        <v>0</v>
      </c>
      <c r="Q1697" s="1" t="s">
        <v>59</v>
      </c>
      <c r="R1697" s="1" t="s">
        <v>59</v>
      </c>
      <c r="S1697" s="1" t="s">
        <v>59</v>
      </c>
      <c r="T1697" s="1" t="s">
        <v>59</v>
      </c>
      <c r="U1697" s="1" t="s">
        <v>59</v>
      </c>
      <c r="V1697" s="1">
        <v>4</v>
      </c>
      <c r="W1697" s="1">
        <v>1</v>
      </c>
      <c r="X1697" s="1">
        <v>1</v>
      </c>
      <c r="Y1697" s="1" t="s">
        <v>66</v>
      </c>
      <c r="Z1697" s="1" t="s">
        <v>66</v>
      </c>
      <c r="AA1697" s="1" t="s">
        <v>58</v>
      </c>
      <c r="AB1697" s="1" t="s">
        <v>66</v>
      </c>
      <c r="AC1697" s="1" t="s">
        <v>58</v>
      </c>
      <c r="AD1697" s="1" t="s">
        <v>58</v>
      </c>
      <c r="AE1697" s="1" t="s">
        <v>66</v>
      </c>
      <c r="AF1697" s="1" t="s">
        <v>58</v>
      </c>
      <c r="AG1697" s="1" t="s">
        <v>58</v>
      </c>
      <c r="AH1697" s="1" t="s">
        <v>66</v>
      </c>
      <c r="AI1697" s="1" t="s">
        <v>58</v>
      </c>
      <c r="AJ1697" s="1" t="s">
        <v>58</v>
      </c>
      <c r="AK1697" s="1">
        <v>0</v>
      </c>
      <c r="AL1697" s="1">
        <v>0</v>
      </c>
      <c r="AM1697" s="1">
        <v>1</v>
      </c>
      <c r="AN1697" s="1">
        <v>0</v>
      </c>
      <c r="AO1697" s="1">
        <v>1</v>
      </c>
      <c r="AP1697" s="1">
        <v>0</v>
      </c>
      <c r="AQ1697" s="1">
        <v>0</v>
      </c>
      <c r="AR1697" s="1">
        <v>0</v>
      </c>
      <c r="AS1697" s="1">
        <v>1</v>
      </c>
      <c r="AT1697" s="1">
        <v>8</v>
      </c>
      <c r="AU1697" s="1">
        <v>87777</v>
      </c>
      <c r="AV1697" s="1">
        <v>13.6</v>
      </c>
      <c r="AW1697" s="1" t="s">
        <v>59</v>
      </c>
      <c r="AX1697" s="1">
        <v>3</v>
      </c>
    </row>
    <row r="1698" spans="1:50">
      <c r="A1698" s="1" t="s">
        <v>3002</v>
      </c>
      <c r="B1698" s="1" t="s">
        <v>3003</v>
      </c>
      <c r="C1698" s="1" t="s">
        <v>103</v>
      </c>
      <c r="D1698" s="1">
        <v>5945</v>
      </c>
      <c r="E1698" s="1" t="s">
        <v>63</v>
      </c>
      <c r="F1698" s="1">
        <v>44</v>
      </c>
      <c r="G1698" s="1" t="s">
        <v>363</v>
      </c>
      <c r="H1698" s="1">
        <v>490.46</v>
      </c>
      <c r="I1698" s="1" t="s">
        <v>55</v>
      </c>
      <c r="J1698" s="1" t="s">
        <v>71</v>
      </c>
      <c r="K1698" s="1" t="s">
        <v>153</v>
      </c>
      <c r="L1698" s="1" t="s">
        <v>66</v>
      </c>
      <c r="M1698" s="1">
        <v>2</v>
      </c>
      <c r="N1698" s="1">
        <v>2</v>
      </c>
      <c r="O1698" s="1">
        <v>2</v>
      </c>
      <c r="P1698" s="1">
        <v>0</v>
      </c>
      <c r="Q1698" s="1" t="s">
        <v>59</v>
      </c>
      <c r="R1698" s="1" t="s">
        <v>59</v>
      </c>
      <c r="S1698" s="1" t="s">
        <v>59</v>
      </c>
      <c r="T1698" s="1" t="s">
        <v>59</v>
      </c>
      <c r="U1698" s="1" t="s">
        <v>59</v>
      </c>
      <c r="W1698" s="1">
        <v>0</v>
      </c>
      <c r="X1698" s="1">
        <v>0</v>
      </c>
      <c r="Y1698" s="1" t="s">
        <v>66</v>
      </c>
      <c r="Z1698" s="1" t="s">
        <v>66</v>
      </c>
      <c r="AA1698" s="1" t="s">
        <v>58</v>
      </c>
      <c r="AB1698" s="1" t="s">
        <v>66</v>
      </c>
      <c r="AC1698" s="1" t="s">
        <v>58</v>
      </c>
      <c r="AD1698" s="1" t="s">
        <v>58</v>
      </c>
      <c r="AE1698" s="1" t="s">
        <v>58</v>
      </c>
      <c r="AF1698" s="1" t="s">
        <v>58</v>
      </c>
      <c r="AG1698" s="1" t="s">
        <v>58</v>
      </c>
      <c r="AH1698" s="1" t="s">
        <v>58</v>
      </c>
      <c r="AI1698" s="1" t="s">
        <v>58</v>
      </c>
      <c r="AJ1698" s="1" t="s">
        <v>58</v>
      </c>
      <c r="AK1698" s="1">
        <v>0</v>
      </c>
      <c r="AL1698" s="1">
        <v>1</v>
      </c>
      <c r="AM1698" s="1">
        <v>1</v>
      </c>
      <c r="AN1698" s="1">
        <v>0</v>
      </c>
      <c r="AO1698" s="1">
        <v>1</v>
      </c>
      <c r="AP1698" s="1">
        <v>0</v>
      </c>
      <c r="AQ1698" s="1">
        <v>0</v>
      </c>
      <c r="AR1698" s="1">
        <v>1</v>
      </c>
      <c r="AS1698" s="1">
        <v>0</v>
      </c>
      <c r="AT1698" s="1">
        <v>9</v>
      </c>
      <c r="AU1698" s="1">
        <v>141744</v>
      </c>
      <c r="AV1698" s="1">
        <v>16.3</v>
      </c>
      <c r="AW1698" s="1" t="s">
        <v>59</v>
      </c>
      <c r="AX1698" s="1">
        <v>6</v>
      </c>
    </row>
    <row r="1699" spans="1:50">
      <c r="A1699" s="1" t="s">
        <v>3004</v>
      </c>
      <c r="B1699" s="1" t="s">
        <v>1320</v>
      </c>
      <c r="C1699" s="1" t="s">
        <v>134</v>
      </c>
      <c r="D1699" s="1">
        <v>3200</v>
      </c>
      <c r="E1699" s="1" t="s">
        <v>63</v>
      </c>
      <c r="F1699" s="1">
        <v>78</v>
      </c>
      <c r="G1699" s="1" t="s">
        <v>127</v>
      </c>
      <c r="H1699" s="1">
        <v>453.62</v>
      </c>
      <c r="I1699" s="1" t="s">
        <v>55</v>
      </c>
      <c r="J1699" s="1" t="s">
        <v>71</v>
      </c>
      <c r="K1699" s="1" t="s">
        <v>256</v>
      </c>
      <c r="L1699" s="1" t="s">
        <v>66</v>
      </c>
      <c r="M1699" s="1">
        <v>1</v>
      </c>
      <c r="N1699" s="1">
        <v>2</v>
      </c>
      <c r="O1699" s="1">
        <v>2</v>
      </c>
      <c r="P1699" s="1">
        <v>0</v>
      </c>
      <c r="Q1699" s="1" t="s">
        <v>59</v>
      </c>
      <c r="R1699" s="1" t="s">
        <v>59</v>
      </c>
      <c r="S1699" s="1" t="s">
        <v>59</v>
      </c>
      <c r="T1699" s="1" t="s">
        <v>59</v>
      </c>
      <c r="U1699" s="1" t="s">
        <v>59</v>
      </c>
      <c r="V1699" s="1">
        <v>2</v>
      </c>
      <c r="W1699" s="1">
        <v>0</v>
      </c>
      <c r="X1699" s="1">
        <v>1</v>
      </c>
      <c r="Y1699" s="1" t="s">
        <v>66</v>
      </c>
      <c r="Z1699" s="1" t="s">
        <v>66</v>
      </c>
      <c r="AA1699" s="1" t="s">
        <v>66</v>
      </c>
      <c r="AB1699" s="1" t="s">
        <v>66</v>
      </c>
      <c r="AC1699" s="1" t="s">
        <v>58</v>
      </c>
      <c r="AD1699" s="1" t="s">
        <v>58</v>
      </c>
      <c r="AE1699" s="1" t="s">
        <v>58</v>
      </c>
      <c r="AF1699" s="1" t="s">
        <v>58</v>
      </c>
      <c r="AG1699" s="1" t="s">
        <v>58</v>
      </c>
      <c r="AH1699" s="1" t="s">
        <v>58</v>
      </c>
      <c r="AI1699" s="1" t="s">
        <v>66</v>
      </c>
      <c r="AJ1699" s="1" t="s">
        <v>58</v>
      </c>
      <c r="AK1699" s="1">
        <v>0</v>
      </c>
      <c r="AL1699" s="1">
        <v>0</v>
      </c>
      <c r="AM1699" s="1">
        <v>0</v>
      </c>
      <c r="AN1699" s="1">
        <v>0</v>
      </c>
      <c r="AO1699" s="1">
        <v>0</v>
      </c>
      <c r="AP1699" s="1">
        <v>0</v>
      </c>
      <c r="AQ1699" s="1">
        <v>0</v>
      </c>
      <c r="AR1699" s="1">
        <v>0</v>
      </c>
      <c r="AS1699" s="1">
        <v>0</v>
      </c>
      <c r="AT1699" s="1">
        <v>9</v>
      </c>
      <c r="AU1699" s="1">
        <v>87015</v>
      </c>
      <c r="AV1699" s="1">
        <v>14.7</v>
      </c>
      <c r="AW1699" s="1" t="s">
        <v>59</v>
      </c>
      <c r="AX1699" s="1">
        <v>1</v>
      </c>
    </row>
    <row r="1700" spans="1:50">
      <c r="A1700" s="1" t="s">
        <v>3005</v>
      </c>
      <c r="B1700" s="1" t="s">
        <v>796</v>
      </c>
      <c r="C1700" s="1" t="s">
        <v>205</v>
      </c>
      <c r="D1700" s="1">
        <v>2440</v>
      </c>
      <c r="E1700" s="1" t="s">
        <v>63</v>
      </c>
      <c r="F1700" s="1">
        <v>40</v>
      </c>
      <c r="G1700" s="1" t="s">
        <v>226</v>
      </c>
      <c r="H1700" s="1">
        <v>346.05</v>
      </c>
      <c r="I1700" s="1" t="s">
        <v>55</v>
      </c>
      <c r="J1700" s="1" t="s">
        <v>55</v>
      </c>
      <c r="K1700" s="1" t="s">
        <v>128</v>
      </c>
      <c r="L1700" s="1" t="s">
        <v>58</v>
      </c>
      <c r="M1700" s="1">
        <v>0</v>
      </c>
      <c r="N1700" s="1">
        <v>0</v>
      </c>
      <c r="O1700" s="1">
        <v>0</v>
      </c>
      <c r="P1700" s="1">
        <v>0</v>
      </c>
      <c r="Q1700" s="1" t="s">
        <v>59</v>
      </c>
      <c r="R1700" s="1" t="s">
        <v>59</v>
      </c>
      <c r="S1700" s="1" t="s">
        <v>59</v>
      </c>
      <c r="T1700" s="1" t="s">
        <v>59</v>
      </c>
      <c r="U1700" s="1" t="s">
        <v>59</v>
      </c>
      <c r="W1700" s="1">
        <v>0</v>
      </c>
      <c r="X1700" s="1">
        <v>0</v>
      </c>
      <c r="Y1700" s="1" t="s">
        <v>58</v>
      </c>
      <c r="Z1700" s="1" t="s">
        <v>58</v>
      </c>
      <c r="AA1700" s="1" t="s">
        <v>58</v>
      </c>
      <c r="AB1700" s="1" t="s">
        <v>58</v>
      </c>
      <c r="AC1700" s="1" t="s">
        <v>58</v>
      </c>
      <c r="AD1700" s="1" t="s">
        <v>58</v>
      </c>
      <c r="AE1700" s="1" t="s">
        <v>58</v>
      </c>
      <c r="AF1700" s="1" t="s">
        <v>58</v>
      </c>
      <c r="AG1700" s="1" t="s">
        <v>58</v>
      </c>
      <c r="AH1700" s="1" t="s">
        <v>58</v>
      </c>
      <c r="AI1700" s="1" t="s">
        <v>58</v>
      </c>
      <c r="AJ1700" s="1" t="s">
        <v>58</v>
      </c>
      <c r="AK1700" s="1">
        <v>0</v>
      </c>
      <c r="AL1700" s="1">
        <v>1</v>
      </c>
      <c r="AM1700" s="1">
        <v>1</v>
      </c>
      <c r="AN1700" s="1">
        <v>0</v>
      </c>
      <c r="AO1700" s="1">
        <v>1</v>
      </c>
      <c r="AP1700" s="1">
        <v>0</v>
      </c>
      <c r="AQ1700" s="1">
        <v>1</v>
      </c>
      <c r="AR1700" s="1">
        <v>1</v>
      </c>
      <c r="AS1700" s="1">
        <v>0</v>
      </c>
      <c r="AT1700" s="1">
        <v>9</v>
      </c>
      <c r="AU1700" s="1">
        <v>92020</v>
      </c>
      <c r="AV1700" s="1">
        <v>14.2</v>
      </c>
      <c r="AW1700" s="1" t="s">
        <v>59</v>
      </c>
      <c r="AX1700" s="1">
        <v>1</v>
      </c>
    </row>
    <row r="1701" spans="1:50">
      <c r="A1701" s="1" t="s">
        <v>3006</v>
      </c>
      <c r="B1701" s="1" t="s">
        <v>3007</v>
      </c>
      <c r="C1701" s="1" t="s">
        <v>212</v>
      </c>
      <c r="D1701" s="1">
        <v>3120</v>
      </c>
      <c r="E1701" s="1" t="s">
        <v>53</v>
      </c>
      <c r="F1701" s="1">
        <v>30</v>
      </c>
      <c r="G1701" s="1" t="s">
        <v>89</v>
      </c>
      <c r="H1701" s="1">
        <v>393.42</v>
      </c>
      <c r="I1701" s="1" t="s">
        <v>55</v>
      </c>
      <c r="J1701" s="1" t="s">
        <v>56</v>
      </c>
      <c r="K1701" s="1" t="s">
        <v>116</v>
      </c>
      <c r="L1701" s="1" t="s">
        <v>58</v>
      </c>
      <c r="M1701" s="1">
        <v>0</v>
      </c>
      <c r="N1701" s="1">
        <v>1</v>
      </c>
      <c r="O1701" s="1">
        <v>1</v>
      </c>
      <c r="P1701" s="1">
        <v>0</v>
      </c>
      <c r="Q1701" s="1" t="s">
        <v>59</v>
      </c>
      <c r="R1701" s="1" t="s">
        <v>59</v>
      </c>
      <c r="S1701" s="1" t="s">
        <v>59</v>
      </c>
      <c r="T1701" s="1" t="s">
        <v>59</v>
      </c>
      <c r="U1701" s="1" t="s">
        <v>59</v>
      </c>
      <c r="W1701" s="1">
        <v>0</v>
      </c>
      <c r="X1701" s="1">
        <v>0</v>
      </c>
      <c r="Y1701" s="1" t="s">
        <v>58</v>
      </c>
      <c r="Z1701" s="1" t="s">
        <v>58</v>
      </c>
      <c r="AA1701" s="1" t="s">
        <v>58</v>
      </c>
      <c r="AB1701" s="1" t="s">
        <v>58</v>
      </c>
      <c r="AC1701" s="1" t="s">
        <v>58</v>
      </c>
      <c r="AD1701" s="1" t="s">
        <v>58</v>
      </c>
      <c r="AE1701" s="1" t="s">
        <v>58</v>
      </c>
      <c r="AF1701" s="1" t="s">
        <v>58</v>
      </c>
      <c r="AG1701" s="1" t="s">
        <v>58</v>
      </c>
      <c r="AH1701" s="1" t="s">
        <v>58</v>
      </c>
      <c r="AI1701" s="1" t="s">
        <v>58</v>
      </c>
      <c r="AJ1701" s="1" t="s">
        <v>58</v>
      </c>
      <c r="AK1701" s="1">
        <v>0</v>
      </c>
      <c r="AL1701" s="1">
        <v>0</v>
      </c>
      <c r="AM1701" s="1">
        <v>1</v>
      </c>
      <c r="AN1701" s="1">
        <v>0</v>
      </c>
      <c r="AO1701" s="1">
        <v>1</v>
      </c>
      <c r="AP1701" s="1">
        <v>0</v>
      </c>
      <c r="AQ1701" s="1">
        <v>0</v>
      </c>
      <c r="AR1701" s="1">
        <v>0</v>
      </c>
      <c r="AS1701" s="1">
        <v>1</v>
      </c>
      <c r="AT1701" s="1">
        <v>9</v>
      </c>
      <c r="AU1701" s="1">
        <v>112730</v>
      </c>
      <c r="AV1701" s="1">
        <v>15.6</v>
      </c>
      <c r="AW1701" s="1" t="s">
        <v>59</v>
      </c>
      <c r="AX1701" s="1">
        <v>7</v>
      </c>
    </row>
    <row r="1702" spans="1:50">
      <c r="A1702" s="1" t="s">
        <v>3008</v>
      </c>
      <c r="B1702" s="1" t="s">
        <v>2053</v>
      </c>
      <c r="C1702" s="1" t="s">
        <v>177</v>
      </c>
      <c r="D1702" s="1">
        <v>3760</v>
      </c>
      <c r="E1702" s="1" t="s">
        <v>53</v>
      </c>
      <c r="F1702" s="1">
        <v>48</v>
      </c>
      <c r="G1702" s="1" t="s">
        <v>54</v>
      </c>
      <c r="H1702" s="1">
        <v>376.32</v>
      </c>
      <c r="I1702" s="1" t="s">
        <v>105</v>
      </c>
      <c r="J1702" s="1" t="s">
        <v>55</v>
      </c>
      <c r="K1702" s="1" t="s">
        <v>111</v>
      </c>
      <c r="L1702" s="1" t="s">
        <v>58</v>
      </c>
      <c r="M1702" s="1">
        <v>0</v>
      </c>
      <c r="N1702" s="1">
        <v>2</v>
      </c>
      <c r="O1702" s="1">
        <v>2</v>
      </c>
      <c r="P1702" s="1">
        <v>0</v>
      </c>
      <c r="Q1702" s="1" t="s">
        <v>59</v>
      </c>
      <c r="R1702" s="1" t="s">
        <v>59</v>
      </c>
      <c r="S1702" s="1" t="s">
        <v>59</v>
      </c>
      <c r="T1702" s="1" t="s">
        <v>59</v>
      </c>
      <c r="U1702" s="1" t="s">
        <v>59</v>
      </c>
      <c r="W1702" s="1">
        <v>0</v>
      </c>
      <c r="X1702" s="1">
        <v>0</v>
      </c>
      <c r="Y1702" s="1" t="s">
        <v>66</v>
      </c>
      <c r="Z1702" s="1" t="s">
        <v>66</v>
      </c>
      <c r="AA1702" s="1" t="s">
        <v>58</v>
      </c>
      <c r="AB1702" s="1" t="s">
        <v>66</v>
      </c>
      <c r="AC1702" s="1" t="s">
        <v>58</v>
      </c>
      <c r="AD1702" s="1" t="s">
        <v>58</v>
      </c>
      <c r="AE1702" s="1" t="s">
        <v>66</v>
      </c>
      <c r="AF1702" s="1" t="s">
        <v>58</v>
      </c>
      <c r="AG1702" s="1" t="s">
        <v>58</v>
      </c>
      <c r="AH1702" s="1" t="s">
        <v>58</v>
      </c>
      <c r="AI1702" s="1" t="s">
        <v>58</v>
      </c>
      <c r="AJ1702" s="1" t="s">
        <v>66</v>
      </c>
      <c r="AK1702" s="1">
        <v>0</v>
      </c>
      <c r="AL1702" s="1">
        <v>1</v>
      </c>
      <c r="AM1702" s="1">
        <v>1</v>
      </c>
      <c r="AN1702" s="1">
        <v>0</v>
      </c>
      <c r="AO1702" s="1">
        <v>1</v>
      </c>
      <c r="AP1702" s="1">
        <v>0</v>
      </c>
      <c r="AQ1702" s="1">
        <v>0</v>
      </c>
      <c r="AR1702" s="1">
        <v>0</v>
      </c>
      <c r="AS1702" s="1">
        <v>1</v>
      </c>
      <c r="AT1702" s="1">
        <v>9</v>
      </c>
      <c r="AU1702" s="1">
        <v>91704</v>
      </c>
      <c r="AV1702" s="1">
        <v>15.5</v>
      </c>
      <c r="AW1702" s="1" t="s">
        <v>59</v>
      </c>
      <c r="AX1702" s="1">
        <v>8</v>
      </c>
    </row>
    <row r="1703" spans="1:50">
      <c r="A1703" s="1" t="s">
        <v>3009</v>
      </c>
      <c r="B1703" s="1" t="s">
        <v>3010</v>
      </c>
      <c r="C1703" s="1" t="s">
        <v>75</v>
      </c>
      <c r="D1703" s="1">
        <v>2640</v>
      </c>
      <c r="E1703" s="1" t="s">
        <v>63</v>
      </c>
      <c r="F1703" s="1">
        <v>46</v>
      </c>
      <c r="G1703" s="1" t="s">
        <v>127</v>
      </c>
      <c r="H1703" s="1">
        <v>490.46</v>
      </c>
      <c r="I1703" s="1" t="s">
        <v>76</v>
      </c>
      <c r="J1703" s="1" t="s">
        <v>71</v>
      </c>
      <c r="K1703" s="1" t="s">
        <v>72</v>
      </c>
      <c r="L1703" s="1" t="s">
        <v>66</v>
      </c>
      <c r="M1703" s="1">
        <v>2</v>
      </c>
      <c r="N1703" s="1">
        <v>2</v>
      </c>
      <c r="O1703" s="1">
        <v>2</v>
      </c>
      <c r="P1703" s="1">
        <v>0</v>
      </c>
      <c r="Q1703" s="1" t="s">
        <v>59</v>
      </c>
      <c r="R1703" s="1" t="s">
        <v>59</v>
      </c>
      <c r="S1703" s="1" t="s">
        <v>59</v>
      </c>
      <c r="T1703" s="1" t="s">
        <v>59</v>
      </c>
      <c r="U1703" s="1" t="s">
        <v>59</v>
      </c>
      <c r="V1703" s="1">
        <v>1</v>
      </c>
      <c r="W1703" s="1">
        <v>1</v>
      </c>
      <c r="X1703" s="1">
        <v>1</v>
      </c>
      <c r="Y1703" s="1" t="s">
        <v>66</v>
      </c>
      <c r="Z1703" s="1" t="s">
        <v>58</v>
      </c>
      <c r="AA1703" s="1" t="s">
        <v>58</v>
      </c>
      <c r="AB1703" s="1" t="s">
        <v>66</v>
      </c>
      <c r="AC1703" s="1" t="s">
        <v>58</v>
      </c>
      <c r="AD1703" s="1" t="s">
        <v>58</v>
      </c>
      <c r="AE1703" s="1" t="s">
        <v>58</v>
      </c>
      <c r="AF1703" s="1" t="s">
        <v>58</v>
      </c>
      <c r="AG1703" s="1" t="s">
        <v>58</v>
      </c>
      <c r="AH1703" s="1" t="s">
        <v>58</v>
      </c>
      <c r="AI1703" s="1" t="s">
        <v>58</v>
      </c>
      <c r="AJ1703" s="1" t="s">
        <v>58</v>
      </c>
      <c r="AK1703" s="1">
        <v>1</v>
      </c>
      <c r="AL1703" s="1">
        <v>1</v>
      </c>
      <c r="AM1703" s="1">
        <v>1</v>
      </c>
      <c r="AN1703" s="1">
        <v>0</v>
      </c>
      <c r="AO1703" s="1">
        <v>1</v>
      </c>
      <c r="AP1703" s="1">
        <v>0</v>
      </c>
      <c r="AQ1703" s="1">
        <v>0</v>
      </c>
      <c r="AR1703" s="1">
        <v>0</v>
      </c>
      <c r="AS1703" s="1">
        <v>1</v>
      </c>
      <c r="AT1703" s="1">
        <v>9</v>
      </c>
      <c r="AU1703" s="1">
        <v>130654</v>
      </c>
      <c r="AV1703" s="1">
        <v>15.2</v>
      </c>
      <c r="AW1703" s="1" t="s">
        <v>59</v>
      </c>
      <c r="AX1703" s="1">
        <v>1</v>
      </c>
    </row>
    <row r="1704" spans="1:50">
      <c r="A1704" s="1" t="s">
        <v>3011</v>
      </c>
      <c r="B1704" s="1" t="s">
        <v>340</v>
      </c>
      <c r="C1704" s="1" t="s">
        <v>205</v>
      </c>
      <c r="D1704" s="1">
        <v>3480</v>
      </c>
      <c r="E1704" s="1" t="s">
        <v>53</v>
      </c>
      <c r="F1704" s="1">
        <v>58</v>
      </c>
      <c r="G1704" s="1" t="s">
        <v>363</v>
      </c>
      <c r="H1704" s="1">
        <v>354.28</v>
      </c>
      <c r="I1704" s="1" t="s">
        <v>55</v>
      </c>
      <c r="J1704" s="1" t="s">
        <v>55</v>
      </c>
      <c r="K1704" s="1" t="s">
        <v>90</v>
      </c>
      <c r="L1704" s="1" t="s">
        <v>58</v>
      </c>
      <c r="M1704" s="1">
        <v>0</v>
      </c>
      <c r="N1704" s="1">
        <v>1</v>
      </c>
      <c r="O1704" s="1">
        <v>1</v>
      </c>
      <c r="P1704" s="1">
        <v>0</v>
      </c>
      <c r="Q1704" s="1" t="s">
        <v>59</v>
      </c>
      <c r="R1704" s="1" t="s">
        <v>59</v>
      </c>
      <c r="S1704" s="1" t="s">
        <v>59</v>
      </c>
      <c r="T1704" s="1" t="s">
        <v>59</v>
      </c>
      <c r="U1704" s="1" t="s">
        <v>59</v>
      </c>
      <c r="W1704" s="1">
        <v>0</v>
      </c>
      <c r="X1704" s="1">
        <v>0</v>
      </c>
      <c r="Y1704" s="1" t="s">
        <v>58</v>
      </c>
      <c r="Z1704" s="1" t="s">
        <v>66</v>
      </c>
      <c r="AA1704" s="1" t="s">
        <v>58</v>
      </c>
      <c r="AB1704" s="1" t="s">
        <v>58</v>
      </c>
      <c r="AC1704" s="1" t="s">
        <v>58</v>
      </c>
      <c r="AD1704" s="1" t="s">
        <v>58</v>
      </c>
      <c r="AE1704" s="1" t="s">
        <v>58</v>
      </c>
      <c r="AF1704" s="1" t="s">
        <v>58</v>
      </c>
      <c r="AG1704" s="1" t="s">
        <v>58</v>
      </c>
      <c r="AH1704" s="1" t="s">
        <v>58</v>
      </c>
      <c r="AI1704" s="1" t="s">
        <v>58</v>
      </c>
      <c r="AJ1704" s="1" t="s">
        <v>58</v>
      </c>
      <c r="AK1704" s="1">
        <v>0</v>
      </c>
      <c r="AL1704" s="1">
        <v>1</v>
      </c>
      <c r="AM1704" s="1">
        <v>1</v>
      </c>
      <c r="AN1704" s="1">
        <v>0</v>
      </c>
      <c r="AO1704" s="1">
        <v>1</v>
      </c>
      <c r="AP1704" s="1">
        <v>0</v>
      </c>
      <c r="AQ1704" s="1">
        <v>0</v>
      </c>
      <c r="AR1704" s="1">
        <v>0</v>
      </c>
      <c r="AS1704" s="1">
        <v>1</v>
      </c>
      <c r="AT1704" s="1">
        <v>9</v>
      </c>
      <c r="AU1704" s="1">
        <v>79443</v>
      </c>
      <c r="AV1704" s="1">
        <v>13.3</v>
      </c>
      <c r="AW1704" s="1" t="s">
        <v>59</v>
      </c>
      <c r="AX1704" s="1">
        <v>1</v>
      </c>
    </row>
    <row r="1705" spans="1:50">
      <c r="A1705" s="1" t="s">
        <v>3012</v>
      </c>
      <c r="B1705" s="1" t="s">
        <v>1087</v>
      </c>
      <c r="C1705" s="1" t="s">
        <v>171</v>
      </c>
      <c r="D1705" s="1">
        <v>8160</v>
      </c>
      <c r="E1705" s="1" t="s">
        <v>53</v>
      </c>
      <c r="F1705" s="1">
        <v>0</v>
      </c>
      <c r="G1705" s="1" t="s">
        <v>70</v>
      </c>
      <c r="H1705" s="1">
        <v>282.89</v>
      </c>
      <c r="I1705" s="1" t="s">
        <v>55</v>
      </c>
      <c r="J1705" s="1" t="s">
        <v>55</v>
      </c>
      <c r="K1705" s="1" t="s">
        <v>85</v>
      </c>
      <c r="L1705" s="1" t="s">
        <v>66</v>
      </c>
      <c r="M1705" s="1">
        <v>2</v>
      </c>
      <c r="N1705" s="1">
        <v>1</v>
      </c>
      <c r="O1705" s="1">
        <v>1</v>
      </c>
      <c r="P1705" s="1">
        <v>0</v>
      </c>
      <c r="Q1705" s="1" t="s">
        <v>59</v>
      </c>
      <c r="R1705" s="1" t="s">
        <v>59</v>
      </c>
      <c r="S1705" s="1" t="s">
        <v>59</v>
      </c>
      <c r="T1705" s="1" t="s">
        <v>59</v>
      </c>
      <c r="U1705" s="1" t="s">
        <v>59</v>
      </c>
      <c r="V1705" s="1">
        <v>2</v>
      </c>
      <c r="W1705" s="1">
        <v>0</v>
      </c>
      <c r="X1705" s="1">
        <v>1</v>
      </c>
      <c r="Y1705" s="1" t="s">
        <v>58</v>
      </c>
      <c r="Z1705" s="1" t="s">
        <v>58</v>
      </c>
      <c r="AA1705" s="1" t="s">
        <v>58</v>
      </c>
      <c r="AB1705" s="1" t="s">
        <v>58</v>
      </c>
      <c r="AC1705" s="1" t="s">
        <v>58</v>
      </c>
      <c r="AD1705" s="1" t="s">
        <v>58</v>
      </c>
      <c r="AE1705" s="1" t="s">
        <v>58</v>
      </c>
      <c r="AF1705" s="1" t="s">
        <v>58</v>
      </c>
      <c r="AG1705" s="1" t="s">
        <v>58</v>
      </c>
      <c r="AH1705" s="1" t="s">
        <v>58</v>
      </c>
      <c r="AI1705" s="1" t="s">
        <v>58</v>
      </c>
      <c r="AJ1705" s="1" t="s">
        <v>58</v>
      </c>
      <c r="AK1705" s="1">
        <v>0</v>
      </c>
      <c r="AL1705" s="1">
        <v>0</v>
      </c>
      <c r="AM1705" s="1">
        <v>1</v>
      </c>
      <c r="AN1705" s="1">
        <v>0</v>
      </c>
      <c r="AO1705" s="1">
        <v>1</v>
      </c>
      <c r="AP1705" s="1">
        <v>0</v>
      </c>
      <c r="AQ1705" s="1">
        <v>0</v>
      </c>
      <c r="AR1705" s="1">
        <v>0</v>
      </c>
      <c r="AS1705" s="1">
        <v>0</v>
      </c>
      <c r="AT1705" s="1">
        <v>6</v>
      </c>
      <c r="AU1705" s="1">
        <v>72668</v>
      </c>
      <c r="AV1705" s="1">
        <v>14</v>
      </c>
      <c r="AW1705" s="1" t="s">
        <v>59</v>
      </c>
      <c r="AX1705" s="1">
        <v>3</v>
      </c>
    </row>
    <row r="1706" spans="1:50">
      <c r="A1706" s="1" t="s">
        <v>3013</v>
      </c>
      <c r="B1706" s="1" t="s">
        <v>570</v>
      </c>
      <c r="C1706" s="1" t="s">
        <v>114</v>
      </c>
      <c r="D1706" s="1">
        <v>4120</v>
      </c>
      <c r="E1706" s="1" t="s">
        <v>53</v>
      </c>
      <c r="F1706" s="1">
        <v>50</v>
      </c>
      <c r="G1706" s="1" t="s">
        <v>70</v>
      </c>
      <c r="H1706" s="1">
        <v>395.39</v>
      </c>
      <c r="I1706" s="1" t="s">
        <v>100</v>
      </c>
      <c r="J1706" s="1" t="s">
        <v>56</v>
      </c>
      <c r="K1706" s="1" t="s">
        <v>256</v>
      </c>
      <c r="L1706" s="1" t="s">
        <v>66</v>
      </c>
      <c r="M1706" s="1">
        <v>1</v>
      </c>
      <c r="N1706" s="1">
        <v>2</v>
      </c>
      <c r="O1706" s="1">
        <v>2</v>
      </c>
      <c r="P1706" s="1">
        <v>0</v>
      </c>
      <c r="Q1706" s="1" t="s">
        <v>59</v>
      </c>
      <c r="R1706" s="1" t="s">
        <v>59</v>
      </c>
      <c r="S1706" s="1" t="s">
        <v>66</v>
      </c>
      <c r="T1706" s="1" t="s">
        <v>66</v>
      </c>
      <c r="U1706" s="1" t="s">
        <v>66</v>
      </c>
      <c r="W1706" s="1">
        <v>0</v>
      </c>
      <c r="X1706" s="1">
        <v>0</v>
      </c>
      <c r="Y1706" s="1" t="s">
        <v>58</v>
      </c>
      <c r="Z1706" s="1" t="s">
        <v>58</v>
      </c>
      <c r="AA1706" s="1" t="s">
        <v>58</v>
      </c>
      <c r="AB1706" s="1" t="s">
        <v>58</v>
      </c>
      <c r="AC1706" s="1" t="s">
        <v>58</v>
      </c>
      <c r="AD1706" s="1" t="s">
        <v>58</v>
      </c>
      <c r="AE1706" s="1" t="s">
        <v>58</v>
      </c>
      <c r="AF1706" s="1" t="s">
        <v>58</v>
      </c>
      <c r="AG1706" s="1" t="s">
        <v>58</v>
      </c>
      <c r="AH1706" s="1" t="s">
        <v>58</v>
      </c>
      <c r="AI1706" s="1" t="s">
        <v>58</v>
      </c>
      <c r="AJ1706" s="1" t="s">
        <v>58</v>
      </c>
      <c r="AK1706" s="1">
        <v>1</v>
      </c>
      <c r="AL1706" s="1">
        <v>1</v>
      </c>
      <c r="AM1706" s="1">
        <v>1</v>
      </c>
      <c r="AN1706" s="1">
        <v>0</v>
      </c>
      <c r="AO1706" s="1">
        <v>1</v>
      </c>
      <c r="AP1706" s="1">
        <v>0</v>
      </c>
      <c r="AQ1706" s="1">
        <v>0</v>
      </c>
      <c r="AR1706" s="1">
        <v>1</v>
      </c>
      <c r="AS1706" s="1">
        <v>1</v>
      </c>
      <c r="AT1706" s="1">
        <v>8</v>
      </c>
      <c r="AU1706" s="1">
        <v>81033</v>
      </c>
      <c r="AV1706" s="1">
        <v>13.5</v>
      </c>
      <c r="AW1706" s="1" t="s">
        <v>59</v>
      </c>
      <c r="AX1706" s="1">
        <v>4</v>
      </c>
    </row>
    <row r="1707" spans="1:50">
      <c r="A1707" s="1" t="s">
        <v>3014</v>
      </c>
      <c r="B1707" s="1" t="s">
        <v>570</v>
      </c>
      <c r="C1707" s="1" t="s">
        <v>114</v>
      </c>
      <c r="D1707" s="1">
        <v>4120</v>
      </c>
      <c r="E1707" s="1" t="s">
        <v>63</v>
      </c>
      <c r="F1707" s="1">
        <v>42</v>
      </c>
      <c r="G1707" s="1" t="s">
        <v>70</v>
      </c>
      <c r="H1707" s="1">
        <v>436.18</v>
      </c>
      <c r="I1707" s="1" t="s">
        <v>105</v>
      </c>
      <c r="J1707" s="1" t="s">
        <v>71</v>
      </c>
      <c r="K1707" s="1" t="s">
        <v>153</v>
      </c>
      <c r="L1707" s="1" t="s">
        <v>66</v>
      </c>
      <c r="M1707" s="1">
        <v>2</v>
      </c>
      <c r="N1707" s="1">
        <v>2</v>
      </c>
      <c r="O1707" s="1">
        <v>2</v>
      </c>
      <c r="P1707" s="1">
        <v>0</v>
      </c>
      <c r="Q1707" s="1" t="s">
        <v>59</v>
      </c>
      <c r="R1707" s="1" t="s">
        <v>59</v>
      </c>
      <c r="S1707" s="1" t="s">
        <v>59</v>
      </c>
      <c r="T1707" s="1" t="s">
        <v>59</v>
      </c>
      <c r="U1707" s="1" t="s">
        <v>59</v>
      </c>
      <c r="W1707" s="1">
        <v>0</v>
      </c>
      <c r="X1707" s="1">
        <v>0</v>
      </c>
      <c r="Y1707" s="1" t="s">
        <v>58</v>
      </c>
      <c r="Z1707" s="1" t="s">
        <v>58</v>
      </c>
      <c r="AA1707" s="1" t="s">
        <v>58</v>
      </c>
      <c r="AB1707" s="1" t="s">
        <v>58</v>
      </c>
      <c r="AC1707" s="1" t="s">
        <v>58</v>
      </c>
      <c r="AD1707" s="1" t="s">
        <v>58</v>
      </c>
      <c r="AE1707" s="1" t="s">
        <v>58</v>
      </c>
      <c r="AF1707" s="1" t="s">
        <v>58</v>
      </c>
      <c r="AG1707" s="1" t="s">
        <v>58</v>
      </c>
      <c r="AH1707" s="1" t="s">
        <v>58</v>
      </c>
      <c r="AI1707" s="1" t="s">
        <v>58</v>
      </c>
      <c r="AJ1707" s="1" t="s">
        <v>58</v>
      </c>
      <c r="AK1707" s="1">
        <v>0</v>
      </c>
      <c r="AL1707" s="1">
        <v>0</v>
      </c>
      <c r="AM1707" s="1">
        <v>1</v>
      </c>
      <c r="AN1707" s="1">
        <v>0</v>
      </c>
      <c r="AO1707" s="1">
        <v>0</v>
      </c>
      <c r="AP1707" s="1">
        <v>0</v>
      </c>
      <c r="AQ1707" s="1">
        <v>0</v>
      </c>
      <c r="AR1707" s="1">
        <v>0</v>
      </c>
      <c r="AS1707" s="1">
        <v>0</v>
      </c>
      <c r="AT1707" s="1">
        <v>9</v>
      </c>
      <c r="AU1707" s="1">
        <v>94128</v>
      </c>
      <c r="AV1707" s="1">
        <v>14.1</v>
      </c>
      <c r="AW1707" s="1" t="s">
        <v>59</v>
      </c>
      <c r="AX1707" s="1">
        <v>4</v>
      </c>
    </row>
    <row r="1708" spans="1:50">
      <c r="A1708" s="1" t="s">
        <v>3015</v>
      </c>
      <c r="B1708" s="1" t="s">
        <v>1062</v>
      </c>
      <c r="C1708" s="1" t="s">
        <v>236</v>
      </c>
      <c r="D1708" s="1">
        <v>8520</v>
      </c>
      <c r="E1708" s="1" t="s">
        <v>53</v>
      </c>
      <c r="F1708" s="1">
        <v>32</v>
      </c>
      <c r="G1708" s="1" t="s">
        <v>64</v>
      </c>
      <c r="H1708" s="1">
        <v>351.64</v>
      </c>
      <c r="I1708" s="1" t="s">
        <v>55</v>
      </c>
      <c r="J1708" s="1" t="s">
        <v>55</v>
      </c>
      <c r="K1708" s="1" t="s">
        <v>90</v>
      </c>
      <c r="L1708" s="1" t="s">
        <v>66</v>
      </c>
      <c r="M1708" s="1">
        <v>2</v>
      </c>
      <c r="N1708" s="1">
        <v>2</v>
      </c>
      <c r="O1708" s="1">
        <v>2</v>
      </c>
      <c r="P1708" s="1">
        <v>0</v>
      </c>
      <c r="Q1708" s="1" t="s">
        <v>59</v>
      </c>
      <c r="R1708" s="1" t="s">
        <v>59</v>
      </c>
      <c r="S1708" s="1" t="s">
        <v>59</v>
      </c>
      <c r="T1708" s="1" t="s">
        <v>59</v>
      </c>
      <c r="U1708" s="1" t="s">
        <v>59</v>
      </c>
      <c r="V1708" s="1">
        <v>1</v>
      </c>
      <c r="W1708" s="1">
        <v>1</v>
      </c>
      <c r="X1708" s="1">
        <v>0</v>
      </c>
      <c r="Y1708" s="1" t="s">
        <v>58</v>
      </c>
      <c r="Z1708" s="1" t="s">
        <v>66</v>
      </c>
      <c r="AA1708" s="1" t="s">
        <v>58</v>
      </c>
      <c r="AB1708" s="1" t="s">
        <v>58</v>
      </c>
      <c r="AC1708" s="1" t="s">
        <v>58</v>
      </c>
      <c r="AD1708" s="1" t="s">
        <v>58</v>
      </c>
      <c r="AE1708" s="1" t="s">
        <v>66</v>
      </c>
      <c r="AF1708" s="1" t="s">
        <v>58</v>
      </c>
      <c r="AG1708" s="1" t="s">
        <v>58</v>
      </c>
      <c r="AH1708" s="1" t="s">
        <v>58</v>
      </c>
      <c r="AI1708" s="1" t="s">
        <v>58</v>
      </c>
      <c r="AJ1708" s="1" t="s">
        <v>58</v>
      </c>
      <c r="AK1708" s="1">
        <v>0</v>
      </c>
      <c r="AL1708" s="1">
        <v>0</v>
      </c>
      <c r="AM1708" s="1">
        <v>1</v>
      </c>
      <c r="AN1708" s="1">
        <v>0</v>
      </c>
      <c r="AO1708" s="1">
        <v>0</v>
      </c>
      <c r="AP1708" s="1">
        <v>0</v>
      </c>
      <c r="AQ1708" s="1">
        <v>0</v>
      </c>
      <c r="AR1708" s="1">
        <v>0</v>
      </c>
      <c r="AS1708" s="1">
        <v>1</v>
      </c>
      <c r="AT1708" s="1">
        <v>7</v>
      </c>
      <c r="AU1708" s="1">
        <v>69072</v>
      </c>
      <c r="AV1708" s="1">
        <v>14.2</v>
      </c>
      <c r="AW1708" s="1" t="s">
        <v>59</v>
      </c>
      <c r="AX1708" s="1">
        <v>4</v>
      </c>
    </row>
    <row r="1709" spans="1:50">
      <c r="A1709" s="1" t="s">
        <v>3016</v>
      </c>
      <c r="B1709" s="1" t="s">
        <v>3017</v>
      </c>
      <c r="C1709" s="1" t="s">
        <v>119</v>
      </c>
      <c r="D1709" s="1">
        <v>520</v>
      </c>
      <c r="E1709" s="1" t="s">
        <v>63</v>
      </c>
      <c r="F1709" s="1">
        <v>46</v>
      </c>
      <c r="G1709" s="1" t="s">
        <v>64</v>
      </c>
      <c r="H1709" s="1">
        <v>398.36</v>
      </c>
      <c r="I1709" s="1" t="s">
        <v>105</v>
      </c>
      <c r="J1709" s="1" t="s">
        <v>71</v>
      </c>
      <c r="K1709" s="1" t="s">
        <v>80</v>
      </c>
      <c r="L1709" s="1" t="s">
        <v>66</v>
      </c>
      <c r="M1709" s="1">
        <v>3</v>
      </c>
      <c r="N1709" s="1">
        <v>1</v>
      </c>
      <c r="O1709" s="1">
        <v>1</v>
      </c>
      <c r="P1709" s="1">
        <v>0</v>
      </c>
      <c r="Q1709" s="1" t="s">
        <v>59</v>
      </c>
      <c r="R1709" s="1" t="s">
        <v>59</v>
      </c>
      <c r="S1709" s="1" t="s">
        <v>66</v>
      </c>
      <c r="T1709" s="1" t="s">
        <v>66</v>
      </c>
      <c r="U1709" s="1" t="s">
        <v>59</v>
      </c>
      <c r="W1709" s="1">
        <v>0</v>
      </c>
      <c r="X1709" s="1">
        <v>0</v>
      </c>
      <c r="Y1709" s="1" t="s">
        <v>66</v>
      </c>
      <c r="Z1709" s="1" t="s">
        <v>66</v>
      </c>
      <c r="AA1709" s="1" t="s">
        <v>58</v>
      </c>
      <c r="AB1709" s="1" t="s">
        <v>66</v>
      </c>
      <c r="AC1709" s="1" t="s">
        <v>58</v>
      </c>
      <c r="AD1709" s="1" t="s">
        <v>58</v>
      </c>
      <c r="AE1709" s="1" t="s">
        <v>66</v>
      </c>
      <c r="AF1709" s="1" t="s">
        <v>58</v>
      </c>
      <c r="AG1709" s="1" t="s">
        <v>66</v>
      </c>
      <c r="AH1709" s="1" t="s">
        <v>58</v>
      </c>
      <c r="AI1709" s="1" t="s">
        <v>58</v>
      </c>
      <c r="AJ1709" s="1" t="s">
        <v>58</v>
      </c>
      <c r="AK1709" s="1">
        <v>1</v>
      </c>
      <c r="AL1709" s="1">
        <v>1</v>
      </c>
      <c r="AM1709" s="1">
        <v>1</v>
      </c>
      <c r="AN1709" s="1">
        <v>0</v>
      </c>
      <c r="AO1709" s="1">
        <v>1</v>
      </c>
      <c r="AP1709" s="1">
        <v>0</v>
      </c>
      <c r="AQ1709" s="1">
        <v>0</v>
      </c>
      <c r="AR1709" s="1">
        <v>0</v>
      </c>
      <c r="AS1709" s="1">
        <v>1</v>
      </c>
      <c r="AT1709" s="1">
        <v>9</v>
      </c>
      <c r="AU1709" s="1">
        <v>97428</v>
      </c>
      <c r="AV1709" s="1">
        <v>14.1</v>
      </c>
      <c r="AW1709" s="1" t="s">
        <v>59</v>
      </c>
      <c r="AX1709" s="1">
        <v>7</v>
      </c>
    </row>
    <row r="1710" spans="1:50">
      <c r="A1710" s="1" t="s">
        <v>3018</v>
      </c>
      <c r="B1710" s="1" t="s">
        <v>165</v>
      </c>
      <c r="C1710" s="1" t="s">
        <v>126</v>
      </c>
      <c r="D1710" s="1">
        <v>1760</v>
      </c>
      <c r="E1710" s="1" t="s">
        <v>63</v>
      </c>
      <c r="F1710" s="1">
        <v>60</v>
      </c>
      <c r="G1710" s="1" t="s">
        <v>70</v>
      </c>
      <c r="H1710" s="1">
        <v>302.95999999999998</v>
      </c>
      <c r="I1710" s="1" t="s">
        <v>105</v>
      </c>
      <c r="J1710" s="1" t="s">
        <v>71</v>
      </c>
      <c r="K1710" s="1" t="s">
        <v>256</v>
      </c>
      <c r="L1710" s="1" t="s">
        <v>58</v>
      </c>
      <c r="M1710" s="1">
        <v>0</v>
      </c>
      <c r="N1710" s="1">
        <v>2</v>
      </c>
      <c r="O1710" s="1">
        <v>2</v>
      </c>
      <c r="P1710" s="1">
        <v>0</v>
      </c>
      <c r="Q1710" s="1" t="s">
        <v>59</v>
      </c>
      <c r="R1710" s="1" t="s">
        <v>59</v>
      </c>
      <c r="S1710" s="1" t="s">
        <v>59</v>
      </c>
      <c r="T1710" s="1" t="s">
        <v>59</v>
      </c>
      <c r="U1710" s="1" t="s">
        <v>59</v>
      </c>
      <c r="W1710" s="1">
        <v>0</v>
      </c>
      <c r="X1710" s="1">
        <v>0</v>
      </c>
      <c r="Y1710" s="1" t="s">
        <v>66</v>
      </c>
      <c r="Z1710" s="1" t="s">
        <v>66</v>
      </c>
      <c r="AA1710" s="1" t="s">
        <v>58</v>
      </c>
      <c r="AB1710" s="1" t="s">
        <v>66</v>
      </c>
      <c r="AC1710" s="1" t="s">
        <v>58</v>
      </c>
      <c r="AD1710" s="1" t="s">
        <v>58</v>
      </c>
      <c r="AE1710" s="1" t="s">
        <v>66</v>
      </c>
      <c r="AF1710" s="1" t="s">
        <v>58</v>
      </c>
      <c r="AG1710" s="1" t="s">
        <v>58</v>
      </c>
      <c r="AH1710" s="1" t="s">
        <v>58</v>
      </c>
      <c r="AI1710" s="1" t="s">
        <v>58</v>
      </c>
      <c r="AJ1710" s="1" t="s">
        <v>58</v>
      </c>
      <c r="AK1710" s="1">
        <v>0</v>
      </c>
      <c r="AL1710" s="1">
        <v>0</v>
      </c>
      <c r="AM1710" s="1">
        <v>1</v>
      </c>
      <c r="AN1710" s="1">
        <v>0</v>
      </c>
      <c r="AO1710" s="1">
        <v>1</v>
      </c>
      <c r="AP1710" s="1">
        <v>0</v>
      </c>
      <c r="AQ1710" s="1">
        <v>1</v>
      </c>
      <c r="AR1710" s="1">
        <v>0</v>
      </c>
      <c r="AS1710" s="1">
        <v>0</v>
      </c>
      <c r="AT1710" s="1">
        <v>8</v>
      </c>
      <c r="AU1710" s="1">
        <v>74712</v>
      </c>
      <c r="AV1710" s="1">
        <v>14.8</v>
      </c>
      <c r="AW1710" s="1" t="s">
        <v>59</v>
      </c>
      <c r="AX1710" s="1">
        <v>7</v>
      </c>
    </row>
    <row r="1711" spans="1:50">
      <c r="A1711" s="1" t="s">
        <v>3019</v>
      </c>
      <c r="B1711" s="1" t="s">
        <v>3020</v>
      </c>
      <c r="C1711" s="1" t="s">
        <v>93</v>
      </c>
      <c r="D1711" s="1">
        <v>1120</v>
      </c>
      <c r="E1711" s="1" t="s">
        <v>53</v>
      </c>
      <c r="F1711" s="1">
        <v>58</v>
      </c>
      <c r="G1711" s="1" t="s">
        <v>226</v>
      </c>
      <c r="H1711" s="1">
        <v>437.83</v>
      </c>
      <c r="I1711" s="1" t="s">
        <v>55</v>
      </c>
      <c r="J1711" s="1" t="s">
        <v>55</v>
      </c>
      <c r="K1711" s="1" t="s">
        <v>57</v>
      </c>
      <c r="L1711" s="1" t="s">
        <v>58</v>
      </c>
      <c r="M1711" s="1">
        <v>0</v>
      </c>
      <c r="N1711" s="1">
        <v>2</v>
      </c>
      <c r="O1711" s="1">
        <v>2</v>
      </c>
      <c r="P1711" s="1">
        <v>0</v>
      </c>
      <c r="Q1711" s="1" t="s">
        <v>59</v>
      </c>
      <c r="R1711" s="1" t="s">
        <v>59</v>
      </c>
      <c r="S1711" s="1" t="s">
        <v>59</v>
      </c>
      <c r="T1711" s="1" t="s">
        <v>59</v>
      </c>
      <c r="U1711" s="1" t="s">
        <v>59</v>
      </c>
      <c r="W1711" s="1">
        <v>0</v>
      </c>
      <c r="X1711" s="1">
        <v>0</v>
      </c>
      <c r="Y1711" s="1" t="s">
        <v>66</v>
      </c>
      <c r="Z1711" s="1" t="s">
        <v>58</v>
      </c>
      <c r="AA1711" s="1" t="s">
        <v>66</v>
      </c>
      <c r="AB1711" s="1" t="s">
        <v>58</v>
      </c>
      <c r="AC1711" s="1" t="s">
        <v>58</v>
      </c>
      <c r="AD1711" s="1" t="s">
        <v>58</v>
      </c>
      <c r="AE1711" s="1" t="s">
        <v>58</v>
      </c>
      <c r="AF1711" s="1" t="s">
        <v>58</v>
      </c>
      <c r="AG1711" s="1" t="s">
        <v>58</v>
      </c>
      <c r="AH1711" s="1" t="s">
        <v>58</v>
      </c>
      <c r="AI1711" s="1" t="s">
        <v>58</v>
      </c>
      <c r="AJ1711" s="1" t="s">
        <v>58</v>
      </c>
      <c r="AK1711" s="1">
        <v>0</v>
      </c>
      <c r="AL1711" s="1">
        <v>0</v>
      </c>
      <c r="AM1711" s="1">
        <v>1</v>
      </c>
      <c r="AN1711" s="1">
        <v>1</v>
      </c>
      <c r="AO1711" s="1">
        <v>0</v>
      </c>
      <c r="AP1711" s="1">
        <v>0</v>
      </c>
      <c r="AQ1711" s="1">
        <v>0</v>
      </c>
      <c r="AR1711" s="1">
        <v>0</v>
      </c>
      <c r="AS1711" s="1">
        <v>1</v>
      </c>
      <c r="AT1711" s="1">
        <v>9</v>
      </c>
      <c r="AU1711" s="1">
        <v>119642</v>
      </c>
      <c r="AV1711" s="1">
        <v>15.2</v>
      </c>
      <c r="AW1711" s="1" t="s">
        <v>59</v>
      </c>
      <c r="AX1711" s="1">
        <v>5</v>
      </c>
    </row>
    <row r="1712" spans="1:50">
      <c r="A1712" s="1" t="s">
        <v>3021</v>
      </c>
      <c r="B1712" s="1" t="s">
        <v>160</v>
      </c>
      <c r="C1712" s="1" t="s">
        <v>148</v>
      </c>
      <c r="D1712" s="1">
        <v>5015</v>
      </c>
      <c r="E1712" s="1" t="s">
        <v>63</v>
      </c>
      <c r="F1712" s="1">
        <v>54</v>
      </c>
      <c r="G1712" s="1" t="s">
        <v>246</v>
      </c>
      <c r="H1712" s="1">
        <v>490.46</v>
      </c>
      <c r="I1712" s="1" t="s">
        <v>105</v>
      </c>
      <c r="J1712" s="1" t="s">
        <v>55</v>
      </c>
      <c r="K1712" s="1" t="s">
        <v>72</v>
      </c>
      <c r="L1712" s="1" t="s">
        <v>66</v>
      </c>
      <c r="M1712" s="1">
        <v>1</v>
      </c>
      <c r="N1712" s="1">
        <v>2</v>
      </c>
      <c r="O1712" s="1">
        <v>2</v>
      </c>
      <c r="P1712" s="1">
        <v>0</v>
      </c>
      <c r="Q1712" s="1" t="s">
        <v>59</v>
      </c>
      <c r="R1712" s="1" t="s">
        <v>66</v>
      </c>
      <c r="S1712" s="1" t="s">
        <v>66</v>
      </c>
      <c r="T1712" s="1" t="s">
        <v>59</v>
      </c>
      <c r="U1712" s="1" t="s">
        <v>59</v>
      </c>
      <c r="W1712" s="1">
        <v>0</v>
      </c>
      <c r="X1712" s="1">
        <v>0</v>
      </c>
      <c r="Y1712" s="1" t="s">
        <v>66</v>
      </c>
      <c r="Z1712" s="1" t="s">
        <v>58</v>
      </c>
      <c r="AA1712" s="1" t="s">
        <v>58</v>
      </c>
      <c r="AB1712" s="1" t="s">
        <v>66</v>
      </c>
      <c r="AC1712" s="1" t="s">
        <v>58</v>
      </c>
      <c r="AD1712" s="1" t="s">
        <v>58</v>
      </c>
      <c r="AE1712" s="1" t="s">
        <v>58</v>
      </c>
      <c r="AF1712" s="1" t="s">
        <v>58</v>
      </c>
      <c r="AG1712" s="1" t="s">
        <v>66</v>
      </c>
      <c r="AH1712" s="1" t="s">
        <v>58</v>
      </c>
      <c r="AI1712" s="1" t="s">
        <v>58</v>
      </c>
      <c r="AJ1712" s="1" t="s">
        <v>58</v>
      </c>
      <c r="AK1712" s="1">
        <v>0</v>
      </c>
      <c r="AL1712" s="1">
        <v>0</v>
      </c>
      <c r="AM1712" s="1">
        <v>1</v>
      </c>
      <c r="AN1712" s="1">
        <v>0</v>
      </c>
      <c r="AO1712" s="1">
        <v>1</v>
      </c>
      <c r="AP1712" s="1">
        <v>0</v>
      </c>
      <c r="AQ1712" s="1">
        <v>0</v>
      </c>
      <c r="AR1712" s="1">
        <v>0</v>
      </c>
      <c r="AS1712" s="1">
        <v>0</v>
      </c>
      <c r="AT1712" s="1">
        <v>9</v>
      </c>
      <c r="AU1712" s="1">
        <v>164758</v>
      </c>
      <c r="AV1712" s="1">
        <v>15.9</v>
      </c>
      <c r="AW1712" s="1" t="s">
        <v>59</v>
      </c>
      <c r="AX1712" s="1">
        <v>3</v>
      </c>
    </row>
    <row r="1713" spans="1:50">
      <c r="A1713" s="1" t="s">
        <v>3022</v>
      </c>
      <c r="B1713" s="1" t="s">
        <v>3023</v>
      </c>
      <c r="C1713" s="1" t="s">
        <v>103</v>
      </c>
      <c r="D1713" s="1">
        <v>4480</v>
      </c>
      <c r="E1713" s="1" t="s">
        <v>63</v>
      </c>
      <c r="F1713" s="1">
        <v>50</v>
      </c>
      <c r="G1713" s="1" t="s">
        <v>64</v>
      </c>
      <c r="H1713" s="1">
        <v>410.53</v>
      </c>
      <c r="I1713" s="1" t="s">
        <v>105</v>
      </c>
      <c r="J1713" s="1" t="s">
        <v>71</v>
      </c>
      <c r="K1713" s="1" t="s">
        <v>85</v>
      </c>
      <c r="L1713" s="1" t="s">
        <v>58</v>
      </c>
      <c r="M1713" s="1">
        <v>0</v>
      </c>
      <c r="N1713" s="1">
        <v>2</v>
      </c>
      <c r="O1713" s="1">
        <v>2</v>
      </c>
      <c r="P1713" s="1">
        <v>0</v>
      </c>
      <c r="Q1713" s="1" t="s">
        <v>59</v>
      </c>
      <c r="R1713" s="1" t="s">
        <v>59</v>
      </c>
      <c r="S1713" s="1" t="s">
        <v>59</v>
      </c>
      <c r="T1713" s="1" t="s">
        <v>66</v>
      </c>
      <c r="U1713" s="1" t="s">
        <v>59</v>
      </c>
      <c r="W1713" s="1">
        <v>0</v>
      </c>
      <c r="X1713" s="1">
        <v>0</v>
      </c>
      <c r="Y1713" s="1" t="s">
        <v>58</v>
      </c>
      <c r="Z1713" s="1" t="s">
        <v>66</v>
      </c>
      <c r="AA1713" s="1" t="s">
        <v>58</v>
      </c>
      <c r="AB1713" s="1" t="s">
        <v>66</v>
      </c>
      <c r="AC1713" s="1" t="s">
        <v>58</v>
      </c>
      <c r="AD1713" s="1" t="s">
        <v>58</v>
      </c>
      <c r="AE1713" s="1" t="s">
        <v>66</v>
      </c>
      <c r="AF1713" s="1" t="s">
        <v>58</v>
      </c>
      <c r="AG1713" s="1" t="s">
        <v>58</v>
      </c>
      <c r="AH1713" s="1" t="s">
        <v>58</v>
      </c>
      <c r="AI1713" s="1" t="s">
        <v>58</v>
      </c>
      <c r="AJ1713" s="1" t="s">
        <v>58</v>
      </c>
      <c r="AK1713" s="1">
        <v>0</v>
      </c>
      <c r="AL1713" s="1">
        <v>1</v>
      </c>
      <c r="AM1713" s="1">
        <v>1</v>
      </c>
      <c r="AN1713" s="1">
        <v>0</v>
      </c>
      <c r="AO1713" s="1">
        <v>0</v>
      </c>
      <c r="AP1713" s="1">
        <v>0</v>
      </c>
      <c r="AQ1713" s="1">
        <v>0</v>
      </c>
      <c r="AR1713" s="1">
        <v>1</v>
      </c>
      <c r="AS1713" s="1">
        <v>0</v>
      </c>
      <c r="AT1713" s="1">
        <v>9</v>
      </c>
      <c r="AU1713" s="1">
        <v>113353</v>
      </c>
      <c r="AV1713" s="1">
        <v>14.2</v>
      </c>
      <c r="AW1713" s="1" t="s">
        <v>59</v>
      </c>
      <c r="AX1713" s="1">
        <v>6</v>
      </c>
    </row>
    <row r="1714" spans="1:50">
      <c r="A1714" s="1" t="s">
        <v>3024</v>
      </c>
      <c r="B1714" s="1" t="s">
        <v>3025</v>
      </c>
      <c r="C1714" s="1" t="s">
        <v>171</v>
      </c>
      <c r="D1714" s="1">
        <v>5380</v>
      </c>
      <c r="E1714" s="1" t="s">
        <v>63</v>
      </c>
      <c r="F1714" s="1">
        <v>48</v>
      </c>
      <c r="G1714" s="1" t="s">
        <v>70</v>
      </c>
      <c r="H1714" s="1">
        <v>403.95</v>
      </c>
      <c r="I1714" s="1" t="s">
        <v>261</v>
      </c>
      <c r="J1714" s="1" t="s">
        <v>71</v>
      </c>
      <c r="K1714" s="1" t="s">
        <v>72</v>
      </c>
      <c r="L1714" s="1" t="s">
        <v>66</v>
      </c>
      <c r="M1714" s="1">
        <v>2</v>
      </c>
      <c r="N1714" s="1">
        <v>2</v>
      </c>
      <c r="O1714" s="1">
        <v>2</v>
      </c>
      <c r="P1714" s="1">
        <v>0</v>
      </c>
      <c r="Q1714" s="1" t="s">
        <v>59</v>
      </c>
      <c r="R1714" s="1" t="s">
        <v>59</v>
      </c>
      <c r="S1714" s="1" t="s">
        <v>59</v>
      </c>
      <c r="T1714" s="1" t="s">
        <v>59</v>
      </c>
      <c r="U1714" s="1" t="s">
        <v>59</v>
      </c>
      <c r="V1714" s="1">
        <v>2</v>
      </c>
      <c r="W1714" s="1">
        <v>1</v>
      </c>
      <c r="X1714" s="1">
        <v>1</v>
      </c>
      <c r="Y1714" s="1" t="s">
        <v>66</v>
      </c>
      <c r="Z1714" s="1" t="s">
        <v>66</v>
      </c>
      <c r="AA1714" s="1" t="s">
        <v>58</v>
      </c>
      <c r="AB1714" s="1" t="s">
        <v>66</v>
      </c>
      <c r="AC1714" s="1" t="s">
        <v>58</v>
      </c>
      <c r="AD1714" s="1" t="s">
        <v>58</v>
      </c>
      <c r="AE1714" s="1" t="s">
        <v>66</v>
      </c>
      <c r="AF1714" s="1" t="s">
        <v>58</v>
      </c>
      <c r="AG1714" s="1" t="s">
        <v>58</v>
      </c>
      <c r="AH1714" s="1" t="s">
        <v>66</v>
      </c>
      <c r="AI1714" s="1" t="s">
        <v>58</v>
      </c>
      <c r="AJ1714" s="1" t="s">
        <v>58</v>
      </c>
      <c r="AK1714" s="1">
        <v>1</v>
      </c>
      <c r="AL1714" s="1">
        <v>1</v>
      </c>
      <c r="AM1714" s="1">
        <v>1</v>
      </c>
      <c r="AN1714" s="1">
        <v>1</v>
      </c>
      <c r="AO1714" s="1">
        <v>1</v>
      </c>
      <c r="AP1714" s="1">
        <v>0</v>
      </c>
      <c r="AQ1714" s="1">
        <v>0</v>
      </c>
      <c r="AR1714" s="1">
        <v>0</v>
      </c>
      <c r="AS1714" s="1">
        <v>1</v>
      </c>
      <c r="AT1714" s="1">
        <v>7</v>
      </c>
      <c r="AU1714" s="1">
        <v>76175</v>
      </c>
      <c r="AV1714" s="1">
        <v>13.6</v>
      </c>
      <c r="AW1714" s="1" t="s">
        <v>59</v>
      </c>
      <c r="AX1714" s="1">
        <v>3</v>
      </c>
    </row>
    <row r="1715" spans="1:50">
      <c r="A1715" s="1" t="s">
        <v>3026</v>
      </c>
      <c r="B1715" s="1" t="s">
        <v>1345</v>
      </c>
      <c r="C1715" s="1" t="s">
        <v>202</v>
      </c>
      <c r="D1715" s="1">
        <v>1000</v>
      </c>
      <c r="E1715" s="1" t="s">
        <v>63</v>
      </c>
      <c r="F1715" s="1">
        <v>58</v>
      </c>
      <c r="G1715" s="1" t="s">
        <v>226</v>
      </c>
      <c r="H1715" s="1">
        <v>387.17</v>
      </c>
      <c r="I1715" s="1" t="s">
        <v>55</v>
      </c>
      <c r="J1715" s="1" t="s">
        <v>55</v>
      </c>
      <c r="K1715" s="1" t="s">
        <v>90</v>
      </c>
      <c r="L1715" s="1" t="s">
        <v>58</v>
      </c>
      <c r="M1715" s="1">
        <v>0</v>
      </c>
      <c r="N1715" s="1">
        <v>1</v>
      </c>
      <c r="O1715" s="1">
        <v>1</v>
      </c>
      <c r="P1715" s="1">
        <v>0</v>
      </c>
      <c r="Q1715" s="1" t="s">
        <v>59</v>
      </c>
      <c r="R1715" s="1" t="s">
        <v>59</v>
      </c>
      <c r="S1715" s="1" t="s">
        <v>59</v>
      </c>
      <c r="T1715" s="1" t="s">
        <v>59</v>
      </c>
      <c r="U1715" s="1" t="s">
        <v>59</v>
      </c>
      <c r="V1715" s="1">
        <v>1</v>
      </c>
      <c r="W1715" s="1">
        <v>1</v>
      </c>
      <c r="X1715" s="1">
        <v>0</v>
      </c>
      <c r="Y1715" s="1" t="s">
        <v>58</v>
      </c>
      <c r="Z1715" s="1" t="s">
        <v>66</v>
      </c>
      <c r="AA1715" s="1" t="s">
        <v>58</v>
      </c>
      <c r="AB1715" s="1" t="s">
        <v>66</v>
      </c>
      <c r="AC1715" s="1" t="s">
        <v>58</v>
      </c>
      <c r="AD1715" s="1" t="s">
        <v>58</v>
      </c>
      <c r="AE1715" s="1" t="s">
        <v>58</v>
      </c>
      <c r="AF1715" s="1" t="s">
        <v>58</v>
      </c>
      <c r="AG1715" s="1" t="s">
        <v>58</v>
      </c>
      <c r="AH1715" s="1" t="s">
        <v>58</v>
      </c>
      <c r="AI1715" s="1" t="s">
        <v>58</v>
      </c>
      <c r="AJ1715" s="1" t="s">
        <v>58</v>
      </c>
      <c r="AK1715" s="1">
        <v>0</v>
      </c>
      <c r="AL1715" s="1">
        <v>1</v>
      </c>
      <c r="AM1715" s="1">
        <v>1</v>
      </c>
      <c r="AN1715" s="1">
        <v>0</v>
      </c>
      <c r="AO1715" s="1">
        <v>1</v>
      </c>
      <c r="AP1715" s="1">
        <v>0</v>
      </c>
      <c r="AQ1715" s="1">
        <v>0</v>
      </c>
      <c r="AR1715" s="1">
        <v>0</v>
      </c>
      <c r="AS1715" s="1">
        <v>0</v>
      </c>
      <c r="AT1715" s="1">
        <v>9</v>
      </c>
      <c r="AU1715" s="1">
        <v>100961</v>
      </c>
      <c r="AV1715" s="1">
        <v>15.3</v>
      </c>
      <c r="AW1715" s="1" t="s">
        <v>59</v>
      </c>
      <c r="AX1715" s="1">
        <v>2</v>
      </c>
    </row>
    <row r="1716" spans="1:50">
      <c r="A1716" s="1" t="s">
        <v>3027</v>
      </c>
      <c r="B1716" s="1" t="s">
        <v>474</v>
      </c>
      <c r="C1716" s="1" t="s">
        <v>205</v>
      </c>
      <c r="D1716" s="1">
        <v>3480</v>
      </c>
      <c r="E1716" s="1" t="s">
        <v>53</v>
      </c>
      <c r="F1716" s="1">
        <v>40</v>
      </c>
      <c r="G1716" s="1" t="s">
        <v>363</v>
      </c>
      <c r="H1716" s="1">
        <v>369.08</v>
      </c>
      <c r="I1716" s="1" t="s">
        <v>55</v>
      </c>
      <c r="J1716" s="1" t="s">
        <v>71</v>
      </c>
      <c r="K1716" s="1" t="s">
        <v>153</v>
      </c>
      <c r="L1716" s="1" t="s">
        <v>58</v>
      </c>
      <c r="M1716" s="1">
        <v>0</v>
      </c>
      <c r="N1716" s="1">
        <v>2</v>
      </c>
      <c r="O1716" s="1">
        <v>2</v>
      </c>
      <c r="P1716" s="1">
        <v>0</v>
      </c>
      <c r="Q1716" s="1" t="s">
        <v>59</v>
      </c>
      <c r="R1716" s="1" t="s">
        <v>59</v>
      </c>
      <c r="S1716" s="1" t="s">
        <v>59</v>
      </c>
      <c r="T1716" s="1" t="s">
        <v>59</v>
      </c>
      <c r="U1716" s="1" t="s">
        <v>59</v>
      </c>
      <c r="W1716" s="1">
        <v>0</v>
      </c>
      <c r="X1716" s="1">
        <v>0</v>
      </c>
      <c r="Y1716" s="1" t="s">
        <v>66</v>
      </c>
      <c r="Z1716" s="1" t="s">
        <v>66</v>
      </c>
      <c r="AA1716" s="1" t="s">
        <v>58</v>
      </c>
      <c r="AB1716" s="1" t="s">
        <v>66</v>
      </c>
      <c r="AC1716" s="1" t="s">
        <v>58</v>
      </c>
      <c r="AD1716" s="1" t="s">
        <v>58</v>
      </c>
      <c r="AE1716" s="1" t="s">
        <v>58</v>
      </c>
      <c r="AF1716" s="1" t="s">
        <v>58</v>
      </c>
      <c r="AG1716" s="1" t="s">
        <v>58</v>
      </c>
      <c r="AH1716" s="1" t="s">
        <v>58</v>
      </c>
      <c r="AI1716" s="1" t="s">
        <v>58</v>
      </c>
      <c r="AJ1716" s="1" t="s">
        <v>58</v>
      </c>
      <c r="AK1716" s="1">
        <v>0</v>
      </c>
      <c r="AL1716" s="1">
        <v>0</v>
      </c>
      <c r="AM1716" s="1">
        <v>0</v>
      </c>
      <c r="AN1716" s="1">
        <v>0</v>
      </c>
      <c r="AO1716" s="1">
        <v>1</v>
      </c>
      <c r="AP1716" s="1">
        <v>0</v>
      </c>
      <c r="AQ1716" s="1">
        <v>0</v>
      </c>
      <c r="AR1716" s="1">
        <v>0</v>
      </c>
      <c r="AS1716" s="1">
        <v>1</v>
      </c>
      <c r="AT1716" s="1">
        <v>9</v>
      </c>
      <c r="AU1716" s="1">
        <v>94883</v>
      </c>
      <c r="AV1716" s="1">
        <v>14.9</v>
      </c>
      <c r="AW1716" s="1" t="s">
        <v>59</v>
      </c>
      <c r="AX1716" s="1">
        <v>1</v>
      </c>
    </row>
    <row r="1717" spans="1:50">
      <c r="A1717" s="1" t="s">
        <v>3028</v>
      </c>
      <c r="B1717" s="1" t="s">
        <v>3029</v>
      </c>
      <c r="C1717" s="1" t="s">
        <v>366</v>
      </c>
      <c r="D1717" s="1">
        <v>7160</v>
      </c>
      <c r="E1717" s="1" t="s">
        <v>53</v>
      </c>
      <c r="F1717" s="1">
        <v>42</v>
      </c>
      <c r="G1717" s="1" t="s">
        <v>226</v>
      </c>
      <c r="H1717" s="1">
        <v>364.8</v>
      </c>
      <c r="I1717" s="1" t="s">
        <v>100</v>
      </c>
      <c r="J1717" s="1" t="s">
        <v>71</v>
      </c>
      <c r="K1717" s="1" t="s">
        <v>72</v>
      </c>
      <c r="L1717" s="1" t="s">
        <v>66</v>
      </c>
      <c r="M1717" s="1">
        <v>1</v>
      </c>
      <c r="N1717" s="1">
        <v>2</v>
      </c>
      <c r="O1717" s="1">
        <v>2</v>
      </c>
      <c r="P1717" s="1">
        <v>0</v>
      </c>
      <c r="Q1717" s="1" t="s">
        <v>59</v>
      </c>
      <c r="R1717" s="1" t="s">
        <v>59</v>
      </c>
      <c r="S1717" s="1" t="s">
        <v>59</v>
      </c>
      <c r="T1717" s="1" t="s">
        <v>59</v>
      </c>
      <c r="U1717" s="1" t="s">
        <v>59</v>
      </c>
      <c r="V1717" s="1">
        <v>2</v>
      </c>
      <c r="W1717" s="1">
        <v>1</v>
      </c>
      <c r="X1717" s="1">
        <v>1</v>
      </c>
      <c r="Y1717" s="1" t="s">
        <v>66</v>
      </c>
      <c r="Z1717" s="1" t="s">
        <v>58</v>
      </c>
      <c r="AA1717" s="1" t="s">
        <v>58</v>
      </c>
      <c r="AB1717" s="1" t="s">
        <v>66</v>
      </c>
      <c r="AC1717" s="1" t="s">
        <v>58</v>
      </c>
      <c r="AD1717" s="1" t="s">
        <v>66</v>
      </c>
      <c r="AE1717" s="1" t="s">
        <v>66</v>
      </c>
      <c r="AF1717" s="1" t="s">
        <v>58</v>
      </c>
      <c r="AG1717" s="1" t="s">
        <v>58</v>
      </c>
      <c r="AH1717" s="1" t="s">
        <v>58</v>
      </c>
      <c r="AI1717" s="1" t="s">
        <v>58</v>
      </c>
      <c r="AJ1717" s="1" t="s">
        <v>66</v>
      </c>
      <c r="AK1717" s="1">
        <v>1</v>
      </c>
      <c r="AL1717" s="1">
        <v>0</v>
      </c>
      <c r="AM1717" s="1">
        <v>1</v>
      </c>
      <c r="AN1717" s="1">
        <v>0</v>
      </c>
      <c r="AO1717" s="1">
        <v>1</v>
      </c>
      <c r="AP1717" s="1">
        <v>0</v>
      </c>
      <c r="AQ1717" s="1">
        <v>0</v>
      </c>
      <c r="AR1717" s="1">
        <v>0</v>
      </c>
      <c r="AS1717" s="1">
        <v>0</v>
      </c>
      <c r="AT1717" s="1">
        <v>7</v>
      </c>
      <c r="AU1717" s="1">
        <v>70376</v>
      </c>
      <c r="AV1717" s="1">
        <v>13.5</v>
      </c>
      <c r="AW1717" s="1" t="s">
        <v>59</v>
      </c>
      <c r="AX1717" s="1">
        <v>4</v>
      </c>
    </row>
    <row r="1718" spans="1:50">
      <c r="A1718" s="1" t="s">
        <v>3030</v>
      </c>
      <c r="B1718" s="1" t="s">
        <v>3031</v>
      </c>
      <c r="C1718" s="1" t="s">
        <v>171</v>
      </c>
      <c r="D1718" s="1">
        <v>6840</v>
      </c>
      <c r="E1718" s="1" t="s">
        <v>53</v>
      </c>
      <c r="F1718" s="1">
        <v>38</v>
      </c>
      <c r="G1718" s="1" t="s">
        <v>54</v>
      </c>
      <c r="H1718" s="1">
        <v>339.8</v>
      </c>
      <c r="I1718" s="1" t="s">
        <v>76</v>
      </c>
      <c r="J1718" s="1" t="s">
        <v>56</v>
      </c>
      <c r="K1718" s="1" t="s">
        <v>215</v>
      </c>
      <c r="L1718" s="1" t="s">
        <v>66</v>
      </c>
      <c r="M1718" s="1">
        <v>4</v>
      </c>
      <c r="N1718" s="1">
        <v>2</v>
      </c>
      <c r="O1718" s="1">
        <v>2</v>
      </c>
      <c r="P1718" s="1">
        <v>0</v>
      </c>
      <c r="Q1718" s="1" t="s">
        <v>59</v>
      </c>
      <c r="R1718" s="1" t="s">
        <v>59</v>
      </c>
      <c r="S1718" s="1" t="s">
        <v>59</v>
      </c>
      <c r="T1718" s="1" t="s">
        <v>59</v>
      </c>
      <c r="U1718" s="1" t="s">
        <v>59</v>
      </c>
      <c r="V1718" s="1">
        <v>1</v>
      </c>
      <c r="W1718" s="1">
        <v>0</v>
      </c>
      <c r="X1718" s="1">
        <v>1</v>
      </c>
      <c r="Y1718" s="1" t="s">
        <v>66</v>
      </c>
      <c r="Z1718" s="1" t="s">
        <v>66</v>
      </c>
      <c r="AA1718" s="1" t="s">
        <v>58</v>
      </c>
      <c r="AB1718" s="1" t="s">
        <v>66</v>
      </c>
      <c r="AC1718" s="1" t="s">
        <v>58</v>
      </c>
      <c r="AD1718" s="1" t="s">
        <v>58</v>
      </c>
      <c r="AE1718" s="1" t="s">
        <v>58</v>
      </c>
      <c r="AF1718" s="1" t="s">
        <v>58</v>
      </c>
      <c r="AG1718" s="1" t="s">
        <v>58</v>
      </c>
      <c r="AH1718" s="1" t="s">
        <v>58</v>
      </c>
      <c r="AI1718" s="1" t="s">
        <v>58</v>
      </c>
      <c r="AJ1718" s="1" t="s">
        <v>58</v>
      </c>
      <c r="AK1718" s="1">
        <v>1</v>
      </c>
      <c r="AL1718" s="1">
        <v>1</v>
      </c>
      <c r="AM1718" s="1">
        <v>1</v>
      </c>
      <c r="AN1718" s="1">
        <v>0</v>
      </c>
      <c r="AO1718" s="1">
        <v>1</v>
      </c>
      <c r="AP1718" s="1">
        <v>0</v>
      </c>
      <c r="AQ1718" s="1">
        <v>0</v>
      </c>
      <c r="AR1718" s="1">
        <v>0</v>
      </c>
      <c r="AS1718" s="1">
        <v>0</v>
      </c>
      <c r="AT1718" s="1">
        <v>8</v>
      </c>
      <c r="AU1718" s="1">
        <v>87527</v>
      </c>
      <c r="AV1718" s="1">
        <v>15.4</v>
      </c>
      <c r="AW1718" s="1" t="s">
        <v>59</v>
      </c>
      <c r="AX1718" s="1">
        <v>3</v>
      </c>
    </row>
    <row r="1719" spans="1:50">
      <c r="A1719" s="1" t="s">
        <v>3032</v>
      </c>
      <c r="B1719" s="1" t="s">
        <v>286</v>
      </c>
      <c r="C1719" s="1" t="s">
        <v>134</v>
      </c>
      <c r="D1719" s="1">
        <v>1640</v>
      </c>
      <c r="E1719" s="1" t="s">
        <v>63</v>
      </c>
      <c r="F1719" s="1">
        <v>40</v>
      </c>
      <c r="G1719" s="1" t="s">
        <v>226</v>
      </c>
      <c r="H1719" s="1">
        <v>356.91</v>
      </c>
      <c r="I1719" s="1" t="s">
        <v>55</v>
      </c>
      <c r="J1719" s="1" t="s">
        <v>71</v>
      </c>
      <c r="K1719" s="1" t="s">
        <v>153</v>
      </c>
      <c r="L1719" s="1" t="s">
        <v>66</v>
      </c>
      <c r="M1719" s="1">
        <v>1</v>
      </c>
      <c r="N1719" s="1">
        <v>2</v>
      </c>
      <c r="O1719" s="1">
        <v>2</v>
      </c>
      <c r="P1719" s="1">
        <v>0</v>
      </c>
      <c r="Q1719" s="1" t="s">
        <v>59</v>
      </c>
      <c r="R1719" s="1" t="s">
        <v>59</v>
      </c>
      <c r="S1719" s="1" t="s">
        <v>59</v>
      </c>
      <c r="T1719" s="1" t="s">
        <v>59</v>
      </c>
      <c r="U1719" s="1" t="s">
        <v>59</v>
      </c>
      <c r="V1719" s="1">
        <v>1</v>
      </c>
      <c r="W1719" s="1">
        <v>1</v>
      </c>
      <c r="X1719" s="1">
        <v>0</v>
      </c>
      <c r="Y1719" s="1" t="s">
        <v>58</v>
      </c>
      <c r="Z1719" s="1" t="s">
        <v>66</v>
      </c>
      <c r="AA1719" s="1" t="s">
        <v>58</v>
      </c>
      <c r="AB1719" s="1" t="s">
        <v>66</v>
      </c>
      <c r="AC1719" s="1" t="s">
        <v>58</v>
      </c>
      <c r="AD1719" s="1" t="s">
        <v>58</v>
      </c>
      <c r="AE1719" s="1" t="s">
        <v>66</v>
      </c>
      <c r="AF1719" s="1" t="s">
        <v>58</v>
      </c>
      <c r="AG1719" s="1" t="s">
        <v>58</v>
      </c>
      <c r="AH1719" s="1" t="s">
        <v>58</v>
      </c>
      <c r="AI1719" s="1" t="s">
        <v>58</v>
      </c>
      <c r="AJ1719" s="1" t="s">
        <v>58</v>
      </c>
      <c r="AK1719" s="1">
        <v>1</v>
      </c>
      <c r="AL1719" s="1">
        <v>1</v>
      </c>
      <c r="AM1719" s="1">
        <v>0</v>
      </c>
      <c r="AN1719" s="1">
        <v>0</v>
      </c>
      <c r="AO1719" s="1">
        <v>1</v>
      </c>
      <c r="AP1719" s="1">
        <v>0</v>
      </c>
      <c r="AQ1719" s="1">
        <v>0</v>
      </c>
      <c r="AR1719" s="1">
        <v>1</v>
      </c>
      <c r="AS1719" s="1">
        <v>0</v>
      </c>
      <c r="AT1719" s="1">
        <v>8</v>
      </c>
      <c r="AU1719" s="1">
        <v>74134</v>
      </c>
      <c r="AV1719" s="1">
        <v>13.1</v>
      </c>
      <c r="AW1719" s="1" t="s">
        <v>59</v>
      </c>
      <c r="AX1719" s="1">
        <v>1</v>
      </c>
    </row>
    <row r="1720" spans="1:50">
      <c r="A1720" s="1" t="s">
        <v>3033</v>
      </c>
      <c r="B1720" s="1" t="s">
        <v>2191</v>
      </c>
      <c r="C1720" s="1" t="s">
        <v>103</v>
      </c>
      <c r="D1720" s="1">
        <v>5945</v>
      </c>
      <c r="E1720" s="1" t="s">
        <v>53</v>
      </c>
      <c r="F1720" s="1">
        <v>50</v>
      </c>
      <c r="G1720" s="1" t="s">
        <v>64</v>
      </c>
      <c r="H1720" s="1">
        <v>395.72</v>
      </c>
      <c r="I1720" s="1" t="s">
        <v>55</v>
      </c>
      <c r="J1720" s="1" t="s">
        <v>55</v>
      </c>
      <c r="K1720" s="1" t="s">
        <v>153</v>
      </c>
      <c r="L1720" s="1" t="s">
        <v>58</v>
      </c>
      <c r="M1720" s="1">
        <v>0</v>
      </c>
      <c r="N1720" s="1">
        <v>0</v>
      </c>
      <c r="O1720" s="1">
        <v>0</v>
      </c>
      <c r="P1720" s="1">
        <v>0</v>
      </c>
      <c r="Q1720" s="1" t="s">
        <v>59</v>
      </c>
      <c r="R1720" s="1" t="s">
        <v>59</v>
      </c>
      <c r="S1720" s="1" t="s">
        <v>59</v>
      </c>
      <c r="T1720" s="1" t="s">
        <v>59</v>
      </c>
      <c r="U1720" s="1" t="s">
        <v>59</v>
      </c>
      <c r="W1720" s="1">
        <v>0</v>
      </c>
      <c r="X1720" s="1">
        <v>0</v>
      </c>
      <c r="Y1720" s="1" t="s">
        <v>58</v>
      </c>
      <c r="Z1720" s="1" t="s">
        <v>66</v>
      </c>
      <c r="AA1720" s="1" t="s">
        <v>58</v>
      </c>
      <c r="AB1720" s="1" t="s">
        <v>66</v>
      </c>
      <c r="AC1720" s="1" t="s">
        <v>58</v>
      </c>
      <c r="AD1720" s="1" t="s">
        <v>58</v>
      </c>
      <c r="AE1720" s="1" t="s">
        <v>66</v>
      </c>
      <c r="AF1720" s="1" t="s">
        <v>58</v>
      </c>
      <c r="AG1720" s="1" t="s">
        <v>58</v>
      </c>
      <c r="AH1720" s="1" t="s">
        <v>66</v>
      </c>
      <c r="AI1720" s="1" t="s">
        <v>58</v>
      </c>
      <c r="AJ1720" s="1" t="s">
        <v>58</v>
      </c>
      <c r="AK1720" s="1">
        <v>0</v>
      </c>
      <c r="AL1720" s="1">
        <v>0</v>
      </c>
      <c r="AM1720" s="1">
        <v>1</v>
      </c>
      <c r="AN1720" s="1">
        <v>0</v>
      </c>
      <c r="AO1720" s="1">
        <v>0</v>
      </c>
      <c r="AP1720" s="1">
        <v>0</v>
      </c>
      <c r="AQ1720" s="1">
        <v>0</v>
      </c>
      <c r="AR1720" s="1">
        <v>1</v>
      </c>
      <c r="AS1720" s="1">
        <v>0</v>
      </c>
      <c r="AT1720" s="1">
        <v>7</v>
      </c>
      <c r="AU1720" s="1">
        <v>77916</v>
      </c>
      <c r="AV1720" s="1">
        <v>13.5</v>
      </c>
      <c r="AW1720" s="1" t="s">
        <v>59</v>
      </c>
      <c r="AX1720" s="1">
        <v>6</v>
      </c>
    </row>
    <row r="1721" spans="1:50">
      <c r="A1721" s="1" t="s">
        <v>3034</v>
      </c>
      <c r="B1721" s="1" t="s">
        <v>3035</v>
      </c>
      <c r="C1721" s="1" t="s">
        <v>148</v>
      </c>
      <c r="D1721" s="1">
        <v>5640</v>
      </c>
      <c r="E1721" s="1" t="s">
        <v>63</v>
      </c>
      <c r="F1721" s="1">
        <v>36</v>
      </c>
      <c r="G1721" s="1" t="s">
        <v>226</v>
      </c>
      <c r="H1721" s="1">
        <v>415.46</v>
      </c>
      <c r="I1721" s="1" t="s">
        <v>65</v>
      </c>
      <c r="J1721" s="1" t="s">
        <v>71</v>
      </c>
      <c r="K1721" s="1" t="s">
        <v>85</v>
      </c>
      <c r="L1721" s="1" t="s">
        <v>66</v>
      </c>
      <c r="M1721" s="1">
        <v>3</v>
      </c>
      <c r="N1721" s="1">
        <v>2</v>
      </c>
      <c r="O1721" s="1">
        <v>2</v>
      </c>
      <c r="P1721" s="1">
        <v>0</v>
      </c>
      <c r="Q1721" s="1" t="s">
        <v>59</v>
      </c>
      <c r="R1721" s="1" t="s">
        <v>59</v>
      </c>
      <c r="S1721" s="1" t="s">
        <v>59</v>
      </c>
      <c r="T1721" s="1" t="s">
        <v>59</v>
      </c>
      <c r="U1721" s="1" t="s">
        <v>59</v>
      </c>
      <c r="W1721" s="1">
        <v>0</v>
      </c>
      <c r="X1721" s="1">
        <v>0</v>
      </c>
      <c r="Y1721" s="1" t="s">
        <v>66</v>
      </c>
      <c r="Z1721" s="1" t="s">
        <v>66</v>
      </c>
      <c r="AA1721" s="1" t="s">
        <v>58</v>
      </c>
      <c r="AB1721" s="1" t="s">
        <v>66</v>
      </c>
      <c r="AC1721" s="1" t="s">
        <v>58</v>
      </c>
      <c r="AD1721" s="1" t="s">
        <v>58</v>
      </c>
      <c r="AE1721" s="1" t="s">
        <v>58</v>
      </c>
      <c r="AF1721" s="1" t="s">
        <v>58</v>
      </c>
      <c r="AG1721" s="1" t="s">
        <v>58</v>
      </c>
      <c r="AH1721" s="1" t="s">
        <v>58</v>
      </c>
      <c r="AI1721" s="1" t="s">
        <v>58</v>
      </c>
      <c r="AJ1721" s="1" t="s">
        <v>58</v>
      </c>
      <c r="AK1721" s="1">
        <v>0</v>
      </c>
      <c r="AL1721" s="1">
        <v>1</v>
      </c>
      <c r="AM1721" s="1">
        <v>1</v>
      </c>
      <c r="AN1721" s="1">
        <v>0</v>
      </c>
      <c r="AO1721" s="1">
        <v>1</v>
      </c>
      <c r="AP1721" s="1">
        <v>0</v>
      </c>
      <c r="AQ1721" s="1">
        <v>0</v>
      </c>
      <c r="AR1721" s="1">
        <v>0</v>
      </c>
      <c r="AS1721" s="1">
        <v>1</v>
      </c>
      <c r="AT1721" s="1">
        <v>8</v>
      </c>
      <c r="AU1721" s="1">
        <v>104015</v>
      </c>
      <c r="AV1721" s="1">
        <v>14.4</v>
      </c>
      <c r="AW1721" s="1" t="s">
        <v>59</v>
      </c>
      <c r="AX1721" s="1">
        <v>3</v>
      </c>
    </row>
    <row r="1722" spans="1:50">
      <c r="A1722" s="1" t="s">
        <v>3036</v>
      </c>
      <c r="B1722" s="1" t="s">
        <v>3037</v>
      </c>
      <c r="C1722" s="1" t="s">
        <v>199</v>
      </c>
      <c r="D1722" s="1">
        <v>6160</v>
      </c>
      <c r="E1722" s="1" t="s">
        <v>63</v>
      </c>
      <c r="F1722" s="1">
        <v>32</v>
      </c>
      <c r="G1722" s="1" t="s">
        <v>226</v>
      </c>
      <c r="H1722" s="1">
        <v>375.33</v>
      </c>
      <c r="I1722" s="1" t="s">
        <v>105</v>
      </c>
      <c r="J1722" s="1" t="s">
        <v>71</v>
      </c>
      <c r="K1722" s="1" t="s">
        <v>85</v>
      </c>
      <c r="L1722" s="1" t="s">
        <v>66</v>
      </c>
      <c r="M1722" s="1">
        <v>1</v>
      </c>
      <c r="N1722" s="1">
        <v>2</v>
      </c>
      <c r="O1722" s="1">
        <v>2</v>
      </c>
      <c r="P1722" s="1">
        <v>0</v>
      </c>
      <c r="Q1722" s="1" t="s">
        <v>59</v>
      </c>
      <c r="R1722" s="1" t="s">
        <v>59</v>
      </c>
      <c r="S1722" s="1" t="s">
        <v>59</v>
      </c>
      <c r="T1722" s="1" t="s">
        <v>59</v>
      </c>
      <c r="U1722" s="1" t="s">
        <v>59</v>
      </c>
      <c r="W1722" s="1">
        <v>0</v>
      </c>
      <c r="X1722" s="1">
        <v>0</v>
      </c>
      <c r="Y1722" s="1" t="s">
        <v>58</v>
      </c>
      <c r="Z1722" s="1" t="s">
        <v>58</v>
      </c>
      <c r="AA1722" s="1" t="s">
        <v>58</v>
      </c>
      <c r="AB1722" s="1" t="s">
        <v>66</v>
      </c>
      <c r="AC1722" s="1" t="s">
        <v>58</v>
      </c>
      <c r="AD1722" s="1" t="s">
        <v>58</v>
      </c>
      <c r="AE1722" s="1" t="s">
        <v>58</v>
      </c>
      <c r="AF1722" s="1" t="s">
        <v>58</v>
      </c>
      <c r="AG1722" s="1" t="s">
        <v>58</v>
      </c>
      <c r="AH1722" s="1" t="s">
        <v>58</v>
      </c>
      <c r="AI1722" s="1" t="s">
        <v>58</v>
      </c>
      <c r="AJ1722" s="1" t="s">
        <v>58</v>
      </c>
      <c r="AK1722" s="1">
        <v>0</v>
      </c>
      <c r="AL1722" s="1">
        <v>0</v>
      </c>
      <c r="AM1722" s="1">
        <v>1</v>
      </c>
      <c r="AN1722" s="1">
        <v>0</v>
      </c>
      <c r="AO1722" s="1">
        <v>1</v>
      </c>
      <c r="AP1722" s="1">
        <v>0</v>
      </c>
      <c r="AQ1722" s="1">
        <v>0</v>
      </c>
      <c r="AR1722" s="1">
        <v>0</v>
      </c>
      <c r="AS1722" s="1">
        <v>1</v>
      </c>
      <c r="AT1722" s="1">
        <v>9</v>
      </c>
      <c r="AU1722" s="1">
        <v>88437</v>
      </c>
      <c r="AV1722" s="1">
        <v>15.3</v>
      </c>
      <c r="AW1722" s="1" t="s">
        <v>59</v>
      </c>
      <c r="AX1722" s="1">
        <v>3</v>
      </c>
    </row>
    <row r="1723" spans="1:50">
      <c r="A1723" s="1" t="s">
        <v>3038</v>
      </c>
      <c r="B1723" s="1" t="s">
        <v>3039</v>
      </c>
      <c r="C1723" s="1" t="s">
        <v>103</v>
      </c>
      <c r="D1723" s="1">
        <v>5775</v>
      </c>
      <c r="E1723" s="1" t="s">
        <v>53</v>
      </c>
      <c r="F1723" s="1">
        <v>0</v>
      </c>
      <c r="G1723" s="1" t="s">
        <v>64</v>
      </c>
      <c r="H1723" s="1">
        <v>268.75</v>
      </c>
      <c r="I1723" s="1" t="s">
        <v>55</v>
      </c>
      <c r="J1723" s="1" t="s">
        <v>55</v>
      </c>
      <c r="K1723" s="1" t="s">
        <v>85</v>
      </c>
      <c r="L1723" s="1" t="s">
        <v>66</v>
      </c>
      <c r="M1723" s="1">
        <v>1</v>
      </c>
      <c r="N1723" s="1">
        <v>2</v>
      </c>
      <c r="O1723" s="1">
        <v>2</v>
      </c>
      <c r="P1723" s="1">
        <v>0</v>
      </c>
      <c r="Q1723" s="1" t="s">
        <v>59</v>
      </c>
      <c r="R1723" s="1" t="s">
        <v>59</v>
      </c>
      <c r="S1723" s="1" t="s">
        <v>59</v>
      </c>
      <c r="T1723" s="1" t="s">
        <v>59</v>
      </c>
      <c r="U1723" s="1" t="s">
        <v>59</v>
      </c>
      <c r="W1723" s="1">
        <v>0</v>
      </c>
      <c r="X1723" s="1">
        <v>0</v>
      </c>
      <c r="Y1723" s="1" t="s">
        <v>58</v>
      </c>
      <c r="Z1723" s="1" t="s">
        <v>58</v>
      </c>
      <c r="AA1723" s="1" t="s">
        <v>58</v>
      </c>
      <c r="AB1723" s="1" t="s">
        <v>58</v>
      </c>
      <c r="AC1723" s="1" t="s">
        <v>58</v>
      </c>
      <c r="AD1723" s="1" t="s">
        <v>58</v>
      </c>
      <c r="AE1723" s="1" t="s">
        <v>58</v>
      </c>
      <c r="AF1723" s="1" t="s">
        <v>58</v>
      </c>
      <c r="AG1723" s="1" t="s">
        <v>58</v>
      </c>
      <c r="AH1723" s="1" t="s">
        <v>58</v>
      </c>
      <c r="AI1723" s="1" t="s">
        <v>58</v>
      </c>
      <c r="AJ1723" s="1" t="s">
        <v>58</v>
      </c>
      <c r="AK1723" s="1">
        <v>0</v>
      </c>
      <c r="AL1723" s="1">
        <v>0</v>
      </c>
      <c r="AM1723" s="1">
        <v>1</v>
      </c>
      <c r="AN1723" s="1">
        <v>0</v>
      </c>
      <c r="AO1723" s="1">
        <v>0</v>
      </c>
      <c r="AP1723" s="1">
        <v>0</v>
      </c>
      <c r="AQ1723" s="1">
        <v>0</v>
      </c>
      <c r="AR1723" s="1">
        <v>0</v>
      </c>
      <c r="AS1723" s="1">
        <v>0</v>
      </c>
      <c r="AT1723" s="1">
        <v>3</v>
      </c>
      <c r="AU1723" s="1">
        <v>51062</v>
      </c>
      <c r="AV1723" s="1">
        <v>11.7</v>
      </c>
      <c r="AW1723" s="1" t="s">
        <v>59</v>
      </c>
      <c r="AX1723" s="1">
        <v>6</v>
      </c>
    </row>
    <row r="1724" spans="1:50">
      <c r="A1724" s="1" t="s">
        <v>3040</v>
      </c>
      <c r="B1724" s="1" t="s">
        <v>113</v>
      </c>
      <c r="C1724" s="1" t="s">
        <v>114</v>
      </c>
      <c r="D1724" s="1">
        <v>4120</v>
      </c>
      <c r="E1724" s="1" t="s">
        <v>63</v>
      </c>
      <c r="F1724" s="1">
        <v>72</v>
      </c>
      <c r="G1724" s="1" t="s">
        <v>64</v>
      </c>
      <c r="H1724" s="1">
        <v>306.25</v>
      </c>
      <c r="I1724" s="1" t="s">
        <v>105</v>
      </c>
      <c r="J1724" s="1" t="s">
        <v>71</v>
      </c>
      <c r="K1724" s="1" t="s">
        <v>72</v>
      </c>
      <c r="L1724" s="1" t="s">
        <v>66</v>
      </c>
      <c r="M1724" s="1">
        <v>2</v>
      </c>
      <c r="N1724" s="1">
        <v>2</v>
      </c>
      <c r="O1724" s="1">
        <v>2</v>
      </c>
      <c r="P1724" s="1">
        <v>0</v>
      </c>
      <c r="Q1724" s="1" t="s">
        <v>66</v>
      </c>
      <c r="R1724" s="1" t="s">
        <v>66</v>
      </c>
      <c r="S1724" s="1" t="s">
        <v>66</v>
      </c>
      <c r="T1724" s="1" t="s">
        <v>59</v>
      </c>
      <c r="U1724" s="1" t="s">
        <v>59</v>
      </c>
      <c r="W1724" s="1">
        <v>0</v>
      </c>
      <c r="X1724" s="1">
        <v>0</v>
      </c>
      <c r="Y1724" s="1" t="s">
        <v>66</v>
      </c>
      <c r="Z1724" s="1" t="s">
        <v>58</v>
      </c>
      <c r="AA1724" s="1" t="s">
        <v>58</v>
      </c>
      <c r="AB1724" s="1" t="s">
        <v>58</v>
      </c>
      <c r="AC1724" s="1" t="s">
        <v>58</v>
      </c>
      <c r="AD1724" s="1" t="s">
        <v>58</v>
      </c>
      <c r="AE1724" s="1" t="s">
        <v>58</v>
      </c>
      <c r="AF1724" s="1" t="s">
        <v>58</v>
      </c>
      <c r="AG1724" s="1" t="s">
        <v>58</v>
      </c>
      <c r="AH1724" s="1" t="s">
        <v>66</v>
      </c>
      <c r="AI1724" s="1" t="s">
        <v>58</v>
      </c>
      <c r="AJ1724" s="1" t="s">
        <v>58</v>
      </c>
      <c r="AK1724" s="1">
        <v>0</v>
      </c>
      <c r="AL1724" s="1">
        <v>1</v>
      </c>
      <c r="AM1724" s="1">
        <v>1</v>
      </c>
      <c r="AN1724" s="1">
        <v>1</v>
      </c>
      <c r="AO1724" s="1">
        <v>1</v>
      </c>
      <c r="AP1724" s="1">
        <v>0</v>
      </c>
      <c r="AQ1724" s="1">
        <v>1</v>
      </c>
      <c r="AR1724" s="1">
        <v>1</v>
      </c>
      <c r="AS1724" s="1">
        <v>1</v>
      </c>
      <c r="AT1724" s="1">
        <v>6</v>
      </c>
      <c r="AU1724" s="1">
        <v>67068</v>
      </c>
      <c r="AV1724" s="1">
        <v>12.4</v>
      </c>
      <c r="AW1724" s="1" t="s">
        <v>59</v>
      </c>
      <c r="AX1724" s="1">
        <v>4</v>
      </c>
    </row>
    <row r="1725" spans="1:50">
      <c r="A1725" s="1" t="s">
        <v>3041</v>
      </c>
      <c r="B1725" s="1" t="s">
        <v>2379</v>
      </c>
      <c r="C1725" s="1" t="s">
        <v>532</v>
      </c>
      <c r="E1725" s="1" t="s">
        <v>53</v>
      </c>
      <c r="F1725" s="1">
        <v>52</v>
      </c>
      <c r="G1725" s="1" t="s">
        <v>89</v>
      </c>
      <c r="H1725" s="1">
        <v>339.47</v>
      </c>
      <c r="I1725" s="1" t="s">
        <v>55</v>
      </c>
      <c r="J1725" s="1" t="s">
        <v>55</v>
      </c>
      <c r="K1725" s="1" t="s">
        <v>72</v>
      </c>
      <c r="L1725" s="1" t="s">
        <v>58</v>
      </c>
      <c r="M1725" s="1">
        <v>0</v>
      </c>
      <c r="N1725" s="1">
        <v>2</v>
      </c>
      <c r="O1725" s="1">
        <v>2</v>
      </c>
      <c r="P1725" s="1">
        <v>0</v>
      </c>
      <c r="Q1725" s="1" t="s">
        <v>59</v>
      </c>
      <c r="R1725" s="1" t="s">
        <v>59</v>
      </c>
      <c r="S1725" s="1" t="s">
        <v>59</v>
      </c>
      <c r="T1725" s="1" t="s">
        <v>59</v>
      </c>
      <c r="U1725" s="1" t="s">
        <v>59</v>
      </c>
      <c r="V1725" s="1">
        <v>2</v>
      </c>
      <c r="W1725" s="1">
        <v>1</v>
      </c>
      <c r="X1725" s="1">
        <v>0</v>
      </c>
      <c r="Y1725" s="1" t="s">
        <v>66</v>
      </c>
      <c r="Z1725" s="1" t="s">
        <v>66</v>
      </c>
      <c r="AA1725" s="1" t="s">
        <v>58</v>
      </c>
      <c r="AB1725" s="1" t="s">
        <v>66</v>
      </c>
      <c r="AC1725" s="1" t="s">
        <v>58</v>
      </c>
      <c r="AD1725" s="1" t="s">
        <v>58</v>
      </c>
      <c r="AE1725" s="1" t="s">
        <v>66</v>
      </c>
      <c r="AF1725" s="1" t="s">
        <v>58</v>
      </c>
      <c r="AG1725" s="1" t="s">
        <v>58</v>
      </c>
      <c r="AH1725" s="1" t="s">
        <v>58</v>
      </c>
      <c r="AI1725" s="1" t="s">
        <v>58</v>
      </c>
      <c r="AJ1725" s="1" t="s">
        <v>58</v>
      </c>
      <c r="AK1725" s="1">
        <v>0</v>
      </c>
      <c r="AL1725" s="1">
        <v>1</v>
      </c>
      <c r="AM1725" s="1">
        <v>1</v>
      </c>
      <c r="AN1725" s="1">
        <v>0</v>
      </c>
      <c r="AO1725" s="1">
        <v>0</v>
      </c>
      <c r="AP1725" s="1">
        <v>0</v>
      </c>
      <c r="AQ1725" s="1">
        <v>0</v>
      </c>
      <c r="AR1725" s="1">
        <v>0</v>
      </c>
      <c r="AS1725" s="1">
        <v>0</v>
      </c>
      <c r="AT1725" s="1">
        <v>8</v>
      </c>
      <c r="AU1725" s="1">
        <v>63970</v>
      </c>
      <c r="AV1725" s="1">
        <v>14</v>
      </c>
      <c r="AW1725" s="1" t="s">
        <v>59</v>
      </c>
      <c r="AX1725" s="1">
        <v>8</v>
      </c>
    </row>
    <row r="1726" spans="1:50">
      <c r="A1726" s="1" t="s">
        <v>3042</v>
      </c>
      <c r="B1726" s="1" t="s">
        <v>800</v>
      </c>
      <c r="C1726" s="1" t="s">
        <v>79</v>
      </c>
      <c r="D1726" s="1">
        <v>7040</v>
      </c>
      <c r="E1726" s="1" t="s">
        <v>63</v>
      </c>
      <c r="F1726" s="1">
        <v>46</v>
      </c>
      <c r="G1726" s="1" t="s">
        <v>226</v>
      </c>
      <c r="H1726" s="1">
        <v>404.28</v>
      </c>
      <c r="I1726" s="1" t="s">
        <v>105</v>
      </c>
      <c r="J1726" s="1" t="s">
        <v>55</v>
      </c>
      <c r="K1726" s="1" t="s">
        <v>80</v>
      </c>
      <c r="L1726" s="1" t="s">
        <v>66</v>
      </c>
      <c r="M1726" s="1">
        <v>3</v>
      </c>
      <c r="N1726" s="1">
        <v>2</v>
      </c>
      <c r="O1726" s="1">
        <v>2</v>
      </c>
      <c r="P1726" s="1">
        <v>1</v>
      </c>
      <c r="Q1726" s="1" t="s">
        <v>59</v>
      </c>
      <c r="R1726" s="1" t="s">
        <v>59</v>
      </c>
      <c r="S1726" s="1" t="s">
        <v>59</v>
      </c>
      <c r="T1726" s="1" t="s">
        <v>66</v>
      </c>
      <c r="U1726" s="1" t="s">
        <v>66</v>
      </c>
      <c r="V1726" s="1">
        <v>1</v>
      </c>
      <c r="W1726" s="1">
        <v>1</v>
      </c>
      <c r="X1726" s="1">
        <v>1</v>
      </c>
      <c r="Y1726" s="1" t="s">
        <v>66</v>
      </c>
      <c r="Z1726" s="1" t="s">
        <v>58</v>
      </c>
      <c r="AA1726" s="1" t="s">
        <v>58</v>
      </c>
      <c r="AB1726" s="1" t="s">
        <v>66</v>
      </c>
      <c r="AC1726" s="1" t="s">
        <v>58</v>
      </c>
      <c r="AD1726" s="1" t="s">
        <v>58</v>
      </c>
      <c r="AE1726" s="1" t="s">
        <v>58</v>
      </c>
      <c r="AF1726" s="1" t="s">
        <v>58</v>
      </c>
      <c r="AG1726" s="1" t="s">
        <v>58</v>
      </c>
      <c r="AH1726" s="1" t="s">
        <v>58</v>
      </c>
      <c r="AI1726" s="1" t="s">
        <v>58</v>
      </c>
      <c r="AJ1726" s="1" t="s">
        <v>58</v>
      </c>
      <c r="AK1726" s="1">
        <v>1</v>
      </c>
      <c r="AL1726" s="1">
        <v>0</v>
      </c>
      <c r="AM1726" s="1">
        <v>1</v>
      </c>
      <c r="AN1726" s="1">
        <v>0</v>
      </c>
      <c r="AO1726" s="1">
        <v>1</v>
      </c>
      <c r="AP1726" s="1">
        <v>0</v>
      </c>
      <c r="AQ1726" s="1">
        <v>0</v>
      </c>
      <c r="AR1726" s="1">
        <v>1</v>
      </c>
      <c r="AS1726" s="1">
        <v>1</v>
      </c>
      <c r="AT1726" s="1">
        <v>9</v>
      </c>
      <c r="AU1726" s="1">
        <v>94999</v>
      </c>
      <c r="AV1726" s="1">
        <v>15.4</v>
      </c>
      <c r="AW1726" s="1" t="s">
        <v>66</v>
      </c>
      <c r="AX1726" s="1">
        <v>8</v>
      </c>
    </row>
    <row r="1727" spans="1:50">
      <c r="A1727" s="1" t="s">
        <v>3043</v>
      </c>
      <c r="B1727" s="1" t="s">
        <v>3044</v>
      </c>
      <c r="C1727" s="1" t="s">
        <v>171</v>
      </c>
      <c r="D1727" s="1">
        <v>160</v>
      </c>
      <c r="E1727" s="1" t="s">
        <v>53</v>
      </c>
      <c r="F1727" s="1">
        <v>36</v>
      </c>
      <c r="G1727" s="1" t="s">
        <v>70</v>
      </c>
      <c r="H1727" s="1">
        <v>300</v>
      </c>
      <c r="I1727" s="1" t="s">
        <v>55</v>
      </c>
      <c r="J1727" s="1" t="s">
        <v>71</v>
      </c>
      <c r="K1727" s="1" t="s">
        <v>131</v>
      </c>
      <c r="L1727" s="1" t="s">
        <v>66</v>
      </c>
      <c r="M1727" s="1">
        <v>3</v>
      </c>
      <c r="N1727" s="1">
        <v>2</v>
      </c>
      <c r="O1727" s="1">
        <v>2</v>
      </c>
      <c r="P1727" s="1">
        <v>0</v>
      </c>
      <c r="Q1727" s="1" t="s">
        <v>59</v>
      </c>
      <c r="R1727" s="1" t="s">
        <v>59</v>
      </c>
      <c r="S1727" s="1" t="s">
        <v>59</v>
      </c>
      <c r="T1727" s="1" t="s">
        <v>59</v>
      </c>
      <c r="U1727" s="1" t="s">
        <v>59</v>
      </c>
      <c r="V1727" s="1">
        <v>2</v>
      </c>
      <c r="W1727" s="1">
        <v>0</v>
      </c>
      <c r="X1727" s="1">
        <v>0</v>
      </c>
      <c r="Y1727" s="1" t="s">
        <v>66</v>
      </c>
      <c r="Z1727" s="1" t="s">
        <v>58</v>
      </c>
      <c r="AA1727" s="1" t="s">
        <v>58</v>
      </c>
      <c r="AB1727" s="1" t="s">
        <v>58</v>
      </c>
      <c r="AC1727" s="1" t="s">
        <v>58</v>
      </c>
      <c r="AD1727" s="1" t="s">
        <v>58</v>
      </c>
      <c r="AE1727" s="1" t="s">
        <v>58</v>
      </c>
      <c r="AF1727" s="1" t="s">
        <v>58</v>
      </c>
      <c r="AG1727" s="1" t="s">
        <v>58</v>
      </c>
      <c r="AH1727" s="1" t="s">
        <v>66</v>
      </c>
      <c r="AI1727" s="1" t="s">
        <v>58</v>
      </c>
      <c r="AJ1727" s="1" t="s">
        <v>58</v>
      </c>
      <c r="AK1727" s="1">
        <v>1</v>
      </c>
      <c r="AL1727" s="1">
        <v>1</v>
      </c>
      <c r="AM1727" s="1">
        <v>1</v>
      </c>
      <c r="AN1727" s="1">
        <v>0</v>
      </c>
      <c r="AO1727" s="1">
        <v>1</v>
      </c>
      <c r="AP1727" s="1">
        <v>0</v>
      </c>
      <c r="AQ1727" s="1">
        <v>0</v>
      </c>
      <c r="AR1727" s="1">
        <v>0</v>
      </c>
      <c r="AS1727" s="1">
        <v>1</v>
      </c>
      <c r="AT1727" s="1">
        <v>6</v>
      </c>
      <c r="AU1727" s="1">
        <v>65908</v>
      </c>
      <c r="AV1727" s="1">
        <v>14.5</v>
      </c>
      <c r="AW1727" s="1" t="s">
        <v>59</v>
      </c>
      <c r="AX1727" s="1">
        <v>3</v>
      </c>
    </row>
    <row r="1728" spans="1:50">
      <c r="A1728" s="1" t="s">
        <v>3045</v>
      </c>
      <c r="B1728" s="1" t="s">
        <v>3046</v>
      </c>
      <c r="C1728" s="1" t="s">
        <v>103</v>
      </c>
      <c r="D1728" s="1">
        <v>6780</v>
      </c>
      <c r="E1728" s="1" t="s">
        <v>63</v>
      </c>
      <c r="F1728" s="1">
        <v>54</v>
      </c>
      <c r="G1728" s="1" t="s">
        <v>226</v>
      </c>
      <c r="H1728" s="1">
        <v>376.32</v>
      </c>
      <c r="I1728" s="1" t="s">
        <v>105</v>
      </c>
      <c r="J1728" s="1" t="s">
        <v>55</v>
      </c>
      <c r="K1728" s="1" t="s">
        <v>85</v>
      </c>
      <c r="L1728" s="1" t="s">
        <v>66</v>
      </c>
      <c r="M1728" s="1">
        <v>1</v>
      </c>
      <c r="N1728" s="1">
        <v>1</v>
      </c>
      <c r="O1728" s="1">
        <v>1</v>
      </c>
      <c r="P1728" s="1">
        <v>0</v>
      </c>
      <c r="Q1728" s="1" t="s">
        <v>66</v>
      </c>
      <c r="R1728" s="1" t="s">
        <v>59</v>
      </c>
      <c r="S1728" s="1" t="s">
        <v>66</v>
      </c>
      <c r="T1728" s="1" t="s">
        <v>59</v>
      </c>
      <c r="U1728" s="1" t="s">
        <v>66</v>
      </c>
      <c r="W1728" s="1">
        <v>0</v>
      </c>
      <c r="X1728" s="1">
        <v>0</v>
      </c>
      <c r="Y1728" s="1" t="s">
        <v>66</v>
      </c>
      <c r="Z1728" s="1" t="s">
        <v>58</v>
      </c>
      <c r="AA1728" s="1" t="s">
        <v>66</v>
      </c>
      <c r="AB1728" s="1" t="s">
        <v>66</v>
      </c>
      <c r="AC1728" s="1" t="s">
        <v>58</v>
      </c>
      <c r="AD1728" s="1" t="s">
        <v>66</v>
      </c>
      <c r="AE1728" s="1" t="s">
        <v>58</v>
      </c>
      <c r="AF1728" s="1" t="s">
        <v>58</v>
      </c>
      <c r="AG1728" s="1" t="s">
        <v>58</v>
      </c>
      <c r="AH1728" s="1" t="s">
        <v>58</v>
      </c>
      <c r="AI1728" s="1" t="s">
        <v>58</v>
      </c>
      <c r="AJ1728" s="1" t="s">
        <v>58</v>
      </c>
      <c r="AK1728" s="1">
        <v>0</v>
      </c>
      <c r="AL1728" s="1">
        <v>1</v>
      </c>
      <c r="AM1728" s="1">
        <v>1</v>
      </c>
      <c r="AN1728" s="1">
        <v>0</v>
      </c>
      <c r="AO1728" s="1">
        <v>1</v>
      </c>
      <c r="AP1728" s="1">
        <v>0</v>
      </c>
      <c r="AQ1728" s="1">
        <v>1</v>
      </c>
      <c r="AR1728" s="1">
        <v>0</v>
      </c>
      <c r="AS1728" s="1">
        <v>1</v>
      </c>
      <c r="AT1728" s="1">
        <v>8</v>
      </c>
      <c r="AU1728" s="1">
        <v>92499</v>
      </c>
      <c r="AV1728" s="1">
        <v>14.1</v>
      </c>
      <c r="AW1728" s="1" t="s">
        <v>66</v>
      </c>
      <c r="AX1728" s="1">
        <v>6</v>
      </c>
    </row>
    <row r="1729" spans="1:50">
      <c r="A1729" s="1" t="s">
        <v>3047</v>
      </c>
      <c r="B1729" s="1" t="s">
        <v>3048</v>
      </c>
      <c r="C1729" s="1" t="s">
        <v>171</v>
      </c>
      <c r="D1729" s="1">
        <v>5600</v>
      </c>
      <c r="E1729" s="1" t="s">
        <v>53</v>
      </c>
      <c r="F1729" s="1">
        <v>56</v>
      </c>
      <c r="G1729" s="1" t="s">
        <v>226</v>
      </c>
      <c r="H1729" s="1">
        <v>369.41</v>
      </c>
      <c r="I1729" s="1" t="s">
        <v>55</v>
      </c>
      <c r="J1729" s="1" t="s">
        <v>55</v>
      </c>
      <c r="K1729" s="1" t="s">
        <v>72</v>
      </c>
      <c r="L1729" s="1" t="s">
        <v>58</v>
      </c>
      <c r="M1729" s="1">
        <v>0</v>
      </c>
      <c r="N1729" s="1">
        <v>1</v>
      </c>
      <c r="O1729" s="1">
        <v>1</v>
      </c>
      <c r="P1729" s="1">
        <v>0</v>
      </c>
      <c r="Q1729" s="1" t="s">
        <v>59</v>
      </c>
      <c r="R1729" s="1" t="s">
        <v>59</v>
      </c>
      <c r="S1729" s="1" t="s">
        <v>59</v>
      </c>
      <c r="T1729" s="1" t="s">
        <v>59</v>
      </c>
      <c r="U1729" s="1" t="s">
        <v>59</v>
      </c>
      <c r="V1729" s="1">
        <v>2</v>
      </c>
      <c r="W1729" s="1">
        <v>0</v>
      </c>
      <c r="X1729" s="1">
        <v>1</v>
      </c>
      <c r="Y1729" s="1" t="s">
        <v>66</v>
      </c>
      <c r="Z1729" s="1" t="s">
        <v>66</v>
      </c>
      <c r="AA1729" s="1" t="s">
        <v>58</v>
      </c>
      <c r="AB1729" s="1" t="s">
        <v>66</v>
      </c>
      <c r="AC1729" s="1" t="s">
        <v>58</v>
      </c>
      <c r="AD1729" s="1" t="s">
        <v>58</v>
      </c>
      <c r="AE1729" s="1" t="s">
        <v>58</v>
      </c>
      <c r="AF1729" s="1" t="s">
        <v>58</v>
      </c>
      <c r="AG1729" s="1" t="s">
        <v>58</v>
      </c>
      <c r="AH1729" s="1" t="s">
        <v>58</v>
      </c>
      <c r="AI1729" s="1" t="s">
        <v>58</v>
      </c>
      <c r="AJ1729" s="1" t="s">
        <v>58</v>
      </c>
      <c r="AK1729" s="1">
        <v>0</v>
      </c>
      <c r="AL1729" s="1">
        <v>1</v>
      </c>
      <c r="AM1729" s="1">
        <v>1</v>
      </c>
      <c r="AN1729" s="1">
        <v>0</v>
      </c>
      <c r="AO1729" s="1">
        <v>1</v>
      </c>
      <c r="AP1729" s="1">
        <v>0</v>
      </c>
      <c r="AQ1729" s="1">
        <v>0</v>
      </c>
      <c r="AR1729" s="1">
        <v>0</v>
      </c>
      <c r="AS1729" s="1">
        <v>0</v>
      </c>
      <c r="AT1729" s="1">
        <v>7</v>
      </c>
      <c r="AU1729" s="1">
        <v>82499</v>
      </c>
      <c r="AV1729" s="1">
        <v>13.7</v>
      </c>
      <c r="AW1729" s="1" t="s">
        <v>59</v>
      </c>
      <c r="AX1729" s="1">
        <v>3</v>
      </c>
    </row>
    <row r="1730" spans="1:50">
      <c r="A1730" s="1" t="s">
        <v>3049</v>
      </c>
      <c r="B1730" s="1" t="s">
        <v>1030</v>
      </c>
      <c r="C1730" s="1" t="s">
        <v>142</v>
      </c>
      <c r="D1730" s="1">
        <v>6440</v>
      </c>
      <c r="E1730" s="1" t="s">
        <v>63</v>
      </c>
      <c r="F1730" s="1">
        <v>48</v>
      </c>
      <c r="G1730" s="1" t="s">
        <v>163</v>
      </c>
      <c r="H1730" s="1">
        <v>392.43</v>
      </c>
      <c r="I1730" s="1" t="s">
        <v>94</v>
      </c>
      <c r="J1730" s="1" t="s">
        <v>55</v>
      </c>
      <c r="K1730" s="1" t="s">
        <v>72</v>
      </c>
      <c r="L1730" s="1" t="s">
        <v>58</v>
      </c>
      <c r="M1730" s="1">
        <v>0</v>
      </c>
      <c r="N1730" s="1">
        <v>2</v>
      </c>
      <c r="O1730" s="1">
        <v>1</v>
      </c>
      <c r="P1730" s="1">
        <v>1</v>
      </c>
      <c r="Q1730" s="1" t="s">
        <v>59</v>
      </c>
      <c r="R1730" s="1" t="s">
        <v>59</v>
      </c>
      <c r="S1730" s="1" t="s">
        <v>59</v>
      </c>
      <c r="T1730" s="1" t="s">
        <v>59</v>
      </c>
      <c r="U1730" s="1" t="s">
        <v>59</v>
      </c>
      <c r="V1730" s="1">
        <v>2</v>
      </c>
      <c r="W1730" s="1">
        <v>1</v>
      </c>
      <c r="X1730" s="1">
        <v>1</v>
      </c>
      <c r="Y1730" s="1" t="s">
        <v>66</v>
      </c>
      <c r="Z1730" s="1" t="s">
        <v>66</v>
      </c>
      <c r="AA1730" s="1" t="s">
        <v>58</v>
      </c>
      <c r="AB1730" s="1" t="s">
        <v>66</v>
      </c>
      <c r="AC1730" s="1" t="s">
        <v>58</v>
      </c>
      <c r="AD1730" s="1" t="s">
        <v>58</v>
      </c>
      <c r="AE1730" s="1" t="s">
        <v>58</v>
      </c>
      <c r="AF1730" s="1" t="s">
        <v>58</v>
      </c>
      <c r="AG1730" s="1" t="s">
        <v>58</v>
      </c>
      <c r="AH1730" s="1" t="s">
        <v>58</v>
      </c>
      <c r="AI1730" s="1" t="s">
        <v>58</v>
      </c>
      <c r="AJ1730" s="1" t="s">
        <v>58</v>
      </c>
      <c r="AK1730" s="1">
        <v>0</v>
      </c>
      <c r="AL1730" s="1">
        <v>0</v>
      </c>
      <c r="AM1730" s="1">
        <v>1</v>
      </c>
      <c r="AN1730" s="1">
        <v>0</v>
      </c>
      <c r="AO1730" s="1">
        <v>0</v>
      </c>
      <c r="AP1730" s="1">
        <v>0</v>
      </c>
      <c r="AQ1730" s="1">
        <v>0</v>
      </c>
      <c r="AR1730" s="1">
        <v>0</v>
      </c>
      <c r="AS1730" s="1">
        <v>0</v>
      </c>
      <c r="AT1730" s="1">
        <v>8</v>
      </c>
      <c r="AU1730" s="1">
        <v>71487</v>
      </c>
      <c r="AV1730" s="1">
        <v>15.1</v>
      </c>
      <c r="AW1730" s="1" t="s">
        <v>59</v>
      </c>
      <c r="AX1730" s="1">
        <v>6</v>
      </c>
    </row>
    <row r="1731" spans="1:50">
      <c r="A1731" s="1" t="s">
        <v>3050</v>
      </c>
      <c r="B1731" s="1" t="s">
        <v>195</v>
      </c>
      <c r="C1731" s="1" t="s">
        <v>108</v>
      </c>
      <c r="D1731" s="1">
        <v>1920</v>
      </c>
      <c r="E1731" s="1" t="s">
        <v>63</v>
      </c>
      <c r="F1731" s="1">
        <v>34</v>
      </c>
      <c r="G1731" s="1" t="s">
        <v>163</v>
      </c>
      <c r="H1731" s="1">
        <v>375</v>
      </c>
      <c r="I1731" s="1" t="s">
        <v>641</v>
      </c>
      <c r="J1731" s="1" t="s">
        <v>56</v>
      </c>
      <c r="K1731" s="1" t="s">
        <v>85</v>
      </c>
      <c r="L1731" s="1" t="s">
        <v>58</v>
      </c>
      <c r="M1731" s="1">
        <v>0</v>
      </c>
      <c r="N1731" s="1">
        <v>2</v>
      </c>
      <c r="O1731" s="1">
        <v>2</v>
      </c>
      <c r="P1731" s="1">
        <v>0</v>
      </c>
      <c r="Q1731" s="1" t="s">
        <v>59</v>
      </c>
      <c r="R1731" s="1" t="s">
        <v>59</v>
      </c>
      <c r="S1731" s="1" t="s">
        <v>59</v>
      </c>
      <c r="T1731" s="1" t="s">
        <v>59</v>
      </c>
      <c r="U1731" s="1" t="s">
        <v>59</v>
      </c>
      <c r="V1731" s="1">
        <v>1</v>
      </c>
      <c r="W1731" s="1">
        <v>1</v>
      </c>
      <c r="X1731" s="1">
        <v>1</v>
      </c>
      <c r="Y1731" s="1" t="s">
        <v>58</v>
      </c>
      <c r="Z1731" s="1" t="s">
        <v>58</v>
      </c>
      <c r="AA1731" s="1" t="s">
        <v>58</v>
      </c>
      <c r="AB1731" s="1" t="s">
        <v>58</v>
      </c>
      <c r="AC1731" s="1" t="s">
        <v>58</v>
      </c>
      <c r="AD1731" s="1" t="s">
        <v>58</v>
      </c>
      <c r="AE1731" s="1" t="s">
        <v>58</v>
      </c>
      <c r="AF1731" s="1" t="s">
        <v>58</v>
      </c>
      <c r="AG1731" s="1" t="s">
        <v>58</v>
      </c>
      <c r="AH1731" s="1" t="s">
        <v>58</v>
      </c>
      <c r="AI1731" s="1" t="s">
        <v>58</v>
      </c>
      <c r="AJ1731" s="1" t="s">
        <v>58</v>
      </c>
      <c r="AK1731" s="1">
        <v>0</v>
      </c>
      <c r="AL1731" s="1">
        <v>1</v>
      </c>
      <c r="AM1731" s="1">
        <v>1</v>
      </c>
      <c r="AN1731" s="1">
        <v>0</v>
      </c>
      <c r="AO1731" s="1">
        <v>0</v>
      </c>
      <c r="AP1731" s="1">
        <v>0</v>
      </c>
      <c r="AQ1731" s="1">
        <v>0</v>
      </c>
      <c r="AR1731" s="1">
        <v>0</v>
      </c>
      <c r="AS1731" s="1">
        <v>1</v>
      </c>
      <c r="AT1731" s="1">
        <v>9</v>
      </c>
      <c r="AU1731" s="1">
        <v>166175</v>
      </c>
      <c r="AV1731" s="1">
        <v>15.1</v>
      </c>
      <c r="AW1731" s="1" t="s">
        <v>59</v>
      </c>
      <c r="AX1731" s="1">
        <v>9</v>
      </c>
    </row>
    <row r="1732" spans="1:50">
      <c r="A1732" s="1" t="s">
        <v>3051</v>
      </c>
      <c r="B1732" s="1" t="s">
        <v>3052</v>
      </c>
      <c r="C1732" s="1" t="s">
        <v>199</v>
      </c>
      <c r="D1732" s="1">
        <v>6160</v>
      </c>
      <c r="E1732" s="1" t="s">
        <v>63</v>
      </c>
      <c r="F1732" s="1">
        <v>48</v>
      </c>
      <c r="G1732" s="1" t="s">
        <v>104</v>
      </c>
      <c r="H1732" s="1">
        <v>422.04</v>
      </c>
      <c r="I1732" s="1" t="s">
        <v>105</v>
      </c>
      <c r="J1732" s="1" t="s">
        <v>71</v>
      </c>
      <c r="K1732" s="1" t="s">
        <v>90</v>
      </c>
      <c r="L1732" s="1" t="s">
        <v>58</v>
      </c>
      <c r="M1732" s="1">
        <v>0</v>
      </c>
      <c r="N1732" s="1">
        <v>2</v>
      </c>
      <c r="O1732" s="1">
        <v>2</v>
      </c>
      <c r="P1732" s="1">
        <v>0</v>
      </c>
      <c r="Q1732" s="1" t="s">
        <v>66</v>
      </c>
      <c r="R1732" s="1" t="s">
        <v>59</v>
      </c>
      <c r="S1732" s="1" t="s">
        <v>66</v>
      </c>
      <c r="T1732" s="1" t="s">
        <v>66</v>
      </c>
      <c r="U1732" s="1" t="s">
        <v>66</v>
      </c>
      <c r="W1732" s="1">
        <v>0</v>
      </c>
      <c r="X1732" s="1">
        <v>0</v>
      </c>
      <c r="Y1732" s="1" t="s">
        <v>66</v>
      </c>
      <c r="Z1732" s="1" t="s">
        <v>66</v>
      </c>
      <c r="AA1732" s="1" t="s">
        <v>58</v>
      </c>
      <c r="AB1732" s="1" t="s">
        <v>66</v>
      </c>
      <c r="AC1732" s="1" t="s">
        <v>58</v>
      </c>
      <c r="AD1732" s="1" t="s">
        <v>58</v>
      </c>
      <c r="AE1732" s="1" t="s">
        <v>58</v>
      </c>
      <c r="AF1732" s="1" t="s">
        <v>58</v>
      </c>
      <c r="AG1732" s="1" t="s">
        <v>58</v>
      </c>
      <c r="AH1732" s="1" t="s">
        <v>58</v>
      </c>
      <c r="AI1732" s="1" t="s">
        <v>58</v>
      </c>
      <c r="AJ1732" s="1" t="s">
        <v>58</v>
      </c>
      <c r="AK1732" s="1">
        <v>1</v>
      </c>
      <c r="AL1732" s="1">
        <v>1</v>
      </c>
      <c r="AM1732" s="1">
        <v>1</v>
      </c>
      <c r="AN1732" s="1">
        <v>0</v>
      </c>
      <c r="AO1732" s="1">
        <v>1</v>
      </c>
      <c r="AP1732" s="1">
        <v>0</v>
      </c>
      <c r="AQ1732" s="1">
        <v>0</v>
      </c>
      <c r="AR1732" s="1">
        <v>0</v>
      </c>
      <c r="AS1732" s="1">
        <v>0</v>
      </c>
      <c r="AT1732" s="1">
        <v>8</v>
      </c>
      <c r="AU1732" s="1">
        <v>80587</v>
      </c>
      <c r="AV1732" s="1">
        <v>13.2</v>
      </c>
      <c r="AW1732" s="1" t="s">
        <v>59</v>
      </c>
      <c r="AX1732" s="1">
        <v>3</v>
      </c>
    </row>
    <row r="1733" spans="1:50">
      <c r="A1733" s="1" t="s">
        <v>3053</v>
      </c>
      <c r="B1733" s="1" t="s">
        <v>3054</v>
      </c>
      <c r="C1733" s="1" t="s">
        <v>93</v>
      </c>
      <c r="D1733" s="1">
        <v>4160</v>
      </c>
      <c r="E1733" s="1" t="s">
        <v>53</v>
      </c>
      <c r="F1733" s="1">
        <v>76</v>
      </c>
      <c r="G1733" s="1" t="s">
        <v>84</v>
      </c>
      <c r="H1733" s="1">
        <v>350.99</v>
      </c>
      <c r="I1733" s="1" t="s">
        <v>65</v>
      </c>
      <c r="J1733" s="1" t="s">
        <v>55</v>
      </c>
      <c r="K1733" s="1" t="s">
        <v>215</v>
      </c>
      <c r="L1733" s="1" t="s">
        <v>58</v>
      </c>
      <c r="M1733" s="1">
        <v>0</v>
      </c>
      <c r="N1733" s="1">
        <v>2</v>
      </c>
      <c r="O1733" s="1">
        <v>1</v>
      </c>
      <c r="P1733" s="1">
        <v>0</v>
      </c>
      <c r="Q1733" s="1" t="s">
        <v>59</v>
      </c>
      <c r="R1733" s="1" t="s">
        <v>59</v>
      </c>
      <c r="S1733" s="1" t="s">
        <v>59</v>
      </c>
      <c r="T1733" s="1" t="s">
        <v>59</v>
      </c>
      <c r="U1733" s="1" t="s">
        <v>59</v>
      </c>
      <c r="W1733" s="1">
        <v>0</v>
      </c>
      <c r="X1733" s="1">
        <v>0</v>
      </c>
      <c r="Y1733" s="1" t="s">
        <v>66</v>
      </c>
      <c r="Z1733" s="1" t="s">
        <v>66</v>
      </c>
      <c r="AA1733" s="1" t="s">
        <v>58</v>
      </c>
      <c r="AB1733" s="1" t="s">
        <v>66</v>
      </c>
      <c r="AC1733" s="1" t="s">
        <v>58</v>
      </c>
      <c r="AD1733" s="1" t="s">
        <v>58</v>
      </c>
      <c r="AE1733" s="1" t="s">
        <v>58</v>
      </c>
      <c r="AF1733" s="1" t="s">
        <v>58</v>
      </c>
      <c r="AG1733" s="1" t="s">
        <v>58</v>
      </c>
      <c r="AH1733" s="1" t="s">
        <v>58</v>
      </c>
      <c r="AI1733" s="1" t="s">
        <v>58</v>
      </c>
      <c r="AJ1733" s="1" t="s">
        <v>58</v>
      </c>
      <c r="AK1733" s="1">
        <v>0</v>
      </c>
      <c r="AL1733" s="1">
        <v>0</v>
      </c>
      <c r="AM1733" s="1">
        <v>0</v>
      </c>
      <c r="AN1733" s="1">
        <v>0</v>
      </c>
      <c r="AO1733" s="1">
        <v>0</v>
      </c>
      <c r="AP1733" s="1">
        <v>0</v>
      </c>
      <c r="AQ1733" s="1">
        <v>0</v>
      </c>
      <c r="AR1733" s="1">
        <v>0</v>
      </c>
      <c r="AS1733" s="1">
        <v>0</v>
      </c>
      <c r="AT1733" s="1">
        <v>7</v>
      </c>
      <c r="AU1733" s="1">
        <v>83999</v>
      </c>
      <c r="AV1733" s="1">
        <v>14.4</v>
      </c>
      <c r="AW1733" s="1" t="s">
        <v>59</v>
      </c>
      <c r="AX1733" s="1">
        <v>5</v>
      </c>
    </row>
    <row r="1734" spans="1:50">
      <c r="A1734" s="1" t="s">
        <v>3055</v>
      </c>
      <c r="B1734" s="1" t="s">
        <v>1759</v>
      </c>
      <c r="C1734" s="1" t="s">
        <v>148</v>
      </c>
      <c r="D1734" s="1">
        <v>5015</v>
      </c>
      <c r="E1734" s="1" t="s">
        <v>63</v>
      </c>
      <c r="F1734" s="1">
        <v>48</v>
      </c>
      <c r="G1734" s="1" t="s">
        <v>163</v>
      </c>
      <c r="H1734" s="1">
        <v>423.36</v>
      </c>
      <c r="I1734" s="1" t="s">
        <v>100</v>
      </c>
      <c r="J1734" s="1" t="s">
        <v>71</v>
      </c>
      <c r="K1734" s="1" t="s">
        <v>72</v>
      </c>
      <c r="L1734" s="1" t="s">
        <v>58</v>
      </c>
      <c r="M1734" s="1">
        <v>0</v>
      </c>
      <c r="N1734" s="1">
        <v>2</v>
      </c>
      <c r="O1734" s="1">
        <v>2</v>
      </c>
      <c r="P1734" s="1">
        <v>0</v>
      </c>
      <c r="Q1734" s="1" t="s">
        <v>59</v>
      </c>
      <c r="R1734" s="1" t="s">
        <v>59</v>
      </c>
      <c r="S1734" s="1" t="s">
        <v>59</v>
      </c>
      <c r="T1734" s="1" t="s">
        <v>59</v>
      </c>
      <c r="U1734" s="1" t="s">
        <v>59</v>
      </c>
      <c r="W1734" s="1">
        <v>0</v>
      </c>
      <c r="X1734" s="1">
        <v>0</v>
      </c>
      <c r="Y1734" s="1" t="s">
        <v>66</v>
      </c>
      <c r="Z1734" s="1" t="s">
        <v>66</v>
      </c>
      <c r="AA1734" s="1" t="s">
        <v>58</v>
      </c>
      <c r="AB1734" s="1" t="s">
        <v>66</v>
      </c>
      <c r="AC1734" s="1" t="s">
        <v>58</v>
      </c>
      <c r="AD1734" s="1" t="s">
        <v>58</v>
      </c>
      <c r="AE1734" s="1" t="s">
        <v>58</v>
      </c>
      <c r="AF1734" s="1" t="s">
        <v>58</v>
      </c>
      <c r="AG1734" s="1" t="s">
        <v>58</v>
      </c>
      <c r="AH1734" s="1" t="s">
        <v>58</v>
      </c>
      <c r="AI1734" s="1" t="s">
        <v>58</v>
      </c>
      <c r="AJ1734" s="1" t="s">
        <v>58</v>
      </c>
      <c r="AK1734" s="1">
        <v>0</v>
      </c>
      <c r="AL1734" s="1">
        <v>0</v>
      </c>
      <c r="AM1734" s="1">
        <v>1</v>
      </c>
      <c r="AN1734" s="1">
        <v>1</v>
      </c>
      <c r="AO1734" s="1">
        <v>1</v>
      </c>
      <c r="AP1734" s="1">
        <v>0</v>
      </c>
      <c r="AQ1734" s="1">
        <v>1</v>
      </c>
      <c r="AR1734" s="1">
        <v>0</v>
      </c>
      <c r="AS1734" s="1">
        <v>1</v>
      </c>
      <c r="AT1734" s="1">
        <v>6</v>
      </c>
      <c r="AU1734" s="1">
        <v>82466</v>
      </c>
      <c r="AV1734" s="1">
        <v>14.9</v>
      </c>
      <c r="AW1734" s="1" t="s">
        <v>59</v>
      </c>
      <c r="AX1734" s="1">
        <v>3</v>
      </c>
    </row>
    <row r="1735" spans="1:50">
      <c r="A1735" s="1" t="s">
        <v>3056</v>
      </c>
      <c r="B1735" s="1" t="s">
        <v>296</v>
      </c>
      <c r="C1735" s="1" t="s">
        <v>83</v>
      </c>
      <c r="D1735" s="1">
        <v>5360</v>
      </c>
      <c r="E1735" s="1" t="s">
        <v>63</v>
      </c>
      <c r="F1735" s="1">
        <v>40</v>
      </c>
      <c r="G1735" s="1" t="s">
        <v>226</v>
      </c>
      <c r="H1735" s="1">
        <v>327.3</v>
      </c>
      <c r="I1735" s="1" t="s">
        <v>100</v>
      </c>
      <c r="J1735" s="1" t="s">
        <v>71</v>
      </c>
      <c r="K1735" s="1" t="s">
        <v>153</v>
      </c>
      <c r="L1735" s="1" t="s">
        <v>58</v>
      </c>
      <c r="M1735" s="1">
        <v>0</v>
      </c>
      <c r="N1735" s="1">
        <v>2</v>
      </c>
      <c r="O1735" s="1">
        <v>2</v>
      </c>
      <c r="P1735" s="1">
        <v>0</v>
      </c>
      <c r="Q1735" s="1" t="s">
        <v>66</v>
      </c>
      <c r="R1735" s="1" t="s">
        <v>66</v>
      </c>
      <c r="S1735" s="1" t="s">
        <v>66</v>
      </c>
      <c r="T1735" s="1" t="s">
        <v>59</v>
      </c>
      <c r="U1735" s="1" t="s">
        <v>59</v>
      </c>
      <c r="V1735" s="1">
        <v>1</v>
      </c>
      <c r="W1735" s="1">
        <v>0</v>
      </c>
      <c r="X1735" s="1">
        <v>0</v>
      </c>
      <c r="Y1735" s="1" t="s">
        <v>66</v>
      </c>
      <c r="Z1735" s="1" t="s">
        <v>58</v>
      </c>
      <c r="AA1735" s="1" t="s">
        <v>58</v>
      </c>
      <c r="AB1735" s="1" t="s">
        <v>58</v>
      </c>
      <c r="AC1735" s="1" t="s">
        <v>58</v>
      </c>
      <c r="AD1735" s="1" t="s">
        <v>58</v>
      </c>
      <c r="AE1735" s="1" t="s">
        <v>66</v>
      </c>
      <c r="AF1735" s="1" t="s">
        <v>58</v>
      </c>
      <c r="AG1735" s="1" t="s">
        <v>58</v>
      </c>
      <c r="AH1735" s="1" t="s">
        <v>58</v>
      </c>
      <c r="AI1735" s="1" t="s">
        <v>58</v>
      </c>
      <c r="AJ1735" s="1" t="s">
        <v>58</v>
      </c>
      <c r="AK1735" s="1">
        <v>0</v>
      </c>
      <c r="AL1735" s="1">
        <v>1</v>
      </c>
      <c r="AM1735" s="1">
        <v>1</v>
      </c>
      <c r="AN1735" s="1">
        <v>0</v>
      </c>
      <c r="AO1735" s="1">
        <v>0</v>
      </c>
      <c r="AP1735" s="1">
        <v>0</v>
      </c>
      <c r="AQ1735" s="1">
        <v>0</v>
      </c>
      <c r="AR1735" s="1">
        <v>0</v>
      </c>
      <c r="AS1735" s="1">
        <v>0</v>
      </c>
      <c r="AT1735" s="1">
        <v>8</v>
      </c>
      <c r="AU1735" s="1">
        <v>68810</v>
      </c>
      <c r="AV1735" s="1">
        <v>13.9</v>
      </c>
      <c r="AW1735" s="1" t="s">
        <v>59</v>
      </c>
      <c r="AX1735" s="1">
        <v>2</v>
      </c>
    </row>
    <row r="1736" spans="1:50">
      <c r="A1736" s="1" t="s">
        <v>3057</v>
      </c>
      <c r="B1736" s="1" t="s">
        <v>3058</v>
      </c>
      <c r="C1736" s="1" t="s">
        <v>62</v>
      </c>
      <c r="D1736" s="1">
        <v>3500</v>
      </c>
      <c r="E1736" s="1" t="s">
        <v>63</v>
      </c>
      <c r="F1736" s="1">
        <v>68</v>
      </c>
      <c r="G1736" s="1" t="s">
        <v>54</v>
      </c>
      <c r="H1736" s="1">
        <v>301.97000000000003</v>
      </c>
      <c r="I1736" s="1" t="s">
        <v>196</v>
      </c>
      <c r="J1736" s="1" t="s">
        <v>55</v>
      </c>
      <c r="K1736" s="1" t="s">
        <v>145</v>
      </c>
      <c r="L1736" s="1" t="s">
        <v>66</v>
      </c>
      <c r="M1736" s="1">
        <v>1</v>
      </c>
      <c r="N1736" s="1">
        <v>2</v>
      </c>
      <c r="O1736" s="1">
        <v>2</v>
      </c>
      <c r="P1736" s="1">
        <v>0</v>
      </c>
      <c r="Q1736" s="1" t="s">
        <v>59</v>
      </c>
      <c r="R1736" s="1" t="s">
        <v>59</v>
      </c>
      <c r="S1736" s="1" t="s">
        <v>59</v>
      </c>
      <c r="T1736" s="1" t="s">
        <v>59</v>
      </c>
      <c r="U1736" s="1" t="s">
        <v>59</v>
      </c>
      <c r="V1736" s="1">
        <v>0</v>
      </c>
      <c r="W1736" s="1">
        <v>1</v>
      </c>
      <c r="X1736" s="1">
        <v>0</v>
      </c>
      <c r="Y1736" s="1" t="s">
        <v>58</v>
      </c>
      <c r="Z1736" s="1" t="s">
        <v>58</v>
      </c>
      <c r="AA1736" s="1" t="s">
        <v>58</v>
      </c>
      <c r="AB1736" s="1" t="s">
        <v>58</v>
      </c>
      <c r="AC1736" s="1" t="s">
        <v>58</v>
      </c>
      <c r="AD1736" s="1" t="s">
        <v>58</v>
      </c>
      <c r="AE1736" s="1" t="s">
        <v>58</v>
      </c>
      <c r="AF1736" s="1" t="s">
        <v>58</v>
      </c>
      <c r="AG1736" s="1" t="s">
        <v>58</v>
      </c>
      <c r="AH1736" s="1" t="s">
        <v>58</v>
      </c>
      <c r="AI1736" s="1" t="s">
        <v>58</v>
      </c>
      <c r="AJ1736" s="1" t="s">
        <v>58</v>
      </c>
      <c r="AK1736" s="1">
        <v>1</v>
      </c>
      <c r="AL1736" s="1">
        <v>1</v>
      </c>
      <c r="AM1736" s="1">
        <v>1</v>
      </c>
      <c r="AN1736" s="1">
        <v>0</v>
      </c>
      <c r="AO1736" s="1">
        <v>1</v>
      </c>
      <c r="AP1736" s="1">
        <v>0</v>
      </c>
      <c r="AQ1736" s="1">
        <v>0</v>
      </c>
      <c r="AR1736" s="1">
        <v>0</v>
      </c>
      <c r="AS1736" s="1">
        <v>0</v>
      </c>
      <c r="AT1736" s="1">
        <v>8</v>
      </c>
      <c r="AU1736" s="1">
        <v>65777</v>
      </c>
      <c r="AV1736" s="1">
        <v>14.4</v>
      </c>
      <c r="AW1736" s="1" t="s">
        <v>59</v>
      </c>
      <c r="AX1736" s="1">
        <v>8</v>
      </c>
    </row>
    <row r="1737" spans="1:50">
      <c r="A1737" s="1" t="s">
        <v>3059</v>
      </c>
      <c r="B1737" s="1" t="s">
        <v>3060</v>
      </c>
      <c r="C1737" s="1" t="s">
        <v>148</v>
      </c>
      <c r="D1737" s="1">
        <v>5640</v>
      </c>
      <c r="E1737" s="1" t="s">
        <v>53</v>
      </c>
      <c r="F1737" s="1">
        <v>30</v>
      </c>
      <c r="G1737" s="1" t="s">
        <v>163</v>
      </c>
      <c r="H1737" s="1">
        <v>330.59</v>
      </c>
      <c r="I1737" s="1" t="s">
        <v>55</v>
      </c>
      <c r="J1737" s="1" t="s">
        <v>55</v>
      </c>
      <c r="K1737" s="1" t="s">
        <v>256</v>
      </c>
      <c r="L1737" s="1" t="s">
        <v>58</v>
      </c>
      <c r="M1737" s="1">
        <v>0</v>
      </c>
      <c r="N1737" s="1">
        <v>1</v>
      </c>
      <c r="O1737" s="1">
        <v>1</v>
      </c>
      <c r="P1737" s="1">
        <v>0</v>
      </c>
      <c r="Q1737" s="1" t="s">
        <v>59</v>
      </c>
      <c r="R1737" s="1" t="s">
        <v>59</v>
      </c>
      <c r="S1737" s="1" t="s">
        <v>59</v>
      </c>
      <c r="T1737" s="1" t="s">
        <v>59</v>
      </c>
      <c r="U1737" s="1" t="s">
        <v>59</v>
      </c>
      <c r="W1737" s="1">
        <v>0</v>
      </c>
      <c r="X1737" s="1">
        <v>0</v>
      </c>
      <c r="Y1737" s="1" t="s">
        <v>59</v>
      </c>
      <c r="Z1737" s="1" t="s">
        <v>59</v>
      </c>
      <c r="AA1737" s="1" t="s">
        <v>59</v>
      </c>
      <c r="AB1737" s="1" t="s">
        <v>59</v>
      </c>
      <c r="AC1737" s="1" t="s">
        <v>59</v>
      </c>
      <c r="AD1737" s="1" t="s">
        <v>59</v>
      </c>
      <c r="AE1737" s="1" t="s">
        <v>59</v>
      </c>
      <c r="AF1737" s="1" t="s">
        <v>59</v>
      </c>
      <c r="AG1737" s="1" t="s">
        <v>59</v>
      </c>
      <c r="AH1737" s="1" t="s">
        <v>59</v>
      </c>
      <c r="AI1737" s="1" t="s">
        <v>59</v>
      </c>
      <c r="AJ1737" s="1" t="s">
        <v>59</v>
      </c>
      <c r="AT1737" s="1">
        <v>6</v>
      </c>
      <c r="AU1737" s="1">
        <v>85258</v>
      </c>
      <c r="AV1737" s="1">
        <v>13.3</v>
      </c>
      <c r="AW1737" s="1" t="s">
        <v>59</v>
      </c>
      <c r="AX1737" s="1">
        <v>3</v>
      </c>
    </row>
    <row r="1738" spans="1:50">
      <c r="A1738" s="1" t="s">
        <v>3061</v>
      </c>
      <c r="B1738" s="1" t="s">
        <v>3062</v>
      </c>
      <c r="C1738" s="1" t="s">
        <v>366</v>
      </c>
      <c r="D1738" s="1">
        <v>7160</v>
      </c>
      <c r="E1738" s="1" t="s">
        <v>63</v>
      </c>
      <c r="F1738" s="1">
        <v>24</v>
      </c>
      <c r="G1738" s="1" t="s">
        <v>104</v>
      </c>
      <c r="H1738" s="1">
        <v>286.83999999999997</v>
      </c>
      <c r="I1738" s="1" t="s">
        <v>55</v>
      </c>
      <c r="J1738" s="1" t="s">
        <v>71</v>
      </c>
      <c r="K1738" s="1" t="s">
        <v>131</v>
      </c>
      <c r="L1738" s="1" t="s">
        <v>58</v>
      </c>
      <c r="M1738" s="1">
        <v>0</v>
      </c>
      <c r="N1738" s="1">
        <v>0</v>
      </c>
      <c r="O1738" s="1">
        <v>0</v>
      </c>
      <c r="P1738" s="1">
        <v>0</v>
      </c>
      <c r="Q1738" s="1" t="s">
        <v>59</v>
      </c>
      <c r="R1738" s="1" t="s">
        <v>59</v>
      </c>
      <c r="S1738" s="1" t="s">
        <v>59</v>
      </c>
      <c r="T1738" s="1" t="s">
        <v>59</v>
      </c>
      <c r="U1738" s="1" t="s">
        <v>59</v>
      </c>
      <c r="W1738" s="1">
        <v>0</v>
      </c>
      <c r="X1738" s="1">
        <v>0</v>
      </c>
      <c r="Y1738" s="1" t="s">
        <v>58</v>
      </c>
      <c r="Z1738" s="1" t="s">
        <v>58</v>
      </c>
      <c r="AA1738" s="1" t="s">
        <v>58</v>
      </c>
      <c r="AB1738" s="1" t="s">
        <v>58</v>
      </c>
      <c r="AC1738" s="1" t="s">
        <v>58</v>
      </c>
      <c r="AD1738" s="1" t="s">
        <v>58</v>
      </c>
      <c r="AE1738" s="1" t="s">
        <v>58</v>
      </c>
      <c r="AF1738" s="1" t="s">
        <v>58</v>
      </c>
      <c r="AG1738" s="1" t="s">
        <v>58</v>
      </c>
      <c r="AH1738" s="1" t="s">
        <v>58</v>
      </c>
      <c r="AI1738" s="1" t="s">
        <v>58</v>
      </c>
      <c r="AJ1738" s="1" t="s">
        <v>58</v>
      </c>
      <c r="AK1738" s="1">
        <v>0</v>
      </c>
      <c r="AL1738" s="1">
        <v>0</v>
      </c>
      <c r="AM1738" s="1">
        <v>0</v>
      </c>
      <c r="AN1738" s="1">
        <v>0</v>
      </c>
      <c r="AO1738" s="1">
        <v>0</v>
      </c>
      <c r="AP1738" s="1">
        <v>0</v>
      </c>
      <c r="AQ1738" s="1">
        <v>0</v>
      </c>
      <c r="AR1738" s="1">
        <v>0</v>
      </c>
      <c r="AS1738" s="1">
        <v>0</v>
      </c>
      <c r="AT1738" s="1">
        <v>8</v>
      </c>
      <c r="AU1738" s="1">
        <v>73022</v>
      </c>
      <c r="AV1738" s="1">
        <v>13.2</v>
      </c>
      <c r="AW1738" s="1" t="s">
        <v>59</v>
      </c>
      <c r="AX1738" s="1">
        <v>4</v>
      </c>
    </row>
    <row r="1739" spans="1:50">
      <c r="A1739" s="1" t="s">
        <v>3063</v>
      </c>
      <c r="B1739" s="1" t="s">
        <v>3064</v>
      </c>
      <c r="C1739" s="1" t="s">
        <v>781</v>
      </c>
      <c r="D1739" s="1">
        <v>200</v>
      </c>
      <c r="E1739" s="1" t="s">
        <v>53</v>
      </c>
      <c r="F1739" s="1">
        <v>46</v>
      </c>
      <c r="G1739" s="1" t="s">
        <v>226</v>
      </c>
      <c r="H1739" s="1">
        <v>336.51</v>
      </c>
      <c r="I1739" s="1" t="s">
        <v>196</v>
      </c>
      <c r="J1739" s="1" t="s">
        <v>55</v>
      </c>
      <c r="K1739" s="1" t="s">
        <v>80</v>
      </c>
      <c r="L1739" s="1" t="s">
        <v>66</v>
      </c>
      <c r="M1739" s="1">
        <v>3</v>
      </c>
      <c r="N1739" s="1">
        <v>2</v>
      </c>
      <c r="O1739" s="1">
        <v>2</v>
      </c>
      <c r="P1739" s="1">
        <v>0</v>
      </c>
      <c r="Q1739" s="1" t="s">
        <v>59</v>
      </c>
      <c r="R1739" s="1" t="s">
        <v>59</v>
      </c>
      <c r="S1739" s="1" t="s">
        <v>59</v>
      </c>
      <c r="T1739" s="1" t="s">
        <v>59</v>
      </c>
      <c r="U1739" s="1" t="s">
        <v>59</v>
      </c>
      <c r="Y1739" s="1" t="s">
        <v>66</v>
      </c>
      <c r="Z1739" s="1" t="s">
        <v>66</v>
      </c>
      <c r="AA1739" s="1" t="s">
        <v>66</v>
      </c>
      <c r="AB1739" s="1" t="s">
        <v>66</v>
      </c>
      <c r="AC1739" s="1" t="s">
        <v>58</v>
      </c>
      <c r="AD1739" s="1" t="s">
        <v>58</v>
      </c>
      <c r="AE1739" s="1" t="s">
        <v>66</v>
      </c>
      <c r="AF1739" s="1" t="s">
        <v>58</v>
      </c>
      <c r="AG1739" s="1" t="s">
        <v>58</v>
      </c>
      <c r="AH1739" s="1" t="s">
        <v>58</v>
      </c>
      <c r="AI1739" s="1" t="s">
        <v>58</v>
      </c>
      <c r="AJ1739" s="1" t="s">
        <v>58</v>
      </c>
      <c r="AK1739" s="1">
        <v>0</v>
      </c>
      <c r="AL1739" s="1">
        <v>1</v>
      </c>
      <c r="AM1739" s="1">
        <v>1</v>
      </c>
      <c r="AN1739" s="1">
        <v>0</v>
      </c>
      <c r="AO1739" s="1">
        <v>1</v>
      </c>
      <c r="AP1739" s="1">
        <v>0</v>
      </c>
      <c r="AQ1739" s="1">
        <v>1</v>
      </c>
      <c r="AR1739" s="1">
        <v>0</v>
      </c>
      <c r="AS1739" s="1">
        <v>1</v>
      </c>
      <c r="AT1739" s="1">
        <v>8</v>
      </c>
      <c r="AU1739" s="1">
        <v>68332</v>
      </c>
      <c r="AW1739" s="1" t="s">
        <v>66</v>
      </c>
      <c r="AX1739" s="1">
        <v>4</v>
      </c>
    </row>
    <row r="1740" spans="1:50">
      <c r="A1740" s="1" t="s">
        <v>3065</v>
      </c>
      <c r="B1740" s="1" t="s">
        <v>3066</v>
      </c>
      <c r="C1740" s="1" t="s">
        <v>328</v>
      </c>
      <c r="D1740" s="1">
        <v>6400</v>
      </c>
      <c r="E1740" s="1" t="s">
        <v>63</v>
      </c>
      <c r="F1740" s="1">
        <v>36</v>
      </c>
      <c r="G1740" s="1" t="s">
        <v>89</v>
      </c>
      <c r="H1740" s="1">
        <v>451.97</v>
      </c>
      <c r="I1740" s="1" t="s">
        <v>100</v>
      </c>
      <c r="J1740" s="1" t="s">
        <v>55</v>
      </c>
      <c r="K1740" s="1" t="s">
        <v>145</v>
      </c>
      <c r="L1740" s="1" t="s">
        <v>66</v>
      </c>
      <c r="M1740" s="1">
        <v>4</v>
      </c>
      <c r="N1740" s="1">
        <v>1</v>
      </c>
      <c r="O1740" s="1">
        <v>1</v>
      </c>
      <c r="P1740" s="1">
        <v>0</v>
      </c>
      <c r="Q1740" s="1" t="s">
        <v>59</v>
      </c>
      <c r="R1740" s="1" t="s">
        <v>59</v>
      </c>
      <c r="S1740" s="1" t="s">
        <v>59</v>
      </c>
      <c r="T1740" s="1" t="s">
        <v>59</v>
      </c>
      <c r="U1740" s="1" t="s">
        <v>59</v>
      </c>
      <c r="V1740" s="1">
        <v>0</v>
      </c>
      <c r="W1740" s="1">
        <v>1</v>
      </c>
      <c r="X1740" s="1">
        <v>1</v>
      </c>
      <c r="Y1740" s="1" t="s">
        <v>58</v>
      </c>
      <c r="Z1740" s="1" t="s">
        <v>58</v>
      </c>
      <c r="AA1740" s="1" t="s">
        <v>58</v>
      </c>
      <c r="AB1740" s="1" t="s">
        <v>66</v>
      </c>
      <c r="AC1740" s="1" t="s">
        <v>58</v>
      </c>
      <c r="AD1740" s="1" t="s">
        <v>58</v>
      </c>
      <c r="AE1740" s="1" t="s">
        <v>58</v>
      </c>
      <c r="AF1740" s="1" t="s">
        <v>58</v>
      </c>
      <c r="AG1740" s="1" t="s">
        <v>58</v>
      </c>
      <c r="AH1740" s="1" t="s">
        <v>58</v>
      </c>
      <c r="AI1740" s="1" t="s">
        <v>58</v>
      </c>
      <c r="AJ1740" s="1" t="s">
        <v>58</v>
      </c>
      <c r="AK1740" s="1">
        <v>1</v>
      </c>
      <c r="AL1740" s="1">
        <v>0</v>
      </c>
      <c r="AM1740" s="1">
        <v>1</v>
      </c>
      <c r="AN1740" s="1">
        <v>0</v>
      </c>
      <c r="AO1740" s="1">
        <v>0</v>
      </c>
      <c r="AP1740" s="1">
        <v>0</v>
      </c>
      <c r="AQ1740" s="1">
        <v>0</v>
      </c>
      <c r="AR1740" s="1">
        <v>0</v>
      </c>
      <c r="AS1740" s="1">
        <v>1</v>
      </c>
      <c r="AT1740" s="1">
        <v>9</v>
      </c>
      <c r="AU1740" s="1">
        <v>100814</v>
      </c>
      <c r="AV1740" s="1">
        <v>15.2</v>
      </c>
      <c r="AW1740" s="1" t="s">
        <v>59</v>
      </c>
      <c r="AX1740" s="1">
        <v>5</v>
      </c>
    </row>
    <row r="1741" spans="1:50">
      <c r="A1741" s="1" t="s">
        <v>3067</v>
      </c>
      <c r="B1741" s="1" t="s">
        <v>3068</v>
      </c>
      <c r="C1741" s="1" t="s">
        <v>97</v>
      </c>
      <c r="D1741" s="1">
        <v>4160</v>
      </c>
      <c r="E1741" s="1" t="s">
        <v>63</v>
      </c>
      <c r="F1741" s="1">
        <v>70</v>
      </c>
      <c r="G1741" s="1" t="s">
        <v>70</v>
      </c>
      <c r="H1741" s="1">
        <v>410.86</v>
      </c>
      <c r="I1741" s="1" t="s">
        <v>65</v>
      </c>
      <c r="J1741" s="1" t="s">
        <v>71</v>
      </c>
      <c r="K1741" s="1" t="s">
        <v>72</v>
      </c>
      <c r="L1741" s="1" t="s">
        <v>66</v>
      </c>
      <c r="M1741" s="1">
        <v>2</v>
      </c>
      <c r="N1741" s="1">
        <v>2</v>
      </c>
      <c r="O1741" s="1">
        <v>2</v>
      </c>
      <c r="P1741" s="1">
        <v>0</v>
      </c>
      <c r="Q1741" s="1" t="s">
        <v>59</v>
      </c>
      <c r="R1741" s="1" t="s">
        <v>59</v>
      </c>
      <c r="S1741" s="1" t="s">
        <v>59</v>
      </c>
      <c r="T1741" s="1" t="s">
        <v>59</v>
      </c>
      <c r="U1741" s="1" t="s">
        <v>59</v>
      </c>
      <c r="V1741" s="1">
        <v>0</v>
      </c>
      <c r="W1741" s="1">
        <v>0</v>
      </c>
      <c r="X1741" s="1">
        <v>0</v>
      </c>
      <c r="Y1741" s="1" t="s">
        <v>66</v>
      </c>
      <c r="Z1741" s="1" t="s">
        <v>58</v>
      </c>
      <c r="AA1741" s="1" t="s">
        <v>58</v>
      </c>
      <c r="AB1741" s="1" t="s">
        <v>58</v>
      </c>
      <c r="AC1741" s="1" t="s">
        <v>58</v>
      </c>
      <c r="AD1741" s="1" t="s">
        <v>58</v>
      </c>
      <c r="AE1741" s="1" t="s">
        <v>58</v>
      </c>
      <c r="AF1741" s="1" t="s">
        <v>58</v>
      </c>
      <c r="AG1741" s="1" t="s">
        <v>58</v>
      </c>
      <c r="AH1741" s="1" t="s">
        <v>58</v>
      </c>
      <c r="AI1741" s="1" t="s">
        <v>58</v>
      </c>
      <c r="AJ1741" s="1" t="s">
        <v>58</v>
      </c>
      <c r="AK1741" s="1">
        <v>1</v>
      </c>
      <c r="AL1741" s="1">
        <v>0</v>
      </c>
      <c r="AM1741" s="1">
        <v>1</v>
      </c>
      <c r="AN1741" s="1">
        <v>0</v>
      </c>
      <c r="AO1741" s="1">
        <v>1</v>
      </c>
      <c r="AP1741" s="1">
        <v>0</v>
      </c>
      <c r="AQ1741" s="1">
        <v>0</v>
      </c>
      <c r="AR1741" s="1">
        <v>0</v>
      </c>
      <c r="AS1741" s="1">
        <v>0</v>
      </c>
      <c r="AT1741" s="1">
        <v>7</v>
      </c>
      <c r="AU1741" s="1">
        <v>72726</v>
      </c>
      <c r="AV1741" s="1">
        <v>14.5</v>
      </c>
      <c r="AW1741" s="1" t="s">
        <v>59</v>
      </c>
      <c r="AX1741" s="1">
        <v>5</v>
      </c>
    </row>
    <row r="1742" spans="1:50">
      <c r="A1742" s="1" t="s">
        <v>3069</v>
      </c>
      <c r="B1742" s="1" t="s">
        <v>3070</v>
      </c>
      <c r="C1742" s="1" t="s">
        <v>52</v>
      </c>
      <c r="D1742" s="1">
        <v>8880</v>
      </c>
      <c r="E1742" s="1" t="s">
        <v>63</v>
      </c>
      <c r="F1742" s="1">
        <v>66</v>
      </c>
      <c r="G1742" s="1" t="s">
        <v>70</v>
      </c>
      <c r="H1742" s="1">
        <v>318.08999999999997</v>
      </c>
      <c r="I1742" s="1" t="s">
        <v>76</v>
      </c>
      <c r="J1742" s="1" t="s">
        <v>71</v>
      </c>
      <c r="K1742" s="1" t="s">
        <v>72</v>
      </c>
      <c r="L1742" s="1" t="s">
        <v>66</v>
      </c>
      <c r="M1742" s="1">
        <v>1</v>
      </c>
      <c r="N1742" s="1">
        <v>2</v>
      </c>
      <c r="O1742" s="1">
        <v>2</v>
      </c>
      <c r="P1742" s="1">
        <v>0</v>
      </c>
      <c r="Q1742" s="1" t="s">
        <v>59</v>
      </c>
      <c r="R1742" s="1" t="s">
        <v>59</v>
      </c>
      <c r="S1742" s="1" t="s">
        <v>59</v>
      </c>
      <c r="T1742" s="1" t="s">
        <v>59</v>
      </c>
      <c r="U1742" s="1" t="s">
        <v>59</v>
      </c>
      <c r="W1742" s="1">
        <v>0</v>
      </c>
      <c r="X1742" s="1">
        <v>0</v>
      </c>
      <c r="Y1742" s="1" t="s">
        <v>66</v>
      </c>
      <c r="Z1742" s="1" t="s">
        <v>66</v>
      </c>
      <c r="AA1742" s="1" t="s">
        <v>58</v>
      </c>
      <c r="AB1742" s="1" t="s">
        <v>58</v>
      </c>
      <c r="AC1742" s="1" t="s">
        <v>58</v>
      </c>
      <c r="AD1742" s="1" t="s">
        <v>58</v>
      </c>
      <c r="AE1742" s="1" t="s">
        <v>66</v>
      </c>
      <c r="AF1742" s="1" t="s">
        <v>58</v>
      </c>
      <c r="AG1742" s="1" t="s">
        <v>58</v>
      </c>
      <c r="AH1742" s="1" t="s">
        <v>58</v>
      </c>
      <c r="AI1742" s="1" t="s">
        <v>58</v>
      </c>
      <c r="AJ1742" s="1" t="s">
        <v>58</v>
      </c>
      <c r="AK1742" s="1">
        <v>0</v>
      </c>
      <c r="AL1742" s="1">
        <v>0</v>
      </c>
      <c r="AM1742" s="1">
        <v>1</v>
      </c>
      <c r="AN1742" s="1">
        <v>1</v>
      </c>
      <c r="AO1742" s="1">
        <v>1</v>
      </c>
      <c r="AP1742" s="1">
        <v>1</v>
      </c>
      <c r="AQ1742" s="1">
        <v>1</v>
      </c>
      <c r="AR1742" s="1">
        <v>0</v>
      </c>
      <c r="AS1742" s="1">
        <v>0</v>
      </c>
      <c r="AT1742" s="1">
        <v>1</v>
      </c>
      <c r="AU1742" s="1">
        <v>48630</v>
      </c>
      <c r="AV1742" s="1">
        <v>12.6</v>
      </c>
      <c r="AW1742" s="1" t="s">
        <v>59</v>
      </c>
      <c r="AX1742" s="1">
        <v>5</v>
      </c>
    </row>
    <row r="1743" spans="1:50">
      <c r="A1743" s="1" t="s">
        <v>3071</v>
      </c>
      <c r="B1743" s="1" t="s">
        <v>3072</v>
      </c>
      <c r="C1743" s="1" t="s">
        <v>171</v>
      </c>
      <c r="D1743" s="1">
        <v>2281</v>
      </c>
      <c r="E1743" s="1" t="s">
        <v>53</v>
      </c>
      <c r="F1743" s="1">
        <v>54</v>
      </c>
      <c r="G1743" s="1" t="s">
        <v>70</v>
      </c>
      <c r="H1743" s="1">
        <v>293.75</v>
      </c>
      <c r="I1743" s="1" t="s">
        <v>105</v>
      </c>
      <c r="J1743" s="1" t="s">
        <v>71</v>
      </c>
      <c r="K1743" s="1" t="s">
        <v>72</v>
      </c>
      <c r="L1743" s="1" t="s">
        <v>58</v>
      </c>
      <c r="M1743" s="1">
        <v>0</v>
      </c>
      <c r="N1743" s="1">
        <v>1</v>
      </c>
      <c r="O1743" s="1">
        <v>1</v>
      </c>
      <c r="P1743" s="1">
        <v>0</v>
      </c>
      <c r="Q1743" s="1" t="s">
        <v>59</v>
      </c>
      <c r="R1743" s="1" t="s">
        <v>59</v>
      </c>
      <c r="S1743" s="1" t="s">
        <v>59</v>
      </c>
      <c r="T1743" s="1" t="s">
        <v>59</v>
      </c>
      <c r="U1743" s="1" t="s">
        <v>59</v>
      </c>
      <c r="V1743" s="1">
        <v>1</v>
      </c>
      <c r="W1743" s="1">
        <v>1</v>
      </c>
      <c r="X1743" s="1">
        <v>1</v>
      </c>
      <c r="Y1743" s="1" t="s">
        <v>58</v>
      </c>
      <c r="Z1743" s="1" t="s">
        <v>58</v>
      </c>
      <c r="AA1743" s="1" t="s">
        <v>66</v>
      </c>
      <c r="AB1743" s="1" t="s">
        <v>58</v>
      </c>
      <c r="AC1743" s="1" t="s">
        <v>58</v>
      </c>
      <c r="AD1743" s="1" t="s">
        <v>58</v>
      </c>
      <c r="AE1743" s="1" t="s">
        <v>58</v>
      </c>
      <c r="AF1743" s="1" t="s">
        <v>58</v>
      </c>
      <c r="AG1743" s="1" t="s">
        <v>58</v>
      </c>
      <c r="AH1743" s="1" t="s">
        <v>58</v>
      </c>
      <c r="AI1743" s="1" t="s">
        <v>58</v>
      </c>
      <c r="AJ1743" s="1" t="s">
        <v>58</v>
      </c>
      <c r="AK1743" s="1">
        <v>0</v>
      </c>
      <c r="AL1743" s="1">
        <v>1</v>
      </c>
      <c r="AM1743" s="1">
        <v>1</v>
      </c>
      <c r="AN1743" s="1">
        <v>1</v>
      </c>
      <c r="AO1743" s="1">
        <v>1</v>
      </c>
      <c r="AP1743" s="1">
        <v>0</v>
      </c>
      <c r="AQ1743" s="1">
        <v>0</v>
      </c>
      <c r="AR1743" s="1">
        <v>1</v>
      </c>
      <c r="AS1743" s="1">
        <v>0</v>
      </c>
      <c r="AT1743" s="1">
        <v>6</v>
      </c>
      <c r="AU1743" s="1">
        <v>65131</v>
      </c>
      <c r="AV1743" s="1">
        <v>14</v>
      </c>
      <c r="AW1743" s="1" t="s">
        <v>59</v>
      </c>
      <c r="AX1743" s="1">
        <v>3</v>
      </c>
    </row>
    <row r="1744" spans="1:50">
      <c r="A1744" s="1" t="s">
        <v>3073</v>
      </c>
      <c r="B1744" s="1" t="s">
        <v>3074</v>
      </c>
      <c r="C1744" s="1" t="s">
        <v>148</v>
      </c>
      <c r="D1744" s="1">
        <v>875</v>
      </c>
      <c r="E1744" s="1" t="s">
        <v>53</v>
      </c>
      <c r="F1744" s="1">
        <v>0</v>
      </c>
      <c r="G1744" s="1" t="s">
        <v>64</v>
      </c>
      <c r="H1744" s="1">
        <v>324.67</v>
      </c>
      <c r="I1744" s="1" t="s">
        <v>55</v>
      </c>
      <c r="J1744" s="1" t="s">
        <v>55</v>
      </c>
      <c r="K1744" s="1" t="s">
        <v>123</v>
      </c>
      <c r="L1744" s="1" t="s">
        <v>58</v>
      </c>
      <c r="M1744" s="1">
        <v>0</v>
      </c>
      <c r="N1744" s="1">
        <v>2</v>
      </c>
      <c r="O1744" s="1">
        <v>2</v>
      </c>
      <c r="P1744" s="1">
        <v>0</v>
      </c>
      <c r="Q1744" s="1" t="s">
        <v>59</v>
      </c>
      <c r="R1744" s="1" t="s">
        <v>59</v>
      </c>
      <c r="S1744" s="1" t="s">
        <v>59</v>
      </c>
      <c r="T1744" s="1" t="s">
        <v>59</v>
      </c>
      <c r="U1744" s="1" t="s">
        <v>59</v>
      </c>
      <c r="W1744" s="1">
        <v>0</v>
      </c>
      <c r="X1744" s="1">
        <v>0</v>
      </c>
      <c r="Y1744" s="1" t="s">
        <v>58</v>
      </c>
      <c r="Z1744" s="1" t="s">
        <v>58</v>
      </c>
      <c r="AA1744" s="1" t="s">
        <v>58</v>
      </c>
      <c r="AB1744" s="1" t="s">
        <v>58</v>
      </c>
      <c r="AC1744" s="1" t="s">
        <v>58</v>
      </c>
      <c r="AD1744" s="1" t="s">
        <v>58</v>
      </c>
      <c r="AE1744" s="1" t="s">
        <v>58</v>
      </c>
      <c r="AF1744" s="1" t="s">
        <v>58</v>
      </c>
      <c r="AG1744" s="1" t="s">
        <v>58</v>
      </c>
      <c r="AH1744" s="1" t="s">
        <v>58</v>
      </c>
      <c r="AI1744" s="1" t="s">
        <v>58</v>
      </c>
      <c r="AJ1744" s="1" t="s">
        <v>58</v>
      </c>
      <c r="AK1744" s="1">
        <v>0</v>
      </c>
      <c r="AL1744" s="1">
        <v>0</v>
      </c>
      <c r="AM1744" s="1">
        <v>0</v>
      </c>
      <c r="AN1744" s="1">
        <v>0</v>
      </c>
      <c r="AO1744" s="1">
        <v>0</v>
      </c>
      <c r="AP1744" s="1">
        <v>0</v>
      </c>
      <c r="AQ1744" s="1">
        <v>0</v>
      </c>
      <c r="AR1744" s="1">
        <v>0</v>
      </c>
      <c r="AS1744" s="1">
        <v>0</v>
      </c>
      <c r="AT1744" s="1">
        <v>5</v>
      </c>
      <c r="AU1744" s="1">
        <v>76999</v>
      </c>
      <c r="AV1744" s="1">
        <v>11.8</v>
      </c>
      <c r="AW1744" s="1" t="s">
        <v>59</v>
      </c>
      <c r="AX1744" s="1">
        <v>3</v>
      </c>
    </row>
    <row r="1745" spans="1:50">
      <c r="A1745" s="1" t="s">
        <v>3075</v>
      </c>
      <c r="B1745" s="1" t="s">
        <v>3076</v>
      </c>
      <c r="C1745" s="1" t="s">
        <v>199</v>
      </c>
      <c r="D1745" s="1">
        <v>240</v>
      </c>
      <c r="E1745" s="1" t="s">
        <v>63</v>
      </c>
      <c r="F1745" s="1">
        <v>60</v>
      </c>
      <c r="G1745" s="1" t="s">
        <v>115</v>
      </c>
      <c r="H1745" s="1">
        <v>283.55</v>
      </c>
      <c r="I1745" s="1" t="s">
        <v>94</v>
      </c>
      <c r="J1745" s="1" t="s">
        <v>56</v>
      </c>
      <c r="K1745" s="1" t="s">
        <v>72</v>
      </c>
      <c r="L1745" s="1" t="s">
        <v>66</v>
      </c>
      <c r="M1745" s="1">
        <v>1</v>
      </c>
      <c r="N1745" s="1">
        <v>0</v>
      </c>
      <c r="O1745" s="1">
        <v>0</v>
      </c>
      <c r="P1745" s="1">
        <v>0</v>
      </c>
      <c r="Q1745" s="1" t="s">
        <v>59</v>
      </c>
      <c r="R1745" s="1" t="s">
        <v>59</v>
      </c>
      <c r="S1745" s="1" t="s">
        <v>59</v>
      </c>
      <c r="T1745" s="1" t="s">
        <v>59</v>
      </c>
      <c r="U1745" s="1" t="s">
        <v>59</v>
      </c>
      <c r="W1745" s="1">
        <v>0</v>
      </c>
      <c r="X1745" s="1">
        <v>0</v>
      </c>
      <c r="Y1745" s="1" t="s">
        <v>59</v>
      </c>
      <c r="Z1745" s="1" t="s">
        <v>59</v>
      </c>
      <c r="AA1745" s="1" t="s">
        <v>59</v>
      </c>
      <c r="AB1745" s="1" t="s">
        <v>59</v>
      </c>
      <c r="AC1745" s="1" t="s">
        <v>59</v>
      </c>
      <c r="AD1745" s="1" t="s">
        <v>59</v>
      </c>
      <c r="AE1745" s="1" t="s">
        <v>59</v>
      </c>
      <c r="AF1745" s="1" t="s">
        <v>59</v>
      </c>
      <c r="AG1745" s="1" t="s">
        <v>59</v>
      </c>
      <c r="AH1745" s="1" t="s">
        <v>59</v>
      </c>
      <c r="AI1745" s="1" t="s">
        <v>59</v>
      </c>
      <c r="AJ1745" s="1" t="s">
        <v>59</v>
      </c>
      <c r="AT1745" s="1">
        <v>8</v>
      </c>
      <c r="AU1745" s="1">
        <v>78475</v>
      </c>
      <c r="AV1745" s="1">
        <v>14.6</v>
      </c>
      <c r="AW1745" s="1" t="s">
        <v>59</v>
      </c>
      <c r="AX1745" s="1">
        <v>3</v>
      </c>
    </row>
    <row r="1746" spans="1:50">
      <c r="A1746" s="1" t="s">
        <v>3077</v>
      </c>
      <c r="B1746" s="1" t="s">
        <v>3078</v>
      </c>
      <c r="C1746" s="1" t="s">
        <v>134</v>
      </c>
      <c r="D1746" s="1">
        <v>1680</v>
      </c>
      <c r="E1746" s="1" t="s">
        <v>63</v>
      </c>
      <c r="F1746" s="1">
        <v>50</v>
      </c>
      <c r="G1746" s="1" t="s">
        <v>363</v>
      </c>
      <c r="H1746" s="1">
        <v>400</v>
      </c>
      <c r="I1746" s="1" t="s">
        <v>105</v>
      </c>
      <c r="J1746" s="1" t="s">
        <v>71</v>
      </c>
      <c r="K1746" s="1" t="s">
        <v>72</v>
      </c>
      <c r="L1746" s="1" t="s">
        <v>58</v>
      </c>
      <c r="M1746" s="1">
        <v>0</v>
      </c>
      <c r="N1746" s="1">
        <v>2</v>
      </c>
      <c r="O1746" s="1">
        <v>2</v>
      </c>
      <c r="P1746" s="1">
        <v>0</v>
      </c>
      <c r="Q1746" s="1" t="s">
        <v>59</v>
      </c>
      <c r="R1746" s="1" t="s">
        <v>59</v>
      </c>
      <c r="S1746" s="1" t="s">
        <v>59</v>
      </c>
      <c r="T1746" s="1" t="s">
        <v>59</v>
      </c>
      <c r="U1746" s="1" t="s">
        <v>59</v>
      </c>
      <c r="V1746" s="1">
        <v>1</v>
      </c>
      <c r="W1746" s="1">
        <v>1</v>
      </c>
      <c r="X1746" s="1">
        <v>1</v>
      </c>
      <c r="Y1746" s="1" t="s">
        <v>66</v>
      </c>
      <c r="Z1746" s="1" t="s">
        <v>66</v>
      </c>
      <c r="AA1746" s="1" t="s">
        <v>58</v>
      </c>
      <c r="AB1746" s="1" t="s">
        <v>66</v>
      </c>
      <c r="AC1746" s="1" t="s">
        <v>58</v>
      </c>
      <c r="AD1746" s="1" t="s">
        <v>58</v>
      </c>
      <c r="AE1746" s="1" t="s">
        <v>66</v>
      </c>
      <c r="AF1746" s="1" t="s">
        <v>58</v>
      </c>
      <c r="AG1746" s="1" t="s">
        <v>58</v>
      </c>
      <c r="AH1746" s="1" t="s">
        <v>58</v>
      </c>
      <c r="AI1746" s="1" t="s">
        <v>58</v>
      </c>
      <c r="AJ1746" s="1" t="s">
        <v>58</v>
      </c>
      <c r="AK1746" s="1">
        <v>1</v>
      </c>
      <c r="AL1746" s="1">
        <v>0</v>
      </c>
      <c r="AM1746" s="1">
        <v>1</v>
      </c>
      <c r="AN1746" s="1">
        <v>0</v>
      </c>
      <c r="AO1746" s="1">
        <v>1</v>
      </c>
      <c r="AP1746" s="1">
        <v>0</v>
      </c>
      <c r="AQ1746" s="1">
        <v>0</v>
      </c>
      <c r="AR1746" s="1">
        <v>0</v>
      </c>
      <c r="AS1746" s="1">
        <v>1</v>
      </c>
      <c r="AT1746" s="1">
        <v>8</v>
      </c>
      <c r="AU1746" s="1">
        <v>80892</v>
      </c>
      <c r="AV1746" s="1">
        <v>14.6</v>
      </c>
      <c r="AW1746" s="1" t="s">
        <v>59</v>
      </c>
      <c r="AX1746" s="1">
        <v>1</v>
      </c>
    </row>
    <row r="1747" spans="1:50">
      <c r="A1747" s="1" t="s">
        <v>3079</v>
      </c>
      <c r="B1747" s="1" t="s">
        <v>204</v>
      </c>
      <c r="C1747" s="1" t="s">
        <v>205</v>
      </c>
      <c r="D1747" s="1">
        <v>7800</v>
      </c>
      <c r="E1747" s="1" t="s">
        <v>53</v>
      </c>
      <c r="F1747" s="1">
        <v>76</v>
      </c>
      <c r="G1747" s="1" t="s">
        <v>115</v>
      </c>
      <c r="H1747" s="1">
        <v>242.11</v>
      </c>
      <c r="I1747" s="1" t="s">
        <v>100</v>
      </c>
      <c r="J1747" s="1" t="s">
        <v>56</v>
      </c>
      <c r="K1747" s="1" t="s">
        <v>72</v>
      </c>
      <c r="L1747" s="1" t="s">
        <v>58</v>
      </c>
      <c r="M1747" s="1">
        <v>0</v>
      </c>
      <c r="N1747" s="1">
        <v>1</v>
      </c>
      <c r="O1747" s="1">
        <v>1</v>
      </c>
      <c r="P1747" s="1">
        <v>0</v>
      </c>
      <c r="Q1747" s="1" t="s">
        <v>59</v>
      </c>
      <c r="R1747" s="1" t="s">
        <v>59</v>
      </c>
      <c r="S1747" s="1" t="s">
        <v>59</v>
      </c>
      <c r="T1747" s="1" t="s">
        <v>59</v>
      </c>
      <c r="U1747" s="1" t="s">
        <v>59</v>
      </c>
      <c r="W1747" s="1">
        <v>0</v>
      </c>
      <c r="X1747" s="1">
        <v>0</v>
      </c>
      <c r="Y1747" s="1" t="s">
        <v>58</v>
      </c>
      <c r="Z1747" s="1" t="s">
        <v>58</v>
      </c>
      <c r="AA1747" s="1" t="s">
        <v>58</v>
      </c>
      <c r="AB1747" s="1" t="s">
        <v>66</v>
      </c>
      <c r="AC1747" s="1" t="s">
        <v>58</v>
      </c>
      <c r="AD1747" s="1" t="s">
        <v>58</v>
      </c>
      <c r="AE1747" s="1" t="s">
        <v>58</v>
      </c>
      <c r="AF1747" s="1" t="s">
        <v>58</v>
      </c>
      <c r="AG1747" s="1" t="s">
        <v>58</v>
      </c>
      <c r="AH1747" s="1" t="s">
        <v>58</v>
      </c>
      <c r="AI1747" s="1" t="s">
        <v>58</v>
      </c>
      <c r="AJ1747" s="1" t="s">
        <v>58</v>
      </c>
      <c r="AK1747" s="1">
        <v>0</v>
      </c>
      <c r="AL1747" s="1">
        <v>0</v>
      </c>
      <c r="AM1747" s="1">
        <v>1</v>
      </c>
      <c r="AN1747" s="1">
        <v>0</v>
      </c>
      <c r="AO1747" s="1">
        <v>1</v>
      </c>
      <c r="AP1747" s="1">
        <v>0</v>
      </c>
      <c r="AQ1747" s="1">
        <v>0</v>
      </c>
      <c r="AR1747" s="1">
        <v>0</v>
      </c>
      <c r="AS1747" s="1">
        <v>0</v>
      </c>
      <c r="AT1747" s="1">
        <v>5</v>
      </c>
      <c r="AU1747" s="1">
        <v>54570</v>
      </c>
      <c r="AV1747" s="1">
        <v>12</v>
      </c>
      <c r="AW1747" s="1" t="s">
        <v>59</v>
      </c>
      <c r="AX1747" s="1">
        <v>1</v>
      </c>
    </row>
    <row r="1748" spans="1:50">
      <c r="A1748" s="1" t="s">
        <v>3080</v>
      </c>
      <c r="B1748" s="1" t="s">
        <v>431</v>
      </c>
      <c r="C1748" s="1" t="s">
        <v>103</v>
      </c>
      <c r="D1748" s="1">
        <v>7320</v>
      </c>
      <c r="E1748" s="1" t="s">
        <v>53</v>
      </c>
      <c r="F1748" s="1">
        <v>72</v>
      </c>
      <c r="G1748" s="1" t="s">
        <v>70</v>
      </c>
      <c r="H1748" s="1">
        <v>432.89</v>
      </c>
      <c r="I1748" s="1" t="s">
        <v>65</v>
      </c>
      <c r="J1748" s="1" t="s">
        <v>71</v>
      </c>
      <c r="K1748" s="1" t="s">
        <v>72</v>
      </c>
      <c r="L1748" s="1" t="s">
        <v>58</v>
      </c>
      <c r="M1748" s="1">
        <v>0</v>
      </c>
      <c r="N1748" s="1">
        <v>2</v>
      </c>
      <c r="O1748" s="1">
        <v>2</v>
      </c>
      <c r="P1748" s="1">
        <v>0</v>
      </c>
      <c r="Q1748" s="1" t="s">
        <v>59</v>
      </c>
      <c r="R1748" s="1" t="s">
        <v>59</v>
      </c>
      <c r="S1748" s="1" t="s">
        <v>59</v>
      </c>
      <c r="T1748" s="1" t="s">
        <v>59</v>
      </c>
      <c r="U1748" s="1" t="s">
        <v>59</v>
      </c>
      <c r="W1748" s="1">
        <v>0</v>
      </c>
      <c r="X1748" s="1">
        <v>0</v>
      </c>
      <c r="Y1748" s="1" t="s">
        <v>66</v>
      </c>
      <c r="Z1748" s="1" t="s">
        <v>58</v>
      </c>
      <c r="AA1748" s="1" t="s">
        <v>58</v>
      </c>
      <c r="AB1748" s="1" t="s">
        <v>66</v>
      </c>
      <c r="AC1748" s="1" t="s">
        <v>58</v>
      </c>
      <c r="AD1748" s="1" t="s">
        <v>58</v>
      </c>
      <c r="AE1748" s="1" t="s">
        <v>58</v>
      </c>
      <c r="AF1748" s="1" t="s">
        <v>58</v>
      </c>
      <c r="AG1748" s="1" t="s">
        <v>58</v>
      </c>
      <c r="AH1748" s="1" t="s">
        <v>66</v>
      </c>
      <c r="AI1748" s="1" t="s">
        <v>58</v>
      </c>
      <c r="AJ1748" s="1" t="s">
        <v>58</v>
      </c>
      <c r="AK1748" s="1">
        <v>0</v>
      </c>
      <c r="AL1748" s="1">
        <v>0</v>
      </c>
      <c r="AM1748" s="1">
        <v>0</v>
      </c>
      <c r="AN1748" s="1">
        <v>1</v>
      </c>
      <c r="AO1748" s="1">
        <v>1</v>
      </c>
      <c r="AP1748" s="1">
        <v>0</v>
      </c>
      <c r="AQ1748" s="1">
        <v>0</v>
      </c>
      <c r="AR1748" s="1">
        <v>0</v>
      </c>
      <c r="AS1748" s="1">
        <v>0</v>
      </c>
      <c r="AT1748" s="1">
        <v>6</v>
      </c>
      <c r="AU1748" s="1">
        <v>77930</v>
      </c>
      <c r="AV1748" s="1">
        <v>14.2</v>
      </c>
      <c r="AW1748" s="1" t="s">
        <v>59</v>
      </c>
      <c r="AX1748" s="1">
        <v>6</v>
      </c>
    </row>
    <row r="1749" spans="1:50">
      <c r="A1749" s="1" t="s">
        <v>3081</v>
      </c>
      <c r="B1749" s="1" t="s">
        <v>3082</v>
      </c>
      <c r="C1749" s="1" t="s">
        <v>187</v>
      </c>
      <c r="D1749" s="1">
        <v>6760</v>
      </c>
      <c r="E1749" s="1" t="s">
        <v>53</v>
      </c>
      <c r="F1749" s="1">
        <v>60</v>
      </c>
      <c r="G1749" s="1" t="s">
        <v>64</v>
      </c>
      <c r="H1749" s="1">
        <v>270.39</v>
      </c>
      <c r="I1749" s="1" t="s">
        <v>105</v>
      </c>
      <c r="J1749" s="1" t="s">
        <v>71</v>
      </c>
      <c r="K1749" s="1" t="s">
        <v>90</v>
      </c>
      <c r="L1749" s="1" t="s">
        <v>58</v>
      </c>
      <c r="M1749" s="1">
        <v>0</v>
      </c>
      <c r="N1749" s="1">
        <v>2</v>
      </c>
      <c r="O1749" s="1">
        <v>2</v>
      </c>
      <c r="P1749" s="1">
        <v>0</v>
      </c>
      <c r="Q1749" s="1" t="s">
        <v>59</v>
      </c>
      <c r="R1749" s="1" t="s">
        <v>59</v>
      </c>
      <c r="S1749" s="1" t="s">
        <v>59</v>
      </c>
      <c r="T1749" s="1" t="s">
        <v>66</v>
      </c>
      <c r="U1749" s="1" t="s">
        <v>66</v>
      </c>
      <c r="W1749" s="1">
        <v>0</v>
      </c>
      <c r="X1749" s="1">
        <v>0</v>
      </c>
      <c r="Y1749" s="1" t="s">
        <v>66</v>
      </c>
      <c r="Z1749" s="1" t="s">
        <v>66</v>
      </c>
      <c r="AA1749" s="1" t="s">
        <v>58</v>
      </c>
      <c r="AB1749" s="1" t="s">
        <v>66</v>
      </c>
      <c r="AC1749" s="1" t="s">
        <v>58</v>
      </c>
      <c r="AD1749" s="1" t="s">
        <v>58</v>
      </c>
      <c r="AE1749" s="1" t="s">
        <v>66</v>
      </c>
      <c r="AF1749" s="1" t="s">
        <v>58</v>
      </c>
      <c r="AG1749" s="1" t="s">
        <v>58</v>
      </c>
      <c r="AH1749" s="1" t="s">
        <v>58</v>
      </c>
      <c r="AI1749" s="1" t="s">
        <v>58</v>
      </c>
      <c r="AJ1749" s="1" t="s">
        <v>58</v>
      </c>
      <c r="AK1749" s="1">
        <v>0</v>
      </c>
      <c r="AL1749" s="1">
        <v>0</v>
      </c>
      <c r="AM1749" s="1">
        <v>1</v>
      </c>
      <c r="AN1749" s="1">
        <v>0</v>
      </c>
      <c r="AO1749" s="1">
        <v>1</v>
      </c>
      <c r="AP1749" s="1">
        <v>0</v>
      </c>
      <c r="AQ1749" s="1">
        <v>0</v>
      </c>
      <c r="AR1749" s="1">
        <v>0</v>
      </c>
      <c r="AS1749" s="1">
        <v>1</v>
      </c>
      <c r="AT1749" s="1">
        <v>7</v>
      </c>
      <c r="AU1749" s="1">
        <v>78124</v>
      </c>
      <c r="AV1749" s="1">
        <v>14.5</v>
      </c>
      <c r="AW1749" s="1" t="s">
        <v>59</v>
      </c>
      <c r="AX1749" s="1">
        <v>7</v>
      </c>
    </row>
    <row r="1750" spans="1:50">
      <c r="A1750" s="1" t="s">
        <v>3083</v>
      </c>
      <c r="B1750" s="1" t="s">
        <v>1955</v>
      </c>
      <c r="C1750" s="1" t="s">
        <v>199</v>
      </c>
      <c r="E1750" s="1" t="s">
        <v>53</v>
      </c>
      <c r="F1750" s="1">
        <v>0</v>
      </c>
      <c r="G1750" s="1" t="s">
        <v>104</v>
      </c>
      <c r="H1750" s="1">
        <v>173.36</v>
      </c>
      <c r="I1750" s="1" t="s">
        <v>55</v>
      </c>
      <c r="J1750" s="1" t="s">
        <v>55</v>
      </c>
      <c r="K1750" s="1" t="s">
        <v>131</v>
      </c>
      <c r="L1750" s="1" t="s">
        <v>58</v>
      </c>
      <c r="M1750" s="1">
        <v>0</v>
      </c>
      <c r="N1750" s="1">
        <v>1</v>
      </c>
      <c r="O1750" s="1">
        <v>1</v>
      </c>
      <c r="P1750" s="1">
        <v>0</v>
      </c>
      <c r="Q1750" s="1" t="s">
        <v>59</v>
      </c>
      <c r="R1750" s="1" t="s">
        <v>59</v>
      </c>
      <c r="S1750" s="1" t="s">
        <v>59</v>
      </c>
      <c r="T1750" s="1" t="s">
        <v>59</v>
      </c>
      <c r="U1750" s="1" t="s">
        <v>59</v>
      </c>
      <c r="W1750" s="1">
        <v>0</v>
      </c>
      <c r="X1750" s="1">
        <v>0</v>
      </c>
      <c r="Y1750" s="1" t="s">
        <v>59</v>
      </c>
      <c r="Z1750" s="1" t="s">
        <v>59</v>
      </c>
      <c r="AA1750" s="1" t="s">
        <v>59</v>
      </c>
      <c r="AB1750" s="1" t="s">
        <v>59</v>
      </c>
      <c r="AC1750" s="1" t="s">
        <v>59</v>
      </c>
      <c r="AD1750" s="1" t="s">
        <v>59</v>
      </c>
      <c r="AE1750" s="1" t="s">
        <v>59</v>
      </c>
      <c r="AF1750" s="1" t="s">
        <v>59</v>
      </c>
      <c r="AG1750" s="1" t="s">
        <v>59</v>
      </c>
      <c r="AH1750" s="1" t="s">
        <v>59</v>
      </c>
      <c r="AI1750" s="1" t="s">
        <v>59</v>
      </c>
      <c r="AJ1750" s="1" t="s">
        <v>59</v>
      </c>
      <c r="AT1750" s="1">
        <v>6</v>
      </c>
      <c r="AU1750" s="1">
        <v>61837</v>
      </c>
      <c r="AV1750" s="1">
        <v>12.3</v>
      </c>
      <c r="AW1750" s="1" t="s">
        <v>59</v>
      </c>
      <c r="AX1750" s="1">
        <v>3</v>
      </c>
    </row>
    <row r="1751" spans="1:50">
      <c r="A1751" s="1" t="s">
        <v>3084</v>
      </c>
      <c r="B1751" s="1" t="s">
        <v>3085</v>
      </c>
      <c r="C1751" s="1" t="s">
        <v>52</v>
      </c>
      <c r="D1751" s="1">
        <v>3280</v>
      </c>
      <c r="E1751" s="1" t="s">
        <v>63</v>
      </c>
      <c r="F1751" s="1">
        <v>66</v>
      </c>
      <c r="G1751" s="1" t="s">
        <v>226</v>
      </c>
      <c r="H1751" s="1">
        <v>340.13</v>
      </c>
      <c r="I1751" s="1" t="s">
        <v>105</v>
      </c>
      <c r="J1751" s="1" t="s">
        <v>71</v>
      </c>
      <c r="K1751" s="1" t="s">
        <v>111</v>
      </c>
      <c r="L1751" s="1" t="s">
        <v>58</v>
      </c>
      <c r="M1751" s="1">
        <v>0</v>
      </c>
      <c r="N1751" s="1">
        <v>2</v>
      </c>
      <c r="O1751" s="1">
        <v>2</v>
      </c>
      <c r="P1751" s="1">
        <v>0</v>
      </c>
      <c r="Q1751" s="1" t="s">
        <v>59</v>
      </c>
      <c r="R1751" s="1" t="s">
        <v>59</v>
      </c>
      <c r="S1751" s="1" t="s">
        <v>59</v>
      </c>
      <c r="T1751" s="1" t="s">
        <v>66</v>
      </c>
      <c r="U1751" s="1" t="s">
        <v>59</v>
      </c>
      <c r="W1751" s="1">
        <v>0</v>
      </c>
      <c r="X1751" s="1">
        <v>0</v>
      </c>
      <c r="Y1751" s="1" t="s">
        <v>66</v>
      </c>
      <c r="Z1751" s="1" t="s">
        <v>66</v>
      </c>
      <c r="AA1751" s="1" t="s">
        <v>58</v>
      </c>
      <c r="AB1751" s="1" t="s">
        <v>66</v>
      </c>
      <c r="AC1751" s="1" t="s">
        <v>58</v>
      </c>
      <c r="AD1751" s="1" t="s">
        <v>58</v>
      </c>
      <c r="AE1751" s="1" t="s">
        <v>58</v>
      </c>
      <c r="AF1751" s="1" t="s">
        <v>58</v>
      </c>
      <c r="AG1751" s="1" t="s">
        <v>58</v>
      </c>
      <c r="AH1751" s="1" t="s">
        <v>58</v>
      </c>
      <c r="AI1751" s="1" t="s">
        <v>58</v>
      </c>
      <c r="AJ1751" s="1" t="s">
        <v>58</v>
      </c>
      <c r="AK1751" s="1">
        <v>1</v>
      </c>
      <c r="AL1751" s="1">
        <v>0</v>
      </c>
      <c r="AM1751" s="1">
        <v>1</v>
      </c>
      <c r="AN1751" s="1">
        <v>1</v>
      </c>
      <c r="AO1751" s="1">
        <v>1</v>
      </c>
      <c r="AP1751" s="1">
        <v>0</v>
      </c>
      <c r="AQ1751" s="1">
        <v>0</v>
      </c>
      <c r="AR1751" s="1">
        <v>0</v>
      </c>
      <c r="AS1751" s="1">
        <v>1</v>
      </c>
      <c r="AT1751" s="1">
        <v>8</v>
      </c>
      <c r="AU1751" s="1">
        <v>105221</v>
      </c>
      <c r="AV1751" s="1">
        <v>15.7</v>
      </c>
      <c r="AW1751" s="1" t="s">
        <v>59</v>
      </c>
      <c r="AX1751" s="1">
        <v>5</v>
      </c>
    </row>
    <row r="1752" spans="1:50">
      <c r="A1752" s="1" t="s">
        <v>3086</v>
      </c>
      <c r="B1752" s="1" t="s">
        <v>3087</v>
      </c>
      <c r="C1752" s="1" t="s">
        <v>148</v>
      </c>
      <c r="D1752" s="1">
        <v>5190</v>
      </c>
      <c r="E1752" s="1" t="s">
        <v>53</v>
      </c>
      <c r="F1752" s="1">
        <v>68</v>
      </c>
      <c r="G1752" s="1" t="s">
        <v>226</v>
      </c>
      <c r="H1752" s="1">
        <v>305.58999999999997</v>
      </c>
      <c r="I1752" s="1" t="s">
        <v>55</v>
      </c>
      <c r="J1752" s="1" t="s">
        <v>71</v>
      </c>
      <c r="K1752" s="1" t="s">
        <v>131</v>
      </c>
      <c r="L1752" s="1" t="s">
        <v>58</v>
      </c>
      <c r="M1752" s="1">
        <v>0</v>
      </c>
      <c r="N1752" s="1">
        <v>1</v>
      </c>
      <c r="O1752" s="1">
        <v>1</v>
      </c>
      <c r="P1752" s="1">
        <v>0</v>
      </c>
      <c r="Q1752" s="1" t="s">
        <v>59</v>
      </c>
      <c r="R1752" s="1" t="s">
        <v>59</v>
      </c>
      <c r="S1752" s="1" t="s">
        <v>59</v>
      </c>
      <c r="T1752" s="1" t="s">
        <v>59</v>
      </c>
      <c r="U1752" s="1" t="s">
        <v>59</v>
      </c>
      <c r="W1752" s="1">
        <v>0</v>
      </c>
      <c r="X1752" s="1">
        <v>0</v>
      </c>
      <c r="Y1752" s="1" t="s">
        <v>59</v>
      </c>
      <c r="Z1752" s="1" t="s">
        <v>59</v>
      </c>
      <c r="AA1752" s="1" t="s">
        <v>59</v>
      </c>
      <c r="AB1752" s="1" t="s">
        <v>59</v>
      </c>
      <c r="AC1752" s="1" t="s">
        <v>59</v>
      </c>
      <c r="AD1752" s="1" t="s">
        <v>59</v>
      </c>
      <c r="AE1752" s="1" t="s">
        <v>59</v>
      </c>
      <c r="AF1752" s="1" t="s">
        <v>59</v>
      </c>
      <c r="AG1752" s="1" t="s">
        <v>59</v>
      </c>
      <c r="AH1752" s="1" t="s">
        <v>59</v>
      </c>
      <c r="AI1752" s="1" t="s">
        <v>59</v>
      </c>
      <c r="AJ1752" s="1" t="s">
        <v>59</v>
      </c>
      <c r="AT1752" s="1">
        <v>6</v>
      </c>
      <c r="AU1752" s="1">
        <v>87291</v>
      </c>
      <c r="AV1752" s="1">
        <v>13.5</v>
      </c>
      <c r="AW1752" s="1" t="s">
        <v>59</v>
      </c>
      <c r="AX1752" s="1">
        <v>3</v>
      </c>
    </row>
    <row r="1753" spans="1:50">
      <c r="A1753" s="1" t="s">
        <v>3088</v>
      </c>
      <c r="B1753" s="1" t="s">
        <v>3089</v>
      </c>
      <c r="C1753" s="1" t="s">
        <v>148</v>
      </c>
      <c r="D1753" s="1">
        <v>5640</v>
      </c>
      <c r="E1753" s="1" t="s">
        <v>53</v>
      </c>
      <c r="F1753" s="1">
        <v>46</v>
      </c>
      <c r="G1753" s="1" t="s">
        <v>70</v>
      </c>
      <c r="H1753" s="1">
        <v>350.66</v>
      </c>
      <c r="I1753" s="1" t="s">
        <v>196</v>
      </c>
      <c r="J1753" s="1" t="s">
        <v>55</v>
      </c>
      <c r="K1753" s="1" t="s">
        <v>131</v>
      </c>
      <c r="L1753" s="1" t="s">
        <v>66</v>
      </c>
      <c r="M1753" s="1">
        <v>2</v>
      </c>
      <c r="N1753" s="1">
        <v>2</v>
      </c>
      <c r="O1753" s="1">
        <v>2</v>
      </c>
      <c r="P1753" s="1">
        <v>1</v>
      </c>
      <c r="Q1753" s="1" t="s">
        <v>59</v>
      </c>
      <c r="R1753" s="1" t="s">
        <v>59</v>
      </c>
      <c r="S1753" s="1" t="s">
        <v>59</v>
      </c>
      <c r="T1753" s="1" t="s">
        <v>59</v>
      </c>
      <c r="U1753" s="1" t="s">
        <v>59</v>
      </c>
      <c r="Y1753" s="1" t="s">
        <v>66</v>
      </c>
      <c r="Z1753" s="1" t="s">
        <v>58</v>
      </c>
      <c r="AA1753" s="1" t="s">
        <v>58</v>
      </c>
      <c r="AB1753" s="1" t="s">
        <v>58</v>
      </c>
      <c r="AC1753" s="1" t="s">
        <v>58</v>
      </c>
      <c r="AD1753" s="1" t="s">
        <v>58</v>
      </c>
      <c r="AE1753" s="1" t="s">
        <v>58</v>
      </c>
      <c r="AF1753" s="1" t="s">
        <v>58</v>
      </c>
      <c r="AG1753" s="1" t="s">
        <v>58</v>
      </c>
      <c r="AH1753" s="1" t="s">
        <v>58</v>
      </c>
      <c r="AI1753" s="1" t="s">
        <v>58</v>
      </c>
      <c r="AJ1753" s="1" t="s">
        <v>58</v>
      </c>
      <c r="AK1753" s="1">
        <v>0</v>
      </c>
      <c r="AL1753" s="1">
        <v>1</v>
      </c>
      <c r="AM1753" s="1">
        <v>1</v>
      </c>
      <c r="AN1753" s="1">
        <v>0</v>
      </c>
      <c r="AO1753" s="1">
        <v>1</v>
      </c>
      <c r="AP1753" s="1">
        <v>0</v>
      </c>
      <c r="AQ1753" s="1">
        <v>1</v>
      </c>
      <c r="AR1753" s="1">
        <v>0</v>
      </c>
      <c r="AS1753" s="1">
        <v>0</v>
      </c>
      <c r="AT1753" s="1">
        <v>6</v>
      </c>
      <c r="AU1753" s="1">
        <v>85113</v>
      </c>
      <c r="AW1753" s="1" t="s">
        <v>66</v>
      </c>
      <c r="AX1753" s="1">
        <v>3</v>
      </c>
    </row>
    <row r="1754" spans="1:50">
      <c r="A1754" s="1" t="s">
        <v>3090</v>
      </c>
      <c r="B1754" s="1" t="s">
        <v>3091</v>
      </c>
      <c r="C1754" s="1" t="s">
        <v>236</v>
      </c>
      <c r="D1754" s="1">
        <v>6200</v>
      </c>
      <c r="E1754" s="1" t="s">
        <v>63</v>
      </c>
      <c r="F1754" s="1">
        <v>58</v>
      </c>
      <c r="G1754" s="1" t="s">
        <v>64</v>
      </c>
      <c r="H1754" s="1">
        <v>269.41000000000003</v>
      </c>
      <c r="I1754" s="1" t="s">
        <v>55</v>
      </c>
      <c r="J1754" s="1" t="s">
        <v>55</v>
      </c>
      <c r="K1754" s="1" t="s">
        <v>85</v>
      </c>
      <c r="L1754" s="1" t="s">
        <v>66</v>
      </c>
      <c r="M1754" s="1">
        <v>1</v>
      </c>
      <c r="N1754" s="1">
        <v>1</v>
      </c>
      <c r="O1754" s="1">
        <v>1</v>
      </c>
      <c r="P1754" s="1">
        <v>0</v>
      </c>
      <c r="Q1754" s="1" t="s">
        <v>59</v>
      </c>
      <c r="R1754" s="1" t="s">
        <v>59</v>
      </c>
      <c r="S1754" s="1" t="s">
        <v>59</v>
      </c>
      <c r="T1754" s="1" t="s">
        <v>59</v>
      </c>
      <c r="U1754" s="1" t="s">
        <v>59</v>
      </c>
      <c r="V1754" s="1">
        <v>0</v>
      </c>
      <c r="W1754" s="1">
        <v>0</v>
      </c>
      <c r="X1754" s="1">
        <v>0</v>
      </c>
      <c r="Y1754" s="1" t="s">
        <v>59</v>
      </c>
      <c r="Z1754" s="1" t="s">
        <v>59</v>
      </c>
      <c r="AA1754" s="1" t="s">
        <v>59</v>
      </c>
      <c r="AB1754" s="1" t="s">
        <v>59</v>
      </c>
      <c r="AC1754" s="1" t="s">
        <v>59</v>
      </c>
      <c r="AD1754" s="1" t="s">
        <v>59</v>
      </c>
      <c r="AE1754" s="1" t="s">
        <v>59</v>
      </c>
      <c r="AF1754" s="1" t="s">
        <v>59</v>
      </c>
      <c r="AG1754" s="1" t="s">
        <v>59</v>
      </c>
      <c r="AH1754" s="1" t="s">
        <v>59</v>
      </c>
      <c r="AI1754" s="1" t="s">
        <v>59</v>
      </c>
      <c r="AJ1754" s="1" t="s">
        <v>59</v>
      </c>
      <c r="AT1754" s="1">
        <v>7</v>
      </c>
      <c r="AU1754" s="1">
        <v>67499</v>
      </c>
      <c r="AV1754" s="1">
        <v>14.2</v>
      </c>
      <c r="AW1754" s="1" t="s">
        <v>59</v>
      </c>
      <c r="AX1754" s="1">
        <v>4</v>
      </c>
    </row>
    <row r="1755" spans="1:50">
      <c r="A1755" s="1" t="s">
        <v>3092</v>
      </c>
      <c r="B1755" s="1" t="s">
        <v>570</v>
      </c>
      <c r="C1755" s="1" t="s">
        <v>114</v>
      </c>
      <c r="D1755" s="1">
        <v>4120</v>
      </c>
      <c r="E1755" s="1" t="s">
        <v>53</v>
      </c>
      <c r="F1755" s="1">
        <v>62</v>
      </c>
      <c r="G1755" s="1" t="s">
        <v>64</v>
      </c>
      <c r="H1755" s="1">
        <v>343.75</v>
      </c>
      <c r="I1755" s="1" t="s">
        <v>55</v>
      </c>
      <c r="J1755" s="1" t="s">
        <v>56</v>
      </c>
      <c r="K1755" s="1" t="s">
        <v>85</v>
      </c>
      <c r="L1755" s="1" t="s">
        <v>58</v>
      </c>
      <c r="M1755" s="1">
        <v>0</v>
      </c>
      <c r="N1755" s="1">
        <v>2</v>
      </c>
      <c r="O1755" s="1">
        <v>2</v>
      </c>
      <c r="P1755" s="1">
        <v>0</v>
      </c>
      <c r="Q1755" s="1" t="s">
        <v>59</v>
      </c>
      <c r="R1755" s="1" t="s">
        <v>59</v>
      </c>
      <c r="S1755" s="1" t="s">
        <v>59</v>
      </c>
      <c r="T1755" s="1" t="s">
        <v>59</v>
      </c>
      <c r="U1755" s="1" t="s">
        <v>59</v>
      </c>
      <c r="W1755" s="1">
        <v>0</v>
      </c>
      <c r="X1755" s="1">
        <v>0</v>
      </c>
      <c r="Y1755" s="1" t="s">
        <v>58</v>
      </c>
      <c r="Z1755" s="1" t="s">
        <v>58</v>
      </c>
      <c r="AA1755" s="1" t="s">
        <v>58</v>
      </c>
      <c r="AB1755" s="1" t="s">
        <v>58</v>
      </c>
      <c r="AC1755" s="1" t="s">
        <v>58</v>
      </c>
      <c r="AD1755" s="1" t="s">
        <v>58</v>
      </c>
      <c r="AE1755" s="1" t="s">
        <v>58</v>
      </c>
      <c r="AF1755" s="1" t="s">
        <v>58</v>
      </c>
      <c r="AG1755" s="1" t="s">
        <v>58</v>
      </c>
      <c r="AH1755" s="1" t="s">
        <v>58</v>
      </c>
      <c r="AI1755" s="1" t="s">
        <v>58</v>
      </c>
      <c r="AJ1755" s="1" t="s">
        <v>58</v>
      </c>
      <c r="AK1755" s="1">
        <v>1</v>
      </c>
      <c r="AL1755" s="1">
        <v>1</v>
      </c>
      <c r="AM1755" s="1">
        <v>1</v>
      </c>
      <c r="AN1755" s="1">
        <v>0</v>
      </c>
      <c r="AO1755" s="1">
        <v>0</v>
      </c>
      <c r="AP1755" s="1">
        <v>0</v>
      </c>
      <c r="AQ1755" s="1">
        <v>0</v>
      </c>
      <c r="AR1755" s="1">
        <v>0</v>
      </c>
      <c r="AS1755" s="1">
        <v>0</v>
      </c>
      <c r="AT1755" s="1">
        <v>8</v>
      </c>
      <c r="AU1755" s="1">
        <v>75853</v>
      </c>
      <c r="AV1755" s="1">
        <v>12.7</v>
      </c>
      <c r="AW1755" s="1" t="s">
        <v>59</v>
      </c>
      <c r="AX1755" s="1">
        <v>4</v>
      </c>
    </row>
    <row r="1756" spans="1:50">
      <c r="A1756" s="1" t="s">
        <v>3093</v>
      </c>
      <c r="B1756" s="1" t="s">
        <v>3094</v>
      </c>
      <c r="C1756" s="1" t="s">
        <v>114</v>
      </c>
      <c r="E1756" s="1" t="s">
        <v>63</v>
      </c>
      <c r="F1756" s="1">
        <v>50</v>
      </c>
      <c r="G1756" s="1" t="s">
        <v>226</v>
      </c>
      <c r="H1756" s="1">
        <v>360.2</v>
      </c>
      <c r="I1756" s="1" t="s">
        <v>55</v>
      </c>
      <c r="J1756" s="1" t="s">
        <v>55</v>
      </c>
      <c r="K1756" s="1" t="s">
        <v>90</v>
      </c>
      <c r="L1756" s="1" t="s">
        <v>58</v>
      </c>
      <c r="M1756" s="1">
        <v>0</v>
      </c>
      <c r="N1756" s="1">
        <v>2</v>
      </c>
      <c r="O1756" s="1">
        <v>2</v>
      </c>
      <c r="P1756" s="1">
        <v>0</v>
      </c>
      <c r="Q1756" s="1" t="s">
        <v>59</v>
      </c>
      <c r="R1756" s="1" t="s">
        <v>59</v>
      </c>
      <c r="S1756" s="1" t="s">
        <v>59</v>
      </c>
      <c r="T1756" s="1" t="s">
        <v>59</v>
      </c>
      <c r="U1756" s="1" t="s">
        <v>59</v>
      </c>
      <c r="W1756" s="1">
        <v>0</v>
      </c>
      <c r="X1756" s="1">
        <v>0</v>
      </c>
      <c r="Y1756" s="1" t="s">
        <v>58</v>
      </c>
      <c r="Z1756" s="1" t="s">
        <v>58</v>
      </c>
      <c r="AA1756" s="1" t="s">
        <v>58</v>
      </c>
      <c r="AB1756" s="1" t="s">
        <v>58</v>
      </c>
      <c r="AC1756" s="1" t="s">
        <v>58</v>
      </c>
      <c r="AD1756" s="1" t="s">
        <v>58</v>
      </c>
      <c r="AE1756" s="1" t="s">
        <v>58</v>
      </c>
      <c r="AF1756" s="1" t="s">
        <v>58</v>
      </c>
      <c r="AG1756" s="1" t="s">
        <v>58</v>
      </c>
      <c r="AH1756" s="1" t="s">
        <v>58</v>
      </c>
      <c r="AI1756" s="1" t="s">
        <v>58</v>
      </c>
      <c r="AJ1756" s="1" t="s">
        <v>58</v>
      </c>
      <c r="AK1756" s="1">
        <v>1</v>
      </c>
      <c r="AL1756" s="1">
        <v>0</v>
      </c>
      <c r="AM1756" s="1">
        <v>1</v>
      </c>
      <c r="AN1756" s="1">
        <v>0</v>
      </c>
      <c r="AO1756" s="1">
        <v>1</v>
      </c>
      <c r="AP1756" s="1">
        <v>1</v>
      </c>
      <c r="AQ1756" s="1">
        <v>0</v>
      </c>
      <c r="AR1756" s="1">
        <v>0</v>
      </c>
      <c r="AS1756" s="1">
        <v>1</v>
      </c>
      <c r="AT1756" s="1">
        <v>8</v>
      </c>
      <c r="AU1756" s="1">
        <v>74448</v>
      </c>
      <c r="AV1756" s="1">
        <v>13.4</v>
      </c>
      <c r="AW1756" s="1" t="s">
        <v>59</v>
      </c>
      <c r="AX1756" s="1">
        <v>4</v>
      </c>
    </row>
    <row r="1757" spans="1:50">
      <c r="A1757" s="1" t="s">
        <v>3095</v>
      </c>
      <c r="B1757" s="1" t="s">
        <v>2545</v>
      </c>
      <c r="C1757" s="1" t="s">
        <v>205</v>
      </c>
      <c r="D1757" s="1">
        <v>2760</v>
      </c>
      <c r="E1757" s="1" t="s">
        <v>53</v>
      </c>
      <c r="F1757" s="1">
        <v>48</v>
      </c>
      <c r="G1757" s="1" t="s">
        <v>163</v>
      </c>
      <c r="H1757" s="1">
        <v>312.17</v>
      </c>
      <c r="I1757" s="1" t="s">
        <v>55</v>
      </c>
      <c r="J1757" s="1" t="s">
        <v>71</v>
      </c>
      <c r="K1757" s="1" t="s">
        <v>80</v>
      </c>
      <c r="L1757" s="1" t="s">
        <v>66</v>
      </c>
      <c r="M1757" s="1">
        <v>1</v>
      </c>
      <c r="N1757" s="1">
        <v>2</v>
      </c>
      <c r="O1757" s="1">
        <v>2</v>
      </c>
      <c r="P1757" s="1">
        <v>0</v>
      </c>
      <c r="Q1757" s="1" t="s">
        <v>59</v>
      </c>
      <c r="R1757" s="1" t="s">
        <v>59</v>
      </c>
      <c r="S1757" s="1" t="s">
        <v>59</v>
      </c>
      <c r="T1757" s="1" t="s">
        <v>59</v>
      </c>
      <c r="U1757" s="1" t="s">
        <v>59</v>
      </c>
      <c r="W1757" s="1">
        <v>0</v>
      </c>
      <c r="X1757" s="1">
        <v>0</v>
      </c>
      <c r="Y1757" s="1" t="s">
        <v>59</v>
      </c>
      <c r="Z1757" s="1" t="s">
        <v>59</v>
      </c>
      <c r="AA1757" s="1" t="s">
        <v>59</v>
      </c>
      <c r="AB1757" s="1" t="s">
        <v>59</v>
      </c>
      <c r="AC1757" s="1" t="s">
        <v>59</v>
      </c>
      <c r="AD1757" s="1" t="s">
        <v>59</v>
      </c>
      <c r="AE1757" s="1" t="s">
        <v>59</v>
      </c>
      <c r="AF1757" s="1" t="s">
        <v>59</v>
      </c>
      <c r="AG1757" s="1" t="s">
        <v>59</v>
      </c>
      <c r="AH1757" s="1" t="s">
        <v>59</v>
      </c>
      <c r="AI1757" s="1" t="s">
        <v>59</v>
      </c>
      <c r="AJ1757" s="1" t="s">
        <v>59</v>
      </c>
      <c r="AT1757" s="1">
        <v>5</v>
      </c>
      <c r="AU1757" s="1">
        <v>54799</v>
      </c>
      <c r="AV1757" s="1">
        <v>12</v>
      </c>
      <c r="AW1757" s="1" t="s">
        <v>59</v>
      </c>
      <c r="AX1757" s="1">
        <v>1</v>
      </c>
    </row>
    <row r="1758" spans="1:50">
      <c r="A1758" s="1" t="s">
        <v>3096</v>
      </c>
      <c r="B1758" s="1" t="s">
        <v>1397</v>
      </c>
      <c r="C1758" s="1" t="s">
        <v>108</v>
      </c>
      <c r="D1758" s="1">
        <v>1920</v>
      </c>
      <c r="E1758" s="1" t="s">
        <v>63</v>
      </c>
      <c r="F1758" s="1">
        <v>76</v>
      </c>
      <c r="G1758" s="1" t="s">
        <v>64</v>
      </c>
      <c r="H1758" s="1">
        <v>376.97</v>
      </c>
      <c r="I1758" s="1" t="s">
        <v>55</v>
      </c>
      <c r="J1758" s="1" t="s">
        <v>71</v>
      </c>
      <c r="K1758" s="1" t="s">
        <v>72</v>
      </c>
      <c r="L1758" s="1" t="s">
        <v>58</v>
      </c>
      <c r="M1758" s="1">
        <v>0</v>
      </c>
      <c r="N1758" s="1">
        <v>2</v>
      </c>
      <c r="O1758" s="1">
        <v>2</v>
      </c>
      <c r="P1758" s="1">
        <v>1</v>
      </c>
      <c r="Q1758" s="1" t="s">
        <v>59</v>
      </c>
      <c r="R1758" s="1" t="s">
        <v>66</v>
      </c>
      <c r="S1758" s="1" t="s">
        <v>66</v>
      </c>
      <c r="T1758" s="1" t="s">
        <v>59</v>
      </c>
      <c r="U1758" s="1" t="s">
        <v>66</v>
      </c>
      <c r="V1758" s="1">
        <v>2</v>
      </c>
      <c r="W1758" s="1">
        <v>1</v>
      </c>
      <c r="X1758" s="1">
        <v>1</v>
      </c>
      <c r="Y1758" s="1" t="s">
        <v>66</v>
      </c>
      <c r="Z1758" s="1" t="s">
        <v>58</v>
      </c>
      <c r="AA1758" s="1" t="s">
        <v>58</v>
      </c>
      <c r="AB1758" s="1" t="s">
        <v>66</v>
      </c>
      <c r="AC1758" s="1" t="s">
        <v>58</v>
      </c>
      <c r="AD1758" s="1" t="s">
        <v>58</v>
      </c>
      <c r="AE1758" s="1" t="s">
        <v>66</v>
      </c>
      <c r="AF1758" s="1" t="s">
        <v>58</v>
      </c>
      <c r="AG1758" s="1" t="s">
        <v>58</v>
      </c>
      <c r="AH1758" s="1" t="s">
        <v>58</v>
      </c>
      <c r="AI1758" s="1" t="s">
        <v>58</v>
      </c>
      <c r="AJ1758" s="1" t="s">
        <v>58</v>
      </c>
      <c r="AK1758" s="1">
        <v>0</v>
      </c>
      <c r="AL1758" s="1">
        <v>0</v>
      </c>
      <c r="AM1758" s="1">
        <v>0</v>
      </c>
      <c r="AN1758" s="1">
        <v>1</v>
      </c>
      <c r="AO1758" s="1">
        <v>0</v>
      </c>
      <c r="AP1758" s="1">
        <v>0</v>
      </c>
      <c r="AQ1758" s="1">
        <v>0</v>
      </c>
      <c r="AR1758" s="1">
        <v>0</v>
      </c>
      <c r="AS1758" s="1">
        <v>1</v>
      </c>
      <c r="AT1758" s="1">
        <v>9</v>
      </c>
      <c r="AU1758" s="1">
        <v>117775</v>
      </c>
      <c r="AV1758" s="1">
        <v>15</v>
      </c>
      <c r="AW1758" s="1" t="s">
        <v>59</v>
      </c>
      <c r="AX1758" s="1">
        <v>9</v>
      </c>
    </row>
    <row r="1759" spans="1:50">
      <c r="A1759" s="1" t="s">
        <v>3097</v>
      </c>
      <c r="B1759" s="1" t="s">
        <v>3098</v>
      </c>
      <c r="C1759" s="1" t="s">
        <v>199</v>
      </c>
      <c r="D1759" s="1">
        <v>6160</v>
      </c>
      <c r="E1759" s="1" t="s">
        <v>53</v>
      </c>
      <c r="F1759" s="1">
        <v>82</v>
      </c>
      <c r="G1759" s="1" t="s">
        <v>115</v>
      </c>
      <c r="H1759" s="1">
        <v>379.93</v>
      </c>
      <c r="I1759" s="1" t="s">
        <v>94</v>
      </c>
      <c r="J1759" s="1" t="s">
        <v>71</v>
      </c>
      <c r="K1759" s="1" t="s">
        <v>153</v>
      </c>
      <c r="L1759" s="1" t="s">
        <v>58</v>
      </c>
      <c r="M1759" s="1">
        <v>0</v>
      </c>
      <c r="N1759" s="1">
        <v>2</v>
      </c>
      <c r="O1759" s="1">
        <v>1</v>
      </c>
      <c r="P1759" s="1">
        <v>1</v>
      </c>
      <c r="Q1759" s="1" t="s">
        <v>59</v>
      </c>
      <c r="R1759" s="1" t="s">
        <v>59</v>
      </c>
      <c r="S1759" s="1" t="s">
        <v>59</v>
      </c>
      <c r="T1759" s="1" t="s">
        <v>59</v>
      </c>
      <c r="U1759" s="1" t="s">
        <v>59</v>
      </c>
      <c r="W1759" s="1">
        <v>0</v>
      </c>
      <c r="X1759" s="1">
        <v>0</v>
      </c>
      <c r="Y1759" s="1" t="s">
        <v>66</v>
      </c>
      <c r="Z1759" s="1" t="s">
        <v>58</v>
      </c>
      <c r="AA1759" s="1" t="s">
        <v>58</v>
      </c>
      <c r="AB1759" s="1" t="s">
        <v>58</v>
      </c>
      <c r="AC1759" s="1" t="s">
        <v>58</v>
      </c>
      <c r="AD1759" s="1" t="s">
        <v>58</v>
      </c>
      <c r="AE1759" s="1" t="s">
        <v>58</v>
      </c>
      <c r="AF1759" s="1" t="s">
        <v>58</v>
      </c>
      <c r="AG1759" s="1" t="s">
        <v>58</v>
      </c>
      <c r="AH1759" s="1" t="s">
        <v>66</v>
      </c>
      <c r="AI1759" s="1" t="s">
        <v>58</v>
      </c>
      <c r="AJ1759" s="1" t="s">
        <v>58</v>
      </c>
      <c r="AK1759" s="1">
        <v>0</v>
      </c>
      <c r="AL1759" s="1">
        <v>0</v>
      </c>
      <c r="AM1759" s="1">
        <v>1</v>
      </c>
      <c r="AN1759" s="1">
        <v>1</v>
      </c>
      <c r="AO1759" s="1">
        <v>0</v>
      </c>
      <c r="AP1759" s="1">
        <v>0</v>
      </c>
      <c r="AQ1759" s="1">
        <v>0</v>
      </c>
      <c r="AR1759" s="1">
        <v>0</v>
      </c>
      <c r="AS1759" s="1">
        <v>1</v>
      </c>
      <c r="AT1759" s="1">
        <v>9</v>
      </c>
      <c r="AU1759" s="1">
        <v>100986</v>
      </c>
      <c r="AV1759" s="1">
        <v>13.9</v>
      </c>
      <c r="AW1759" s="1" t="s">
        <v>59</v>
      </c>
      <c r="AX1759" s="1">
        <v>3</v>
      </c>
    </row>
    <row r="1760" spans="1:50">
      <c r="A1760" s="1" t="s">
        <v>3099</v>
      </c>
      <c r="B1760" s="1" t="s">
        <v>1328</v>
      </c>
      <c r="C1760" s="1" t="s">
        <v>103</v>
      </c>
      <c r="D1760" s="1">
        <v>6780</v>
      </c>
      <c r="E1760" s="1" t="s">
        <v>63</v>
      </c>
      <c r="F1760" s="1">
        <v>70</v>
      </c>
      <c r="G1760" s="1" t="s">
        <v>226</v>
      </c>
      <c r="H1760" s="1">
        <v>411.84</v>
      </c>
      <c r="I1760" s="1" t="s">
        <v>105</v>
      </c>
      <c r="J1760" s="1" t="s">
        <v>71</v>
      </c>
      <c r="K1760" s="1" t="s">
        <v>156</v>
      </c>
      <c r="L1760" s="1" t="s">
        <v>66</v>
      </c>
      <c r="M1760" s="1">
        <v>1</v>
      </c>
      <c r="N1760" s="1">
        <v>2</v>
      </c>
      <c r="O1760" s="1">
        <v>2</v>
      </c>
      <c r="P1760" s="1">
        <v>0</v>
      </c>
      <c r="Q1760" s="1" t="s">
        <v>59</v>
      </c>
      <c r="R1760" s="1" t="s">
        <v>66</v>
      </c>
      <c r="S1760" s="1" t="s">
        <v>66</v>
      </c>
      <c r="T1760" s="1" t="s">
        <v>66</v>
      </c>
      <c r="U1760" s="1" t="s">
        <v>59</v>
      </c>
      <c r="W1760" s="1">
        <v>0</v>
      </c>
      <c r="X1760" s="1">
        <v>0</v>
      </c>
      <c r="Y1760" s="1" t="s">
        <v>66</v>
      </c>
      <c r="Z1760" s="1" t="s">
        <v>66</v>
      </c>
      <c r="AA1760" s="1" t="s">
        <v>66</v>
      </c>
      <c r="AB1760" s="1" t="s">
        <v>58</v>
      </c>
      <c r="AC1760" s="1" t="s">
        <v>58</v>
      </c>
      <c r="AD1760" s="1" t="s">
        <v>58</v>
      </c>
      <c r="AE1760" s="1" t="s">
        <v>58</v>
      </c>
      <c r="AF1760" s="1" t="s">
        <v>58</v>
      </c>
      <c r="AG1760" s="1" t="s">
        <v>58</v>
      </c>
      <c r="AH1760" s="1" t="s">
        <v>58</v>
      </c>
      <c r="AI1760" s="1" t="s">
        <v>58</v>
      </c>
      <c r="AJ1760" s="1" t="s">
        <v>66</v>
      </c>
      <c r="AK1760" s="1">
        <v>0</v>
      </c>
      <c r="AL1760" s="1">
        <v>1</v>
      </c>
      <c r="AM1760" s="1">
        <v>1</v>
      </c>
      <c r="AN1760" s="1">
        <v>0</v>
      </c>
      <c r="AO1760" s="1">
        <v>1</v>
      </c>
      <c r="AP1760" s="1">
        <v>1</v>
      </c>
      <c r="AQ1760" s="1">
        <v>0</v>
      </c>
      <c r="AR1760" s="1">
        <v>0</v>
      </c>
      <c r="AS1760" s="1">
        <v>0</v>
      </c>
      <c r="AT1760" s="1">
        <v>6</v>
      </c>
      <c r="AU1760" s="1">
        <v>71142</v>
      </c>
      <c r="AV1760" s="1">
        <v>13</v>
      </c>
      <c r="AW1760" s="1" t="s">
        <v>59</v>
      </c>
      <c r="AX1760" s="1">
        <v>6</v>
      </c>
    </row>
    <row r="1761" spans="1:50">
      <c r="A1761" s="1" t="s">
        <v>3100</v>
      </c>
      <c r="B1761" s="1" t="s">
        <v>3101</v>
      </c>
      <c r="C1761" s="1" t="s">
        <v>185</v>
      </c>
      <c r="D1761" s="1">
        <v>1600</v>
      </c>
      <c r="E1761" s="1" t="s">
        <v>63</v>
      </c>
      <c r="F1761" s="1">
        <v>34</v>
      </c>
      <c r="G1761" s="1" t="s">
        <v>163</v>
      </c>
      <c r="H1761" s="1">
        <v>399.67</v>
      </c>
      <c r="I1761" s="1" t="s">
        <v>55</v>
      </c>
      <c r="J1761" s="1" t="s">
        <v>71</v>
      </c>
      <c r="K1761" s="1" t="s">
        <v>128</v>
      </c>
      <c r="L1761" s="1" t="s">
        <v>66</v>
      </c>
      <c r="M1761" s="1">
        <v>2</v>
      </c>
      <c r="N1761" s="1">
        <v>2</v>
      </c>
      <c r="O1761" s="1">
        <v>2</v>
      </c>
      <c r="P1761" s="1">
        <v>0</v>
      </c>
      <c r="Q1761" s="1" t="s">
        <v>59</v>
      </c>
      <c r="R1761" s="1" t="s">
        <v>59</v>
      </c>
      <c r="S1761" s="1" t="s">
        <v>59</v>
      </c>
      <c r="T1761" s="1" t="s">
        <v>59</v>
      </c>
      <c r="U1761" s="1" t="s">
        <v>59</v>
      </c>
      <c r="W1761" s="1">
        <v>0</v>
      </c>
      <c r="X1761" s="1">
        <v>0</v>
      </c>
      <c r="Y1761" s="1" t="s">
        <v>66</v>
      </c>
      <c r="Z1761" s="1" t="s">
        <v>66</v>
      </c>
      <c r="AA1761" s="1" t="s">
        <v>58</v>
      </c>
      <c r="AB1761" s="1" t="s">
        <v>66</v>
      </c>
      <c r="AC1761" s="1" t="s">
        <v>58</v>
      </c>
      <c r="AD1761" s="1" t="s">
        <v>58</v>
      </c>
      <c r="AE1761" s="1" t="s">
        <v>58</v>
      </c>
      <c r="AF1761" s="1" t="s">
        <v>58</v>
      </c>
      <c r="AG1761" s="1" t="s">
        <v>58</v>
      </c>
      <c r="AH1761" s="1" t="s">
        <v>58</v>
      </c>
      <c r="AI1761" s="1" t="s">
        <v>58</v>
      </c>
      <c r="AJ1761" s="1" t="s">
        <v>58</v>
      </c>
      <c r="AK1761" s="1">
        <v>1</v>
      </c>
      <c r="AL1761" s="1">
        <v>0</v>
      </c>
      <c r="AM1761" s="1">
        <v>0</v>
      </c>
      <c r="AN1761" s="1">
        <v>0</v>
      </c>
      <c r="AO1761" s="1">
        <v>1</v>
      </c>
      <c r="AP1761" s="1">
        <v>0</v>
      </c>
      <c r="AQ1761" s="1">
        <v>0</v>
      </c>
      <c r="AR1761" s="1">
        <v>0</v>
      </c>
      <c r="AS1761" s="1">
        <v>1</v>
      </c>
      <c r="AT1761" s="1">
        <v>9</v>
      </c>
      <c r="AU1761" s="1">
        <v>110293</v>
      </c>
      <c r="AV1761" s="1">
        <v>15</v>
      </c>
      <c r="AW1761" s="1" t="s">
        <v>59</v>
      </c>
      <c r="AX1761" s="1">
        <v>1</v>
      </c>
    </row>
    <row r="1762" spans="1:50">
      <c r="A1762" s="1" t="s">
        <v>3102</v>
      </c>
      <c r="B1762" s="1" t="s">
        <v>1589</v>
      </c>
      <c r="C1762" s="1" t="s">
        <v>781</v>
      </c>
      <c r="D1762" s="1">
        <v>7490</v>
      </c>
      <c r="E1762" s="1" t="s">
        <v>63</v>
      </c>
      <c r="F1762" s="1">
        <v>48</v>
      </c>
      <c r="G1762" s="1" t="s">
        <v>70</v>
      </c>
      <c r="H1762" s="1">
        <v>338.16</v>
      </c>
      <c r="I1762" s="1" t="s">
        <v>55</v>
      </c>
      <c r="J1762" s="1" t="s">
        <v>71</v>
      </c>
      <c r="K1762" s="1" t="s">
        <v>85</v>
      </c>
      <c r="L1762" s="1" t="s">
        <v>58</v>
      </c>
      <c r="M1762" s="1">
        <v>0</v>
      </c>
      <c r="N1762" s="1">
        <v>2</v>
      </c>
      <c r="O1762" s="1">
        <v>2</v>
      </c>
      <c r="P1762" s="1">
        <v>0</v>
      </c>
      <c r="Q1762" s="1" t="s">
        <v>59</v>
      </c>
      <c r="R1762" s="1" t="s">
        <v>59</v>
      </c>
      <c r="S1762" s="1" t="s">
        <v>59</v>
      </c>
      <c r="T1762" s="1" t="s">
        <v>59</v>
      </c>
      <c r="U1762" s="1" t="s">
        <v>59</v>
      </c>
      <c r="Y1762" s="1" t="s">
        <v>58</v>
      </c>
      <c r="Z1762" s="1" t="s">
        <v>58</v>
      </c>
      <c r="AA1762" s="1" t="s">
        <v>58</v>
      </c>
      <c r="AB1762" s="1" t="s">
        <v>58</v>
      </c>
      <c r="AC1762" s="1" t="s">
        <v>58</v>
      </c>
      <c r="AD1762" s="1" t="s">
        <v>58</v>
      </c>
      <c r="AE1762" s="1" t="s">
        <v>58</v>
      </c>
      <c r="AF1762" s="1" t="s">
        <v>58</v>
      </c>
      <c r="AG1762" s="1" t="s">
        <v>58</v>
      </c>
      <c r="AH1762" s="1" t="s">
        <v>58</v>
      </c>
      <c r="AI1762" s="1" t="s">
        <v>58</v>
      </c>
      <c r="AJ1762" s="1" t="s">
        <v>58</v>
      </c>
      <c r="AK1762" s="1">
        <v>1</v>
      </c>
      <c r="AL1762" s="1">
        <v>1</v>
      </c>
      <c r="AM1762" s="1">
        <v>1</v>
      </c>
      <c r="AN1762" s="1">
        <v>0</v>
      </c>
      <c r="AO1762" s="1">
        <v>0</v>
      </c>
      <c r="AP1762" s="1">
        <v>1</v>
      </c>
      <c r="AQ1762" s="1">
        <v>0</v>
      </c>
      <c r="AR1762" s="1">
        <v>0</v>
      </c>
      <c r="AS1762" s="1">
        <v>0</v>
      </c>
      <c r="AT1762" s="1">
        <v>9</v>
      </c>
      <c r="AU1762" s="1">
        <v>84699</v>
      </c>
      <c r="AW1762" s="1" t="s">
        <v>66</v>
      </c>
      <c r="AX1762" s="1">
        <v>4</v>
      </c>
    </row>
    <row r="1763" spans="1:50">
      <c r="A1763" s="1" t="s">
        <v>3103</v>
      </c>
      <c r="B1763" s="1" t="s">
        <v>3104</v>
      </c>
      <c r="C1763" s="1" t="s">
        <v>122</v>
      </c>
      <c r="D1763" s="1">
        <v>8960</v>
      </c>
      <c r="E1763" s="1" t="s">
        <v>53</v>
      </c>
      <c r="F1763" s="1">
        <v>56</v>
      </c>
      <c r="G1763" s="1" t="s">
        <v>84</v>
      </c>
      <c r="H1763" s="1">
        <v>400.99</v>
      </c>
      <c r="I1763" s="1" t="s">
        <v>105</v>
      </c>
      <c r="J1763" s="1" t="s">
        <v>56</v>
      </c>
      <c r="K1763" s="1" t="s">
        <v>72</v>
      </c>
      <c r="L1763" s="1" t="s">
        <v>66</v>
      </c>
      <c r="M1763" s="1">
        <v>1</v>
      </c>
      <c r="N1763" s="1">
        <v>2</v>
      </c>
      <c r="O1763" s="1">
        <v>2</v>
      </c>
      <c r="P1763" s="1">
        <v>0</v>
      </c>
      <c r="Q1763" s="1" t="s">
        <v>59</v>
      </c>
      <c r="R1763" s="1" t="s">
        <v>59</v>
      </c>
      <c r="S1763" s="1" t="s">
        <v>59</v>
      </c>
      <c r="T1763" s="1" t="s">
        <v>66</v>
      </c>
      <c r="U1763" s="1" t="s">
        <v>59</v>
      </c>
      <c r="V1763" s="1">
        <v>3</v>
      </c>
      <c r="W1763" s="1">
        <v>1</v>
      </c>
      <c r="X1763" s="1">
        <v>1</v>
      </c>
      <c r="Y1763" s="1" t="s">
        <v>66</v>
      </c>
      <c r="Z1763" s="1" t="s">
        <v>66</v>
      </c>
      <c r="AA1763" s="1" t="s">
        <v>58</v>
      </c>
      <c r="AB1763" s="1" t="s">
        <v>66</v>
      </c>
      <c r="AC1763" s="1" t="s">
        <v>58</v>
      </c>
      <c r="AD1763" s="1" t="s">
        <v>58</v>
      </c>
      <c r="AE1763" s="1" t="s">
        <v>58</v>
      </c>
      <c r="AF1763" s="1" t="s">
        <v>58</v>
      </c>
      <c r="AG1763" s="1" t="s">
        <v>58</v>
      </c>
      <c r="AH1763" s="1" t="s">
        <v>58</v>
      </c>
      <c r="AI1763" s="1" t="s">
        <v>58</v>
      </c>
      <c r="AJ1763" s="1" t="s">
        <v>58</v>
      </c>
      <c r="AK1763" s="1">
        <v>1</v>
      </c>
      <c r="AL1763" s="1">
        <v>1</v>
      </c>
      <c r="AM1763" s="1">
        <v>1</v>
      </c>
      <c r="AN1763" s="1">
        <v>0</v>
      </c>
      <c r="AO1763" s="1">
        <v>0</v>
      </c>
      <c r="AP1763" s="1">
        <v>0</v>
      </c>
      <c r="AQ1763" s="1">
        <v>0</v>
      </c>
      <c r="AR1763" s="1">
        <v>0</v>
      </c>
      <c r="AS1763" s="1">
        <v>0</v>
      </c>
      <c r="AT1763" s="1">
        <v>9</v>
      </c>
      <c r="AU1763" s="1">
        <v>89204</v>
      </c>
      <c r="AV1763" s="1">
        <v>13.1</v>
      </c>
      <c r="AW1763" s="1" t="s">
        <v>59</v>
      </c>
      <c r="AX1763" s="1">
        <v>7</v>
      </c>
    </row>
    <row r="1764" spans="1:50">
      <c r="A1764" s="1" t="s">
        <v>3105</v>
      </c>
      <c r="B1764" s="1" t="s">
        <v>3106</v>
      </c>
      <c r="C1764" s="1" t="s">
        <v>134</v>
      </c>
      <c r="D1764" s="1">
        <v>1680</v>
      </c>
      <c r="E1764" s="1" t="s">
        <v>63</v>
      </c>
      <c r="F1764" s="1">
        <v>48</v>
      </c>
      <c r="G1764" s="1" t="s">
        <v>70</v>
      </c>
      <c r="H1764" s="1">
        <v>317.43</v>
      </c>
      <c r="I1764" s="1" t="s">
        <v>76</v>
      </c>
      <c r="J1764" s="1" t="s">
        <v>71</v>
      </c>
      <c r="K1764" s="1" t="s">
        <v>145</v>
      </c>
      <c r="L1764" s="1" t="s">
        <v>66</v>
      </c>
      <c r="M1764" s="1">
        <v>4</v>
      </c>
      <c r="N1764" s="1">
        <v>2</v>
      </c>
      <c r="O1764" s="1">
        <v>2</v>
      </c>
      <c r="P1764" s="1">
        <v>0</v>
      </c>
      <c r="Q1764" s="1" t="s">
        <v>59</v>
      </c>
      <c r="R1764" s="1" t="s">
        <v>66</v>
      </c>
      <c r="S1764" s="1" t="s">
        <v>66</v>
      </c>
      <c r="T1764" s="1" t="s">
        <v>59</v>
      </c>
      <c r="U1764" s="1" t="s">
        <v>59</v>
      </c>
      <c r="V1764" s="1">
        <v>1</v>
      </c>
      <c r="W1764" s="1">
        <v>1</v>
      </c>
      <c r="X1764" s="1">
        <v>0</v>
      </c>
      <c r="Y1764" s="1" t="s">
        <v>66</v>
      </c>
      <c r="Z1764" s="1" t="s">
        <v>58</v>
      </c>
      <c r="AA1764" s="1" t="s">
        <v>66</v>
      </c>
      <c r="AB1764" s="1" t="s">
        <v>66</v>
      </c>
      <c r="AC1764" s="1" t="s">
        <v>58</v>
      </c>
      <c r="AD1764" s="1" t="s">
        <v>58</v>
      </c>
      <c r="AE1764" s="1" t="s">
        <v>66</v>
      </c>
      <c r="AF1764" s="1" t="s">
        <v>58</v>
      </c>
      <c r="AG1764" s="1" t="s">
        <v>58</v>
      </c>
      <c r="AH1764" s="1" t="s">
        <v>58</v>
      </c>
      <c r="AI1764" s="1" t="s">
        <v>58</v>
      </c>
      <c r="AJ1764" s="1" t="s">
        <v>58</v>
      </c>
      <c r="AK1764" s="1">
        <v>0</v>
      </c>
      <c r="AL1764" s="1">
        <v>0</v>
      </c>
      <c r="AM1764" s="1">
        <v>1</v>
      </c>
      <c r="AN1764" s="1">
        <v>1</v>
      </c>
      <c r="AO1764" s="1">
        <v>0</v>
      </c>
      <c r="AP1764" s="1">
        <v>0</v>
      </c>
      <c r="AQ1764" s="1">
        <v>0</v>
      </c>
      <c r="AR1764" s="1">
        <v>0</v>
      </c>
      <c r="AS1764" s="1">
        <v>1</v>
      </c>
      <c r="AT1764" s="1">
        <v>7</v>
      </c>
      <c r="AU1764" s="1">
        <v>67343</v>
      </c>
      <c r="AV1764" s="1">
        <v>12.1</v>
      </c>
      <c r="AW1764" s="1" t="s">
        <v>59</v>
      </c>
      <c r="AX1764" s="1">
        <v>1</v>
      </c>
    </row>
    <row r="1765" spans="1:50">
      <c r="A1765" s="1" t="s">
        <v>3107</v>
      </c>
      <c r="B1765" s="1" t="s">
        <v>3108</v>
      </c>
      <c r="C1765" s="1" t="s">
        <v>103</v>
      </c>
      <c r="D1765" s="1">
        <v>7460</v>
      </c>
      <c r="E1765" s="1" t="s">
        <v>63</v>
      </c>
      <c r="F1765" s="1">
        <v>50</v>
      </c>
      <c r="G1765" s="1" t="s">
        <v>363</v>
      </c>
      <c r="H1765" s="1">
        <v>490.46</v>
      </c>
      <c r="I1765" s="1" t="s">
        <v>105</v>
      </c>
      <c r="J1765" s="1" t="s">
        <v>71</v>
      </c>
      <c r="K1765" s="1" t="s">
        <v>85</v>
      </c>
      <c r="L1765" s="1" t="s">
        <v>66</v>
      </c>
      <c r="M1765" s="1">
        <v>1</v>
      </c>
      <c r="N1765" s="1">
        <v>2</v>
      </c>
      <c r="O1765" s="1">
        <v>2</v>
      </c>
      <c r="P1765" s="1">
        <v>0</v>
      </c>
      <c r="Q1765" s="1" t="s">
        <v>66</v>
      </c>
      <c r="R1765" s="1" t="s">
        <v>59</v>
      </c>
      <c r="S1765" s="1" t="s">
        <v>66</v>
      </c>
      <c r="T1765" s="1" t="s">
        <v>59</v>
      </c>
      <c r="U1765" s="1" t="s">
        <v>59</v>
      </c>
      <c r="W1765" s="1">
        <v>0</v>
      </c>
      <c r="X1765" s="1">
        <v>0</v>
      </c>
      <c r="Y1765" s="1" t="s">
        <v>66</v>
      </c>
      <c r="Z1765" s="1" t="s">
        <v>66</v>
      </c>
      <c r="AA1765" s="1" t="s">
        <v>58</v>
      </c>
      <c r="AB1765" s="1" t="s">
        <v>66</v>
      </c>
      <c r="AC1765" s="1" t="s">
        <v>58</v>
      </c>
      <c r="AD1765" s="1" t="s">
        <v>66</v>
      </c>
      <c r="AE1765" s="1" t="s">
        <v>58</v>
      </c>
      <c r="AF1765" s="1" t="s">
        <v>58</v>
      </c>
      <c r="AG1765" s="1" t="s">
        <v>58</v>
      </c>
      <c r="AH1765" s="1" t="s">
        <v>58</v>
      </c>
      <c r="AI1765" s="1" t="s">
        <v>58</v>
      </c>
      <c r="AJ1765" s="1" t="s">
        <v>58</v>
      </c>
      <c r="AK1765" s="1">
        <v>1</v>
      </c>
      <c r="AL1765" s="1">
        <v>0</v>
      </c>
      <c r="AM1765" s="1">
        <v>1</v>
      </c>
      <c r="AN1765" s="1">
        <v>0</v>
      </c>
      <c r="AO1765" s="1">
        <v>1</v>
      </c>
      <c r="AP1765" s="1">
        <v>1</v>
      </c>
      <c r="AQ1765" s="1">
        <v>0</v>
      </c>
      <c r="AR1765" s="1">
        <v>0</v>
      </c>
      <c r="AS1765" s="1">
        <v>0</v>
      </c>
      <c r="AT1765" s="1">
        <v>7</v>
      </c>
      <c r="AU1765" s="1">
        <v>86499</v>
      </c>
      <c r="AV1765" s="1">
        <v>15.4</v>
      </c>
      <c r="AW1765" s="1" t="s">
        <v>59</v>
      </c>
      <c r="AX1765" s="1">
        <v>6</v>
      </c>
    </row>
    <row r="1766" spans="1:50">
      <c r="A1766" s="1" t="s">
        <v>3109</v>
      </c>
      <c r="B1766" s="1" t="s">
        <v>3110</v>
      </c>
      <c r="C1766" s="1" t="s">
        <v>199</v>
      </c>
      <c r="D1766" s="1">
        <v>6280</v>
      </c>
      <c r="E1766" s="1" t="s">
        <v>53</v>
      </c>
      <c r="F1766" s="1">
        <v>32</v>
      </c>
      <c r="G1766" s="1" t="s">
        <v>84</v>
      </c>
      <c r="H1766" s="1">
        <v>249.01</v>
      </c>
      <c r="I1766" s="1" t="s">
        <v>241</v>
      </c>
      <c r="J1766" s="1" t="s">
        <v>71</v>
      </c>
      <c r="K1766" s="1" t="s">
        <v>128</v>
      </c>
      <c r="L1766" s="1" t="s">
        <v>66</v>
      </c>
      <c r="M1766" s="1">
        <v>3</v>
      </c>
      <c r="N1766" s="1">
        <v>2</v>
      </c>
      <c r="O1766" s="1">
        <v>2</v>
      </c>
      <c r="P1766" s="1">
        <v>0</v>
      </c>
      <c r="Q1766" s="1" t="s">
        <v>59</v>
      </c>
      <c r="R1766" s="1" t="s">
        <v>66</v>
      </c>
      <c r="S1766" s="1" t="s">
        <v>59</v>
      </c>
      <c r="T1766" s="1" t="s">
        <v>66</v>
      </c>
      <c r="U1766" s="1" t="s">
        <v>59</v>
      </c>
      <c r="W1766" s="1">
        <v>0</v>
      </c>
      <c r="X1766" s="1">
        <v>0</v>
      </c>
      <c r="Y1766" s="1" t="s">
        <v>58</v>
      </c>
      <c r="Z1766" s="1" t="s">
        <v>58</v>
      </c>
      <c r="AA1766" s="1" t="s">
        <v>58</v>
      </c>
      <c r="AB1766" s="1" t="s">
        <v>58</v>
      </c>
      <c r="AC1766" s="1" t="s">
        <v>58</v>
      </c>
      <c r="AD1766" s="1" t="s">
        <v>58</v>
      </c>
      <c r="AE1766" s="1" t="s">
        <v>58</v>
      </c>
      <c r="AF1766" s="1" t="s">
        <v>58</v>
      </c>
      <c r="AG1766" s="1" t="s">
        <v>58</v>
      </c>
      <c r="AH1766" s="1" t="s">
        <v>58</v>
      </c>
      <c r="AI1766" s="1" t="s">
        <v>58</v>
      </c>
      <c r="AJ1766" s="1" t="s">
        <v>58</v>
      </c>
      <c r="AK1766" s="1">
        <v>1</v>
      </c>
      <c r="AL1766" s="1">
        <v>0</v>
      </c>
      <c r="AM1766" s="1">
        <v>0</v>
      </c>
      <c r="AN1766" s="1">
        <v>0</v>
      </c>
      <c r="AO1766" s="1">
        <v>1</v>
      </c>
      <c r="AP1766" s="1">
        <v>1</v>
      </c>
      <c r="AQ1766" s="1">
        <v>1</v>
      </c>
      <c r="AR1766" s="1">
        <v>1</v>
      </c>
      <c r="AS1766" s="1">
        <v>1</v>
      </c>
      <c r="AT1766" s="1">
        <v>7</v>
      </c>
      <c r="AU1766" s="1">
        <v>65624</v>
      </c>
      <c r="AV1766" s="1">
        <v>12.4</v>
      </c>
      <c r="AW1766" s="1" t="s">
        <v>59</v>
      </c>
      <c r="AX1766" s="1">
        <v>3</v>
      </c>
    </row>
    <row r="1767" spans="1:50">
      <c r="A1767" s="1" t="s">
        <v>3111</v>
      </c>
      <c r="B1767" s="1" t="s">
        <v>3112</v>
      </c>
      <c r="C1767" s="1" t="s">
        <v>171</v>
      </c>
      <c r="D1767" s="1">
        <v>5380</v>
      </c>
      <c r="E1767" s="1" t="s">
        <v>53</v>
      </c>
      <c r="F1767" s="1">
        <v>42</v>
      </c>
      <c r="G1767" s="1" t="s">
        <v>64</v>
      </c>
      <c r="H1767" s="1">
        <v>379.28</v>
      </c>
      <c r="I1767" s="1" t="s">
        <v>55</v>
      </c>
      <c r="J1767" s="1" t="s">
        <v>55</v>
      </c>
      <c r="K1767" s="1" t="s">
        <v>72</v>
      </c>
      <c r="L1767" s="1" t="s">
        <v>58</v>
      </c>
      <c r="M1767" s="1">
        <v>0</v>
      </c>
      <c r="N1767" s="1">
        <v>2</v>
      </c>
      <c r="O1767" s="1">
        <v>2</v>
      </c>
      <c r="P1767" s="1">
        <v>0</v>
      </c>
      <c r="Q1767" s="1" t="s">
        <v>59</v>
      </c>
      <c r="R1767" s="1" t="s">
        <v>59</v>
      </c>
      <c r="S1767" s="1" t="s">
        <v>59</v>
      </c>
      <c r="T1767" s="1" t="s">
        <v>59</v>
      </c>
      <c r="U1767" s="1" t="s">
        <v>59</v>
      </c>
      <c r="V1767" s="1">
        <v>2</v>
      </c>
      <c r="W1767" s="1">
        <v>1</v>
      </c>
      <c r="X1767" s="1">
        <v>1</v>
      </c>
      <c r="Y1767" s="1" t="s">
        <v>66</v>
      </c>
      <c r="Z1767" s="1" t="s">
        <v>58</v>
      </c>
      <c r="AA1767" s="1" t="s">
        <v>58</v>
      </c>
      <c r="AB1767" s="1" t="s">
        <v>66</v>
      </c>
      <c r="AC1767" s="1" t="s">
        <v>58</v>
      </c>
      <c r="AD1767" s="1" t="s">
        <v>58</v>
      </c>
      <c r="AE1767" s="1" t="s">
        <v>66</v>
      </c>
      <c r="AF1767" s="1" t="s">
        <v>58</v>
      </c>
      <c r="AG1767" s="1" t="s">
        <v>58</v>
      </c>
      <c r="AH1767" s="1" t="s">
        <v>58</v>
      </c>
      <c r="AI1767" s="1" t="s">
        <v>66</v>
      </c>
      <c r="AJ1767" s="1" t="s">
        <v>58</v>
      </c>
      <c r="AK1767" s="1">
        <v>0</v>
      </c>
      <c r="AL1767" s="1">
        <v>0</v>
      </c>
      <c r="AM1767" s="1">
        <v>1</v>
      </c>
      <c r="AN1767" s="1">
        <v>0</v>
      </c>
      <c r="AO1767" s="1">
        <v>1</v>
      </c>
      <c r="AP1767" s="1">
        <v>0</v>
      </c>
      <c r="AQ1767" s="1">
        <v>0</v>
      </c>
      <c r="AR1767" s="1">
        <v>1</v>
      </c>
      <c r="AS1767" s="1">
        <v>0</v>
      </c>
      <c r="AT1767" s="1">
        <v>7</v>
      </c>
      <c r="AU1767" s="1">
        <v>83213</v>
      </c>
      <c r="AV1767" s="1">
        <v>12.4</v>
      </c>
      <c r="AW1767" s="1" t="s">
        <v>59</v>
      </c>
      <c r="AX1767" s="1">
        <v>3</v>
      </c>
    </row>
    <row r="1768" spans="1:50">
      <c r="A1768" s="1" t="s">
        <v>3113</v>
      </c>
      <c r="B1768" s="1" t="s">
        <v>3114</v>
      </c>
      <c r="C1768" s="1" t="s">
        <v>103</v>
      </c>
      <c r="D1768" s="1">
        <v>6780</v>
      </c>
      <c r="E1768" s="1" t="s">
        <v>63</v>
      </c>
      <c r="F1768" s="1">
        <v>40</v>
      </c>
      <c r="G1768" s="1" t="s">
        <v>64</v>
      </c>
      <c r="H1768" s="1">
        <v>308.55</v>
      </c>
      <c r="I1768" s="1" t="s">
        <v>105</v>
      </c>
      <c r="J1768" s="1" t="s">
        <v>71</v>
      </c>
      <c r="K1768" s="1" t="s">
        <v>90</v>
      </c>
      <c r="L1768" s="1" t="s">
        <v>66</v>
      </c>
      <c r="M1768" s="1">
        <v>3</v>
      </c>
      <c r="N1768" s="1">
        <v>1</v>
      </c>
      <c r="O1768" s="1">
        <v>1</v>
      </c>
      <c r="P1768" s="1">
        <v>0</v>
      </c>
      <c r="Q1768" s="1" t="s">
        <v>66</v>
      </c>
      <c r="R1768" s="1" t="s">
        <v>59</v>
      </c>
      <c r="S1768" s="1" t="s">
        <v>59</v>
      </c>
      <c r="T1768" s="1" t="s">
        <v>66</v>
      </c>
      <c r="U1768" s="1" t="s">
        <v>59</v>
      </c>
      <c r="W1768" s="1">
        <v>0</v>
      </c>
      <c r="X1768" s="1">
        <v>0</v>
      </c>
      <c r="Y1768" s="1" t="s">
        <v>58</v>
      </c>
      <c r="Z1768" s="1" t="s">
        <v>66</v>
      </c>
      <c r="AA1768" s="1" t="s">
        <v>58</v>
      </c>
      <c r="AB1768" s="1" t="s">
        <v>58</v>
      </c>
      <c r="AC1768" s="1" t="s">
        <v>58</v>
      </c>
      <c r="AD1768" s="1" t="s">
        <v>58</v>
      </c>
      <c r="AE1768" s="1" t="s">
        <v>58</v>
      </c>
      <c r="AF1768" s="1" t="s">
        <v>58</v>
      </c>
      <c r="AG1768" s="1" t="s">
        <v>58</v>
      </c>
      <c r="AH1768" s="1" t="s">
        <v>58</v>
      </c>
      <c r="AI1768" s="1" t="s">
        <v>58</v>
      </c>
      <c r="AJ1768" s="1" t="s">
        <v>58</v>
      </c>
      <c r="AK1768" s="1">
        <v>1</v>
      </c>
      <c r="AL1768" s="1">
        <v>1</v>
      </c>
      <c r="AM1768" s="1">
        <v>1</v>
      </c>
      <c r="AN1768" s="1">
        <v>1</v>
      </c>
      <c r="AO1768" s="1">
        <v>1</v>
      </c>
      <c r="AP1768" s="1">
        <v>1</v>
      </c>
      <c r="AQ1768" s="1">
        <v>1</v>
      </c>
      <c r="AR1768" s="1">
        <v>1</v>
      </c>
      <c r="AS1768" s="1">
        <v>1</v>
      </c>
      <c r="AT1768" s="1">
        <v>7</v>
      </c>
      <c r="AU1768" s="1">
        <v>78916</v>
      </c>
      <c r="AV1768" s="1">
        <v>13.9</v>
      </c>
      <c r="AW1768" s="1" t="s">
        <v>66</v>
      </c>
      <c r="AX1768" s="1">
        <v>6</v>
      </c>
    </row>
    <row r="1769" spans="1:50">
      <c r="A1769" s="1" t="s">
        <v>3115</v>
      </c>
      <c r="B1769" s="1" t="s">
        <v>1821</v>
      </c>
      <c r="C1769" s="1" t="s">
        <v>185</v>
      </c>
      <c r="D1769" s="1">
        <v>1600</v>
      </c>
      <c r="E1769" s="1" t="s">
        <v>53</v>
      </c>
      <c r="F1769" s="1">
        <v>48</v>
      </c>
      <c r="G1769" s="1" t="s">
        <v>226</v>
      </c>
      <c r="H1769" s="1">
        <v>376.64</v>
      </c>
      <c r="I1769" s="1" t="s">
        <v>55</v>
      </c>
      <c r="J1769" s="1" t="s">
        <v>55</v>
      </c>
      <c r="K1769" s="1" t="s">
        <v>111</v>
      </c>
      <c r="L1769" s="1" t="s">
        <v>66</v>
      </c>
      <c r="M1769" s="1">
        <v>5</v>
      </c>
      <c r="N1769" s="1">
        <v>2</v>
      </c>
      <c r="O1769" s="1">
        <v>2</v>
      </c>
      <c r="P1769" s="1">
        <v>0</v>
      </c>
      <c r="Q1769" s="1" t="s">
        <v>59</v>
      </c>
      <c r="R1769" s="1" t="s">
        <v>66</v>
      </c>
      <c r="S1769" s="1" t="s">
        <v>66</v>
      </c>
      <c r="T1769" s="1" t="s">
        <v>59</v>
      </c>
      <c r="U1769" s="1" t="s">
        <v>59</v>
      </c>
      <c r="W1769" s="1">
        <v>0</v>
      </c>
      <c r="X1769" s="1">
        <v>0</v>
      </c>
      <c r="Y1769" s="1" t="s">
        <v>66</v>
      </c>
      <c r="Z1769" s="1" t="s">
        <v>66</v>
      </c>
      <c r="AA1769" s="1" t="s">
        <v>58</v>
      </c>
      <c r="AB1769" s="1" t="s">
        <v>66</v>
      </c>
      <c r="AC1769" s="1" t="s">
        <v>58</v>
      </c>
      <c r="AD1769" s="1" t="s">
        <v>66</v>
      </c>
      <c r="AE1769" s="1" t="s">
        <v>58</v>
      </c>
      <c r="AF1769" s="1" t="s">
        <v>66</v>
      </c>
      <c r="AG1769" s="1" t="s">
        <v>58</v>
      </c>
      <c r="AH1769" s="1" t="s">
        <v>58</v>
      </c>
      <c r="AI1769" s="1" t="s">
        <v>58</v>
      </c>
      <c r="AJ1769" s="1" t="s">
        <v>58</v>
      </c>
      <c r="AK1769" s="1">
        <v>1</v>
      </c>
      <c r="AL1769" s="1">
        <v>0</v>
      </c>
      <c r="AM1769" s="1">
        <v>1</v>
      </c>
      <c r="AN1769" s="1">
        <v>1</v>
      </c>
      <c r="AO1769" s="1">
        <v>1</v>
      </c>
      <c r="AP1769" s="1">
        <v>0</v>
      </c>
      <c r="AQ1769" s="1">
        <v>0</v>
      </c>
      <c r="AR1769" s="1">
        <v>1</v>
      </c>
      <c r="AS1769" s="1">
        <v>1</v>
      </c>
      <c r="AT1769" s="1">
        <v>7</v>
      </c>
      <c r="AU1769" s="1">
        <v>81357</v>
      </c>
      <c r="AV1769" s="1">
        <v>13.4</v>
      </c>
      <c r="AW1769" s="1" t="s">
        <v>66</v>
      </c>
      <c r="AX1769" s="1">
        <v>1</v>
      </c>
    </row>
    <row r="1770" spans="1:50">
      <c r="A1770" s="1" t="s">
        <v>3116</v>
      </c>
      <c r="B1770" s="1" t="s">
        <v>3117</v>
      </c>
      <c r="C1770" s="1" t="s">
        <v>148</v>
      </c>
      <c r="D1770" s="1">
        <v>5190</v>
      </c>
      <c r="E1770" s="1" t="s">
        <v>53</v>
      </c>
      <c r="F1770" s="1">
        <v>36</v>
      </c>
      <c r="G1770" s="1" t="s">
        <v>64</v>
      </c>
      <c r="H1770" s="1">
        <v>325.33</v>
      </c>
      <c r="I1770" s="1" t="s">
        <v>55</v>
      </c>
      <c r="J1770" s="1" t="s">
        <v>56</v>
      </c>
      <c r="K1770" s="1" t="s">
        <v>131</v>
      </c>
      <c r="L1770" s="1" t="s">
        <v>58</v>
      </c>
      <c r="M1770" s="1">
        <v>0</v>
      </c>
      <c r="N1770" s="1">
        <v>1</v>
      </c>
      <c r="O1770" s="1">
        <v>1</v>
      </c>
      <c r="P1770" s="1">
        <v>0</v>
      </c>
      <c r="Q1770" s="1" t="s">
        <v>59</v>
      </c>
      <c r="R1770" s="1" t="s">
        <v>59</v>
      </c>
      <c r="S1770" s="1" t="s">
        <v>59</v>
      </c>
      <c r="T1770" s="1" t="s">
        <v>59</v>
      </c>
      <c r="U1770" s="1" t="s">
        <v>59</v>
      </c>
      <c r="W1770" s="1">
        <v>0</v>
      </c>
      <c r="X1770" s="1">
        <v>0</v>
      </c>
      <c r="Y1770" s="1" t="s">
        <v>58</v>
      </c>
      <c r="Z1770" s="1" t="s">
        <v>58</v>
      </c>
      <c r="AA1770" s="1" t="s">
        <v>66</v>
      </c>
      <c r="AB1770" s="1" t="s">
        <v>58</v>
      </c>
      <c r="AC1770" s="1" t="s">
        <v>58</v>
      </c>
      <c r="AD1770" s="1" t="s">
        <v>58</v>
      </c>
      <c r="AE1770" s="1" t="s">
        <v>58</v>
      </c>
      <c r="AF1770" s="1" t="s">
        <v>58</v>
      </c>
      <c r="AG1770" s="1" t="s">
        <v>58</v>
      </c>
      <c r="AH1770" s="1" t="s">
        <v>58</v>
      </c>
      <c r="AI1770" s="1" t="s">
        <v>58</v>
      </c>
      <c r="AJ1770" s="1" t="s">
        <v>58</v>
      </c>
      <c r="AK1770" s="1">
        <v>0</v>
      </c>
      <c r="AL1770" s="1">
        <v>0</v>
      </c>
      <c r="AM1770" s="1">
        <v>1</v>
      </c>
      <c r="AN1770" s="1">
        <v>0</v>
      </c>
      <c r="AO1770" s="1">
        <v>1</v>
      </c>
      <c r="AP1770" s="1">
        <v>0</v>
      </c>
      <c r="AQ1770" s="1">
        <v>0</v>
      </c>
      <c r="AR1770" s="1">
        <v>0</v>
      </c>
      <c r="AS1770" s="1">
        <v>1</v>
      </c>
      <c r="AT1770" s="1">
        <v>3</v>
      </c>
      <c r="AU1770" s="1">
        <v>64544</v>
      </c>
      <c r="AV1770" s="1">
        <v>13.4</v>
      </c>
      <c r="AW1770" s="1" t="s">
        <v>59</v>
      </c>
      <c r="AX1770" s="1">
        <v>3</v>
      </c>
    </row>
    <row r="1771" spans="1:50">
      <c r="A1771" s="1" t="s">
        <v>3118</v>
      </c>
      <c r="B1771" s="1" t="s">
        <v>3119</v>
      </c>
      <c r="C1771" s="1" t="s">
        <v>816</v>
      </c>
      <c r="D1771" s="1">
        <v>1305</v>
      </c>
      <c r="E1771" s="1" t="s">
        <v>53</v>
      </c>
      <c r="F1771" s="1">
        <v>50</v>
      </c>
      <c r="G1771" s="1" t="s">
        <v>127</v>
      </c>
      <c r="H1771" s="1">
        <v>465.79</v>
      </c>
      <c r="I1771" s="1" t="s">
        <v>55</v>
      </c>
      <c r="J1771" s="1" t="s">
        <v>55</v>
      </c>
      <c r="K1771" s="1" t="s">
        <v>72</v>
      </c>
      <c r="L1771" s="1" t="s">
        <v>66</v>
      </c>
      <c r="M1771" s="1">
        <v>1</v>
      </c>
      <c r="N1771" s="1">
        <v>2</v>
      </c>
      <c r="O1771" s="1">
        <v>2</v>
      </c>
      <c r="P1771" s="1">
        <v>0</v>
      </c>
      <c r="Q1771" s="1" t="s">
        <v>59</v>
      </c>
      <c r="R1771" s="1" t="s">
        <v>59</v>
      </c>
      <c r="S1771" s="1" t="s">
        <v>59</v>
      </c>
      <c r="T1771" s="1" t="s">
        <v>59</v>
      </c>
      <c r="U1771" s="1" t="s">
        <v>59</v>
      </c>
      <c r="W1771" s="1">
        <v>0</v>
      </c>
      <c r="X1771" s="1">
        <v>0</v>
      </c>
      <c r="Y1771" s="1" t="s">
        <v>66</v>
      </c>
      <c r="Z1771" s="1" t="s">
        <v>66</v>
      </c>
      <c r="AA1771" s="1" t="s">
        <v>58</v>
      </c>
      <c r="AB1771" s="1" t="s">
        <v>66</v>
      </c>
      <c r="AC1771" s="1" t="s">
        <v>58</v>
      </c>
      <c r="AD1771" s="1" t="s">
        <v>58</v>
      </c>
      <c r="AE1771" s="1" t="s">
        <v>58</v>
      </c>
      <c r="AF1771" s="1" t="s">
        <v>58</v>
      </c>
      <c r="AG1771" s="1" t="s">
        <v>58</v>
      </c>
      <c r="AH1771" s="1" t="s">
        <v>58</v>
      </c>
      <c r="AI1771" s="1" t="s">
        <v>58</v>
      </c>
      <c r="AJ1771" s="1" t="s">
        <v>58</v>
      </c>
      <c r="AK1771" s="1">
        <v>1</v>
      </c>
      <c r="AL1771" s="1">
        <v>1</v>
      </c>
      <c r="AM1771" s="1">
        <v>1</v>
      </c>
      <c r="AN1771" s="1">
        <v>0</v>
      </c>
      <c r="AO1771" s="1">
        <v>0</v>
      </c>
      <c r="AP1771" s="1">
        <v>0</v>
      </c>
      <c r="AQ1771" s="1">
        <v>0</v>
      </c>
      <c r="AR1771" s="1">
        <v>0</v>
      </c>
      <c r="AS1771" s="1">
        <v>0</v>
      </c>
      <c r="AT1771" s="1">
        <v>9</v>
      </c>
      <c r="AU1771" s="1">
        <v>86249</v>
      </c>
      <c r="AV1771" s="1">
        <v>15.8</v>
      </c>
      <c r="AW1771" s="1" t="s">
        <v>59</v>
      </c>
      <c r="AX1771" s="1">
        <v>5</v>
      </c>
    </row>
    <row r="1772" spans="1:50">
      <c r="A1772" s="1" t="s">
        <v>3120</v>
      </c>
      <c r="B1772" s="1" t="s">
        <v>3121</v>
      </c>
      <c r="C1772" s="1" t="s">
        <v>134</v>
      </c>
      <c r="D1772" s="1">
        <v>1640</v>
      </c>
      <c r="E1772" s="1" t="s">
        <v>53</v>
      </c>
      <c r="F1772" s="1">
        <v>52</v>
      </c>
      <c r="G1772" s="1" t="s">
        <v>163</v>
      </c>
      <c r="H1772" s="1">
        <v>330.26</v>
      </c>
      <c r="I1772" s="1" t="s">
        <v>55</v>
      </c>
      <c r="J1772" s="1" t="s">
        <v>55</v>
      </c>
      <c r="K1772" s="1" t="s">
        <v>116</v>
      </c>
      <c r="L1772" s="1" t="s">
        <v>58</v>
      </c>
      <c r="M1772" s="1">
        <v>0</v>
      </c>
      <c r="N1772" s="1">
        <v>2</v>
      </c>
      <c r="O1772" s="1">
        <v>2</v>
      </c>
      <c r="P1772" s="1">
        <v>0</v>
      </c>
      <c r="Q1772" s="1" t="s">
        <v>59</v>
      </c>
      <c r="R1772" s="1" t="s">
        <v>59</v>
      </c>
      <c r="S1772" s="1" t="s">
        <v>59</v>
      </c>
      <c r="T1772" s="1" t="s">
        <v>59</v>
      </c>
      <c r="U1772" s="1" t="s">
        <v>59</v>
      </c>
      <c r="V1772" s="1">
        <v>1</v>
      </c>
      <c r="W1772" s="1">
        <v>1</v>
      </c>
      <c r="X1772" s="1">
        <v>1</v>
      </c>
      <c r="Y1772" s="1" t="s">
        <v>59</v>
      </c>
      <c r="Z1772" s="1" t="s">
        <v>59</v>
      </c>
      <c r="AA1772" s="1" t="s">
        <v>59</v>
      </c>
      <c r="AB1772" s="1" t="s">
        <v>59</v>
      </c>
      <c r="AC1772" s="1" t="s">
        <v>59</v>
      </c>
      <c r="AD1772" s="1" t="s">
        <v>59</v>
      </c>
      <c r="AE1772" s="1" t="s">
        <v>59</v>
      </c>
      <c r="AF1772" s="1" t="s">
        <v>59</v>
      </c>
      <c r="AG1772" s="1" t="s">
        <v>59</v>
      </c>
      <c r="AH1772" s="1" t="s">
        <v>59</v>
      </c>
      <c r="AI1772" s="1" t="s">
        <v>59</v>
      </c>
      <c r="AJ1772" s="1" t="s">
        <v>59</v>
      </c>
      <c r="AT1772" s="1">
        <v>8</v>
      </c>
      <c r="AU1772" s="1">
        <v>83809</v>
      </c>
      <c r="AV1772" s="1">
        <v>14.1</v>
      </c>
      <c r="AW1772" s="1" t="s">
        <v>59</v>
      </c>
      <c r="AX1772" s="1">
        <v>1</v>
      </c>
    </row>
    <row r="1773" spans="1:50">
      <c r="A1773" s="1" t="s">
        <v>3122</v>
      </c>
      <c r="B1773" s="1" t="s">
        <v>92</v>
      </c>
      <c r="C1773" s="1" t="s">
        <v>271</v>
      </c>
      <c r="D1773" s="1">
        <v>4720</v>
      </c>
      <c r="E1773" s="1" t="s">
        <v>53</v>
      </c>
      <c r="F1773" s="1">
        <v>50</v>
      </c>
      <c r="G1773" s="1" t="s">
        <v>104</v>
      </c>
      <c r="H1773" s="1">
        <v>360.2</v>
      </c>
      <c r="I1773" s="1" t="s">
        <v>241</v>
      </c>
      <c r="J1773" s="1" t="s">
        <v>56</v>
      </c>
      <c r="K1773" s="1" t="s">
        <v>145</v>
      </c>
      <c r="L1773" s="1" t="s">
        <v>58</v>
      </c>
      <c r="M1773" s="1">
        <v>0</v>
      </c>
      <c r="N1773" s="1">
        <v>2</v>
      </c>
      <c r="O1773" s="1">
        <v>2</v>
      </c>
      <c r="P1773" s="1">
        <v>0</v>
      </c>
      <c r="Q1773" s="1" t="s">
        <v>59</v>
      </c>
      <c r="R1773" s="1" t="s">
        <v>59</v>
      </c>
      <c r="S1773" s="1" t="s">
        <v>59</v>
      </c>
      <c r="T1773" s="1" t="s">
        <v>59</v>
      </c>
      <c r="U1773" s="1" t="s">
        <v>59</v>
      </c>
      <c r="V1773" s="1">
        <v>1</v>
      </c>
      <c r="W1773" s="1">
        <v>0</v>
      </c>
      <c r="X1773" s="1">
        <v>0</v>
      </c>
      <c r="Y1773" s="1" t="s">
        <v>66</v>
      </c>
      <c r="Z1773" s="1" t="s">
        <v>58</v>
      </c>
      <c r="AA1773" s="1" t="s">
        <v>66</v>
      </c>
      <c r="AB1773" s="1" t="s">
        <v>58</v>
      </c>
      <c r="AC1773" s="1" t="s">
        <v>58</v>
      </c>
      <c r="AD1773" s="1" t="s">
        <v>58</v>
      </c>
      <c r="AE1773" s="1" t="s">
        <v>58</v>
      </c>
      <c r="AF1773" s="1" t="s">
        <v>58</v>
      </c>
      <c r="AG1773" s="1" t="s">
        <v>58</v>
      </c>
      <c r="AH1773" s="1" t="s">
        <v>58</v>
      </c>
      <c r="AI1773" s="1" t="s">
        <v>58</v>
      </c>
      <c r="AJ1773" s="1" t="s">
        <v>58</v>
      </c>
      <c r="AK1773" s="1">
        <v>0</v>
      </c>
      <c r="AL1773" s="1">
        <v>1</v>
      </c>
      <c r="AM1773" s="1">
        <v>0</v>
      </c>
      <c r="AN1773" s="1">
        <v>0</v>
      </c>
      <c r="AO1773" s="1">
        <v>1</v>
      </c>
      <c r="AP1773" s="1">
        <v>0</v>
      </c>
      <c r="AQ1773" s="1">
        <v>0</v>
      </c>
      <c r="AR1773" s="1">
        <v>0</v>
      </c>
      <c r="AS1773" s="1">
        <v>0</v>
      </c>
      <c r="AT1773" s="1">
        <v>7</v>
      </c>
      <c r="AU1773" s="1">
        <v>70690</v>
      </c>
      <c r="AV1773" s="1">
        <v>13.3</v>
      </c>
      <c r="AW1773" s="1" t="s">
        <v>59</v>
      </c>
      <c r="AX1773" s="1">
        <v>1</v>
      </c>
    </row>
    <row r="1774" spans="1:50">
      <c r="A1774" s="1" t="s">
        <v>3123</v>
      </c>
      <c r="B1774" s="1" t="s">
        <v>3124</v>
      </c>
      <c r="C1774" s="1" t="s">
        <v>185</v>
      </c>
      <c r="D1774" s="1">
        <v>7040</v>
      </c>
      <c r="E1774" s="1" t="s">
        <v>53</v>
      </c>
      <c r="F1774" s="1">
        <v>32</v>
      </c>
      <c r="G1774" s="1" t="s">
        <v>70</v>
      </c>
      <c r="H1774" s="1">
        <v>253.62</v>
      </c>
      <c r="I1774" s="1" t="s">
        <v>55</v>
      </c>
      <c r="J1774" s="1" t="s">
        <v>55</v>
      </c>
      <c r="K1774" s="1" t="s">
        <v>80</v>
      </c>
      <c r="L1774" s="1" t="s">
        <v>66</v>
      </c>
      <c r="M1774" s="1">
        <v>3</v>
      </c>
      <c r="N1774" s="1">
        <v>2</v>
      </c>
      <c r="O1774" s="1">
        <v>2</v>
      </c>
      <c r="P1774" s="1">
        <v>0</v>
      </c>
      <c r="Q1774" s="1" t="s">
        <v>59</v>
      </c>
      <c r="R1774" s="1" t="s">
        <v>59</v>
      </c>
      <c r="S1774" s="1" t="s">
        <v>59</v>
      </c>
      <c r="T1774" s="1" t="s">
        <v>59</v>
      </c>
      <c r="U1774" s="1" t="s">
        <v>59</v>
      </c>
      <c r="W1774" s="1">
        <v>0</v>
      </c>
      <c r="X1774" s="1">
        <v>0</v>
      </c>
      <c r="Y1774" s="1" t="s">
        <v>58</v>
      </c>
      <c r="Z1774" s="1" t="s">
        <v>66</v>
      </c>
      <c r="AA1774" s="1" t="s">
        <v>58</v>
      </c>
      <c r="AB1774" s="1" t="s">
        <v>66</v>
      </c>
      <c r="AC1774" s="1" t="s">
        <v>58</v>
      </c>
      <c r="AD1774" s="1" t="s">
        <v>58</v>
      </c>
      <c r="AE1774" s="1" t="s">
        <v>66</v>
      </c>
      <c r="AF1774" s="1" t="s">
        <v>58</v>
      </c>
      <c r="AG1774" s="1" t="s">
        <v>58</v>
      </c>
      <c r="AH1774" s="1" t="s">
        <v>58</v>
      </c>
      <c r="AI1774" s="1" t="s">
        <v>58</v>
      </c>
      <c r="AJ1774" s="1" t="s">
        <v>58</v>
      </c>
      <c r="AK1774" s="1">
        <v>0</v>
      </c>
      <c r="AL1774" s="1">
        <v>0</v>
      </c>
      <c r="AM1774" s="1">
        <v>1</v>
      </c>
      <c r="AN1774" s="1">
        <v>0</v>
      </c>
      <c r="AO1774" s="1">
        <v>1</v>
      </c>
      <c r="AP1774" s="1">
        <v>0</v>
      </c>
      <c r="AQ1774" s="1">
        <v>0</v>
      </c>
      <c r="AR1774" s="1">
        <v>0</v>
      </c>
      <c r="AS1774" s="1">
        <v>1</v>
      </c>
      <c r="AT1774" s="1">
        <v>5</v>
      </c>
      <c r="AU1774" s="1">
        <v>57884</v>
      </c>
      <c r="AV1774" s="1">
        <v>12.2</v>
      </c>
      <c r="AW1774" s="1" t="s">
        <v>59</v>
      </c>
      <c r="AX1774" s="1">
        <v>1</v>
      </c>
    </row>
    <row r="1775" spans="1:50">
      <c r="A1775" s="1" t="s">
        <v>3125</v>
      </c>
      <c r="B1775" s="1" t="s">
        <v>452</v>
      </c>
      <c r="C1775" s="1" t="s">
        <v>103</v>
      </c>
      <c r="D1775" s="1">
        <v>4480</v>
      </c>
      <c r="E1775" s="1" t="s">
        <v>63</v>
      </c>
      <c r="F1775" s="1">
        <v>54</v>
      </c>
      <c r="G1775" s="1" t="s">
        <v>84</v>
      </c>
      <c r="H1775" s="1">
        <v>490.46</v>
      </c>
      <c r="I1775" s="1" t="s">
        <v>105</v>
      </c>
      <c r="J1775" s="1" t="s">
        <v>55</v>
      </c>
      <c r="K1775" s="1" t="s">
        <v>72</v>
      </c>
      <c r="L1775" s="1" t="s">
        <v>58</v>
      </c>
      <c r="M1775" s="1">
        <v>0</v>
      </c>
      <c r="N1775" s="1">
        <v>2</v>
      </c>
      <c r="O1775" s="1">
        <v>2</v>
      </c>
      <c r="P1775" s="1">
        <v>0</v>
      </c>
      <c r="Q1775" s="1" t="s">
        <v>59</v>
      </c>
      <c r="R1775" s="1" t="s">
        <v>66</v>
      </c>
      <c r="S1775" s="1" t="s">
        <v>66</v>
      </c>
      <c r="T1775" s="1" t="s">
        <v>59</v>
      </c>
      <c r="U1775" s="1" t="s">
        <v>59</v>
      </c>
      <c r="W1775" s="1">
        <v>0</v>
      </c>
      <c r="X1775" s="1">
        <v>0</v>
      </c>
      <c r="Y1775" s="1" t="s">
        <v>58</v>
      </c>
      <c r="Z1775" s="1" t="s">
        <v>58</v>
      </c>
      <c r="AA1775" s="1" t="s">
        <v>58</v>
      </c>
      <c r="AB1775" s="1" t="s">
        <v>66</v>
      </c>
      <c r="AC1775" s="1" t="s">
        <v>58</v>
      </c>
      <c r="AD1775" s="1" t="s">
        <v>58</v>
      </c>
      <c r="AE1775" s="1" t="s">
        <v>58</v>
      </c>
      <c r="AF1775" s="1" t="s">
        <v>58</v>
      </c>
      <c r="AG1775" s="1" t="s">
        <v>58</v>
      </c>
      <c r="AH1775" s="1" t="s">
        <v>58</v>
      </c>
      <c r="AI1775" s="1" t="s">
        <v>58</v>
      </c>
      <c r="AJ1775" s="1" t="s">
        <v>58</v>
      </c>
      <c r="AK1775" s="1">
        <v>0</v>
      </c>
      <c r="AL1775" s="1">
        <v>1</v>
      </c>
      <c r="AM1775" s="1">
        <v>1</v>
      </c>
      <c r="AN1775" s="1">
        <v>0</v>
      </c>
      <c r="AO1775" s="1">
        <v>1</v>
      </c>
      <c r="AP1775" s="1">
        <v>0</v>
      </c>
      <c r="AQ1775" s="1">
        <v>1</v>
      </c>
      <c r="AR1775" s="1">
        <v>1</v>
      </c>
      <c r="AS1775" s="1">
        <v>1</v>
      </c>
      <c r="AT1775" s="1">
        <v>9</v>
      </c>
      <c r="AU1775" s="1">
        <v>124608</v>
      </c>
      <c r="AV1775" s="1">
        <v>15</v>
      </c>
      <c r="AW1775" s="1" t="s">
        <v>66</v>
      </c>
      <c r="AX1775" s="1">
        <v>6</v>
      </c>
    </row>
    <row r="1776" spans="1:50">
      <c r="A1776" s="1" t="s">
        <v>3126</v>
      </c>
      <c r="B1776" s="1" t="s">
        <v>1388</v>
      </c>
      <c r="C1776" s="1" t="s">
        <v>420</v>
      </c>
      <c r="D1776" s="1">
        <v>4520</v>
      </c>
      <c r="E1776" s="1" t="s">
        <v>53</v>
      </c>
      <c r="F1776" s="1">
        <v>0</v>
      </c>
      <c r="G1776" s="1" t="s">
        <v>70</v>
      </c>
      <c r="H1776" s="1">
        <v>314.14</v>
      </c>
      <c r="I1776" s="1" t="s">
        <v>55</v>
      </c>
      <c r="J1776" s="1" t="s">
        <v>55</v>
      </c>
      <c r="K1776" s="1" t="s">
        <v>57</v>
      </c>
      <c r="L1776" s="1" t="s">
        <v>58</v>
      </c>
      <c r="M1776" s="1">
        <v>0</v>
      </c>
      <c r="N1776" s="1">
        <v>0</v>
      </c>
      <c r="O1776" s="1">
        <v>0</v>
      </c>
      <c r="P1776" s="1">
        <v>0</v>
      </c>
      <c r="Q1776" s="1" t="s">
        <v>59</v>
      </c>
      <c r="R1776" s="1" t="s">
        <v>59</v>
      </c>
      <c r="S1776" s="1" t="s">
        <v>59</v>
      </c>
      <c r="T1776" s="1" t="s">
        <v>59</v>
      </c>
      <c r="U1776" s="1" t="s">
        <v>59</v>
      </c>
      <c r="V1776" s="1">
        <v>1</v>
      </c>
      <c r="W1776" s="1">
        <v>1</v>
      </c>
      <c r="X1776" s="1">
        <v>0</v>
      </c>
      <c r="Y1776" s="1" t="s">
        <v>58</v>
      </c>
      <c r="Z1776" s="1" t="s">
        <v>58</v>
      </c>
      <c r="AA1776" s="1" t="s">
        <v>58</v>
      </c>
      <c r="AB1776" s="1" t="s">
        <v>58</v>
      </c>
      <c r="AC1776" s="1" t="s">
        <v>58</v>
      </c>
      <c r="AD1776" s="1" t="s">
        <v>58</v>
      </c>
      <c r="AE1776" s="1" t="s">
        <v>58</v>
      </c>
      <c r="AF1776" s="1" t="s">
        <v>58</v>
      </c>
      <c r="AG1776" s="1" t="s">
        <v>58</v>
      </c>
      <c r="AH1776" s="1" t="s">
        <v>58</v>
      </c>
      <c r="AI1776" s="1" t="s">
        <v>58</v>
      </c>
      <c r="AJ1776" s="1" t="s">
        <v>58</v>
      </c>
      <c r="AK1776" s="1">
        <v>0</v>
      </c>
      <c r="AL1776" s="1">
        <v>1</v>
      </c>
      <c r="AM1776" s="1">
        <v>0</v>
      </c>
      <c r="AN1776" s="1">
        <v>0</v>
      </c>
      <c r="AO1776" s="1">
        <v>1</v>
      </c>
      <c r="AP1776" s="1">
        <v>0</v>
      </c>
      <c r="AQ1776" s="1">
        <v>0</v>
      </c>
      <c r="AR1776" s="1">
        <v>0</v>
      </c>
      <c r="AS1776" s="1">
        <v>0</v>
      </c>
      <c r="AT1776" s="1">
        <v>9</v>
      </c>
      <c r="AU1776" s="1">
        <v>87218</v>
      </c>
      <c r="AV1776" s="1">
        <v>14.6</v>
      </c>
      <c r="AW1776" s="1" t="s">
        <v>59</v>
      </c>
      <c r="AX1776" s="1">
        <v>2</v>
      </c>
    </row>
    <row r="1777" spans="1:50">
      <c r="A1777" s="1" t="s">
        <v>3127</v>
      </c>
      <c r="B1777" s="1" t="s">
        <v>3128</v>
      </c>
      <c r="C1777" s="1" t="s">
        <v>103</v>
      </c>
      <c r="D1777" s="1">
        <v>6780</v>
      </c>
      <c r="E1777" s="1" t="s">
        <v>63</v>
      </c>
      <c r="F1777" s="1">
        <v>46</v>
      </c>
      <c r="G1777" s="1" t="s">
        <v>89</v>
      </c>
      <c r="H1777" s="1">
        <v>487.83</v>
      </c>
      <c r="I1777" s="1" t="s">
        <v>100</v>
      </c>
      <c r="J1777" s="1" t="s">
        <v>71</v>
      </c>
      <c r="K1777" s="1" t="s">
        <v>80</v>
      </c>
      <c r="L1777" s="1" t="s">
        <v>66</v>
      </c>
      <c r="M1777" s="1">
        <v>3</v>
      </c>
      <c r="N1777" s="1">
        <v>2</v>
      </c>
      <c r="O1777" s="1">
        <v>2</v>
      </c>
      <c r="P1777" s="1">
        <v>0</v>
      </c>
      <c r="Q1777" s="1" t="s">
        <v>59</v>
      </c>
      <c r="R1777" s="1" t="s">
        <v>59</v>
      </c>
      <c r="S1777" s="1" t="s">
        <v>59</v>
      </c>
      <c r="T1777" s="1" t="s">
        <v>59</v>
      </c>
      <c r="U1777" s="1" t="s">
        <v>59</v>
      </c>
      <c r="W1777" s="1">
        <v>0</v>
      </c>
      <c r="X1777" s="1">
        <v>0</v>
      </c>
      <c r="Y1777" s="1" t="s">
        <v>58</v>
      </c>
      <c r="Z1777" s="1" t="s">
        <v>66</v>
      </c>
      <c r="AA1777" s="1" t="s">
        <v>58</v>
      </c>
      <c r="AB1777" s="1" t="s">
        <v>66</v>
      </c>
      <c r="AC1777" s="1" t="s">
        <v>58</v>
      </c>
      <c r="AD1777" s="1" t="s">
        <v>58</v>
      </c>
      <c r="AE1777" s="1" t="s">
        <v>58</v>
      </c>
      <c r="AF1777" s="1" t="s">
        <v>58</v>
      </c>
      <c r="AG1777" s="1" t="s">
        <v>58</v>
      </c>
      <c r="AH1777" s="1" t="s">
        <v>58</v>
      </c>
      <c r="AI1777" s="1" t="s">
        <v>58</v>
      </c>
      <c r="AJ1777" s="1" t="s">
        <v>58</v>
      </c>
      <c r="AK1777" s="1">
        <v>0</v>
      </c>
      <c r="AL1777" s="1">
        <v>0</v>
      </c>
      <c r="AM1777" s="1">
        <v>1</v>
      </c>
      <c r="AN1777" s="1">
        <v>0</v>
      </c>
      <c r="AO1777" s="1">
        <v>1</v>
      </c>
      <c r="AP1777" s="1">
        <v>0</v>
      </c>
      <c r="AQ1777" s="1">
        <v>0</v>
      </c>
      <c r="AR1777" s="1">
        <v>0</v>
      </c>
      <c r="AS1777" s="1">
        <v>1</v>
      </c>
      <c r="AT1777" s="1">
        <v>8</v>
      </c>
      <c r="AU1777" s="1">
        <v>106724</v>
      </c>
      <c r="AV1777" s="1">
        <v>13.9</v>
      </c>
      <c r="AW1777" s="1" t="s">
        <v>59</v>
      </c>
      <c r="AX1777" s="1">
        <v>6</v>
      </c>
    </row>
    <row r="1778" spans="1:50">
      <c r="A1778" s="1" t="s">
        <v>3129</v>
      </c>
      <c r="B1778" s="1" t="s">
        <v>3130</v>
      </c>
      <c r="C1778" s="1" t="s">
        <v>52</v>
      </c>
      <c r="D1778" s="1">
        <v>1160</v>
      </c>
      <c r="E1778" s="1" t="s">
        <v>63</v>
      </c>
      <c r="F1778" s="1">
        <v>56</v>
      </c>
      <c r="G1778" s="1" t="s">
        <v>64</v>
      </c>
      <c r="H1778" s="1">
        <v>356.25</v>
      </c>
      <c r="I1778" s="1" t="s">
        <v>76</v>
      </c>
      <c r="J1778" s="1" t="s">
        <v>71</v>
      </c>
      <c r="K1778" s="1" t="s">
        <v>116</v>
      </c>
      <c r="L1778" s="1" t="s">
        <v>58</v>
      </c>
      <c r="M1778" s="1">
        <v>0</v>
      </c>
      <c r="N1778" s="1">
        <v>1</v>
      </c>
      <c r="O1778" s="1">
        <v>1</v>
      </c>
      <c r="P1778" s="1">
        <v>0</v>
      </c>
      <c r="Q1778" s="1" t="s">
        <v>59</v>
      </c>
      <c r="R1778" s="1" t="s">
        <v>59</v>
      </c>
      <c r="S1778" s="1" t="s">
        <v>59</v>
      </c>
      <c r="T1778" s="1" t="s">
        <v>59</v>
      </c>
      <c r="U1778" s="1" t="s">
        <v>59</v>
      </c>
      <c r="W1778" s="1">
        <v>0</v>
      </c>
      <c r="X1778" s="1">
        <v>0</v>
      </c>
      <c r="Y1778" s="1" t="s">
        <v>66</v>
      </c>
      <c r="Z1778" s="1" t="s">
        <v>58</v>
      </c>
      <c r="AA1778" s="1" t="s">
        <v>58</v>
      </c>
      <c r="AB1778" s="1" t="s">
        <v>66</v>
      </c>
      <c r="AC1778" s="1" t="s">
        <v>58</v>
      </c>
      <c r="AD1778" s="1" t="s">
        <v>58</v>
      </c>
      <c r="AE1778" s="1" t="s">
        <v>58</v>
      </c>
      <c r="AF1778" s="1" t="s">
        <v>58</v>
      </c>
      <c r="AG1778" s="1" t="s">
        <v>58</v>
      </c>
      <c r="AH1778" s="1" t="s">
        <v>58</v>
      </c>
      <c r="AI1778" s="1" t="s">
        <v>58</v>
      </c>
      <c r="AJ1778" s="1" t="s">
        <v>58</v>
      </c>
      <c r="AK1778" s="1">
        <v>1</v>
      </c>
      <c r="AL1778" s="1">
        <v>0</v>
      </c>
      <c r="AM1778" s="1">
        <v>1</v>
      </c>
      <c r="AN1778" s="1">
        <v>0</v>
      </c>
      <c r="AO1778" s="1">
        <v>1</v>
      </c>
      <c r="AP1778" s="1">
        <v>0</v>
      </c>
      <c r="AQ1778" s="1">
        <v>0</v>
      </c>
      <c r="AR1778" s="1">
        <v>0</v>
      </c>
      <c r="AS1778" s="1">
        <v>0</v>
      </c>
      <c r="AT1778" s="1">
        <v>6</v>
      </c>
      <c r="AU1778" s="1">
        <v>81817</v>
      </c>
      <c r="AV1778" s="1">
        <v>12.4</v>
      </c>
      <c r="AW1778" s="1" t="s">
        <v>59</v>
      </c>
      <c r="AX1778" s="1">
        <v>5</v>
      </c>
    </row>
    <row r="1779" spans="1:50">
      <c r="A1779" s="1" t="s">
        <v>3131</v>
      </c>
      <c r="B1779" s="1" t="s">
        <v>3132</v>
      </c>
      <c r="C1779" s="1" t="s">
        <v>199</v>
      </c>
      <c r="D1779" s="1">
        <v>9280</v>
      </c>
      <c r="E1779" s="1" t="s">
        <v>63</v>
      </c>
      <c r="F1779" s="1">
        <v>66</v>
      </c>
      <c r="G1779" s="1" t="s">
        <v>64</v>
      </c>
      <c r="H1779" s="1">
        <v>316.12</v>
      </c>
      <c r="I1779" s="1" t="s">
        <v>100</v>
      </c>
      <c r="J1779" s="1" t="s">
        <v>71</v>
      </c>
      <c r="K1779" s="1" t="s">
        <v>72</v>
      </c>
      <c r="L1779" s="1" t="s">
        <v>58</v>
      </c>
      <c r="M1779" s="1">
        <v>0</v>
      </c>
      <c r="N1779" s="1">
        <v>2</v>
      </c>
      <c r="O1779" s="1">
        <v>2</v>
      </c>
      <c r="P1779" s="1">
        <v>0</v>
      </c>
      <c r="Q1779" s="1" t="s">
        <v>59</v>
      </c>
      <c r="R1779" s="1" t="s">
        <v>59</v>
      </c>
      <c r="S1779" s="1" t="s">
        <v>59</v>
      </c>
      <c r="T1779" s="1" t="s">
        <v>59</v>
      </c>
      <c r="U1779" s="1" t="s">
        <v>59</v>
      </c>
      <c r="W1779" s="1">
        <v>0</v>
      </c>
      <c r="X1779" s="1">
        <v>0</v>
      </c>
      <c r="Y1779" s="1" t="s">
        <v>66</v>
      </c>
      <c r="Z1779" s="1" t="s">
        <v>58</v>
      </c>
      <c r="AA1779" s="1" t="s">
        <v>58</v>
      </c>
      <c r="AB1779" s="1" t="s">
        <v>66</v>
      </c>
      <c r="AC1779" s="1" t="s">
        <v>58</v>
      </c>
      <c r="AD1779" s="1" t="s">
        <v>58</v>
      </c>
      <c r="AE1779" s="1" t="s">
        <v>58</v>
      </c>
      <c r="AF1779" s="1" t="s">
        <v>58</v>
      </c>
      <c r="AG1779" s="1" t="s">
        <v>58</v>
      </c>
      <c r="AH1779" s="1" t="s">
        <v>58</v>
      </c>
      <c r="AI1779" s="1" t="s">
        <v>58</v>
      </c>
      <c r="AJ1779" s="1" t="s">
        <v>58</v>
      </c>
      <c r="AK1779" s="1">
        <v>1</v>
      </c>
      <c r="AL1779" s="1">
        <v>0</v>
      </c>
      <c r="AM1779" s="1">
        <v>1</v>
      </c>
      <c r="AN1779" s="1">
        <v>1</v>
      </c>
      <c r="AO1779" s="1">
        <v>0</v>
      </c>
      <c r="AP1779" s="1">
        <v>0</v>
      </c>
      <c r="AQ1779" s="1">
        <v>0</v>
      </c>
      <c r="AR1779" s="1">
        <v>0</v>
      </c>
      <c r="AS1779" s="1">
        <v>0</v>
      </c>
      <c r="AT1779" s="1">
        <v>8</v>
      </c>
      <c r="AU1779" s="1">
        <v>80713</v>
      </c>
      <c r="AV1779" s="1">
        <v>13.1</v>
      </c>
      <c r="AW1779" s="1" t="s">
        <v>59</v>
      </c>
      <c r="AX1779" s="1">
        <v>3</v>
      </c>
    </row>
    <row r="1780" spans="1:50">
      <c r="A1780" s="1" t="s">
        <v>3133</v>
      </c>
      <c r="B1780" s="1" t="s">
        <v>3134</v>
      </c>
      <c r="C1780" s="1" t="s">
        <v>93</v>
      </c>
      <c r="D1780" s="1">
        <v>4560</v>
      </c>
      <c r="E1780" s="1" t="s">
        <v>63</v>
      </c>
      <c r="F1780" s="1">
        <v>58</v>
      </c>
      <c r="G1780" s="1" t="s">
        <v>64</v>
      </c>
      <c r="H1780" s="1">
        <v>448.36</v>
      </c>
      <c r="I1780" s="1" t="s">
        <v>196</v>
      </c>
      <c r="J1780" s="1" t="s">
        <v>71</v>
      </c>
      <c r="K1780" s="1" t="s">
        <v>111</v>
      </c>
      <c r="L1780" s="1" t="s">
        <v>58</v>
      </c>
      <c r="M1780" s="1">
        <v>0</v>
      </c>
      <c r="N1780" s="1">
        <v>1</v>
      </c>
      <c r="O1780" s="1">
        <v>1</v>
      </c>
      <c r="P1780" s="1">
        <v>0</v>
      </c>
      <c r="Q1780" s="1" t="s">
        <v>59</v>
      </c>
      <c r="R1780" s="1" t="s">
        <v>66</v>
      </c>
      <c r="S1780" s="1" t="s">
        <v>66</v>
      </c>
      <c r="T1780" s="1" t="s">
        <v>59</v>
      </c>
      <c r="U1780" s="1" t="s">
        <v>59</v>
      </c>
      <c r="W1780" s="1">
        <v>0</v>
      </c>
      <c r="X1780" s="1">
        <v>0</v>
      </c>
      <c r="Y1780" s="1" t="s">
        <v>66</v>
      </c>
      <c r="Z1780" s="1" t="s">
        <v>66</v>
      </c>
      <c r="AA1780" s="1" t="s">
        <v>58</v>
      </c>
      <c r="AB1780" s="1" t="s">
        <v>66</v>
      </c>
      <c r="AC1780" s="1" t="s">
        <v>58</v>
      </c>
      <c r="AD1780" s="1" t="s">
        <v>58</v>
      </c>
      <c r="AE1780" s="1" t="s">
        <v>58</v>
      </c>
      <c r="AF1780" s="1" t="s">
        <v>58</v>
      </c>
      <c r="AG1780" s="1" t="s">
        <v>58</v>
      </c>
      <c r="AH1780" s="1" t="s">
        <v>58</v>
      </c>
      <c r="AI1780" s="1" t="s">
        <v>58</v>
      </c>
      <c r="AJ1780" s="1" t="s">
        <v>66</v>
      </c>
      <c r="AK1780" s="1">
        <v>0</v>
      </c>
      <c r="AL1780" s="1">
        <v>0</v>
      </c>
      <c r="AM1780" s="1">
        <v>1</v>
      </c>
      <c r="AN1780" s="1">
        <v>0</v>
      </c>
      <c r="AO1780" s="1">
        <v>0</v>
      </c>
      <c r="AP1780" s="1">
        <v>0</v>
      </c>
      <c r="AQ1780" s="1">
        <v>1</v>
      </c>
      <c r="AR1780" s="1">
        <v>1</v>
      </c>
      <c r="AS1780" s="1">
        <v>0</v>
      </c>
      <c r="AT1780" s="1">
        <v>7</v>
      </c>
      <c r="AU1780" s="1">
        <v>89166</v>
      </c>
      <c r="AV1780" s="1">
        <v>14.8</v>
      </c>
      <c r="AW1780" s="1" t="s">
        <v>59</v>
      </c>
      <c r="AX1780" s="1">
        <v>5</v>
      </c>
    </row>
    <row r="1781" spans="1:50">
      <c r="A1781" s="1" t="s">
        <v>3135</v>
      </c>
      <c r="B1781" s="1" t="s">
        <v>403</v>
      </c>
      <c r="C1781" s="1" t="s">
        <v>271</v>
      </c>
      <c r="D1781" s="1">
        <v>3800</v>
      </c>
      <c r="E1781" s="1" t="s">
        <v>63</v>
      </c>
      <c r="F1781" s="1">
        <v>62</v>
      </c>
      <c r="G1781" s="1" t="s">
        <v>64</v>
      </c>
      <c r="H1781" s="1">
        <v>368.09</v>
      </c>
      <c r="I1781" s="1" t="s">
        <v>105</v>
      </c>
      <c r="J1781" s="1" t="s">
        <v>71</v>
      </c>
      <c r="K1781" s="1" t="s">
        <v>72</v>
      </c>
      <c r="L1781" s="1" t="s">
        <v>58</v>
      </c>
      <c r="M1781" s="1">
        <v>0</v>
      </c>
      <c r="N1781" s="1">
        <v>2</v>
      </c>
      <c r="O1781" s="1">
        <v>2</v>
      </c>
      <c r="P1781" s="1">
        <v>0</v>
      </c>
      <c r="Q1781" s="1" t="s">
        <v>59</v>
      </c>
      <c r="R1781" s="1" t="s">
        <v>66</v>
      </c>
      <c r="S1781" s="1" t="s">
        <v>66</v>
      </c>
      <c r="T1781" s="1" t="s">
        <v>59</v>
      </c>
      <c r="U1781" s="1" t="s">
        <v>59</v>
      </c>
      <c r="V1781" s="1">
        <v>0</v>
      </c>
      <c r="W1781" s="1">
        <v>1</v>
      </c>
      <c r="X1781" s="1">
        <v>0</v>
      </c>
      <c r="Y1781" s="1" t="s">
        <v>66</v>
      </c>
      <c r="Z1781" s="1" t="s">
        <v>58</v>
      </c>
      <c r="AA1781" s="1" t="s">
        <v>58</v>
      </c>
      <c r="AB1781" s="1" t="s">
        <v>58</v>
      </c>
      <c r="AC1781" s="1" t="s">
        <v>58</v>
      </c>
      <c r="AD1781" s="1" t="s">
        <v>58</v>
      </c>
      <c r="AE1781" s="1" t="s">
        <v>66</v>
      </c>
      <c r="AF1781" s="1" t="s">
        <v>58</v>
      </c>
      <c r="AG1781" s="1" t="s">
        <v>58</v>
      </c>
      <c r="AH1781" s="1" t="s">
        <v>58</v>
      </c>
      <c r="AI1781" s="1" t="s">
        <v>58</v>
      </c>
      <c r="AJ1781" s="1" t="s">
        <v>58</v>
      </c>
      <c r="AK1781" s="1">
        <v>0</v>
      </c>
      <c r="AL1781" s="1">
        <v>0</v>
      </c>
      <c r="AM1781" s="1">
        <v>1</v>
      </c>
      <c r="AN1781" s="1">
        <v>1</v>
      </c>
      <c r="AO1781" s="1">
        <v>0</v>
      </c>
      <c r="AP1781" s="1">
        <v>0</v>
      </c>
      <c r="AQ1781" s="1">
        <v>0</v>
      </c>
      <c r="AR1781" s="1">
        <v>0</v>
      </c>
      <c r="AS1781" s="1">
        <v>1</v>
      </c>
      <c r="AT1781" s="1">
        <v>9</v>
      </c>
      <c r="AU1781" s="1">
        <v>98957</v>
      </c>
      <c r="AV1781" s="1">
        <v>12.4</v>
      </c>
      <c r="AW1781" s="1" t="s">
        <v>66</v>
      </c>
      <c r="AX1781" s="1">
        <v>1</v>
      </c>
    </row>
    <row r="1782" spans="1:50">
      <c r="A1782" s="1" t="s">
        <v>3136</v>
      </c>
      <c r="B1782" s="1" t="s">
        <v>3137</v>
      </c>
      <c r="C1782" s="1" t="s">
        <v>185</v>
      </c>
      <c r="D1782" s="1">
        <v>1600</v>
      </c>
      <c r="E1782" s="1" t="s">
        <v>53</v>
      </c>
      <c r="F1782" s="1">
        <v>42</v>
      </c>
      <c r="G1782" s="1" t="s">
        <v>226</v>
      </c>
      <c r="H1782" s="1">
        <v>344.41</v>
      </c>
      <c r="I1782" s="1" t="s">
        <v>55</v>
      </c>
      <c r="J1782" s="1" t="s">
        <v>55</v>
      </c>
      <c r="K1782" s="1" t="s">
        <v>85</v>
      </c>
      <c r="L1782" s="1" t="s">
        <v>58</v>
      </c>
      <c r="M1782" s="1">
        <v>0</v>
      </c>
      <c r="N1782" s="1">
        <v>2</v>
      </c>
      <c r="O1782" s="1">
        <v>0</v>
      </c>
      <c r="P1782" s="1">
        <v>0</v>
      </c>
      <c r="Q1782" s="1" t="s">
        <v>59</v>
      </c>
      <c r="R1782" s="1" t="s">
        <v>59</v>
      </c>
      <c r="S1782" s="1" t="s">
        <v>59</v>
      </c>
      <c r="T1782" s="1" t="s">
        <v>59</v>
      </c>
      <c r="U1782" s="1" t="s">
        <v>59</v>
      </c>
      <c r="W1782" s="1">
        <v>0</v>
      </c>
      <c r="X1782" s="1">
        <v>0</v>
      </c>
      <c r="Y1782" s="1" t="s">
        <v>59</v>
      </c>
      <c r="Z1782" s="1" t="s">
        <v>59</v>
      </c>
      <c r="AA1782" s="1" t="s">
        <v>59</v>
      </c>
      <c r="AB1782" s="1" t="s">
        <v>59</v>
      </c>
      <c r="AC1782" s="1" t="s">
        <v>59</v>
      </c>
      <c r="AD1782" s="1" t="s">
        <v>59</v>
      </c>
      <c r="AE1782" s="1" t="s">
        <v>59</v>
      </c>
      <c r="AF1782" s="1" t="s">
        <v>59</v>
      </c>
      <c r="AG1782" s="1" t="s">
        <v>59</v>
      </c>
      <c r="AH1782" s="1" t="s">
        <v>59</v>
      </c>
      <c r="AI1782" s="1" t="s">
        <v>59</v>
      </c>
      <c r="AJ1782" s="1" t="s">
        <v>59</v>
      </c>
      <c r="AT1782" s="1">
        <v>9</v>
      </c>
      <c r="AU1782" s="1">
        <v>107357</v>
      </c>
      <c r="AV1782" s="1">
        <v>15.5</v>
      </c>
      <c r="AW1782" s="1" t="s">
        <v>59</v>
      </c>
      <c r="AX1782" s="1">
        <v>1</v>
      </c>
    </row>
    <row r="1783" spans="1:50">
      <c r="A1783" s="1" t="s">
        <v>3138</v>
      </c>
      <c r="B1783" s="1" t="s">
        <v>431</v>
      </c>
      <c r="C1783" s="1" t="s">
        <v>103</v>
      </c>
      <c r="D1783" s="1">
        <v>7320</v>
      </c>
      <c r="E1783" s="1" t="s">
        <v>63</v>
      </c>
      <c r="F1783" s="1">
        <v>64</v>
      </c>
      <c r="G1783" s="1" t="s">
        <v>64</v>
      </c>
      <c r="H1783" s="1">
        <v>405.26</v>
      </c>
      <c r="I1783" s="1" t="s">
        <v>100</v>
      </c>
      <c r="J1783" s="1" t="s">
        <v>71</v>
      </c>
      <c r="K1783" s="1" t="s">
        <v>72</v>
      </c>
      <c r="L1783" s="1" t="s">
        <v>66</v>
      </c>
      <c r="M1783" s="1">
        <v>1</v>
      </c>
      <c r="N1783" s="1">
        <v>2</v>
      </c>
      <c r="O1783" s="1">
        <v>2</v>
      </c>
      <c r="P1783" s="1">
        <v>0</v>
      </c>
      <c r="Q1783" s="1" t="s">
        <v>66</v>
      </c>
      <c r="R1783" s="1" t="s">
        <v>59</v>
      </c>
      <c r="S1783" s="1" t="s">
        <v>59</v>
      </c>
      <c r="T1783" s="1" t="s">
        <v>66</v>
      </c>
      <c r="U1783" s="1" t="s">
        <v>66</v>
      </c>
      <c r="W1783" s="1">
        <v>0</v>
      </c>
      <c r="X1783" s="1">
        <v>0</v>
      </c>
      <c r="Y1783" s="1" t="s">
        <v>66</v>
      </c>
      <c r="Z1783" s="1" t="s">
        <v>66</v>
      </c>
      <c r="AA1783" s="1" t="s">
        <v>58</v>
      </c>
      <c r="AB1783" s="1" t="s">
        <v>58</v>
      </c>
      <c r="AC1783" s="1" t="s">
        <v>58</v>
      </c>
      <c r="AD1783" s="1" t="s">
        <v>58</v>
      </c>
      <c r="AE1783" s="1" t="s">
        <v>58</v>
      </c>
      <c r="AF1783" s="1" t="s">
        <v>58</v>
      </c>
      <c r="AG1783" s="1" t="s">
        <v>58</v>
      </c>
      <c r="AH1783" s="1" t="s">
        <v>58</v>
      </c>
      <c r="AI1783" s="1" t="s">
        <v>58</v>
      </c>
      <c r="AJ1783" s="1" t="s">
        <v>58</v>
      </c>
      <c r="AK1783" s="1">
        <v>1</v>
      </c>
      <c r="AL1783" s="1">
        <v>1</v>
      </c>
      <c r="AM1783" s="1">
        <v>1</v>
      </c>
      <c r="AN1783" s="1">
        <v>0</v>
      </c>
      <c r="AO1783" s="1">
        <v>0</v>
      </c>
      <c r="AP1783" s="1">
        <v>0</v>
      </c>
      <c r="AQ1783" s="1">
        <v>1</v>
      </c>
      <c r="AR1783" s="1">
        <v>0</v>
      </c>
      <c r="AS1783" s="1">
        <v>0</v>
      </c>
      <c r="AT1783" s="1">
        <v>3</v>
      </c>
      <c r="AU1783" s="1">
        <v>51832</v>
      </c>
      <c r="AV1783" s="1">
        <v>12.9</v>
      </c>
      <c r="AW1783" s="1" t="s">
        <v>59</v>
      </c>
      <c r="AX1783" s="1">
        <v>6</v>
      </c>
    </row>
    <row r="1784" spans="1:50">
      <c r="A1784" s="1" t="s">
        <v>3139</v>
      </c>
      <c r="B1784" s="1" t="s">
        <v>3140</v>
      </c>
      <c r="C1784" s="1" t="s">
        <v>114</v>
      </c>
      <c r="D1784" s="1">
        <v>4120</v>
      </c>
      <c r="E1784" s="1" t="s">
        <v>63</v>
      </c>
      <c r="F1784" s="1">
        <v>76</v>
      </c>
      <c r="G1784" s="1" t="s">
        <v>84</v>
      </c>
      <c r="H1784" s="1">
        <v>307.24</v>
      </c>
      <c r="I1784" s="1" t="s">
        <v>261</v>
      </c>
      <c r="J1784" s="1" t="s">
        <v>71</v>
      </c>
      <c r="K1784" s="1" t="s">
        <v>57</v>
      </c>
      <c r="L1784" s="1" t="s">
        <v>58</v>
      </c>
      <c r="M1784" s="1">
        <v>0</v>
      </c>
      <c r="N1784" s="1">
        <v>2</v>
      </c>
      <c r="O1784" s="1">
        <v>2</v>
      </c>
      <c r="P1784" s="1">
        <v>0</v>
      </c>
      <c r="Q1784" s="1" t="s">
        <v>59</v>
      </c>
      <c r="R1784" s="1" t="s">
        <v>59</v>
      </c>
      <c r="S1784" s="1" t="s">
        <v>59</v>
      </c>
      <c r="T1784" s="1" t="s">
        <v>59</v>
      </c>
      <c r="U1784" s="1" t="s">
        <v>59</v>
      </c>
      <c r="W1784" s="1">
        <v>0</v>
      </c>
      <c r="X1784" s="1">
        <v>0</v>
      </c>
      <c r="Y1784" s="1" t="s">
        <v>66</v>
      </c>
      <c r="Z1784" s="1" t="s">
        <v>58</v>
      </c>
      <c r="AA1784" s="1" t="s">
        <v>58</v>
      </c>
      <c r="AB1784" s="1" t="s">
        <v>58</v>
      </c>
      <c r="AC1784" s="1" t="s">
        <v>58</v>
      </c>
      <c r="AD1784" s="1" t="s">
        <v>58</v>
      </c>
      <c r="AE1784" s="1" t="s">
        <v>58</v>
      </c>
      <c r="AF1784" s="1" t="s">
        <v>58</v>
      </c>
      <c r="AG1784" s="1" t="s">
        <v>58</v>
      </c>
      <c r="AH1784" s="1" t="s">
        <v>58</v>
      </c>
      <c r="AI1784" s="1" t="s">
        <v>58</v>
      </c>
      <c r="AJ1784" s="1" t="s">
        <v>58</v>
      </c>
      <c r="AK1784" s="1">
        <v>0</v>
      </c>
      <c r="AL1784" s="1">
        <v>0</v>
      </c>
      <c r="AM1784" s="1">
        <v>1</v>
      </c>
      <c r="AN1784" s="1">
        <v>1</v>
      </c>
      <c r="AO1784" s="1">
        <v>0</v>
      </c>
      <c r="AP1784" s="1">
        <v>0</v>
      </c>
      <c r="AQ1784" s="1">
        <v>0</v>
      </c>
      <c r="AR1784" s="1">
        <v>0</v>
      </c>
      <c r="AS1784" s="1">
        <v>0</v>
      </c>
      <c r="AT1784" s="1">
        <v>7</v>
      </c>
      <c r="AU1784" s="1">
        <v>69880</v>
      </c>
      <c r="AV1784" s="1">
        <v>13.3</v>
      </c>
      <c r="AW1784" s="1" t="s">
        <v>59</v>
      </c>
      <c r="AX1784" s="1">
        <v>4</v>
      </c>
    </row>
    <row r="1785" spans="1:50">
      <c r="A1785" s="1" t="s">
        <v>3141</v>
      </c>
      <c r="B1785" s="1" t="s">
        <v>622</v>
      </c>
      <c r="C1785" s="1" t="s">
        <v>114</v>
      </c>
      <c r="D1785" s="1">
        <v>6720</v>
      </c>
      <c r="E1785" s="1" t="s">
        <v>63</v>
      </c>
      <c r="F1785" s="1">
        <v>58</v>
      </c>
      <c r="G1785" s="1" t="s">
        <v>54</v>
      </c>
      <c r="H1785" s="1">
        <v>454.28</v>
      </c>
      <c r="I1785" s="1" t="s">
        <v>105</v>
      </c>
      <c r="J1785" s="1" t="s">
        <v>55</v>
      </c>
      <c r="K1785" s="1" t="s">
        <v>72</v>
      </c>
      <c r="L1785" s="1" t="s">
        <v>58</v>
      </c>
      <c r="M1785" s="1">
        <v>0</v>
      </c>
      <c r="N1785" s="1">
        <v>2</v>
      </c>
      <c r="O1785" s="1">
        <v>2</v>
      </c>
      <c r="P1785" s="1">
        <v>0</v>
      </c>
      <c r="Q1785" s="1" t="s">
        <v>59</v>
      </c>
      <c r="R1785" s="1" t="s">
        <v>59</v>
      </c>
      <c r="S1785" s="1" t="s">
        <v>66</v>
      </c>
      <c r="T1785" s="1" t="s">
        <v>66</v>
      </c>
      <c r="U1785" s="1" t="s">
        <v>66</v>
      </c>
      <c r="W1785" s="1">
        <v>0</v>
      </c>
      <c r="X1785" s="1">
        <v>0</v>
      </c>
      <c r="Y1785" s="1" t="s">
        <v>66</v>
      </c>
      <c r="Z1785" s="1" t="s">
        <v>58</v>
      </c>
      <c r="AA1785" s="1" t="s">
        <v>58</v>
      </c>
      <c r="AB1785" s="1" t="s">
        <v>58</v>
      </c>
      <c r="AC1785" s="1" t="s">
        <v>58</v>
      </c>
      <c r="AD1785" s="1" t="s">
        <v>58</v>
      </c>
      <c r="AE1785" s="1" t="s">
        <v>58</v>
      </c>
      <c r="AF1785" s="1" t="s">
        <v>58</v>
      </c>
      <c r="AG1785" s="1" t="s">
        <v>58</v>
      </c>
      <c r="AH1785" s="1" t="s">
        <v>66</v>
      </c>
      <c r="AI1785" s="1" t="s">
        <v>58</v>
      </c>
      <c r="AJ1785" s="1" t="s">
        <v>66</v>
      </c>
      <c r="AK1785" s="1">
        <v>0</v>
      </c>
      <c r="AL1785" s="1">
        <v>1</v>
      </c>
      <c r="AM1785" s="1">
        <v>1</v>
      </c>
      <c r="AN1785" s="1">
        <v>0</v>
      </c>
      <c r="AO1785" s="1">
        <v>1</v>
      </c>
      <c r="AP1785" s="1">
        <v>1</v>
      </c>
      <c r="AQ1785" s="1">
        <v>0</v>
      </c>
      <c r="AR1785" s="1">
        <v>0</v>
      </c>
      <c r="AS1785" s="1">
        <v>1</v>
      </c>
      <c r="AT1785" s="1">
        <v>9</v>
      </c>
      <c r="AU1785" s="1">
        <v>108810</v>
      </c>
      <c r="AV1785" s="1">
        <v>14.5</v>
      </c>
      <c r="AW1785" s="1" t="s">
        <v>66</v>
      </c>
      <c r="AX1785" s="1">
        <v>4</v>
      </c>
    </row>
    <row r="1786" spans="1:50">
      <c r="A1786" s="1" t="s">
        <v>3142</v>
      </c>
      <c r="B1786" s="1" t="s">
        <v>3143</v>
      </c>
      <c r="C1786" s="1" t="s">
        <v>199</v>
      </c>
      <c r="D1786" s="1">
        <v>3240</v>
      </c>
      <c r="E1786" s="1" t="s">
        <v>63</v>
      </c>
      <c r="F1786" s="1">
        <v>48</v>
      </c>
      <c r="G1786" s="1" t="s">
        <v>226</v>
      </c>
      <c r="H1786" s="1">
        <v>335.53</v>
      </c>
      <c r="I1786" s="1" t="s">
        <v>105</v>
      </c>
      <c r="J1786" s="1" t="s">
        <v>71</v>
      </c>
      <c r="K1786" s="1" t="s">
        <v>168</v>
      </c>
      <c r="L1786" s="1" t="s">
        <v>66</v>
      </c>
      <c r="M1786" s="1">
        <v>1</v>
      </c>
      <c r="N1786" s="1">
        <v>2</v>
      </c>
      <c r="O1786" s="1">
        <v>2</v>
      </c>
      <c r="P1786" s="1">
        <v>0</v>
      </c>
      <c r="Q1786" s="1" t="s">
        <v>59</v>
      </c>
      <c r="R1786" s="1" t="s">
        <v>59</v>
      </c>
      <c r="S1786" s="1" t="s">
        <v>59</v>
      </c>
      <c r="T1786" s="1" t="s">
        <v>59</v>
      </c>
      <c r="U1786" s="1" t="s">
        <v>59</v>
      </c>
      <c r="W1786" s="1">
        <v>0</v>
      </c>
      <c r="X1786" s="1">
        <v>0</v>
      </c>
      <c r="Y1786" s="1" t="s">
        <v>66</v>
      </c>
      <c r="Z1786" s="1" t="s">
        <v>66</v>
      </c>
      <c r="AA1786" s="1" t="s">
        <v>58</v>
      </c>
      <c r="AB1786" s="1" t="s">
        <v>58</v>
      </c>
      <c r="AC1786" s="1" t="s">
        <v>58</v>
      </c>
      <c r="AD1786" s="1" t="s">
        <v>58</v>
      </c>
      <c r="AE1786" s="1" t="s">
        <v>66</v>
      </c>
      <c r="AF1786" s="1" t="s">
        <v>58</v>
      </c>
      <c r="AG1786" s="1" t="s">
        <v>58</v>
      </c>
      <c r="AH1786" s="1" t="s">
        <v>58</v>
      </c>
      <c r="AI1786" s="1" t="s">
        <v>58</v>
      </c>
      <c r="AJ1786" s="1" t="s">
        <v>58</v>
      </c>
      <c r="AK1786" s="1">
        <v>0</v>
      </c>
      <c r="AL1786" s="1">
        <v>1</v>
      </c>
      <c r="AM1786" s="1">
        <v>1</v>
      </c>
      <c r="AN1786" s="1">
        <v>0</v>
      </c>
      <c r="AO1786" s="1">
        <v>1</v>
      </c>
      <c r="AP1786" s="1">
        <v>0</v>
      </c>
      <c r="AQ1786" s="1">
        <v>0</v>
      </c>
      <c r="AR1786" s="1">
        <v>0</v>
      </c>
      <c r="AS1786" s="1">
        <v>1</v>
      </c>
      <c r="AT1786" s="1">
        <v>8</v>
      </c>
      <c r="AU1786" s="1">
        <v>76388</v>
      </c>
      <c r="AV1786" s="1">
        <v>13.2</v>
      </c>
      <c r="AW1786" s="1" t="s">
        <v>59</v>
      </c>
      <c r="AX1786" s="1">
        <v>3</v>
      </c>
    </row>
    <row r="1787" spans="1:50">
      <c r="A1787" s="1" t="s">
        <v>3144</v>
      </c>
      <c r="B1787" s="1" t="s">
        <v>3130</v>
      </c>
      <c r="C1787" s="1" t="s">
        <v>52</v>
      </c>
      <c r="D1787" s="1">
        <v>1160</v>
      </c>
      <c r="E1787" s="1" t="s">
        <v>63</v>
      </c>
      <c r="F1787" s="1">
        <v>60</v>
      </c>
      <c r="G1787" s="1" t="s">
        <v>246</v>
      </c>
      <c r="H1787" s="1">
        <v>400.33</v>
      </c>
      <c r="I1787" s="1" t="s">
        <v>105</v>
      </c>
      <c r="J1787" s="1" t="s">
        <v>71</v>
      </c>
      <c r="K1787" s="1" t="s">
        <v>156</v>
      </c>
      <c r="L1787" s="1" t="s">
        <v>58</v>
      </c>
      <c r="M1787" s="1">
        <v>0</v>
      </c>
      <c r="N1787" s="1">
        <v>2</v>
      </c>
      <c r="O1787" s="1">
        <v>1</v>
      </c>
      <c r="P1787" s="1">
        <v>0</v>
      </c>
      <c r="Q1787" s="1" t="s">
        <v>59</v>
      </c>
      <c r="R1787" s="1" t="s">
        <v>59</v>
      </c>
      <c r="S1787" s="1" t="s">
        <v>59</v>
      </c>
      <c r="T1787" s="1" t="s">
        <v>66</v>
      </c>
      <c r="U1787" s="1" t="s">
        <v>66</v>
      </c>
      <c r="W1787" s="1">
        <v>0</v>
      </c>
      <c r="X1787" s="1">
        <v>0</v>
      </c>
      <c r="Y1787" s="1" t="s">
        <v>66</v>
      </c>
      <c r="Z1787" s="1" t="s">
        <v>66</v>
      </c>
      <c r="AA1787" s="1" t="s">
        <v>66</v>
      </c>
      <c r="AB1787" s="1" t="s">
        <v>66</v>
      </c>
      <c r="AC1787" s="1" t="s">
        <v>58</v>
      </c>
      <c r="AD1787" s="1" t="s">
        <v>58</v>
      </c>
      <c r="AE1787" s="1" t="s">
        <v>58</v>
      </c>
      <c r="AF1787" s="1" t="s">
        <v>58</v>
      </c>
      <c r="AG1787" s="1" t="s">
        <v>58</v>
      </c>
      <c r="AH1787" s="1" t="s">
        <v>58</v>
      </c>
      <c r="AI1787" s="1" t="s">
        <v>58</v>
      </c>
      <c r="AJ1787" s="1" t="s">
        <v>58</v>
      </c>
      <c r="AK1787" s="1">
        <v>0</v>
      </c>
      <c r="AL1787" s="1">
        <v>1</v>
      </c>
      <c r="AM1787" s="1">
        <v>1</v>
      </c>
      <c r="AN1787" s="1">
        <v>0</v>
      </c>
      <c r="AO1787" s="1">
        <v>0</v>
      </c>
      <c r="AP1787" s="1">
        <v>0</v>
      </c>
      <c r="AQ1787" s="1">
        <v>0</v>
      </c>
      <c r="AR1787" s="1">
        <v>0</v>
      </c>
      <c r="AS1787" s="1">
        <v>1</v>
      </c>
      <c r="AT1787" s="1">
        <v>6</v>
      </c>
      <c r="AU1787" s="1">
        <v>81817</v>
      </c>
      <c r="AV1787" s="1">
        <v>12.4</v>
      </c>
      <c r="AW1787" s="1" t="s">
        <v>59</v>
      </c>
      <c r="AX1787" s="1">
        <v>5</v>
      </c>
    </row>
    <row r="1788" spans="1:50">
      <c r="A1788" s="1" t="s">
        <v>3145</v>
      </c>
      <c r="B1788" s="1" t="s">
        <v>3146</v>
      </c>
      <c r="C1788" s="1" t="s">
        <v>171</v>
      </c>
      <c r="D1788" s="1">
        <v>5600</v>
      </c>
      <c r="E1788" s="1" t="s">
        <v>63</v>
      </c>
      <c r="F1788" s="1">
        <v>66</v>
      </c>
      <c r="G1788" s="1" t="s">
        <v>246</v>
      </c>
      <c r="H1788" s="1">
        <v>490.46</v>
      </c>
      <c r="I1788" s="1" t="s">
        <v>55</v>
      </c>
      <c r="J1788" s="1" t="s">
        <v>71</v>
      </c>
      <c r="K1788" s="1" t="s">
        <v>72</v>
      </c>
      <c r="L1788" s="1" t="s">
        <v>66</v>
      </c>
      <c r="M1788" s="1">
        <v>1</v>
      </c>
      <c r="N1788" s="1">
        <v>2</v>
      </c>
      <c r="O1788" s="1">
        <v>2</v>
      </c>
      <c r="P1788" s="1">
        <v>0</v>
      </c>
      <c r="Q1788" s="1" t="s">
        <v>59</v>
      </c>
      <c r="R1788" s="1" t="s">
        <v>59</v>
      </c>
      <c r="S1788" s="1" t="s">
        <v>59</v>
      </c>
      <c r="T1788" s="1" t="s">
        <v>66</v>
      </c>
      <c r="U1788" s="1" t="s">
        <v>66</v>
      </c>
      <c r="V1788" s="1">
        <v>0</v>
      </c>
      <c r="W1788" s="1">
        <v>1</v>
      </c>
      <c r="X1788" s="1">
        <v>1</v>
      </c>
      <c r="Y1788" s="1" t="s">
        <v>59</v>
      </c>
      <c r="Z1788" s="1" t="s">
        <v>59</v>
      </c>
      <c r="AA1788" s="1" t="s">
        <v>59</v>
      </c>
      <c r="AB1788" s="1" t="s">
        <v>59</v>
      </c>
      <c r="AC1788" s="1" t="s">
        <v>59</v>
      </c>
      <c r="AD1788" s="1" t="s">
        <v>59</v>
      </c>
      <c r="AE1788" s="1" t="s">
        <v>59</v>
      </c>
      <c r="AF1788" s="1" t="s">
        <v>59</v>
      </c>
      <c r="AG1788" s="1" t="s">
        <v>59</v>
      </c>
      <c r="AH1788" s="1" t="s">
        <v>59</v>
      </c>
      <c r="AI1788" s="1" t="s">
        <v>59</v>
      </c>
      <c r="AJ1788" s="1" t="s">
        <v>59</v>
      </c>
      <c r="AT1788" s="1">
        <v>8</v>
      </c>
      <c r="AU1788" s="1">
        <v>102805</v>
      </c>
      <c r="AV1788" s="1">
        <v>15</v>
      </c>
      <c r="AW1788" s="1" t="s">
        <v>66</v>
      </c>
      <c r="AX1788" s="1">
        <v>3</v>
      </c>
    </row>
    <row r="1789" spans="1:50">
      <c r="A1789" s="1" t="s">
        <v>3147</v>
      </c>
      <c r="B1789" s="1" t="s">
        <v>2577</v>
      </c>
      <c r="C1789" s="1" t="s">
        <v>134</v>
      </c>
      <c r="D1789" s="1">
        <v>2000</v>
      </c>
      <c r="E1789" s="1" t="s">
        <v>53</v>
      </c>
      <c r="F1789" s="1">
        <v>54</v>
      </c>
      <c r="G1789" s="1" t="s">
        <v>127</v>
      </c>
      <c r="H1789" s="1">
        <v>395.39</v>
      </c>
      <c r="I1789" s="1" t="s">
        <v>105</v>
      </c>
      <c r="J1789" s="1" t="s">
        <v>71</v>
      </c>
      <c r="K1789" s="1" t="s">
        <v>116</v>
      </c>
      <c r="L1789" s="1" t="s">
        <v>58</v>
      </c>
      <c r="M1789" s="1">
        <v>0</v>
      </c>
      <c r="N1789" s="1">
        <v>2</v>
      </c>
      <c r="O1789" s="1">
        <v>1</v>
      </c>
      <c r="P1789" s="1">
        <v>0</v>
      </c>
      <c r="Q1789" s="1" t="s">
        <v>59</v>
      </c>
      <c r="R1789" s="1" t="s">
        <v>59</v>
      </c>
      <c r="S1789" s="1" t="s">
        <v>59</v>
      </c>
      <c r="T1789" s="1" t="s">
        <v>59</v>
      </c>
      <c r="U1789" s="1" t="s">
        <v>59</v>
      </c>
      <c r="V1789" s="1">
        <v>1</v>
      </c>
      <c r="W1789" s="1">
        <v>1</v>
      </c>
      <c r="X1789" s="1">
        <v>1</v>
      </c>
      <c r="Y1789" s="1" t="s">
        <v>66</v>
      </c>
      <c r="Z1789" s="1" t="s">
        <v>58</v>
      </c>
      <c r="AA1789" s="1" t="s">
        <v>58</v>
      </c>
      <c r="AB1789" s="1" t="s">
        <v>58</v>
      </c>
      <c r="AC1789" s="1" t="s">
        <v>58</v>
      </c>
      <c r="AD1789" s="1" t="s">
        <v>58</v>
      </c>
      <c r="AE1789" s="1" t="s">
        <v>58</v>
      </c>
      <c r="AF1789" s="1" t="s">
        <v>58</v>
      </c>
      <c r="AG1789" s="1" t="s">
        <v>58</v>
      </c>
      <c r="AH1789" s="1" t="s">
        <v>58</v>
      </c>
      <c r="AI1789" s="1" t="s">
        <v>58</v>
      </c>
      <c r="AJ1789" s="1" t="s">
        <v>58</v>
      </c>
      <c r="AK1789" s="1">
        <v>0</v>
      </c>
      <c r="AL1789" s="1">
        <v>1</v>
      </c>
      <c r="AM1789" s="1">
        <v>1</v>
      </c>
      <c r="AN1789" s="1">
        <v>1</v>
      </c>
      <c r="AO1789" s="1">
        <v>0</v>
      </c>
      <c r="AP1789" s="1">
        <v>0</v>
      </c>
      <c r="AQ1789" s="1">
        <v>0</v>
      </c>
      <c r="AR1789" s="1">
        <v>0</v>
      </c>
      <c r="AS1789" s="1">
        <v>0</v>
      </c>
      <c r="AT1789" s="1">
        <v>7</v>
      </c>
      <c r="AU1789" s="1">
        <v>66956</v>
      </c>
      <c r="AV1789" s="1">
        <v>12.3</v>
      </c>
      <c r="AW1789" s="1" t="s">
        <v>59</v>
      </c>
      <c r="AX1789" s="1">
        <v>1</v>
      </c>
    </row>
    <row r="1790" spans="1:50">
      <c r="A1790" s="1" t="s">
        <v>3148</v>
      </c>
      <c r="B1790" s="1" t="s">
        <v>1759</v>
      </c>
      <c r="C1790" s="1" t="s">
        <v>93</v>
      </c>
      <c r="D1790" s="1">
        <v>6480</v>
      </c>
      <c r="E1790" s="1" t="s">
        <v>53</v>
      </c>
      <c r="F1790" s="1">
        <v>30</v>
      </c>
      <c r="G1790" s="1" t="s">
        <v>70</v>
      </c>
      <c r="H1790" s="1">
        <v>353.95</v>
      </c>
      <c r="I1790" s="1" t="s">
        <v>55</v>
      </c>
      <c r="J1790" s="1" t="s">
        <v>55</v>
      </c>
      <c r="K1790" s="1" t="s">
        <v>85</v>
      </c>
      <c r="L1790" s="1" t="s">
        <v>66</v>
      </c>
      <c r="M1790" s="1">
        <v>1</v>
      </c>
      <c r="N1790" s="1">
        <v>1</v>
      </c>
      <c r="O1790" s="1">
        <v>1</v>
      </c>
      <c r="P1790" s="1">
        <v>0</v>
      </c>
      <c r="Q1790" s="1" t="s">
        <v>59</v>
      </c>
      <c r="R1790" s="1" t="s">
        <v>59</v>
      </c>
      <c r="S1790" s="1" t="s">
        <v>59</v>
      </c>
      <c r="T1790" s="1" t="s">
        <v>59</v>
      </c>
      <c r="U1790" s="1" t="s">
        <v>59</v>
      </c>
      <c r="W1790" s="1">
        <v>0</v>
      </c>
      <c r="X1790" s="1">
        <v>0</v>
      </c>
      <c r="Y1790" s="1" t="s">
        <v>58</v>
      </c>
      <c r="Z1790" s="1" t="s">
        <v>58</v>
      </c>
      <c r="AA1790" s="1" t="s">
        <v>58</v>
      </c>
      <c r="AB1790" s="1" t="s">
        <v>58</v>
      </c>
      <c r="AC1790" s="1" t="s">
        <v>58</v>
      </c>
      <c r="AD1790" s="1" t="s">
        <v>58</v>
      </c>
      <c r="AE1790" s="1" t="s">
        <v>58</v>
      </c>
      <c r="AF1790" s="1" t="s">
        <v>58</v>
      </c>
      <c r="AG1790" s="1" t="s">
        <v>58</v>
      </c>
      <c r="AH1790" s="1" t="s">
        <v>58</v>
      </c>
      <c r="AI1790" s="1" t="s">
        <v>58</v>
      </c>
      <c r="AJ1790" s="1" t="s">
        <v>58</v>
      </c>
      <c r="AK1790" s="1">
        <v>0</v>
      </c>
      <c r="AL1790" s="1">
        <v>0</v>
      </c>
      <c r="AM1790" s="1">
        <v>1</v>
      </c>
      <c r="AN1790" s="1">
        <v>0</v>
      </c>
      <c r="AO1790" s="1">
        <v>0</v>
      </c>
      <c r="AP1790" s="1">
        <v>0</v>
      </c>
      <c r="AQ1790" s="1">
        <v>0</v>
      </c>
      <c r="AR1790" s="1">
        <v>0</v>
      </c>
      <c r="AS1790" s="1">
        <v>1</v>
      </c>
      <c r="AT1790" s="1">
        <v>5</v>
      </c>
      <c r="AU1790" s="1">
        <v>70832</v>
      </c>
      <c r="AV1790" s="1">
        <v>12.8</v>
      </c>
      <c r="AW1790" s="1" t="s">
        <v>59</v>
      </c>
      <c r="AX1790" s="1">
        <v>5</v>
      </c>
    </row>
    <row r="1791" spans="1:50">
      <c r="A1791" s="1" t="s">
        <v>3149</v>
      </c>
      <c r="B1791" s="1" t="s">
        <v>342</v>
      </c>
      <c r="C1791" s="1" t="s">
        <v>103</v>
      </c>
      <c r="D1791" s="1">
        <v>5945</v>
      </c>
      <c r="E1791" s="1" t="s">
        <v>63</v>
      </c>
      <c r="F1791" s="1">
        <v>58</v>
      </c>
      <c r="G1791" s="1" t="s">
        <v>163</v>
      </c>
      <c r="H1791" s="1">
        <v>426.32</v>
      </c>
      <c r="I1791" s="1" t="s">
        <v>76</v>
      </c>
      <c r="J1791" s="1" t="s">
        <v>56</v>
      </c>
      <c r="K1791" s="1" t="s">
        <v>90</v>
      </c>
      <c r="L1791" s="1" t="s">
        <v>58</v>
      </c>
      <c r="M1791" s="1">
        <v>0</v>
      </c>
      <c r="N1791" s="1">
        <v>2</v>
      </c>
      <c r="O1791" s="1">
        <v>2</v>
      </c>
      <c r="P1791" s="1">
        <v>0</v>
      </c>
      <c r="Q1791" s="1" t="s">
        <v>66</v>
      </c>
      <c r="R1791" s="1" t="s">
        <v>66</v>
      </c>
      <c r="S1791" s="1" t="s">
        <v>66</v>
      </c>
      <c r="T1791" s="1" t="s">
        <v>59</v>
      </c>
      <c r="U1791" s="1" t="s">
        <v>59</v>
      </c>
      <c r="W1791" s="1">
        <v>0</v>
      </c>
      <c r="X1791" s="1">
        <v>0</v>
      </c>
      <c r="Y1791" s="1" t="s">
        <v>66</v>
      </c>
      <c r="Z1791" s="1" t="s">
        <v>66</v>
      </c>
      <c r="AA1791" s="1" t="s">
        <v>58</v>
      </c>
      <c r="AB1791" s="1" t="s">
        <v>66</v>
      </c>
      <c r="AC1791" s="1" t="s">
        <v>58</v>
      </c>
      <c r="AD1791" s="1" t="s">
        <v>58</v>
      </c>
      <c r="AE1791" s="1" t="s">
        <v>58</v>
      </c>
      <c r="AF1791" s="1" t="s">
        <v>58</v>
      </c>
      <c r="AG1791" s="1" t="s">
        <v>58</v>
      </c>
      <c r="AH1791" s="1" t="s">
        <v>58</v>
      </c>
      <c r="AI1791" s="1" t="s">
        <v>58</v>
      </c>
      <c r="AJ1791" s="1" t="s">
        <v>58</v>
      </c>
      <c r="AK1791" s="1">
        <v>0</v>
      </c>
      <c r="AL1791" s="1">
        <v>1</v>
      </c>
      <c r="AM1791" s="1">
        <v>1</v>
      </c>
      <c r="AN1791" s="1">
        <v>0</v>
      </c>
      <c r="AO1791" s="1">
        <v>1</v>
      </c>
      <c r="AP1791" s="1">
        <v>0</v>
      </c>
      <c r="AQ1791" s="1">
        <v>0</v>
      </c>
      <c r="AR1791" s="1">
        <v>1</v>
      </c>
      <c r="AS1791" s="1">
        <v>1</v>
      </c>
      <c r="AT1791" s="1">
        <v>5</v>
      </c>
      <c r="AU1791" s="1">
        <v>66499</v>
      </c>
      <c r="AV1791" s="1">
        <v>14.3</v>
      </c>
      <c r="AW1791" s="1" t="s">
        <v>59</v>
      </c>
      <c r="AX1791" s="1">
        <v>6</v>
      </c>
    </row>
    <row r="1792" spans="1:50">
      <c r="A1792" s="1" t="s">
        <v>3150</v>
      </c>
      <c r="B1792" s="1" t="s">
        <v>3151</v>
      </c>
      <c r="C1792" s="1" t="s">
        <v>185</v>
      </c>
      <c r="D1792" s="1">
        <v>1600</v>
      </c>
      <c r="E1792" s="1" t="s">
        <v>63</v>
      </c>
      <c r="F1792" s="1">
        <v>62</v>
      </c>
      <c r="G1792" s="1" t="s">
        <v>70</v>
      </c>
      <c r="H1792" s="1">
        <v>367.11</v>
      </c>
      <c r="I1792" s="1" t="s">
        <v>65</v>
      </c>
      <c r="J1792" s="1" t="s">
        <v>71</v>
      </c>
      <c r="K1792" s="1" t="s">
        <v>72</v>
      </c>
      <c r="L1792" s="1" t="s">
        <v>58</v>
      </c>
      <c r="M1792" s="1">
        <v>0</v>
      </c>
      <c r="N1792" s="1">
        <v>0</v>
      </c>
      <c r="O1792" s="1">
        <v>0</v>
      </c>
      <c r="P1792" s="1">
        <v>0</v>
      </c>
      <c r="Q1792" s="1" t="s">
        <v>59</v>
      </c>
      <c r="R1792" s="1" t="s">
        <v>59</v>
      </c>
      <c r="S1792" s="1" t="s">
        <v>59</v>
      </c>
      <c r="T1792" s="1" t="s">
        <v>59</v>
      </c>
      <c r="U1792" s="1" t="s">
        <v>59</v>
      </c>
      <c r="W1792" s="1">
        <v>0</v>
      </c>
      <c r="X1792" s="1">
        <v>0</v>
      </c>
      <c r="Y1792" s="1" t="s">
        <v>66</v>
      </c>
      <c r="Z1792" s="1" t="s">
        <v>58</v>
      </c>
      <c r="AA1792" s="1" t="s">
        <v>58</v>
      </c>
      <c r="AB1792" s="1" t="s">
        <v>58</v>
      </c>
      <c r="AC1792" s="1" t="s">
        <v>58</v>
      </c>
      <c r="AD1792" s="1" t="s">
        <v>58</v>
      </c>
      <c r="AE1792" s="1" t="s">
        <v>58</v>
      </c>
      <c r="AF1792" s="1" t="s">
        <v>58</v>
      </c>
      <c r="AG1792" s="1" t="s">
        <v>58</v>
      </c>
      <c r="AH1792" s="1" t="s">
        <v>58</v>
      </c>
      <c r="AI1792" s="1" t="s">
        <v>58</v>
      </c>
      <c r="AJ1792" s="1" t="s">
        <v>58</v>
      </c>
      <c r="AK1792" s="1">
        <v>0</v>
      </c>
      <c r="AL1792" s="1">
        <v>1</v>
      </c>
      <c r="AM1792" s="1">
        <v>1</v>
      </c>
      <c r="AN1792" s="1">
        <v>1</v>
      </c>
      <c r="AO1792" s="1">
        <v>1</v>
      </c>
      <c r="AP1792" s="1">
        <v>0</v>
      </c>
      <c r="AQ1792" s="1">
        <v>0</v>
      </c>
      <c r="AR1792" s="1">
        <v>0</v>
      </c>
      <c r="AS1792" s="1">
        <v>0</v>
      </c>
      <c r="AT1792" s="1">
        <v>7</v>
      </c>
      <c r="AU1792" s="1">
        <v>75118</v>
      </c>
      <c r="AV1792" s="1">
        <v>12.7</v>
      </c>
      <c r="AW1792" s="1" t="s">
        <v>59</v>
      </c>
      <c r="AX1792" s="1">
        <v>1</v>
      </c>
    </row>
    <row r="1793" spans="1:50">
      <c r="A1793" s="1" t="s">
        <v>3152</v>
      </c>
      <c r="B1793" s="1" t="s">
        <v>3153</v>
      </c>
      <c r="C1793" s="1" t="s">
        <v>75</v>
      </c>
      <c r="D1793" s="1">
        <v>2160</v>
      </c>
      <c r="E1793" s="1" t="s">
        <v>53</v>
      </c>
      <c r="F1793" s="1">
        <v>52</v>
      </c>
      <c r="G1793" s="1" t="s">
        <v>64</v>
      </c>
      <c r="H1793" s="1">
        <v>347.04</v>
      </c>
      <c r="I1793" s="1" t="s">
        <v>100</v>
      </c>
      <c r="J1793" s="1" t="s">
        <v>56</v>
      </c>
      <c r="K1793" s="1" t="s">
        <v>111</v>
      </c>
      <c r="L1793" s="1" t="s">
        <v>66</v>
      </c>
      <c r="M1793" s="1">
        <v>1</v>
      </c>
      <c r="N1793" s="1">
        <v>2</v>
      </c>
      <c r="O1793" s="1">
        <v>2</v>
      </c>
      <c r="P1793" s="1">
        <v>0</v>
      </c>
      <c r="Q1793" s="1" t="s">
        <v>66</v>
      </c>
      <c r="R1793" s="1" t="s">
        <v>59</v>
      </c>
      <c r="S1793" s="1" t="s">
        <v>59</v>
      </c>
      <c r="T1793" s="1" t="s">
        <v>59</v>
      </c>
      <c r="U1793" s="1" t="s">
        <v>59</v>
      </c>
      <c r="V1793" s="1">
        <v>0</v>
      </c>
      <c r="W1793" s="1">
        <v>1</v>
      </c>
      <c r="X1793" s="1">
        <v>1</v>
      </c>
      <c r="Y1793" s="1" t="s">
        <v>66</v>
      </c>
      <c r="Z1793" s="1" t="s">
        <v>66</v>
      </c>
      <c r="AA1793" s="1" t="s">
        <v>58</v>
      </c>
      <c r="AB1793" s="1" t="s">
        <v>66</v>
      </c>
      <c r="AC1793" s="1" t="s">
        <v>58</v>
      </c>
      <c r="AD1793" s="1" t="s">
        <v>58</v>
      </c>
      <c r="AE1793" s="1" t="s">
        <v>58</v>
      </c>
      <c r="AF1793" s="1" t="s">
        <v>58</v>
      </c>
      <c r="AG1793" s="1" t="s">
        <v>58</v>
      </c>
      <c r="AH1793" s="1" t="s">
        <v>58</v>
      </c>
      <c r="AI1793" s="1" t="s">
        <v>58</v>
      </c>
      <c r="AJ1793" s="1" t="s">
        <v>58</v>
      </c>
      <c r="AK1793" s="1">
        <v>0</v>
      </c>
      <c r="AL1793" s="1">
        <v>1</v>
      </c>
      <c r="AM1793" s="1">
        <v>1</v>
      </c>
      <c r="AN1793" s="1">
        <v>0</v>
      </c>
      <c r="AO1793" s="1">
        <v>0</v>
      </c>
      <c r="AP1793" s="1">
        <v>0</v>
      </c>
      <c r="AQ1793" s="1">
        <v>0</v>
      </c>
      <c r="AR1793" s="1">
        <v>0</v>
      </c>
      <c r="AS1793" s="1">
        <v>0</v>
      </c>
      <c r="AT1793" s="1">
        <v>8</v>
      </c>
      <c r="AU1793" s="1">
        <v>80118</v>
      </c>
      <c r="AV1793" s="1">
        <v>12.7</v>
      </c>
      <c r="AW1793" s="1" t="s">
        <v>59</v>
      </c>
      <c r="AX1793" s="1">
        <v>1</v>
      </c>
    </row>
    <row r="1794" spans="1:50">
      <c r="A1794" s="1" t="s">
        <v>3154</v>
      </c>
      <c r="B1794" s="1" t="s">
        <v>2617</v>
      </c>
      <c r="C1794" s="1" t="s">
        <v>69</v>
      </c>
      <c r="D1794" s="1">
        <v>860</v>
      </c>
      <c r="E1794" s="1" t="s">
        <v>63</v>
      </c>
      <c r="F1794" s="1">
        <v>72</v>
      </c>
      <c r="G1794" s="1" t="s">
        <v>64</v>
      </c>
      <c r="H1794" s="1">
        <v>330.92</v>
      </c>
      <c r="I1794" s="1" t="s">
        <v>55</v>
      </c>
      <c r="J1794" s="1" t="s">
        <v>71</v>
      </c>
      <c r="K1794" s="1" t="s">
        <v>72</v>
      </c>
      <c r="L1794" s="1" t="s">
        <v>58</v>
      </c>
      <c r="M1794" s="1">
        <v>0</v>
      </c>
      <c r="N1794" s="1">
        <v>1</v>
      </c>
      <c r="O1794" s="1">
        <v>1</v>
      </c>
      <c r="P1794" s="1">
        <v>0</v>
      </c>
      <c r="Q1794" s="1" t="s">
        <v>59</v>
      </c>
      <c r="R1794" s="1" t="s">
        <v>59</v>
      </c>
      <c r="S1794" s="1" t="s">
        <v>59</v>
      </c>
      <c r="T1794" s="1" t="s">
        <v>59</v>
      </c>
      <c r="U1794" s="1" t="s">
        <v>59</v>
      </c>
      <c r="W1794" s="1">
        <v>0</v>
      </c>
      <c r="X1794" s="1">
        <v>0</v>
      </c>
      <c r="Y1794" s="1" t="s">
        <v>66</v>
      </c>
      <c r="Z1794" s="1" t="s">
        <v>58</v>
      </c>
      <c r="AA1794" s="1" t="s">
        <v>58</v>
      </c>
      <c r="AB1794" s="1" t="s">
        <v>66</v>
      </c>
      <c r="AC1794" s="1" t="s">
        <v>58</v>
      </c>
      <c r="AD1794" s="1" t="s">
        <v>58</v>
      </c>
      <c r="AE1794" s="1" t="s">
        <v>58</v>
      </c>
      <c r="AF1794" s="1" t="s">
        <v>58</v>
      </c>
      <c r="AG1794" s="1" t="s">
        <v>58</v>
      </c>
      <c r="AH1794" s="1" t="s">
        <v>58</v>
      </c>
      <c r="AI1794" s="1" t="s">
        <v>58</v>
      </c>
      <c r="AJ1794" s="1" t="s">
        <v>58</v>
      </c>
      <c r="AK1794" s="1">
        <v>0</v>
      </c>
      <c r="AL1794" s="1">
        <v>0</v>
      </c>
      <c r="AM1794" s="1">
        <v>1</v>
      </c>
      <c r="AN1794" s="1">
        <v>0</v>
      </c>
      <c r="AO1794" s="1">
        <v>1</v>
      </c>
      <c r="AP1794" s="1">
        <v>0</v>
      </c>
      <c r="AQ1794" s="1">
        <v>0</v>
      </c>
      <c r="AR1794" s="1">
        <v>0</v>
      </c>
      <c r="AS1794" s="1">
        <v>0</v>
      </c>
      <c r="AT1794" s="1">
        <v>6</v>
      </c>
      <c r="AU1794" s="1">
        <v>65672</v>
      </c>
      <c r="AV1794" s="1">
        <v>13.3</v>
      </c>
      <c r="AW1794" s="1" t="s">
        <v>59</v>
      </c>
      <c r="AX1794" s="1">
        <v>6</v>
      </c>
    </row>
    <row r="1795" spans="1:50">
      <c r="A1795" s="1" t="s">
        <v>3155</v>
      </c>
      <c r="B1795" s="1" t="s">
        <v>3156</v>
      </c>
      <c r="C1795" s="1" t="s">
        <v>52</v>
      </c>
      <c r="D1795" s="1">
        <v>3280</v>
      </c>
      <c r="E1795" s="1" t="s">
        <v>63</v>
      </c>
      <c r="F1795" s="1">
        <v>48</v>
      </c>
      <c r="G1795" s="1" t="s">
        <v>226</v>
      </c>
      <c r="H1795" s="1">
        <v>444.41</v>
      </c>
      <c r="I1795" s="1" t="s">
        <v>105</v>
      </c>
      <c r="J1795" s="1" t="s">
        <v>71</v>
      </c>
      <c r="K1795" s="1" t="s">
        <v>116</v>
      </c>
      <c r="L1795" s="1" t="s">
        <v>66</v>
      </c>
      <c r="M1795" s="1">
        <v>1</v>
      </c>
      <c r="N1795" s="1">
        <v>2</v>
      </c>
      <c r="O1795" s="1">
        <v>2</v>
      </c>
      <c r="P1795" s="1">
        <v>0</v>
      </c>
      <c r="Q1795" s="1" t="s">
        <v>59</v>
      </c>
      <c r="R1795" s="1" t="s">
        <v>59</v>
      </c>
      <c r="S1795" s="1" t="s">
        <v>59</v>
      </c>
      <c r="T1795" s="1" t="s">
        <v>59</v>
      </c>
      <c r="U1795" s="1" t="s">
        <v>59</v>
      </c>
      <c r="W1795" s="1">
        <v>0</v>
      </c>
      <c r="X1795" s="1">
        <v>0</v>
      </c>
      <c r="Y1795" s="1" t="s">
        <v>66</v>
      </c>
      <c r="Z1795" s="1" t="s">
        <v>66</v>
      </c>
      <c r="AA1795" s="1" t="s">
        <v>58</v>
      </c>
      <c r="AB1795" s="1" t="s">
        <v>66</v>
      </c>
      <c r="AC1795" s="1" t="s">
        <v>58</v>
      </c>
      <c r="AD1795" s="1" t="s">
        <v>58</v>
      </c>
      <c r="AE1795" s="1" t="s">
        <v>58</v>
      </c>
      <c r="AF1795" s="1" t="s">
        <v>58</v>
      </c>
      <c r="AG1795" s="1" t="s">
        <v>58</v>
      </c>
      <c r="AH1795" s="1" t="s">
        <v>58</v>
      </c>
      <c r="AI1795" s="1" t="s">
        <v>58</v>
      </c>
      <c r="AJ1795" s="1" t="s">
        <v>58</v>
      </c>
      <c r="AK1795" s="1">
        <v>0</v>
      </c>
      <c r="AL1795" s="1">
        <v>0</v>
      </c>
      <c r="AM1795" s="1">
        <v>0</v>
      </c>
      <c r="AN1795" s="1">
        <v>0</v>
      </c>
      <c r="AO1795" s="1">
        <v>0</v>
      </c>
      <c r="AP1795" s="1">
        <v>0</v>
      </c>
      <c r="AQ1795" s="1">
        <v>0</v>
      </c>
      <c r="AR1795" s="1">
        <v>0</v>
      </c>
      <c r="AS1795" s="1">
        <v>0</v>
      </c>
      <c r="AT1795" s="1">
        <v>9</v>
      </c>
      <c r="AU1795" s="1">
        <v>113035</v>
      </c>
      <c r="AV1795" s="1">
        <v>15.3</v>
      </c>
      <c r="AW1795" s="1" t="s">
        <v>59</v>
      </c>
      <c r="AX1795" s="1">
        <v>5</v>
      </c>
    </row>
    <row r="1796" spans="1:50">
      <c r="A1796" s="1" t="s">
        <v>3157</v>
      </c>
      <c r="B1796" s="1" t="s">
        <v>51</v>
      </c>
      <c r="C1796" s="1" t="s">
        <v>148</v>
      </c>
      <c r="D1796" s="1">
        <v>5190</v>
      </c>
      <c r="E1796" s="1" t="s">
        <v>63</v>
      </c>
      <c r="F1796" s="1">
        <v>58</v>
      </c>
      <c r="G1796" s="1" t="s">
        <v>64</v>
      </c>
      <c r="H1796" s="1">
        <v>367.11</v>
      </c>
      <c r="I1796" s="1" t="s">
        <v>55</v>
      </c>
      <c r="J1796" s="1" t="s">
        <v>71</v>
      </c>
      <c r="K1796" s="1" t="s">
        <v>72</v>
      </c>
      <c r="L1796" s="1" t="s">
        <v>58</v>
      </c>
      <c r="M1796" s="1">
        <v>0</v>
      </c>
      <c r="N1796" s="1">
        <v>0</v>
      </c>
      <c r="O1796" s="1">
        <v>0</v>
      </c>
      <c r="P1796" s="1">
        <v>0</v>
      </c>
      <c r="Q1796" s="1" t="s">
        <v>59</v>
      </c>
      <c r="R1796" s="1" t="s">
        <v>59</v>
      </c>
      <c r="S1796" s="1" t="s">
        <v>59</v>
      </c>
      <c r="T1796" s="1" t="s">
        <v>59</v>
      </c>
      <c r="U1796" s="1" t="s">
        <v>59</v>
      </c>
      <c r="W1796" s="1">
        <v>0</v>
      </c>
      <c r="X1796" s="1">
        <v>0</v>
      </c>
      <c r="Y1796" s="1" t="s">
        <v>66</v>
      </c>
      <c r="Z1796" s="1" t="s">
        <v>66</v>
      </c>
      <c r="AA1796" s="1" t="s">
        <v>58</v>
      </c>
      <c r="AB1796" s="1" t="s">
        <v>66</v>
      </c>
      <c r="AC1796" s="1" t="s">
        <v>58</v>
      </c>
      <c r="AD1796" s="1" t="s">
        <v>58</v>
      </c>
      <c r="AE1796" s="1" t="s">
        <v>66</v>
      </c>
      <c r="AF1796" s="1" t="s">
        <v>58</v>
      </c>
      <c r="AG1796" s="1" t="s">
        <v>58</v>
      </c>
      <c r="AH1796" s="1" t="s">
        <v>58</v>
      </c>
      <c r="AI1796" s="1" t="s">
        <v>58</v>
      </c>
      <c r="AJ1796" s="1" t="s">
        <v>58</v>
      </c>
      <c r="AK1796" s="1">
        <v>0</v>
      </c>
      <c r="AL1796" s="1">
        <v>0</v>
      </c>
      <c r="AM1796" s="1">
        <v>1</v>
      </c>
      <c r="AN1796" s="1">
        <v>0</v>
      </c>
      <c r="AO1796" s="1">
        <v>0</v>
      </c>
      <c r="AP1796" s="1">
        <v>0</v>
      </c>
      <c r="AQ1796" s="1">
        <v>0</v>
      </c>
      <c r="AR1796" s="1">
        <v>0</v>
      </c>
      <c r="AS1796" s="1">
        <v>1</v>
      </c>
      <c r="AT1796" s="1">
        <v>5</v>
      </c>
      <c r="AU1796" s="1">
        <v>78237</v>
      </c>
      <c r="AV1796" s="1">
        <v>12.7</v>
      </c>
      <c r="AW1796" s="1" t="s">
        <v>59</v>
      </c>
      <c r="AX1796" s="1">
        <v>3</v>
      </c>
    </row>
    <row r="1797" spans="1:50">
      <c r="A1797" s="1" t="s">
        <v>3158</v>
      </c>
      <c r="B1797" s="1" t="s">
        <v>1350</v>
      </c>
      <c r="C1797" s="1" t="s">
        <v>420</v>
      </c>
      <c r="D1797" s="1">
        <v>4280</v>
      </c>
      <c r="E1797" s="1" t="s">
        <v>53</v>
      </c>
      <c r="F1797" s="1">
        <v>76</v>
      </c>
      <c r="G1797" s="1" t="s">
        <v>54</v>
      </c>
      <c r="H1797" s="1">
        <v>274.01</v>
      </c>
      <c r="I1797" s="1" t="s">
        <v>94</v>
      </c>
      <c r="J1797" s="1" t="s">
        <v>56</v>
      </c>
      <c r="K1797" s="1" t="s">
        <v>72</v>
      </c>
      <c r="L1797" s="1" t="s">
        <v>58</v>
      </c>
      <c r="M1797" s="1">
        <v>0</v>
      </c>
      <c r="N1797" s="1">
        <v>1</v>
      </c>
      <c r="O1797" s="1">
        <v>1</v>
      </c>
      <c r="P1797" s="1">
        <v>0</v>
      </c>
      <c r="Q1797" s="1" t="s">
        <v>59</v>
      </c>
      <c r="R1797" s="1" t="s">
        <v>59</v>
      </c>
      <c r="S1797" s="1" t="s">
        <v>59</v>
      </c>
      <c r="T1797" s="1" t="s">
        <v>59</v>
      </c>
      <c r="U1797" s="1" t="s">
        <v>59</v>
      </c>
      <c r="V1797" s="1">
        <v>0</v>
      </c>
      <c r="W1797" s="1">
        <v>0</v>
      </c>
      <c r="X1797" s="1">
        <v>0</v>
      </c>
      <c r="Y1797" s="1" t="s">
        <v>66</v>
      </c>
      <c r="Z1797" s="1" t="s">
        <v>66</v>
      </c>
      <c r="AA1797" s="1" t="s">
        <v>58</v>
      </c>
      <c r="AB1797" s="1" t="s">
        <v>58</v>
      </c>
      <c r="AC1797" s="1" t="s">
        <v>58</v>
      </c>
      <c r="AD1797" s="1" t="s">
        <v>58</v>
      </c>
      <c r="AE1797" s="1" t="s">
        <v>66</v>
      </c>
      <c r="AF1797" s="1" t="s">
        <v>58</v>
      </c>
      <c r="AG1797" s="1" t="s">
        <v>58</v>
      </c>
      <c r="AH1797" s="1" t="s">
        <v>58</v>
      </c>
      <c r="AI1797" s="1" t="s">
        <v>58</v>
      </c>
      <c r="AJ1797" s="1" t="s">
        <v>58</v>
      </c>
      <c r="AK1797" s="1">
        <v>0</v>
      </c>
      <c r="AL1797" s="1">
        <v>0</v>
      </c>
      <c r="AM1797" s="1">
        <v>1</v>
      </c>
      <c r="AN1797" s="1">
        <v>1</v>
      </c>
      <c r="AO1797" s="1">
        <v>1</v>
      </c>
      <c r="AP1797" s="1">
        <v>0</v>
      </c>
      <c r="AQ1797" s="1">
        <v>0</v>
      </c>
      <c r="AR1797" s="1">
        <v>0</v>
      </c>
      <c r="AS1797" s="1">
        <v>1</v>
      </c>
      <c r="AT1797" s="1">
        <v>7</v>
      </c>
      <c r="AU1797" s="1">
        <v>53778</v>
      </c>
      <c r="AV1797" s="1">
        <v>13</v>
      </c>
      <c r="AW1797" s="1" t="s">
        <v>59</v>
      </c>
      <c r="AX1797" s="1">
        <v>2</v>
      </c>
    </row>
    <row r="1798" spans="1:50">
      <c r="A1798" s="1" t="s">
        <v>3159</v>
      </c>
      <c r="B1798" s="1" t="s">
        <v>1058</v>
      </c>
      <c r="C1798" s="1" t="s">
        <v>148</v>
      </c>
      <c r="D1798" s="1">
        <v>875</v>
      </c>
      <c r="E1798" s="1" t="s">
        <v>53</v>
      </c>
      <c r="F1798" s="1">
        <v>62</v>
      </c>
      <c r="G1798" s="1" t="s">
        <v>84</v>
      </c>
      <c r="H1798" s="1">
        <v>420.72</v>
      </c>
      <c r="I1798" s="1" t="s">
        <v>55</v>
      </c>
      <c r="J1798" s="1" t="s">
        <v>55</v>
      </c>
      <c r="K1798" s="1" t="s">
        <v>72</v>
      </c>
      <c r="L1798" s="1" t="s">
        <v>58</v>
      </c>
      <c r="M1798" s="1">
        <v>0</v>
      </c>
      <c r="N1798" s="1">
        <v>2</v>
      </c>
      <c r="O1798" s="1">
        <v>2</v>
      </c>
      <c r="P1798" s="1">
        <v>0</v>
      </c>
      <c r="Q1798" s="1" t="s">
        <v>59</v>
      </c>
      <c r="R1798" s="1" t="s">
        <v>59</v>
      </c>
      <c r="S1798" s="1" t="s">
        <v>59</v>
      </c>
      <c r="T1798" s="1" t="s">
        <v>66</v>
      </c>
      <c r="U1798" s="1" t="s">
        <v>66</v>
      </c>
      <c r="W1798" s="1">
        <v>0</v>
      </c>
      <c r="X1798" s="1">
        <v>0</v>
      </c>
      <c r="Y1798" s="1" t="s">
        <v>58</v>
      </c>
      <c r="Z1798" s="1" t="s">
        <v>66</v>
      </c>
      <c r="AA1798" s="1" t="s">
        <v>58</v>
      </c>
      <c r="AB1798" s="1" t="s">
        <v>66</v>
      </c>
      <c r="AC1798" s="1" t="s">
        <v>58</v>
      </c>
      <c r="AD1798" s="1" t="s">
        <v>58</v>
      </c>
      <c r="AE1798" s="1" t="s">
        <v>58</v>
      </c>
      <c r="AF1798" s="1" t="s">
        <v>58</v>
      </c>
      <c r="AG1798" s="1" t="s">
        <v>66</v>
      </c>
      <c r="AH1798" s="1" t="s">
        <v>58</v>
      </c>
      <c r="AI1798" s="1" t="s">
        <v>58</v>
      </c>
      <c r="AJ1798" s="1" t="s">
        <v>58</v>
      </c>
      <c r="AK1798" s="1">
        <v>0</v>
      </c>
      <c r="AL1798" s="1">
        <v>1</v>
      </c>
      <c r="AM1798" s="1">
        <v>1</v>
      </c>
      <c r="AN1798" s="1">
        <v>0</v>
      </c>
      <c r="AO1798" s="1">
        <v>1</v>
      </c>
      <c r="AP1798" s="1">
        <v>0</v>
      </c>
      <c r="AQ1798" s="1">
        <v>0</v>
      </c>
      <c r="AR1798" s="1">
        <v>1</v>
      </c>
      <c r="AS1798" s="1">
        <v>1</v>
      </c>
      <c r="AT1798" s="1">
        <v>7</v>
      </c>
      <c r="AU1798" s="1">
        <v>94270</v>
      </c>
      <c r="AV1798" s="1">
        <v>13.5</v>
      </c>
      <c r="AW1798" s="1" t="s">
        <v>66</v>
      </c>
      <c r="AX1798" s="1">
        <v>3</v>
      </c>
    </row>
    <row r="1799" spans="1:50">
      <c r="A1799" s="1" t="s">
        <v>3160</v>
      </c>
      <c r="B1799" s="1" t="s">
        <v>2168</v>
      </c>
      <c r="C1799" s="1" t="s">
        <v>93</v>
      </c>
      <c r="D1799" s="1">
        <v>1120</v>
      </c>
      <c r="E1799" s="1" t="s">
        <v>53</v>
      </c>
      <c r="F1799" s="1">
        <v>48</v>
      </c>
      <c r="G1799" s="1" t="s">
        <v>104</v>
      </c>
      <c r="H1799" s="1">
        <v>248.03</v>
      </c>
      <c r="I1799" s="1" t="s">
        <v>105</v>
      </c>
      <c r="J1799" s="1" t="s">
        <v>56</v>
      </c>
      <c r="K1799" s="1" t="s">
        <v>145</v>
      </c>
      <c r="L1799" s="1" t="s">
        <v>58</v>
      </c>
      <c r="M1799" s="1">
        <v>0</v>
      </c>
      <c r="N1799" s="1">
        <v>0</v>
      </c>
      <c r="O1799" s="1">
        <v>0</v>
      </c>
      <c r="P1799" s="1">
        <v>0</v>
      </c>
      <c r="Q1799" s="1" t="s">
        <v>59</v>
      </c>
      <c r="R1799" s="1" t="s">
        <v>59</v>
      </c>
      <c r="S1799" s="1" t="s">
        <v>59</v>
      </c>
      <c r="T1799" s="1" t="s">
        <v>59</v>
      </c>
      <c r="U1799" s="1" t="s">
        <v>66</v>
      </c>
      <c r="W1799" s="1">
        <v>0</v>
      </c>
      <c r="X1799" s="1">
        <v>0</v>
      </c>
      <c r="Y1799" s="1" t="s">
        <v>59</v>
      </c>
      <c r="Z1799" s="1" t="s">
        <v>59</v>
      </c>
      <c r="AA1799" s="1" t="s">
        <v>59</v>
      </c>
      <c r="AB1799" s="1" t="s">
        <v>59</v>
      </c>
      <c r="AC1799" s="1" t="s">
        <v>59</v>
      </c>
      <c r="AD1799" s="1" t="s">
        <v>59</v>
      </c>
      <c r="AE1799" s="1" t="s">
        <v>59</v>
      </c>
      <c r="AF1799" s="1" t="s">
        <v>59</v>
      </c>
      <c r="AG1799" s="1" t="s">
        <v>59</v>
      </c>
      <c r="AH1799" s="1" t="s">
        <v>59</v>
      </c>
      <c r="AI1799" s="1" t="s">
        <v>59</v>
      </c>
      <c r="AJ1799" s="1" t="s">
        <v>59</v>
      </c>
      <c r="AT1799" s="1">
        <v>6</v>
      </c>
      <c r="AU1799" s="1">
        <v>76249</v>
      </c>
      <c r="AV1799" s="1">
        <v>14.2</v>
      </c>
      <c r="AW1799" s="1" t="s">
        <v>59</v>
      </c>
      <c r="AX1799" s="1">
        <v>5</v>
      </c>
    </row>
    <row r="1800" spans="1:50">
      <c r="A1800" s="1" t="s">
        <v>3161</v>
      </c>
      <c r="B1800" s="1" t="s">
        <v>1092</v>
      </c>
      <c r="C1800" s="1" t="s">
        <v>171</v>
      </c>
      <c r="D1800" s="1">
        <v>5600</v>
      </c>
      <c r="E1800" s="1" t="s">
        <v>63</v>
      </c>
      <c r="F1800" s="1">
        <v>46</v>
      </c>
      <c r="G1800" s="1" t="s">
        <v>64</v>
      </c>
      <c r="H1800" s="1">
        <v>490.46</v>
      </c>
      <c r="I1800" s="1" t="s">
        <v>105</v>
      </c>
      <c r="J1800" s="1" t="s">
        <v>71</v>
      </c>
      <c r="K1800" s="1" t="s">
        <v>215</v>
      </c>
      <c r="L1800" s="1" t="s">
        <v>58</v>
      </c>
      <c r="M1800" s="1">
        <v>0</v>
      </c>
      <c r="N1800" s="1">
        <v>2</v>
      </c>
      <c r="O1800" s="1">
        <v>2</v>
      </c>
      <c r="P1800" s="1">
        <v>0</v>
      </c>
      <c r="Q1800" s="1" t="s">
        <v>59</v>
      </c>
      <c r="R1800" s="1" t="s">
        <v>59</v>
      </c>
      <c r="S1800" s="1" t="s">
        <v>59</v>
      </c>
      <c r="T1800" s="1" t="s">
        <v>59</v>
      </c>
      <c r="U1800" s="1" t="s">
        <v>59</v>
      </c>
      <c r="W1800" s="1">
        <v>0</v>
      </c>
      <c r="X1800" s="1">
        <v>0</v>
      </c>
      <c r="Y1800" s="1" t="s">
        <v>66</v>
      </c>
      <c r="Z1800" s="1" t="s">
        <v>58</v>
      </c>
      <c r="AA1800" s="1" t="s">
        <v>58</v>
      </c>
      <c r="AB1800" s="1" t="s">
        <v>66</v>
      </c>
      <c r="AC1800" s="1" t="s">
        <v>58</v>
      </c>
      <c r="AD1800" s="1" t="s">
        <v>58</v>
      </c>
      <c r="AE1800" s="1" t="s">
        <v>58</v>
      </c>
      <c r="AF1800" s="1" t="s">
        <v>58</v>
      </c>
      <c r="AG1800" s="1" t="s">
        <v>58</v>
      </c>
      <c r="AH1800" s="1" t="s">
        <v>58</v>
      </c>
      <c r="AI1800" s="1" t="s">
        <v>58</v>
      </c>
      <c r="AJ1800" s="1" t="s">
        <v>58</v>
      </c>
      <c r="AK1800" s="1">
        <v>0</v>
      </c>
      <c r="AL1800" s="1">
        <v>0</v>
      </c>
      <c r="AM1800" s="1">
        <v>1</v>
      </c>
      <c r="AN1800" s="1">
        <v>0</v>
      </c>
      <c r="AO1800" s="1">
        <v>1</v>
      </c>
      <c r="AP1800" s="1">
        <v>0</v>
      </c>
      <c r="AQ1800" s="1">
        <v>0</v>
      </c>
      <c r="AR1800" s="1">
        <v>0</v>
      </c>
      <c r="AS1800" s="1">
        <v>1</v>
      </c>
      <c r="AT1800" s="1">
        <v>7</v>
      </c>
      <c r="AU1800" s="1">
        <v>71128</v>
      </c>
      <c r="AV1800" s="1">
        <v>15.9</v>
      </c>
      <c r="AW1800" s="1" t="s">
        <v>59</v>
      </c>
      <c r="AX1800" s="1">
        <v>3</v>
      </c>
    </row>
    <row r="1801" spans="1:50">
      <c r="A1801" s="1" t="s">
        <v>3162</v>
      </c>
      <c r="B1801" s="1" t="s">
        <v>3163</v>
      </c>
      <c r="C1801" s="1" t="s">
        <v>148</v>
      </c>
      <c r="D1801" s="1">
        <v>6160</v>
      </c>
      <c r="E1801" s="1" t="s">
        <v>63</v>
      </c>
      <c r="F1801" s="1">
        <v>40</v>
      </c>
      <c r="G1801" s="1" t="s">
        <v>163</v>
      </c>
      <c r="H1801" s="1">
        <v>405.26</v>
      </c>
      <c r="I1801" s="1" t="s">
        <v>55</v>
      </c>
      <c r="J1801" s="1" t="s">
        <v>71</v>
      </c>
      <c r="K1801" s="1" t="s">
        <v>72</v>
      </c>
      <c r="L1801" s="1" t="s">
        <v>66</v>
      </c>
      <c r="M1801" s="1">
        <v>1</v>
      </c>
      <c r="N1801" s="1">
        <v>2</v>
      </c>
      <c r="O1801" s="1">
        <v>2</v>
      </c>
      <c r="P1801" s="1">
        <v>0</v>
      </c>
      <c r="Q1801" s="1" t="s">
        <v>59</v>
      </c>
      <c r="R1801" s="1" t="s">
        <v>66</v>
      </c>
      <c r="S1801" s="1" t="s">
        <v>59</v>
      </c>
      <c r="T1801" s="1" t="s">
        <v>66</v>
      </c>
      <c r="U1801" s="1" t="s">
        <v>66</v>
      </c>
      <c r="W1801" s="1">
        <v>0</v>
      </c>
      <c r="X1801" s="1">
        <v>0</v>
      </c>
      <c r="Y1801" s="1" t="s">
        <v>58</v>
      </c>
      <c r="Z1801" s="1" t="s">
        <v>58</v>
      </c>
      <c r="AA1801" s="1" t="s">
        <v>58</v>
      </c>
      <c r="AB1801" s="1" t="s">
        <v>66</v>
      </c>
      <c r="AC1801" s="1" t="s">
        <v>58</v>
      </c>
      <c r="AD1801" s="1" t="s">
        <v>58</v>
      </c>
      <c r="AE1801" s="1" t="s">
        <v>58</v>
      </c>
      <c r="AF1801" s="1" t="s">
        <v>58</v>
      </c>
      <c r="AG1801" s="1" t="s">
        <v>58</v>
      </c>
      <c r="AH1801" s="1" t="s">
        <v>58</v>
      </c>
      <c r="AI1801" s="1" t="s">
        <v>58</v>
      </c>
      <c r="AJ1801" s="1" t="s">
        <v>58</v>
      </c>
      <c r="AK1801" s="1">
        <v>0</v>
      </c>
      <c r="AL1801" s="1">
        <v>1</v>
      </c>
      <c r="AM1801" s="1">
        <v>1</v>
      </c>
      <c r="AN1801" s="1">
        <v>0</v>
      </c>
      <c r="AO1801" s="1">
        <v>1</v>
      </c>
      <c r="AP1801" s="1">
        <v>0</v>
      </c>
      <c r="AQ1801" s="1">
        <v>0</v>
      </c>
      <c r="AR1801" s="1">
        <v>1</v>
      </c>
      <c r="AS1801" s="1">
        <v>1</v>
      </c>
      <c r="AT1801" s="1">
        <v>5</v>
      </c>
      <c r="AU1801" s="1">
        <v>77812</v>
      </c>
      <c r="AV1801" s="1">
        <v>13.2</v>
      </c>
      <c r="AW1801" s="1" t="s">
        <v>66</v>
      </c>
      <c r="AX1801" s="1">
        <v>3</v>
      </c>
    </row>
    <row r="1802" spans="1:50">
      <c r="A1802" s="1" t="s">
        <v>3164</v>
      </c>
      <c r="B1802" s="1" t="s">
        <v>1601</v>
      </c>
      <c r="C1802" s="1" t="s">
        <v>75</v>
      </c>
      <c r="D1802" s="1">
        <v>2160</v>
      </c>
      <c r="E1802" s="1" t="s">
        <v>63</v>
      </c>
      <c r="F1802" s="1">
        <v>72</v>
      </c>
      <c r="G1802" s="1" t="s">
        <v>64</v>
      </c>
      <c r="H1802" s="1">
        <v>356.58</v>
      </c>
      <c r="I1802" s="1" t="s">
        <v>105</v>
      </c>
      <c r="J1802" s="1" t="s">
        <v>71</v>
      </c>
      <c r="K1802" s="1" t="s">
        <v>215</v>
      </c>
      <c r="L1802" s="1" t="s">
        <v>66</v>
      </c>
      <c r="M1802" s="1">
        <v>1</v>
      </c>
      <c r="N1802" s="1">
        <v>1</v>
      </c>
      <c r="O1802" s="1">
        <v>1</v>
      </c>
      <c r="P1802" s="1">
        <v>0</v>
      </c>
      <c r="Q1802" s="1" t="s">
        <v>59</v>
      </c>
      <c r="R1802" s="1" t="s">
        <v>66</v>
      </c>
      <c r="S1802" s="1" t="s">
        <v>66</v>
      </c>
      <c r="T1802" s="1" t="s">
        <v>59</v>
      </c>
      <c r="U1802" s="1" t="s">
        <v>66</v>
      </c>
      <c r="V1802" s="1">
        <v>1</v>
      </c>
      <c r="W1802" s="1">
        <v>1</v>
      </c>
      <c r="X1802" s="1">
        <v>1</v>
      </c>
      <c r="Y1802" s="1" t="s">
        <v>58</v>
      </c>
      <c r="Z1802" s="1" t="s">
        <v>66</v>
      </c>
      <c r="AA1802" s="1" t="s">
        <v>66</v>
      </c>
      <c r="AB1802" s="1" t="s">
        <v>66</v>
      </c>
      <c r="AC1802" s="1" t="s">
        <v>58</v>
      </c>
      <c r="AD1802" s="1" t="s">
        <v>58</v>
      </c>
      <c r="AE1802" s="1" t="s">
        <v>66</v>
      </c>
      <c r="AF1802" s="1" t="s">
        <v>58</v>
      </c>
      <c r="AG1802" s="1" t="s">
        <v>58</v>
      </c>
      <c r="AH1802" s="1" t="s">
        <v>58</v>
      </c>
      <c r="AI1802" s="1" t="s">
        <v>58</v>
      </c>
      <c r="AJ1802" s="1" t="s">
        <v>58</v>
      </c>
      <c r="AK1802" s="1">
        <v>0</v>
      </c>
      <c r="AL1802" s="1">
        <v>1</v>
      </c>
      <c r="AM1802" s="1">
        <v>1</v>
      </c>
      <c r="AN1802" s="1">
        <v>0</v>
      </c>
      <c r="AO1802" s="1">
        <v>1</v>
      </c>
      <c r="AP1802" s="1">
        <v>0</v>
      </c>
      <c r="AQ1802" s="1">
        <v>1</v>
      </c>
      <c r="AR1802" s="1">
        <v>0</v>
      </c>
      <c r="AS1802" s="1">
        <v>0</v>
      </c>
      <c r="AT1802" s="1">
        <v>7</v>
      </c>
      <c r="AU1802" s="1">
        <v>73016</v>
      </c>
      <c r="AV1802" s="1">
        <v>12.8</v>
      </c>
      <c r="AW1802" s="1" t="s">
        <v>59</v>
      </c>
      <c r="AX1802" s="1">
        <v>1</v>
      </c>
    </row>
    <row r="1803" spans="1:50">
      <c r="A1803" s="1" t="s">
        <v>3165</v>
      </c>
      <c r="B1803" s="1" t="s">
        <v>3166</v>
      </c>
      <c r="C1803" s="1" t="s">
        <v>79</v>
      </c>
      <c r="D1803" s="1">
        <v>7040</v>
      </c>
      <c r="E1803" s="1" t="s">
        <v>63</v>
      </c>
      <c r="F1803" s="1">
        <v>44</v>
      </c>
      <c r="G1803" s="1" t="s">
        <v>70</v>
      </c>
      <c r="H1803" s="1">
        <v>368.42</v>
      </c>
      <c r="I1803" s="1" t="s">
        <v>105</v>
      </c>
      <c r="J1803" s="1" t="s">
        <v>71</v>
      </c>
      <c r="K1803" s="1" t="s">
        <v>168</v>
      </c>
      <c r="L1803" s="1" t="s">
        <v>66</v>
      </c>
      <c r="M1803" s="1">
        <v>3</v>
      </c>
      <c r="N1803" s="1">
        <v>2</v>
      </c>
      <c r="O1803" s="1">
        <v>2</v>
      </c>
      <c r="P1803" s="1">
        <v>0</v>
      </c>
      <c r="Q1803" s="1" t="s">
        <v>59</v>
      </c>
      <c r="R1803" s="1" t="s">
        <v>59</v>
      </c>
      <c r="S1803" s="1" t="s">
        <v>59</v>
      </c>
      <c r="T1803" s="1" t="s">
        <v>59</v>
      </c>
      <c r="U1803" s="1" t="s">
        <v>59</v>
      </c>
      <c r="V1803" s="1">
        <v>2</v>
      </c>
      <c r="W1803" s="1">
        <v>1</v>
      </c>
      <c r="X1803" s="1">
        <v>1</v>
      </c>
      <c r="Y1803" s="1" t="s">
        <v>66</v>
      </c>
      <c r="Z1803" s="1" t="s">
        <v>66</v>
      </c>
      <c r="AA1803" s="1" t="s">
        <v>58</v>
      </c>
      <c r="AB1803" s="1" t="s">
        <v>66</v>
      </c>
      <c r="AC1803" s="1" t="s">
        <v>58</v>
      </c>
      <c r="AD1803" s="1" t="s">
        <v>58</v>
      </c>
      <c r="AE1803" s="1" t="s">
        <v>58</v>
      </c>
      <c r="AF1803" s="1" t="s">
        <v>58</v>
      </c>
      <c r="AG1803" s="1" t="s">
        <v>58</v>
      </c>
      <c r="AH1803" s="1" t="s">
        <v>58</v>
      </c>
      <c r="AI1803" s="1" t="s">
        <v>58</v>
      </c>
      <c r="AJ1803" s="1" t="s">
        <v>58</v>
      </c>
      <c r="AK1803" s="1">
        <v>0</v>
      </c>
      <c r="AL1803" s="1">
        <v>0</v>
      </c>
      <c r="AM1803" s="1">
        <v>0</v>
      </c>
      <c r="AN1803" s="1">
        <v>0</v>
      </c>
      <c r="AO1803" s="1">
        <v>0</v>
      </c>
      <c r="AP1803" s="1">
        <v>0</v>
      </c>
      <c r="AQ1803" s="1">
        <v>0</v>
      </c>
      <c r="AR1803" s="1">
        <v>0</v>
      </c>
      <c r="AS1803" s="1">
        <v>0</v>
      </c>
      <c r="AT1803" s="1">
        <v>8</v>
      </c>
      <c r="AU1803" s="1">
        <v>76249</v>
      </c>
      <c r="AV1803" s="1">
        <v>12.4</v>
      </c>
      <c r="AW1803" s="1" t="s">
        <v>59</v>
      </c>
      <c r="AX1803" s="1">
        <v>8</v>
      </c>
    </row>
    <row r="1804" spans="1:50">
      <c r="A1804" s="1" t="s">
        <v>3167</v>
      </c>
      <c r="B1804" s="1" t="s">
        <v>3168</v>
      </c>
      <c r="C1804" s="1" t="s">
        <v>171</v>
      </c>
      <c r="D1804" s="1">
        <v>5600</v>
      </c>
      <c r="E1804" s="1" t="s">
        <v>63</v>
      </c>
      <c r="F1804" s="1">
        <v>48</v>
      </c>
      <c r="G1804" s="1" t="s">
        <v>226</v>
      </c>
      <c r="H1804" s="1">
        <v>397.37</v>
      </c>
      <c r="I1804" s="1" t="s">
        <v>55</v>
      </c>
      <c r="J1804" s="1" t="s">
        <v>71</v>
      </c>
      <c r="K1804" s="1" t="s">
        <v>57</v>
      </c>
      <c r="L1804" s="1" t="s">
        <v>66</v>
      </c>
      <c r="M1804" s="1">
        <v>1</v>
      </c>
      <c r="N1804" s="1">
        <v>2</v>
      </c>
      <c r="O1804" s="1">
        <v>2</v>
      </c>
      <c r="P1804" s="1">
        <v>0</v>
      </c>
      <c r="Q1804" s="1" t="s">
        <v>59</v>
      </c>
      <c r="R1804" s="1" t="s">
        <v>59</v>
      </c>
      <c r="S1804" s="1" t="s">
        <v>59</v>
      </c>
      <c r="T1804" s="1" t="s">
        <v>59</v>
      </c>
      <c r="U1804" s="1" t="s">
        <v>59</v>
      </c>
      <c r="V1804" s="1">
        <v>2</v>
      </c>
      <c r="W1804" s="1">
        <v>0</v>
      </c>
      <c r="X1804" s="1">
        <v>1</v>
      </c>
      <c r="Y1804" s="1" t="s">
        <v>66</v>
      </c>
      <c r="Z1804" s="1" t="s">
        <v>66</v>
      </c>
      <c r="AA1804" s="1" t="s">
        <v>58</v>
      </c>
      <c r="AB1804" s="1" t="s">
        <v>66</v>
      </c>
      <c r="AC1804" s="1" t="s">
        <v>58</v>
      </c>
      <c r="AD1804" s="1" t="s">
        <v>58</v>
      </c>
      <c r="AE1804" s="1" t="s">
        <v>58</v>
      </c>
      <c r="AF1804" s="1" t="s">
        <v>58</v>
      </c>
      <c r="AG1804" s="1" t="s">
        <v>58</v>
      </c>
      <c r="AH1804" s="1" t="s">
        <v>58</v>
      </c>
      <c r="AI1804" s="1" t="s">
        <v>58</v>
      </c>
      <c r="AJ1804" s="1" t="s">
        <v>58</v>
      </c>
      <c r="AK1804" s="1">
        <v>0</v>
      </c>
      <c r="AL1804" s="1">
        <v>0</v>
      </c>
      <c r="AM1804" s="1">
        <v>0</v>
      </c>
      <c r="AN1804" s="1">
        <v>0</v>
      </c>
      <c r="AO1804" s="1">
        <v>0</v>
      </c>
      <c r="AP1804" s="1">
        <v>0</v>
      </c>
      <c r="AQ1804" s="1">
        <v>0</v>
      </c>
      <c r="AR1804" s="1">
        <v>0</v>
      </c>
      <c r="AS1804" s="1">
        <v>0</v>
      </c>
      <c r="AT1804" s="1">
        <v>7</v>
      </c>
      <c r="AU1804" s="1">
        <v>73408</v>
      </c>
      <c r="AV1804" s="1">
        <v>12.8</v>
      </c>
      <c r="AW1804" s="1" t="s">
        <v>59</v>
      </c>
      <c r="AX1804" s="1">
        <v>3</v>
      </c>
    </row>
    <row r="1805" spans="1:50">
      <c r="A1805" s="1" t="s">
        <v>3169</v>
      </c>
      <c r="B1805" s="1" t="s">
        <v>3170</v>
      </c>
      <c r="C1805" s="1" t="s">
        <v>103</v>
      </c>
      <c r="D1805" s="1">
        <v>9340</v>
      </c>
      <c r="E1805" s="1" t="s">
        <v>63</v>
      </c>
      <c r="F1805" s="1">
        <v>40</v>
      </c>
      <c r="G1805" s="1" t="s">
        <v>226</v>
      </c>
      <c r="H1805" s="1">
        <v>324.01</v>
      </c>
      <c r="I1805" s="1" t="s">
        <v>105</v>
      </c>
      <c r="J1805" s="1" t="s">
        <v>71</v>
      </c>
      <c r="K1805" s="1" t="s">
        <v>156</v>
      </c>
      <c r="L1805" s="1" t="s">
        <v>66</v>
      </c>
      <c r="M1805" s="1">
        <v>3</v>
      </c>
      <c r="N1805" s="1">
        <v>2</v>
      </c>
      <c r="O1805" s="1">
        <v>2</v>
      </c>
      <c r="P1805" s="1">
        <v>0</v>
      </c>
      <c r="Q1805" s="1" t="s">
        <v>59</v>
      </c>
      <c r="R1805" s="1" t="s">
        <v>59</v>
      </c>
      <c r="S1805" s="1" t="s">
        <v>59</v>
      </c>
      <c r="T1805" s="1" t="s">
        <v>66</v>
      </c>
      <c r="U1805" s="1" t="s">
        <v>66</v>
      </c>
      <c r="W1805" s="1">
        <v>0</v>
      </c>
      <c r="X1805" s="1">
        <v>0</v>
      </c>
      <c r="Y1805" s="1" t="s">
        <v>66</v>
      </c>
      <c r="Z1805" s="1" t="s">
        <v>66</v>
      </c>
      <c r="AA1805" s="1" t="s">
        <v>58</v>
      </c>
      <c r="AB1805" s="1" t="s">
        <v>66</v>
      </c>
      <c r="AC1805" s="1" t="s">
        <v>58</v>
      </c>
      <c r="AD1805" s="1" t="s">
        <v>58</v>
      </c>
      <c r="AE1805" s="1" t="s">
        <v>66</v>
      </c>
      <c r="AF1805" s="1" t="s">
        <v>58</v>
      </c>
      <c r="AG1805" s="1" t="s">
        <v>58</v>
      </c>
      <c r="AH1805" s="1" t="s">
        <v>58</v>
      </c>
      <c r="AI1805" s="1" t="s">
        <v>58</v>
      </c>
      <c r="AJ1805" s="1" t="s">
        <v>66</v>
      </c>
      <c r="AK1805" s="1">
        <v>0</v>
      </c>
      <c r="AL1805" s="1">
        <v>1</v>
      </c>
      <c r="AM1805" s="1">
        <v>1</v>
      </c>
      <c r="AN1805" s="1">
        <v>0</v>
      </c>
      <c r="AO1805" s="1">
        <v>1</v>
      </c>
      <c r="AP1805" s="1">
        <v>0</v>
      </c>
      <c r="AQ1805" s="1">
        <v>0</v>
      </c>
      <c r="AR1805" s="1">
        <v>0</v>
      </c>
      <c r="AS1805" s="1">
        <v>1</v>
      </c>
      <c r="AT1805" s="1">
        <v>6</v>
      </c>
      <c r="AU1805" s="1">
        <v>68025</v>
      </c>
      <c r="AV1805" s="1">
        <v>12.9</v>
      </c>
      <c r="AW1805" s="1" t="s">
        <v>59</v>
      </c>
      <c r="AX1805" s="1">
        <v>6</v>
      </c>
    </row>
    <row r="1806" spans="1:50">
      <c r="A1806" s="1" t="s">
        <v>3171</v>
      </c>
      <c r="B1806" s="1" t="s">
        <v>3114</v>
      </c>
      <c r="C1806" s="1" t="s">
        <v>103</v>
      </c>
      <c r="D1806" s="1">
        <v>6780</v>
      </c>
      <c r="E1806" s="1" t="s">
        <v>53</v>
      </c>
      <c r="F1806" s="1">
        <v>80</v>
      </c>
      <c r="G1806" s="1" t="s">
        <v>54</v>
      </c>
      <c r="H1806" s="1">
        <v>314.8</v>
      </c>
      <c r="I1806" s="1" t="s">
        <v>94</v>
      </c>
      <c r="J1806" s="1" t="s">
        <v>71</v>
      </c>
      <c r="K1806" s="1" t="s">
        <v>85</v>
      </c>
      <c r="L1806" s="1" t="s">
        <v>58</v>
      </c>
      <c r="M1806" s="1">
        <v>0</v>
      </c>
      <c r="N1806" s="1">
        <v>2</v>
      </c>
      <c r="O1806" s="1">
        <v>2</v>
      </c>
      <c r="P1806" s="1">
        <v>1</v>
      </c>
      <c r="Q1806" s="1" t="s">
        <v>59</v>
      </c>
      <c r="R1806" s="1" t="s">
        <v>59</v>
      </c>
      <c r="S1806" s="1" t="s">
        <v>59</v>
      </c>
      <c r="T1806" s="1" t="s">
        <v>59</v>
      </c>
      <c r="U1806" s="1" t="s">
        <v>59</v>
      </c>
      <c r="W1806" s="1">
        <v>0</v>
      </c>
      <c r="X1806" s="1">
        <v>0</v>
      </c>
      <c r="Y1806" s="1" t="s">
        <v>66</v>
      </c>
      <c r="Z1806" s="1" t="s">
        <v>58</v>
      </c>
      <c r="AA1806" s="1" t="s">
        <v>66</v>
      </c>
      <c r="AB1806" s="1" t="s">
        <v>66</v>
      </c>
      <c r="AC1806" s="1" t="s">
        <v>58</v>
      </c>
      <c r="AD1806" s="1" t="s">
        <v>58</v>
      </c>
      <c r="AE1806" s="1" t="s">
        <v>58</v>
      </c>
      <c r="AF1806" s="1" t="s">
        <v>58</v>
      </c>
      <c r="AG1806" s="1" t="s">
        <v>58</v>
      </c>
      <c r="AH1806" s="1" t="s">
        <v>58</v>
      </c>
      <c r="AI1806" s="1" t="s">
        <v>58</v>
      </c>
      <c r="AJ1806" s="1" t="s">
        <v>58</v>
      </c>
      <c r="AK1806" s="1">
        <v>0</v>
      </c>
      <c r="AL1806" s="1">
        <v>1</v>
      </c>
      <c r="AM1806" s="1">
        <v>1</v>
      </c>
      <c r="AN1806" s="1">
        <v>1</v>
      </c>
      <c r="AO1806" s="1">
        <v>1</v>
      </c>
      <c r="AP1806" s="1">
        <v>0</v>
      </c>
      <c r="AQ1806" s="1">
        <v>0</v>
      </c>
      <c r="AR1806" s="1">
        <v>1</v>
      </c>
      <c r="AS1806" s="1">
        <v>0</v>
      </c>
      <c r="AT1806" s="1">
        <v>3</v>
      </c>
      <c r="AU1806" s="1">
        <v>49999</v>
      </c>
      <c r="AV1806" s="1">
        <v>13.1</v>
      </c>
      <c r="AW1806" s="1" t="s">
        <v>59</v>
      </c>
      <c r="AX1806" s="1">
        <v>6</v>
      </c>
    </row>
    <row r="1807" spans="1:50">
      <c r="A1807" s="1" t="s">
        <v>3172</v>
      </c>
      <c r="B1807" s="1" t="s">
        <v>3173</v>
      </c>
      <c r="C1807" s="1" t="s">
        <v>134</v>
      </c>
      <c r="D1807" s="1">
        <v>2000</v>
      </c>
      <c r="E1807" s="1" t="s">
        <v>63</v>
      </c>
      <c r="F1807" s="1">
        <v>60</v>
      </c>
      <c r="G1807" s="1" t="s">
        <v>70</v>
      </c>
      <c r="H1807" s="1">
        <v>336.51</v>
      </c>
      <c r="I1807" s="1" t="s">
        <v>55</v>
      </c>
      <c r="J1807" s="1" t="s">
        <v>71</v>
      </c>
      <c r="K1807" s="1" t="s">
        <v>80</v>
      </c>
      <c r="L1807" s="1" t="s">
        <v>58</v>
      </c>
      <c r="M1807" s="1">
        <v>0</v>
      </c>
      <c r="N1807" s="1">
        <v>2</v>
      </c>
      <c r="O1807" s="1">
        <v>2</v>
      </c>
      <c r="P1807" s="1">
        <v>0</v>
      </c>
      <c r="Q1807" s="1" t="s">
        <v>59</v>
      </c>
      <c r="R1807" s="1" t="s">
        <v>59</v>
      </c>
      <c r="S1807" s="1" t="s">
        <v>59</v>
      </c>
      <c r="T1807" s="1" t="s">
        <v>66</v>
      </c>
      <c r="U1807" s="1" t="s">
        <v>59</v>
      </c>
      <c r="V1807" s="1">
        <v>0</v>
      </c>
      <c r="W1807" s="1">
        <v>1</v>
      </c>
      <c r="X1807" s="1">
        <v>1</v>
      </c>
      <c r="Y1807" s="1" t="s">
        <v>66</v>
      </c>
      <c r="Z1807" s="1" t="s">
        <v>66</v>
      </c>
      <c r="AA1807" s="1" t="s">
        <v>58</v>
      </c>
      <c r="AB1807" s="1" t="s">
        <v>66</v>
      </c>
      <c r="AC1807" s="1" t="s">
        <v>58</v>
      </c>
      <c r="AD1807" s="1" t="s">
        <v>58</v>
      </c>
      <c r="AE1807" s="1" t="s">
        <v>66</v>
      </c>
      <c r="AF1807" s="1" t="s">
        <v>58</v>
      </c>
      <c r="AG1807" s="1" t="s">
        <v>58</v>
      </c>
      <c r="AH1807" s="1" t="s">
        <v>58</v>
      </c>
      <c r="AI1807" s="1" t="s">
        <v>58</v>
      </c>
      <c r="AJ1807" s="1" t="s">
        <v>66</v>
      </c>
      <c r="AK1807" s="1">
        <v>1</v>
      </c>
      <c r="AL1807" s="1">
        <v>1</v>
      </c>
      <c r="AM1807" s="1">
        <v>1</v>
      </c>
      <c r="AN1807" s="1">
        <v>0</v>
      </c>
      <c r="AO1807" s="1">
        <v>0</v>
      </c>
      <c r="AP1807" s="1">
        <v>0</v>
      </c>
      <c r="AQ1807" s="1">
        <v>0</v>
      </c>
      <c r="AR1807" s="1">
        <v>0</v>
      </c>
      <c r="AS1807" s="1">
        <v>0</v>
      </c>
      <c r="AT1807" s="1">
        <v>8</v>
      </c>
      <c r="AU1807" s="1">
        <v>77433</v>
      </c>
      <c r="AV1807" s="1">
        <v>13.6</v>
      </c>
      <c r="AW1807" s="1" t="s">
        <v>59</v>
      </c>
      <c r="AX1807" s="1">
        <v>1</v>
      </c>
    </row>
    <row r="1808" spans="1:50">
      <c r="A1808" s="1" t="s">
        <v>3174</v>
      </c>
      <c r="B1808" s="1" t="s">
        <v>3175</v>
      </c>
      <c r="C1808" s="1" t="s">
        <v>103</v>
      </c>
      <c r="D1808" s="1">
        <v>4480</v>
      </c>
      <c r="E1808" s="1" t="s">
        <v>53</v>
      </c>
      <c r="F1808" s="1">
        <v>46</v>
      </c>
      <c r="G1808" s="1" t="s">
        <v>70</v>
      </c>
      <c r="H1808" s="1">
        <v>358.22</v>
      </c>
      <c r="I1808" s="1" t="s">
        <v>55</v>
      </c>
      <c r="J1808" s="1" t="s">
        <v>55</v>
      </c>
      <c r="K1808" s="1" t="s">
        <v>72</v>
      </c>
      <c r="L1808" s="1" t="s">
        <v>66</v>
      </c>
      <c r="M1808" s="1">
        <v>1</v>
      </c>
      <c r="N1808" s="1">
        <v>2</v>
      </c>
      <c r="O1808" s="1">
        <v>2</v>
      </c>
      <c r="P1808" s="1">
        <v>0</v>
      </c>
      <c r="Q1808" s="1" t="s">
        <v>59</v>
      </c>
      <c r="R1808" s="1" t="s">
        <v>59</v>
      </c>
      <c r="S1808" s="1" t="s">
        <v>59</v>
      </c>
      <c r="T1808" s="1" t="s">
        <v>59</v>
      </c>
      <c r="U1808" s="1" t="s">
        <v>59</v>
      </c>
      <c r="W1808" s="1">
        <v>0</v>
      </c>
      <c r="X1808" s="1">
        <v>0</v>
      </c>
      <c r="Y1808" s="1" t="s">
        <v>59</v>
      </c>
      <c r="Z1808" s="1" t="s">
        <v>59</v>
      </c>
      <c r="AA1808" s="1" t="s">
        <v>59</v>
      </c>
      <c r="AB1808" s="1" t="s">
        <v>59</v>
      </c>
      <c r="AC1808" s="1" t="s">
        <v>59</v>
      </c>
      <c r="AD1808" s="1" t="s">
        <v>59</v>
      </c>
      <c r="AE1808" s="1" t="s">
        <v>59</v>
      </c>
      <c r="AF1808" s="1" t="s">
        <v>59</v>
      </c>
      <c r="AG1808" s="1" t="s">
        <v>59</v>
      </c>
      <c r="AH1808" s="1" t="s">
        <v>59</v>
      </c>
      <c r="AI1808" s="1" t="s">
        <v>59</v>
      </c>
      <c r="AJ1808" s="1" t="s">
        <v>59</v>
      </c>
      <c r="AT1808" s="1">
        <v>6</v>
      </c>
      <c r="AU1808" s="1">
        <v>76547</v>
      </c>
      <c r="AV1808" s="1">
        <v>13.3</v>
      </c>
      <c r="AW1808" s="1" t="s">
        <v>59</v>
      </c>
      <c r="AX1808" s="1">
        <v>6</v>
      </c>
    </row>
    <row r="1809" spans="1:50">
      <c r="A1809" s="1" t="s">
        <v>3176</v>
      </c>
      <c r="B1809" s="1" t="s">
        <v>3177</v>
      </c>
      <c r="C1809" s="1" t="s">
        <v>185</v>
      </c>
      <c r="D1809" s="1">
        <v>1600</v>
      </c>
      <c r="E1809" s="1" t="s">
        <v>53</v>
      </c>
      <c r="F1809" s="1">
        <v>80</v>
      </c>
      <c r="G1809" s="1" t="s">
        <v>64</v>
      </c>
      <c r="H1809" s="1">
        <v>339.8</v>
      </c>
      <c r="I1809" s="1" t="s">
        <v>105</v>
      </c>
      <c r="J1809" s="1" t="s">
        <v>71</v>
      </c>
      <c r="K1809" s="1" t="s">
        <v>72</v>
      </c>
      <c r="L1809" s="1" t="s">
        <v>58</v>
      </c>
      <c r="M1809" s="1">
        <v>0</v>
      </c>
      <c r="N1809" s="1">
        <v>2</v>
      </c>
      <c r="O1809" s="1">
        <v>2</v>
      </c>
      <c r="P1809" s="1">
        <v>0</v>
      </c>
      <c r="Q1809" s="1" t="s">
        <v>59</v>
      </c>
      <c r="R1809" s="1" t="s">
        <v>66</v>
      </c>
      <c r="S1809" s="1" t="s">
        <v>66</v>
      </c>
      <c r="T1809" s="1" t="s">
        <v>66</v>
      </c>
      <c r="U1809" s="1" t="s">
        <v>66</v>
      </c>
      <c r="W1809" s="1">
        <v>0</v>
      </c>
      <c r="X1809" s="1">
        <v>0</v>
      </c>
      <c r="Y1809" s="1" t="s">
        <v>58</v>
      </c>
      <c r="Z1809" s="1" t="s">
        <v>66</v>
      </c>
      <c r="AA1809" s="1" t="s">
        <v>66</v>
      </c>
      <c r="AB1809" s="1" t="s">
        <v>58</v>
      </c>
      <c r="AC1809" s="1" t="s">
        <v>58</v>
      </c>
      <c r="AD1809" s="1" t="s">
        <v>58</v>
      </c>
      <c r="AE1809" s="1" t="s">
        <v>58</v>
      </c>
      <c r="AF1809" s="1" t="s">
        <v>58</v>
      </c>
      <c r="AG1809" s="1" t="s">
        <v>58</v>
      </c>
      <c r="AH1809" s="1" t="s">
        <v>58</v>
      </c>
      <c r="AI1809" s="1" t="s">
        <v>58</v>
      </c>
      <c r="AJ1809" s="1" t="s">
        <v>58</v>
      </c>
      <c r="AK1809" s="1">
        <v>0</v>
      </c>
      <c r="AL1809" s="1">
        <v>0</v>
      </c>
      <c r="AM1809" s="1">
        <v>1</v>
      </c>
      <c r="AN1809" s="1">
        <v>0</v>
      </c>
      <c r="AO1809" s="1">
        <v>0</v>
      </c>
      <c r="AP1809" s="1">
        <v>0</v>
      </c>
      <c r="AQ1809" s="1">
        <v>0</v>
      </c>
      <c r="AR1809" s="1">
        <v>0</v>
      </c>
      <c r="AS1809" s="1">
        <v>0</v>
      </c>
      <c r="AT1809" s="1">
        <v>7</v>
      </c>
      <c r="AU1809" s="1">
        <v>75672</v>
      </c>
      <c r="AV1809" s="1">
        <v>13.1</v>
      </c>
      <c r="AW1809" s="1" t="s">
        <v>66</v>
      </c>
      <c r="AX1809" s="1">
        <v>1</v>
      </c>
    </row>
    <row r="1810" spans="1:50">
      <c r="A1810" s="1" t="s">
        <v>3178</v>
      </c>
      <c r="B1810" s="1" t="s">
        <v>3179</v>
      </c>
      <c r="C1810" s="1" t="s">
        <v>271</v>
      </c>
      <c r="D1810" s="1">
        <v>4720</v>
      </c>
      <c r="E1810" s="1" t="s">
        <v>63</v>
      </c>
      <c r="F1810" s="1">
        <v>64</v>
      </c>
      <c r="G1810" s="1" t="s">
        <v>84</v>
      </c>
      <c r="H1810" s="1">
        <v>334.21</v>
      </c>
      <c r="I1810" s="1" t="s">
        <v>65</v>
      </c>
      <c r="J1810" s="1" t="s">
        <v>71</v>
      </c>
      <c r="K1810" s="1" t="s">
        <v>72</v>
      </c>
      <c r="L1810" s="1" t="s">
        <v>58</v>
      </c>
      <c r="M1810" s="1">
        <v>0</v>
      </c>
      <c r="N1810" s="1">
        <v>2</v>
      </c>
      <c r="O1810" s="1">
        <v>2</v>
      </c>
      <c r="P1810" s="1">
        <v>0</v>
      </c>
      <c r="Q1810" s="1" t="s">
        <v>66</v>
      </c>
      <c r="R1810" s="1" t="s">
        <v>59</v>
      </c>
      <c r="S1810" s="1" t="s">
        <v>59</v>
      </c>
      <c r="T1810" s="1" t="s">
        <v>66</v>
      </c>
      <c r="U1810" s="1" t="s">
        <v>59</v>
      </c>
      <c r="V1810" s="1">
        <v>0</v>
      </c>
      <c r="W1810" s="1">
        <v>0</v>
      </c>
      <c r="X1810" s="1">
        <v>1</v>
      </c>
      <c r="Y1810" s="1" t="s">
        <v>66</v>
      </c>
      <c r="Z1810" s="1" t="s">
        <v>66</v>
      </c>
      <c r="AA1810" s="1" t="s">
        <v>58</v>
      </c>
      <c r="AB1810" s="1" t="s">
        <v>66</v>
      </c>
      <c r="AC1810" s="1" t="s">
        <v>58</v>
      </c>
      <c r="AD1810" s="1" t="s">
        <v>58</v>
      </c>
      <c r="AE1810" s="1" t="s">
        <v>58</v>
      </c>
      <c r="AF1810" s="1" t="s">
        <v>58</v>
      </c>
      <c r="AG1810" s="1" t="s">
        <v>66</v>
      </c>
      <c r="AH1810" s="1" t="s">
        <v>66</v>
      </c>
      <c r="AI1810" s="1" t="s">
        <v>58</v>
      </c>
      <c r="AJ1810" s="1" t="s">
        <v>58</v>
      </c>
      <c r="AK1810" s="1">
        <v>0</v>
      </c>
      <c r="AL1810" s="1">
        <v>0</v>
      </c>
      <c r="AM1810" s="1">
        <v>1</v>
      </c>
      <c r="AN1810" s="1">
        <v>0</v>
      </c>
      <c r="AO1810" s="1">
        <v>1</v>
      </c>
      <c r="AP1810" s="1">
        <v>0</v>
      </c>
      <c r="AQ1810" s="1">
        <v>1</v>
      </c>
      <c r="AR1810" s="1">
        <v>0</v>
      </c>
      <c r="AS1810" s="1">
        <v>0</v>
      </c>
      <c r="AT1810" s="1">
        <v>7</v>
      </c>
      <c r="AU1810" s="1">
        <v>71817</v>
      </c>
      <c r="AV1810" s="1">
        <v>13.7</v>
      </c>
      <c r="AW1810" s="1" t="s">
        <v>59</v>
      </c>
      <c r="AX1810" s="1">
        <v>1</v>
      </c>
    </row>
    <row r="1811" spans="1:50">
      <c r="A1811" s="1" t="s">
        <v>3180</v>
      </c>
      <c r="B1811" s="1" t="s">
        <v>3181</v>
      </c>
      <c r="C1811" s="1" t="s">
        <v>148</v>
      </c>
      <c r="D1811" s="1">
        <v>8480</v>
      </c>
      <c r="E1811" s="1" t="s">
        <v>63</v>
      </c>
      <c r="F1811" s="1">
        <v>36</v>
      </c>
      <c r="G1811" s="1" t="s">
        <v>163</v>
      </c>
      <c r="H1811" s="1">
        <v>446.38</v>
      </c>
      <c r="I1811" s="1" t="s">
        <v>100</v>
      </c>
      <c r="J1811" s="1" t="s">
        <v>71</v>
      </c>
      <c r="K1811" s="1" t="s">
        <v>80</v>
      </c>
      <c r="L1811" s="1" t="s">
        <v>66</v>
      </c>
      <c r="M1811" s="1">
        <v>3</v>
      </c>
      <c r="N1811" s="1">
        <v>2</v>
      </c>
      <c r="O1811" s="1">
        <v>1</v>
      </c>
      <c r="P1811" s="1">
        <v>0</v>
      </c>
      <c r="Q1811" s="1" t="s">
        <v>59</v>
      </c>
      <c r="R1811" s="1" t="s">
        <v>66</v>
      </c>
      <c r="S1811" s="1" t="s">
        <v>59</v>
      </c>
      <c r="T1811" s="1" t="s">
        <v>59</v>
      </c>
      <c r="U1811" s="1" t="s">
        <v>59</v>
      </c>
      <c r="W1811" s="1">
        <v>0</v>
      </c>
      <c r="X1811" s="1">
        <v>0</v>
      </c>
      <c r="Y1811" s="1" t="s">
        <v>66</v>
      </c>
      <c r="Z1811" s="1" t="s">
        <v>58</v>
      </c>
      <c r="AA1811" s="1" t="s">
        <v>58</v>
      </c>
      <c r="AB1811" s="1" t="s">
        <v>58</v>
      </c>
      <c r="AC1811" s="1" t="s">
        <v>58</v>
      </c>
      <c r="AD1811" s="1" t="s">
        <v>66</v>
      </c>
      <c r="AE1811" s="1" t="s">
        <v>58</v>
      </c>
      <c r="AF1811" s="1" t="s">
        <v>58</v>
      </c>
      <c r="AG1811" s="1" t="s">
        <v>66</v>
      </c>
      <c r="AH1811" s="1" t="s">
        <v>58</v>
      </c>
      <c r="AI1811" s="1" t="s">
        <v>58</v>
      </c>
      <c r="AJ1811" s="1" t="s">
        <v>58</v>
      </c>
      <c r="AK1811" s="1">
        <v>1</v>
      </c>
      <c r="AL1811" s="1">
        <v>1</v>
      </c>
      <c r="AM1811" s="1">
        <v>1</v>
      </c>
      <c r="AN1811" s="1">
        <v>0</v>
      </c>
      <c r="AO1811" s="1">
        <v>1</v>
      </c>
      <c r="AP1811" s="1">
        <v>0</v>
      </c>
      <c r="AQ1811" s="1">
        <v>0</v>
      </c>
      <c r="AR1811" s="1">
        <v>0</v>
      </c>
      <c r="AS1811" s="1">
        <v>1</v>
      </c>
      <c r="AT1811" s="1">
        <v>8</v>
      </c>
      <c r="AU1811" s="1">
        <v>102106</v>
      </c>
      <c r="AV1811" s="1">
        <v>14.2</v>
      </c>
      <c r="AW1811" s="1" t="s">
        <v>59</v>
      </c>
      <c r="AX1811" s="1">
        <v>3</v>
      </c>
    </row>
    <row r="1812" spans="1:50">
      <c r="A1812" s="1" t="s">
        <v>3182</v>
      </c>
      <c r="B1812" s="1" t="s">
        <v>3183</v>
      </c>
      <c r="C1812" s="1" t="s">
        <v>171</v>
      </c>
      <c r="D1812" s="1">
        <v>5380</v>
      </c>
      <c r="E1812" s="1" t="s">
        <v>53</v>
      </c>
      <c r="F1812" s="1">
        <v>50</v>
      </c>
      <c r="G1812" s="1" t="s">
        <v>127</v>
      </c>
      <c r="H1812" s="1">
        <v>450.33</v>
      </c>
      <c r="I1812" s="1" t="s">
        <v>55</v>
      </c>
      <c r="J1812" s="1" t="s">
        <v>55</v>
      </c>
      <c r="K1812" s="1" t="s">
        <v>90</v>
      </c>
      <c r="L1812" s="1" t="s">
        <v>66</v>
      </c>
      <c r="M1812" s="1">
        <v>2</v>
      </c>
      <c r="N1812" s="1">
        <v>2</v>
      </c>
      <c r="O1812" s="1">
        <v>2</v>
      </c>
      <c r="P1812" s="1">
        <v>0</v>
      </c>
      <c r="Q1812" s="1" t="s">
        <v>59</v>
      </c>
      <c r="R1812" s="1" t="s">
        <v>59</v>
      </c>
      <c r="S1812" s="1" t="s">
        <v>59</v>
      </c>
      <c r="T1812" s="1" t="s">
        <v>59</v>
      </c>
      <c r="U1812" s="1" t="s">
        <v>59</v>
      </c>
      <c r="V1812" s="1">
        <v>1</v>
      </c>
      <c r="W1812" s="1">
        <v>1</v>
      </c>
      <c r="X1812" s="1">
        <v>0</v>
      </c>
      <c r="Y1812" s="1" t="s">
        <v>58</v>
      </c>
      <c r="Z1812" s="1" t="s">
        <v>66</v>
      </c>
      <c r="AA1812" s="1" t="s">
        <v>58</v>
      </c>
      <c r="AB1812" s="1" t="s">
        <v>66</v>
      </c>
      <c r="AC1812" s="1" t="s">
        <v>58</v>
      </c>
      <c r="AD1812" s="1" t="s">
        <v>58</v>
      </c>
      <c r="AE1812" s="1" t="s">
        <v>58</v>
      </c>
      <c r="AF1812" s="1" t="s">
        <v>58</v>
      </c>
      <c r="AG1812" s="1" t="s">
        <v>58</v>
      </c>
      <c r="AH1812" s="1" t="s">
        <v>58</v>
      </c>
      <c r="AI1812" s="1" t="s">
        <v>58</v>
      </c>
      <c r="AJ1812" s="1" t="s">
        <v>58</v>
      </c>
      <c r="AK1812" s="1">
        <v>0</v>
      </c>
      <c r="AL1812" s="1">
        <v>0</v>
      </c>
      <c r="AM1812" s="1">
        <v>1</v>
      </c>
      <c r="AN1812" s="1">
        <v>0</v>
      </c>
      <c r="AO1812" s="1">
        <v>1</v>
      </c>
      <c r="AP1812" s="1">
        <v>0</v>
      </c>
      <c r="AQ1812" s="1">
        <v>0</v>
      </c>
      <c r="AR1812" s="1">
        <v>0</v>
      </c>
      <c r="AS1812" s="1">
        <v>1</v>
      </c>
      <c r="AT1812" s="1">
        <v>8</v>
      </c>
      <c r="AU1812" s="1">
        <v>104230</v>
      </c>
      <c r="AV1812" s="1">
        <v>13.7</v>
      </c>
      <c r="AW1812" s="1" t="s">
        <v>59</v>
      </c>
      <c r="AX1812" s="1">
        <v>3</v>
      </c>
    </row>
    <row r="1813" spans="1:50">
      <c r="A1813" s="1" t="s">
        <v>3184</v>
      </c>
      <c r="B1813" s="1" t="s">
        <v>165</v>
      </c>
      <c r="C1813" s="1" t="s">
        <v>185</v>
      </c>
      <c r="D1813" s="1">
        <v>7040</v>
      </c>
      <c r="E1813" s="1" t="s">
        <v>63</v>
      </c>
      <c r="F1813" s="1">
        <v>50</v>
      </c>
      <c r="G1813" s="1" t="s">
        <v>226</v>
      </c>
      <c r="H1813" s="1">
        <v>349.01</v>
      </c>
      <c r="I1813" s="1" t="s">
        <v>105</v>
      </c>
      <c r="J1813" s="1" t="s">
        <v>71</v>
      </c>
      <c r="K1813" s="1" t="s">
        <v>215</v>
      </c>
      <c r="L1813" s="1" t="s">
        <v>66</v>
      </c>
      <c r="M1813" s="1">
        <v>1</v>
      </c>
      <c r="N1813" s="1">
        <v>1</v>
      </c>
      <c r="O1813" s="1">
        <v>1</v>
      </c>
      <c r="P1813" s="1">
        <v>0</v>
      </c>
      <c r="Q1813" s="1" t="s">
        <v>59</v>
      </c>
      <c r="R1813" s="1" t="s">
        <v>59</v>
      </c>
      <c r="S1813" s="1" t="s">
        <v>59</v>
      </c>
      <c r="T1813" s="1" t="s">
        <v>66</v>
      </c>
      <c r="U1813" s="1" t="s">
        <v>59</v>
      </c>
      <c r="W1813" s="1">
        <v>0</v>
      </c>
      <c r="X1813" s="1">
        <v>0</v>
      </c>
      <c r="Y1813" s="1" t="s">
        <v>58</v>
      </c>
      <c r="Z1813" s="1" t="s">
        <v>66</v>
      </c>
      <c r="AA1813" s="1" t="s">
        <v>58</v>
      </c>
      <c r="AB1813" s="1" t="s">
        <v>66</v>
      </c>
      <c r="AC1813" s="1" t="s">
        <v>58</v>
      </c>
      <c r="AD1813" s="1" t="s">
        <v>58</v>
      </c>
      <c r="AE1813" s="1" t="s">
        <v>58</v>
      </c>
      <c r="AF1813" s="1" t="s">
        <v>58</v>
      </c>
      <c r="AG1813" s="1" t="s">
        <v>58</v>
      </c>
      <c r="AH1813" s="1" t="s">
        <v>58</v>
      </c>
      <c r="AI1813" s="1" t="s">
        <v>58</v>
      </c>
      <c r="AJ1813" s="1" t="s">
        <v>58</v>
      </c>
      <c r="AK1813" s="1">
        <v>0</v>
      </c>
      <c r="AL1813" s="1">
        <v>1</v>
      </c>
      <c r="AM1813" s="1">
        <v>1</v>
      </c>
      <c r="AN1813" s="1">
        <v>1</v>
      </c>
      <c r="AO1813" s="1">
        <v>1</v>
      </c>
      <c r="AP1813" s="1">
        <v>0</v>
      </c>
      <c r="AQ1813" s="1">
        <v>0</v>
      </c>
      <c r="AR1813" s="1">
        <v>0</v>
      </c>
      <c r="AS1813" s="1">
        <v>0</v>
      </c>
      <c r="AT1813" s="1">
        <v>7</v>
      </c>
      <c r="AU1813" s="1">
        <v>78965</v>
      </c>
      <c r="AV1813" s="1">
        <v>13.4</v>
      </c>
      <c r="AW1813" s="1" t="s">
        <v>59</v>
      </c>
      <c r="AX1813" s="1">
        <v>1</v>
      </c>
    </row>
    <row r="1814" spans="1:50">
      <c r="A1814" s="1" t="s">
        <v>3185</v>
      </c>
      <c r="B1814" s="1" t="s">
        <v>1266</v>
      </c>
      <c r="C1814" s="1" t="s">
        <v>148</v>
      </c>
      <c r="D1814" s="1">
        <v>875</v>
      </c>
      <c r="E1814" s="1" t="s">
        <v>53</v>
      </c>
      <c r="F1814" s="1">
        <v>48</v>
      </c>
      <c r="G1814" s="1" t="s">
        <v>64</v>
      </c>
      <c r="H1814" s="1">
        <v>370.07</v>
      </c>
      <c r="I1814" s="1" t="s">
        <v>55</v>
      </c>
      <c r="J1814" s="1" t="s">
        <v>55</v>
      </c>
      <c r="K1814" s="1" t="s">
        <v>215</v>
      </c>
      <c r="L1814" s="1" t="s">
        <v>58</v>
      </c>
      <c r="M1814" s="1">
        <v>0</v>
      </c>
      <c r="N1814" s="1">
        <v>1</v>
      </c>
      <c r="O1814" s="1">
        <v>1</v>
      </c>
      <c r="P1814" s="1">
        <v>0</v>
      </c>
      <c r="Q1814" s="1" t="s">
        <v>59</v>
      </c>
      <c r="R1814" s="1" t="s">
        <v>59</v>
      </c>
      <c r="S1814" s="1" t="s">
        <v>59</v>
      </c>
      <c r="T1814" s="1" t="s">
        <v>59</v>
      </c>
      <c r="U1814" s="1" t="s">
        <v>59</v>
      </c>
      <c r="W1814" s="1">
        <v>0</v>
      </c>
      <c r="X1814" s="1">
        <v>0</v>
      </c>
      <c r="Y1814" s="1" t="s">
        <v>58</v>
      </c>
      <c r="Z1814" s="1" t="s">
        <v>58</v>
      </c>
      <c r="AA1814" s="1" t="s">
        <v>58</v>
      </c>
      <c r="AB1814" s="1" t="s">
        <v>58</v>
      </c>
      <c r="AC1814" s="1" t="s">
        <v>58</v>
      </c>
      <c r="AD1814" s="1" t="s">
        <v>58</v>
      </c>
      <c r="AE1814" s="1" t="s">
        <v>58</v>
      </c>
      <c r="AF1814" s="1" t="s">
        <v>58</v>
      </c>
      <c r="AG1814" s="1" t="s">
        <v>58</v>
      </c>
      <c r="AH1814" s="1" t="s">
        <v>58</v>
      </c>
      <c r="AI1814" s="1" t="s">
        <v>58</v>
      </c>
      <c r="AJ1814" s="1" t="s">
        <v>58</v>
      </c>
      <c r="AK1814" s="1">
        <v>1</v>
      </c>
      <c r="AL1814" s="1">
        <v>0</v>
      </c>
      <c r="AM1814" s="1">
        <v>1</v>
      </c>
      <c r="AN1814" s="1">
        <v>0</v>
      </c>
      <c r="AO1814" s="1">
        <v>1</v>
      </c>
      <c r="AP1814" s="1">
        <v>0</v>
      </c>
      <c r="AQ1814" s="1">
        <v>0</v>
      </c>
      <c r="AR1814" s="1">
        <v>0</v>
      </c>
      <c r="AS1814" s="1">
        <v>1</v>
      </c>
      <c r="AT1814" s="1">
        <v>7</v>
      </c>
      <c r="AU1814" s="1">
        <v>91249</v>
      </c>
      <c r="AV1814" s="1">
        <v>13.1</v>
      </c>
      <c r="AW1814" s="1" t="s">
        <v>59</v>
      </c>
      <c r="AX1814" s="1">
        <v>3</v>
      </c>
    </row>
    <row r="1815" spans="1:50">
      <c r="A1815" s="1" t="s">
        <v>3186</v>
      </c>
      <c r="B1815" s="1" t="s">
        <v>3187</v>
      </c>
      <c r="C1815" s="1" t="s">
        <v>103</v>
      </c>
      <c r="D1815" s="1">
        <v>6920</v>
      </c>
      <c r="E1815" s="1" t="s">
        <v>53</v>
      </c>
      <c r="F1815" s="1">
        <v>62</v>
      </c>
      <c r="G1815" s="1" t="s">
        <v>104</v>
      </c>
      <c r="H1815" s="1">
        <v>367.11</v>
      </c>
      <c r="I1815" s="1" t="s">
        <v>55</v>
      </c>
      <c r="J1815" s="1" t="s">
        <v>55</v>
      </c>
      <c r="K1815" s="1" t="s">
        <v>90</v>
      </c>
      <c r="L1815" s="1" t="s">
        <v>58</v>
      </c>
      <c r="M1815" s="1">
        <v>0</v>
      </c>
      <c r="N1815" s="1">
        <v>0</v>
      </c>
      <c r="O1815" s="1">
        <v>0</v>
      </c>
      <c r="P1815" s="1">
        <v>0</v>
      </c>
      <c r="Q1815" s="1" t="s">
        <v>59</v>
      </c>
      <c r="R1815" s="1" t="s">
        <v>59</v>
      </c>
      <c r="S1815" s="1" t="s">
        <v>59</v>
      </c>
      <c r="T1815" s="1" t="s">
        <v>66</v>
      </c>
      <c r="U1815" s="1" t="s">
        <v>66</v>
      </c>
      <c r="W1815" s="1">
        <v>0</v>
      </c>
      <c r="X1815" s="1">
        <v>0</v>
      </c>
      <c r="Y1815" s="1" t="s">
        <v>58</v>
      </c>
      <c r="Z1815" s="1" t="s">
        <v>58</v>
      </c>
      <c r="AA1815" s="1" t="s">
        <v>58</v>
      </c>
      <c r="AB1815" s="1" t="s">
        <v>58</v>
      </c>
      <c r="AC1815" s="1" t="s">
        <v>58</v>
      </c>
      <c r="AD1815" s="1" t="s">
        <v>58</v>
      </c>
      <c r="AE1815" s="1" t="s">
        <v>58</v>
      </c>
      <c r="AF1815" s="1" t="s">
        <v>58</v>
      </c>
      <c r="AG1815" s="1" t="s">
        <v>58</v>
      </c>
      <c r="AH1815" s="1" t="s">
        <v>58</v>
      </c>
      <c r="AI1815" s="1" t="s">
        <v>58</v>
      </c>
      <c r="AJ1815" s="1" t="s">
        <v>58</v>
      </c>
      <c r="AK1815" s="1">
        <v>1</v>
      </c>
      <c r="AL1815" s="1">
        <v>1</v>
      </c>
      <c r="AM1815" s="1">
        <v>1</v>
      </c>
      <c r="AN1815" s="1">
        <v>0</v>
      </c>
      <c r="AO1815" s="1">
        <v>0</v>
      </c>
      <c r="AP1815" s="1">
        <v>0</v>
      </c>
      <c r="AQ1815" s="1">
        <v>0</v>
      </c>
      <c r="AR1815" s="1">
        <v>0</v>
      </c>
      <c r="AS1815" s="1">
        <v>0</v>
      </c>
      <c r="AT1815" s="1">
        <v>5</v>
      </c>
      <c r="AU1815" s="1">
        <v>64852</v>
      </c>
      <c r="AV1815" s="1">
        <v>13.5</v>
      </c>
      <c r="AW1815" s="1" t="s">
        <v>59</v>
      </c>
      <c r="AX1815" s="1">
        <v>6</v>
      </c>
    </row>
    <row r="1816" spans="1:50">
      <c r="A1816" s="1" t="s">
        <v>3188</v>
      </c>
      <c r="B1816" s="1" t="s">
        <v>3189</v>
      </c>
      <c r="C1816" s="1" t="s">
        <v>52</v>
      </c>
      <c r="D1816" s="1">
        <v>3280</v>
      </c>
      <c r="E1816" s="1" t="s">
        <v>63</v>
      </c>
      <c r="F1816" s="1">
        <v>32</v>
      </c>
      <c r="G1816" s="1" t="s">
        <v>226</v>
      </c>
      <c r="H1816" s="1">
        <v>402.63</v>
      </c>
      <c r="I1816" s="1" t="s">
        <v>55</v>
      </c>
      <c r="J1816" s="1" t="s">
        <v>55</v>
      </c>
      <c r="K1816" s="1" t="s">
        <v>215</v>
      </c>
      <c r="L1816" s="1" t="s">
        <v>66</v>
      </c>
      <c r="M1816" s="1">
        <v>3</v>
      </c>
      <c r="N1816" s="1">
        <v>1</v>
      </c>
      <c r="O1816" s="1">
        <v>1</v>
      </c>
      <c r="P1816" s="1">
        <v>0</v>
      </c>
      <c r="Q1816" s="1" t="s">
        <v>59</v>
      </c>
      <c r="R1816" s="1" t="s">
        <v>59</v>
      </c>
      <c r="S1816" s="1" t="s">
        <v>59</v>
      </c>
      <c r="T1816" s="1" t="s">
        <v>59</v>
      </c>
      <c r="U1816" s="1" t="s">
        <v>59</v>
      </c>
      <c r="W1816" s="1">
        <v>0</v>
      </c>
      <c r="X1816" s="1">
        <v>0</v>
      </c>
      <c r="Y1816" s="1" t="s">
        <v>66</v>
      </c>
      <c r="Z1816" s="1" t="s">
        <v>66</v>
      </c>
      <c r="AA1816" s="1" t="s">
        <v>58</v>
      </c>
      <c r="AB1816" s="1" t="s">
        <v>58</v>
      </c>
      <c r="AC1816" s="1" t="s">
        <v>58</v>
      </c>
      <c r="AD1816" s="1" t="s">
        <v>58</v>
      </c>
      <c r="AE1816" s="1" t="s">
        <v>58</v>
      </c>
      <c r="AF1816" s="1" t="s">
        <v>58</v>
      </c>
      <c r="AG1816" s="1" t="s">
        <v>58</v>
      </c>
      <c r="AH1816" s="1" t="s">
        <v>58</v>
      </c>
      <c r="AI1816" s="1" t="s">
        <v>58</v>
      </c>
      <c r="AJ1816" s="1" t="s">
        <v>58</v>
      </c>
      <c r="AK1816" s="1">
        <v>1</v>
      </c>
      <c r="AL1816" s="1">
        <v>0</v>
      </c>
      <c r="AM1816" s="1">
        <v>1</v>
      </c>
      <c r="AN1816" s="1">
        <v>0</v>
      </c>
      <c r="AO1816" s="1">
        <v>1</v>
      </c>
      <c r="AP1816" s="1">
        <v>0</v>
      </c>
      <c r="AQ1816" s="1">
        <v>0</v>
      </c>
      <c r="AR1816" s="1">
        <v>0</v>
      </c>
      <c r="AS1816" s="1">
        <v>0</v>
      </c>
      <c r="AT1816" s="1">
        <v>8</v>
      </c>
      <c r="AU1816" s="1">
        <v>109401</v>
      </c>
      <c r="AV1816" s="1">
        <v>15.2</v>
      </c>
      <c r="AW1816" s="1" t="s">
        <v>59</v>
      </c>
      <c r="AX1816" s="1">
        <v>5</v>
      </c>
    </row>
    <row r="1817" spans="1:50">
      <c r="A1817" s="1" t="s">
        <v>3190</v>
      </c>
      <c r="B1817" s="1" t="s">
        <v>3191</v>
      </c>
      <c r="C1817" s="1" t="s">
        <v>148</v>
      </c>
      <c r="D1817" s="1">
        <v>5640</v>
      </c>
      <c r="E1817" s="1" t="s">
        <v>53</v>
      </c>
      <c r="F1817" s="1">
        <v>34</v>
      </c>
      <c r="G1817" s="1" t="s">
        <v>104</v>
      </c>
      <c r="H1817" s="1">
        <v>194.08</v>
      </c>
      <c r="I1817" s="1" t="s">
        <v>55</v>
      </c>
      <c r="J1817" s="1" t="s">
        <v>56</v>
      </c>
      <c r="K1817" s="1" t="s">
        <v>153</v>
      </c>
      <c r="L1817" s="1" t="s">
        <v>58</v>
      </c>
      <c r="M1817" s="1">
        <v>0</v>
      </c>
      <c r="N1817" s="1">
        <v>1</v>
      </c>
      <c r="O1817" s="1">
        <v>1</v>
      </c>
      <c r="P1817" s="1">
        <v>0</v>
      </c>
      <c r="Q1817" s="1" t="s">
        <v>59</v>
      </c>
      <c r="R1817" s="1" t="s">
        <v>59</v>
      </c>
      <c r="S1817" s="1" t="s">
        <v>59</v>
      </c>
      <c r="T1817" s="1" t="s">
        <v>59</v>
      </c>
      <c r="U1817" s="1" t="s">
        <v>59</v>
      </c>
      <c r="W1817" s="1">
        <v>0</v>
      </c>
      <c r="X1817" s="1">
        <v>0</v>
      </c>
      <c r="Y1817" s="1" t="s">
        <v>59</v>
      </c>
      <c r="Z1817" s="1" t="s">
        <v>59</v>
      </c>
      <c r="AA1817" s="1" t="s">
        <v>59</v>
      </c>
      <c r="AB1817" s="1" t="s">
        <v>59</v>
      </c>
      <c r="AC1817" s="1" t="s">
        <v>59</v>
      </c>
      <c r="AD1817" s="1" t="s">
        <v>59</v>
      </c>
      <c r="AE1817" s="1" t="s">
        <v>59</v>
      </c>
      <c r="AF1817" s="1" t="s">
        <v>59</v>
      </c>
      <c r="AG1817" s="1" t="s">
        <v>59</v>
      </c>
      <c r="AH1817" s="1" t="s">
        <v>59</v>
      </c>
      <c r="AI1817" s="1" t="s">
        <v>59</v>
      </c>
      <c r="AJ1817" s="1" t="s">
        <v>59</v>
      </c>
      <c r="AT1817" s="1">
        <v>5</v>
      </c>
      <c r="AU1817" s="1">
        <v>79874</v>
      </c>
      <c r="AV1817" s="1">
        <v>12.8</v>
      </c>
      <c r="AW1817" s="1" t="s">
        <v>59</v>
      </c>
      <c r="AX1817" s="1">
        <v>3</v>
      </c>
    </row>
    <row r="1818" spans="1:50">
      <c r="A1818" s="1" t="s">
        <v>3192</v>
      </c>
      <c r="B1818" s="1" t="s">
        <v>3193</v>
      </c>
      <c r="C1818" s="1" t="s">
        <v>122</v>
      </c>
      <c r="D1818" s="1">
        <v>2680</v>
      </c>
      <c r="E1818" s="1" t="s">
        <v>53</v>
      </c>
      <c r="F1818" s="1">
        <v>0</v>
      </c>
      <c r="G1818" s="1" t="s">
        <v>64</v>
      </c>
      <c r="H1818" s="1">
        <v>246.05</v>
      </c>
      <c r="I1818" s="1" t="s">
        <v>55</v>
      </c>
      <c r="J1818" s="1" t="s">
        <v>55</v>
      </c>
      <c r="K1818" s="1" t="s">
        <v>128</v>
      </c>
      <c r="L1818" s="1" t="s">
        <v>58</v>
      </c>
      <c r="M1818" s="1">
        <v>0</v>
      </c>
      <c r="N1818" s="1">
        <v>0</v>
      </c>
      <c r="O1818" s="1">
        <v>0</v>
      </c>
      <c r="P1818" s="1">
        <v>0</v>
      </c>
      <c r="Q1818" s="1" t="s">
        <v>59</v>
      </c>
      <c r="R1818" s="1" t="s">
        <v>59</v>
      </c>
      <c r="S1818" s="1" t="s">
        <v>59</v>
      </c>
      <c r="T1818" s="1" t="s">
        <v>59</v>
      </c>
      <c r="U1818" s="1" t="s">
        <v>59</v>
      </c>
      <c r="W1818" s="1">
        <v>0</v>
      </c>
      <c r="X1818" s="1">
        <v>0</v>
      </c>
      <c r="Y1818" s="1" t="s">
        <v>59</v>
      </c>
      <c r="Z1818" s="1" t="s">
        <v>59</v>
      </c>
      <c r="AA1818" s="1" t="s">
        <v>59</v>
      </c>
      <c r="AB1818" s="1" t="s">
        <v>59</v>
      </c>
      <c r="AC1818" s="1" t="s">
        <v>59</v>
      </c>
      <c r="AD1818" s="1" t="s">
        <v>59</v>
      </c>
      <c r="AE1818" s="1" t="s">
        <v>59</v>
      </c>
      <c r="AF1818" s="1" t="s">
        <v>59</v>
      </c>
      <c r="AG1818" s="1" t="s">
        <v>59</v>
      </c>
      <c r="AH1818" s="1" t="s">
        <v>59</v>
      </c>
      <c r="AI1818" s="1" t="s">
        <v>59</v>
      </c>
      <c r="AJ1818" s="1" t="s">
        <v>59</v>
      </c>
      <c r="AT1818" s="1">
        <v>4</v>
      </c>
      <c r="AU1818" s="1">
        <v>46847</v>
      </c>
      <c r="AV1818" s="1">
        <v>13.2</v>
      </c>
      <c r="AW1818" s="1" t="s">
        <v>59</v>
      </c>
      <c r="AX1818" s="1">
        <v>7</v>
      </c>
    </row>
    <row r="1819" spans="1:50">
      <c r="A1819" s="1" t="s">
        <v>3194</v>
      </c>
      <c r="B1819" s="1" t="s">
        <v>554</v>
      </c>
      <c r="C1819" s="1" t="s">
        <v>103</v>
      </c>
      <c r="D1819" s="1">
        <v>7360</v>
      </c>
      <c r="E1819" s="1" t="s">
        <v>63</v>
      </c>
      <c r="F1819" s="1">
        <v>30</v>
      </c>
      <c r="G1819" s="1" t="s">
        <v>226</v>
      </c>
      <c r="H1819" s="1">
        <v>490.46</v>
      </c>
      <c r="I1819" s="1" t="s">
        <v>55</v>
      </c>
      <c r="J1819" s="1" t="s">
        <v>71</v>
      </c>
      <c r="K1819" s="1" t="s">
        <v>131</v>
      </c>
      <c r="L1819" s="1" t="s">
        <v>66</v>
      </c>
      <c r="M1819" s="1">
        <v>3</v>
      </c>
      <c r="N1819" s="1">
        <v>2</v>
      </c>
      <c r="O1819" s="1">
        <v>2</v>
      </c>
      <c r="P1819" s="1">
        <v>1</v>
      </c>
      <c r="Q1819" s="1" t="s">
        <v>59</v>
      </c>
      <c r="R1819" s="1" t="s">
        <v>59</v>
      </c>
      <c r="S1819" s="1" t="s">
        <v>59</v>
      </c>
      <c r="T1819" s="1" t="s">
        <v>59</v>
      </c>
      <c r="U1819" s="1" t="s">
        <v>59</v>
      </c>
      <c r="Y1819" s="1" t="s">
        <v>66</v>
      </c>
      <c r="Z1819" s="1" t="s">
        <v>66</v>
      </c>
      <c r="AA1819" s="1" t="s">
        <v>58</v>
      </c>
      <c r="AB1819" s="1" t="s">
        <v>66</v>
      </c>
      <c r="AC1819" s="1" t="s">
        <v>58</v>
      </c>
      <c r="AD1819" s="1" t="s">
        <v>58</v>
      </c>
      <c r="AE1819" s="1" t="s">
        <v>58</v>
      </c>
      <c r="AF1819" s="1" t="s">
        <v>58</v>
      </c>
      <c r="AG1819" s="1" t="s">
        <v>58</v>
      </c>
      <c r="AH1819" s="1" t="s">
        <v>58</v>
      </c>
      <c r="AI1819" s="1" t="s">
        <v>58</v>
      </c>
      <c r="AJ1819" s="1" t="s">
        <v>58</v>
      </c>
      <c r="AK1819" s="1">
        <v>0</v>
      </c>
      <c r="AL1819" s="1">
        <v>0</v>
      </c>
      <c r="AM1819" s="1">
        <v>1</v>
      </c>
      <c r="AN1819" s="1">
        <v>0</v>
      </c>
      <c r="AO1819" s="1">
        <v>0</v>
      </c>
      <c r="AP1819" s="1">
        <v>0</v>
      </c>
      <c r="AQ1819" s="1">
        <v>0</v>
      </c>
      <c r="AR1819" s="1">
        <v>0</v>
      </c>
      <c r="AS1819" s="1">
        <v>0</v>
      </c>
      <c r="AT1819" s="1">
        <v>7</v>
      </c>
      <c r="AU1819" s="1">
        <v>75999</v>
      </c>
      <c r="AW1819" s="1" t="s">
        <v>66</v>
      </c>
      <c r="AX1819" s="1">
        <v>6</v>
      </c>
    </row>
    <row r="1820" spans="1:50">
      <c r="A1820" s="1" t="s">
        <v>3195</v>
      </c>
      <c r="B1820" s="1" t="s">
        <v>1062</v>
      </c>
      <c r="C1820" s="1" t="s">
        <v>236</v>
      </c>
      <c r="D1820" s="1">
        <v>8520</v>
      </c>
      <c r="E1820" s="1" t="s">
        <v>63</v>
      </c>
      <c r="F1820" s="1">
        <v>48</v>
      </c>
      <c r="G1820" s="1" t="s">
        <v>64</v>
      </c>
      <c r="H1820" s="1">
        <v>351.97</v>
      </c>
      <c r="I1820" s="1" t="s">
        <v>100</v>
      </c>
      <c r="J1820" s="1" t="s">
        <v>71</v>
      </c>
      <c r="K1820" s="1" t="s">
        <v>80</v>
      </c>
      <c r="L1820" s="1" t="s">
        <v>66</v>
      </c>
      <c r="M1820" s="1">
        <v>1</v>
      </c>
      <c r="N1820" s="1">
        <v>0</v>
      </c>
      <c r="O1820" s="1">
        <v>0</v>
      </c>
      <c r="P1820" s="1">
        <v>0</v>
      </c>
      <c r="Q1820" s="1" t="s">
        <v>59</v>
      </c>
      <c r="R1820" s="1" t="s">
        <v>66</v>
      </c>
      <c r="S1820" s="1" t="s">
        <v>66</v>
      </c>
      <c r="T1820" s="1" t="s">
        <v>59</v>
      </c>
      <c r="U1820" s="1" t="s">
        <v>59</v>
      </c>
      <c r="V1820" s="1">
        <v>0</v>
      </c>
      <c r="W1820" s="1">
        <v>1</v>
      </c>
      <c r="X1820" s="1">
        <v>1</v>
      </c>
      <c r="Y1820" s="1" t="s">
        <v>66</v>
      </c>
      <c r="Z1820" s="1" t="s">
        <v>66</v>
      </c>
      <c r="AA1820" s="1" t="s">
        <v>66</v>
      </c>
      <c r="AB1820" s="1" t="s">
        <v>66</v>
      </c>
      <c r="AC1820" s="1" t="s">
        <v>58</v>
      </c>
      <c r="AD1820" s="1" t="s">
        <v>58</v>
      </c>
      <c r="AE1820" s="1" t="s">
        <v>66</v>
      </c>
      <c r="AF1820" s="1" t="s">
        <v>58</v>
      </c>
      <c r="AG1820" s="1" t="s">
        <v>58</v>
      </c>
      <c r="AH1820" s="1" t="s">
        <v>58</v>
      </c>
      <c r="AI1820" s="1" t="s">
        <v>58</v>
      </c>
      <c r="AJ1820" s="1" t="s">
        <v>58</v>
      </c>
      <c r="AK1820" s="1">
        <v>0</v>
      </c>
      <c r="AL1820" s="1">
        <v>1</v>
      </c>
      <c r="AM1820" s="1">
        <v>1</v>
      </c>
      <c r="AN1820" s="1">
        <v>0</v>
      </c>
      <c r="AO1820" s="1">
        <v>0</v>
      </c>
      <c r="AP1820" s="1">
        <v>0</v>
      </c>
      <c r="AQ1820" s="1">
        <v>0</v>
      </c>
      <c r="AR1820" s="1">
        <v>0</v>
      </c>
      <c r="AS1820" s="1">
        <v>1</v>
      </c>
      <c r="AT1820" s="1">
        <v>8</v>
      </c>
      <c r="AU1820" s="1">
        <v>72077</v>
      </c>
      <c r="AV1820" s="1">
        <v>14.3</v>
      </c>
      <c r="AW1820" s="1" t="s">
        <v>59</v>
      </c>
      <c r="AX1820" s="1">
        <v>4</v>
      </c>
    </row>
    <row r="1821" spans="1:50">
      <c r="A1821" s="1" t="s">
        <v>3196</v>
      </c>
      <c r="B1821" s="1" t="s">
        <v>3197</v>
      </c>
      <c r="C1821" s="1" t="s">
        <v>75</v>
      </c>
      <c r="D1821" s="1">
        <v>2160</v>
      </c>
      <c r="E1821" s="1" t="s">
        <v>53</v>
      </c>
      <c r="F1821" s="1">
        <v>52</v>
      </c>
      <c r="G1821" s="1" t="s">
        <v>70</v>
      </c>
      <c r="H1821" s="1">
        <v>352.3</v>
      </c>
      <c r="I1821" s="1" t="s">
        <v>100</v>
      </c>
      <c r="J1821" s="1" t="s">
        <v>71</v>
      </c>
      <c r="K1821" s="1" t="s">
        <v>72</v>
      </c>
      <c r="L1821" s="1" t="s">
        <v>58</v>
      </c>
      <c r="M1821" s="1">
        <v>0</v>
      </c>
      <c r="N1821" s="1">
        <v>2</v>
      </c>
      <c r="O1821" s="1">
        <v>2</v>
      </c>
      <c r="P1821" s="1">
        <v>0</v>
      </c>
      <c r="Q1821" s="1" t="s">
        <v>66</v>
      </c>
      <c r="R1821" s="1" t="s">
        <v>66</v>
      </c>
      <c r="S1821" s="1" t="s">
        <v>59</v>
      </c>
      <c r="T1821" s="1" t="s">
        <v>66</v>
      </c>
      <c r="U1821" s="1" t="s">
        <v>66</v>
      </c>
      <c r="V1821" s="1">
        <v>2</v>
      </c>
      <c r="W1821" s="1">
        <v>1</v>
      </c>
      <c r="X1821" s="1">
        <v>1</v>
      </c>
      <c r="Y1821" s="1" t="s">
        <v>66</v>
      </c>
      <c r="Z1821" s="1" t="s">
        <v>66</v>
      </c>
      <c r="AA1821" s="1" t="s">
        <v>58</v>
      </c>
      <c r="AB1821" s="1" t="s">
        <v>66</v>
      </c>
      <c r="AC1821" s="1" t="s">
        <v>58</v>
      </c>
      <c r="AD1821" s="1" t="s">
        <v>58</v>
      </c>
      <c r="AE1821" s="1" t="s">
        <v>66</v>
      </c>
      <c r="AF1821" s="1" t="s">
        <v>58</v>
      </c>
      <c r="AG1821" s="1" t="s">
        <v>58</v>
      </c>
      <c r="AH1821" s="1" t="s">
        <v>58</v>
      </c>
      <c r="AI1821" s="1" t="s">
        <v>58</v>
      </c>
      <c r="AJ1821" s="1" t="s">
        <v>58</v>
      </c>
      <c r="AK1821" s="1">
        <v>0</v>
      </c>
      <c r="AL1821" s="1">
        <v>0</v>
      </c>
      <c r="AM1821" s="1">
        <v>0</v>
      </c>
      <c r="AN1821" s="1">
        <v>0</v>
      </c>
      <c r="AO1821" s="1">
        <v>0</v>
      </c>
      <c r="AP1821" s="1">
        <v>0</v>
      </c>
      <c r="AQ1821" s="1">
        <v>0</v>
      </c>
      <c r="AR1821" s="1">
        <v>0</v>
      </c>
      <c r="AS1821" s="1">
        <v>0</v>
      </c>
      <c r="AT1821" s="1">
        <v>8</v>
      </c>
      <c r="AU1821" s="1">
        <v>90216</v>
      </c>
      <c r="AV1821" s="1">
        <v>12.9</v>
      </c>
      <c r="AW1821" s="1" t="s">
        <v>66</v>
      </c>
      <c r="AX1821" s="1">
        <v>1</v>
      </c>
    </row>
    <row r="1822" spans="1:50">
      <c r="A1822" s="1" t="s">
        <v>3198</v>
      </c>
      <c r="B1822" s="1" t="s">
        <v>3199</v>
      </c>
      <c r="C1822" s="1" t="s">
        <v>171</v>
      </c>
      <c r="D1822" s="1">
        <v>5600</v>
      </c>
      <c r="E1822" s="1" t="s">
        <v>63</v>
      </c>
      <c r="F1822" s="1">
        <v>70</v>
      </c>
      <c r="G1822" s="1" t="s">
        <v>84</v>
      </c>
      <c r="H1822" s="1">
        <v>328.95</v>
      </c>
      <c r="I1822" s="1" t="s">
        <v>241</v>
      </c>
      <c r="J1822" s="1" t="s">
        <v>56</v>
      </c>
      <c r="K1822" s="1" t="s">
        <v>57</v>
      </c>
      <c r="L1822" s="1" t="s">
        <v>66</v>
      </c>
      <c r="M1822" s="1">
        <v>1</v>
      </c>
      <c r="N1822" s="1">
        <v>1</v>
      </c>
      <c r="O1822" s="1">
        <v>1</v>
      </c>
      <c r="P1822" s="1">
        <v>0</v>
      </c>
      <c r="Q1822" s="1" t="s">
        <v>59</v>
      </c>
      <c r="R1822" s="1" t="s">
        <v>59</v>
      </c>
      <c r="S1822" s="1" t="s">
        <v>59</v>
      </c>
      <c r="T1822" s="1" t="s">
        <v>59</v>
      </c>
      <c r="U1822" s="1" t="s">
        <v>59</v>
      </c>
      <c r="V1822" s="1">
        <v>0</v>
      </c>
      <c r="W1822" s="1">
        <v>0</v>
      </c>
      <c r="X1822" s="1">
        <v>0</v>
      </c>
      <c r="Y1822" s="1" t="s">
        <v>59</v>
      </c>
      <c r="Z1822" s="1" t="s">
        <v>59</v>
      </c>
      <c r="AA1822" s="1" t="s">
        <v>59</v>
      </c>
      <c r="AB1822" s="1" t="s">
        <v>59</v>
      </c>
      <c r="AC1822" s="1" t="s">
        <v>59</v>
      </c>
      <c r="AD1822" s="1" t="s">
        <v>59</v>
      </c>
      <c r="AE1822" s="1" t="s">
        <v>59</v>
      </c>
      <c r="AF1822" s="1" t="s">
        <v>59</v>
      </c>
      <c r="AG1822" s="1" t="s">
        <v>59</v>
      </c>
      <c r="AH1822" s="1" t="s">
        <v>59</v>
      </c>
      <c r="AI1822" s="1" t="s">
        <v>59</v>
      </c>
      <c r="AJ1822" s="1" t="s">
        <v>59</v>
      </c>
      <c r="AT1822" s="1">
        <v>8</v>
      </c>
      <c r="AU1822" s="1">
        <v>92142</v>
      </c>
      <c r="AV1822" s="1">
        <v>13.8</v>
      </c>
      <c r="AW1822" s="1" t="s">
        <v>59</v>
      </c>
      <c r="AX1822" s="1">
        <v>3</v>
      </c>
    </row>
    <row r="1823" spans="1:50">
      <c r="A1823" s="1" t="s">
        <v>3200</v>
      </c>
      <c r="B1823" s="1" t="s">
        <v>3201</v>
      </c>
      <c r="C1823" s="1" t="s">
        <v>171</v>
      </c>
      <c r="D1823" s="1">
        <v>5380</v>
      </c>
      <c r="E1823" s="1" t="s">
        <v>53</v>
      </c>
      <c r="F1823" s="1">
        <v>36</v>
      </c>
      <c r="G1823" s="1" t="s">
        <v>64</v>
      </c>
      <c r="H1823" s="1">
        <v>261.83999999999997</v>
      </c>
      <c r="I1823" s="1" t="s">
        <v>55</v>
      </c>
      <c r="J1823" s="1" t="s">
        <v>55</v>
      </c>
      <c r="K1823" s="1" t="s">
        <v>128</v>
      </c>
      <c r="L1823" s="1" t="s">
        <v>58</v>
      </c>
      <c r="M1823" s="1">
        <v>0</v>
      </c>
      <c r="N1823" s="1">
        <v>0</v>
      </c>
      <c r="O1823" s="1">
        <v>0</v>
      </c>
      <c r="P1823" s="1">
        <v>0</v>
      </c>
      <c r="Q1823" s="1" t="s">
        <v>59</v>
      </c>
      <c r="R1823" s="1" t="s">
        <v>59</v>
      </c>
      <c r="S1823" s="1" t="s">
        <v>59</v>
      </c>
      <c r="T1823" s="1" t="s">
        <v>59</v>
      </c>
      <c r="U1823" s="1" t="s">
        <v>59</v>
      </c>
      <c r="V1823" s="1">
        <v>2</v>
      </c>
      <c r="W1823" s="1">
        <v>0</v>
      </c>
      <c r="X1823" s="1">
        <v>0</v>
      </c>
      <c r="Y1823" s="1" t="s">
        <v>59</v>
      </c>
      <c r="Z1823" s="1" t="s">
        <v>59</v>
      </c>
      <c r="AA1823" s="1" t="s">
        <v>59</v>
      </c>
      <c r="AB1823" s="1" t="s">
        <v>59</v>
      </c>
      <c r="AC1823" s="1" t="s">
        <v>59</v>
      </c>
      <c r="AD1823" s="1" t="s">
        <v>59</v>
      </c>
      <c r="AE1823" s="1" t="s">
        <v>59</v>
      </c>
      <c r="AF1823" s="1" t="s">
        <v>59</v>
      </c>
      <c r="AG1823" s="1" t="s">
        <v>59</v>
      </c>
      <c r="AH1823" s="1" t="s">
        <v>59</v>
      </c>
      <c r="AI1823" s="1" t="s">
        <v>59</v>
      </c>
      <c r="AJ1823" s="1" t="s">
        <v>59</v>
      </c>
      <c r="AT1823" s="1">
        <v>7</v>
      </c>
      <c r="AU1823" s="1">
        <v>83392</v>
      </c>
      <c r="AV1823" s="1">
        <v>12.1</v>
      </c>
      <c r="AW1823" s="1" t="s">
        <v>59</v>
      </c>
      <c r="AX1823" s="1">
        <v>3</v>
      </c>
    </row>
    <row r="1824" spans="1:50">
      <c r="A1824" s="1" t="s">
        <v>3202</v>
      </c>
      <c r="B1824" s="1" t="s">
        <v>1367</v>
      </c>
      <c r="C1824" s="1" t="s">
        <v>236</v>
      </c>
      <c r="D1824" s="1">
        <v>6200</v>
      </c>
      <c r="E1824" s="1" t="s">
        <v>63</v>
      </c>
      <c r="F1824" s="1">
        <v>42</v>
      </c>
      <c r="G1824" s="1" t="s">
        <v>163</v>
      </c>
      <c r="H1824" s="1">
        <v>402.63</v>
      </c>
      <c r="I1824" s="1" t="s">
        <v>55</v>
      </c>
      <c r="J1824" s="1" t="s">
        <v>55</v>
      </c>
      <c r="K1824" s="1" t="s">
        <v>131</v>
      </c>
      <c r="L1824" s="1" t="s">
        <v>58</v>
      </c>
      <c r="M1824" s="1">
        <v>0</v>
      </c>
      <c r="N1824" s="1">
        <v>1</v>
      </c>
      <c r="O1824" s="1">
        <v>1</v>
      </c>
      <c r="P1824" s="1">
        <v>0</v>
      </c>
      <c r="Q1824" s="1" t="s">
        <v>59</v>
      </c>
      <c r="R1824" s="1" t="s">
        <v>59</v>
      </c>
      <c r="S1824" s="1" t="s">
        <v>59</v>
      </c>
      <c r="T1824" s="1" t="s">
        <v>59</v>
      </c>
      <c r="U1824" s="1" t="s">
        <v>59</v>
      </c>
      <c r="V1824" s="1">
        <v>1</v>
      </c>
      <c r="W1824" s="1">
        <v>0</v>
      </c>
      <c r="X1824" s="1">
        <v>0</v>
      </c>
      <c r="Y1824" s="1" t="s">
        <v>66</v>
      </c>
      <c r="Z1824" s="1" t="s">
        <v>66</v>
      </c>
      <c r="AA1824" s="1" t="s">
        <v>58</v>
      </c>
      <c r="AB1824" s="1" t="s">
        <v>58</v>
      </c>
      <c r="AC1824" s="1" t="s">
        <v>58</v>
      </c>
      <c r="AD1824" s="1" t="s">
        <v>58</v>
      </c>
      <c r="AE1824" s="1" t="s">
        <v>58</v>
      </c>
      <c r="AF1824" s="1" t="s">
        <v>58</v>
      </c>
      <c r="AG1824" s="1" t="s">
        <v>58</v>
      </c>
      <c r="AH1824" s="1" t="s">
        <v>58</v>
      </c>
      <c r="AI1824" s="1" t="s">
        <v>58</v>
      </c>
      <c r="AJ1824" s="1" t="s">
        <v>58</v>
      </c>
      <c r="AK1824" s="1">
        <v>0</v>
      </c>
      <c r="AL1824" s="1">
        <v>1</v>
      </c>
      <c r="AM1824" s="1">
        <v>1</v>
      </c>
      <c r="AN1824" s="1">
        <v>0</v>
      </c>
      <c r="AO1824" s="1">
        <v>0</v>
      </c>
      <c r="AP1824" s="1">
        <v>0</v>
      </c>
      <c r="AQ1824" s="1">
        <v>0</v>
      </c>
      <c r="AR1824" s="1">
        <v>0</v>
      </c>
      <c r="AS1824" s="1">
        <v>1</v>
      </c>
      <c r="AT1824" s="1">
        <v>9</v>
      </c>
      <c r="AU1824" s="1">
        <v>109871</v>
      </c>
      <c r="AV1824" s="1">
        <v>15.1</v>
      </c>
      <c r="AW1824" s="1" t="s">
        <v>59</v>
      </c>
      <c r="AX1824" s="1">
        <v>4</v>
      </c>
    </row>
    <row r="1825" spans="1:50">
      <c r="A1825" s="1" t="s">
        <v>3203</v>
      </c>
      <c r="B1825" s="1" t="s">
        <v>3204</v>
      </c>
      <c r="C1825" s="1" t="s">
        <v>182</v>
      </c>
      <c r="D1825" s="1">
        <v>9160</v>
      </c>
      <c r="E1825" s="1" t="s">
        <v>53</v>
      </c>
      <c r="F1825" s="1">
        <v>54</v>
      </c>
      <c r="G1825" s="1" t="s">
        <v>363</v>
      </c>
      <c r="H1825" s="1">
        <v>361.84</v>
      </c>
      <c r="I1825" s="1" t="s">
        <v>196</v>
      </c>
      <c r="J1825" s="1" t="s">
        <v>71</v>
      </c>
      <c r="K1825" s="1" t="s">
        <v>57</v>
      </c>
      <c r="L1825" s="1" t="s">
        <v>58</v>
      </c>
      <c r="M1825" s="1">
        <v>0</v>
      </c>
      <c r="N1825" s="1">
        <v>0</v>
      </c>
      <c r="O1825" s="1">
        <v>0</v>
      </c>
      <c r="P1825" s="1">
        <v>0</v>
      </c>
      <c r="Q1825" s="1" t="s">
        <v>59</v>
      </c>
      <c r="R1825" s="1" t="s">
        <v>59</v>
      </c>
      <c r="S1825" s="1" t="s">
        <v>59</v>
      </c>
      <c r="T1825" s="1" t="s">
        <v>59</v>
      </c>
      <c r="U1825" s="1" t="s">
        <v>59</v>
      </c>
      <c r="V1825" s="1">
        <v>2</v>
      </c>
      <c r="W1825" s="1">
        <v>1</v>
      </c>
      <c r="X1825" s="1">
        <v>1</v>
      </c>
      <c r="Y1825" s="1" t="s">
        <v>66</v>
      </c>
      <c r="Z1825" s="1" t="s">
        <v>66</v>
      </c>
      <c r="AA1825" s="1" t="s">
        <v>58</v>
      </c>
      <c r="AB1825" s="1" t="s">
        <v>66</v>
      </c>
      <c r="AC1825" s="1" t="s">
        <v>58</v>
      </c>
      <c r="AD1825" s="1" t="s">
        <v>58</v>
      </c>
      <c r="AE1825" s="1" t="s">
        <v>58</v>
      </c>
      <c r="AF1825" s="1" t="s">
        <v>58</v>
      </c>
      <c r="AG1825" s="1" t="s">
        <v>58</v>
      </c>
      <c r="AH1825" s="1" t="s">
        <v>58</v>
      </c>
      <c r="AI1825" s="1" t="s">
        <v>58</v>
      </c>
      <c r="AJ1825" s="1" t="s">
        <v>58</v>
      </c>
      <c r="AK1825" s="1">
        <v>0</v>
      </c>
      <c r="AL1825" s="1">
        <v>0</v>
      </c>
      <c r="AM1825" s="1">
        <v>1</v>
      </c>
      <c r="AN1825" s="1">
        <v>0</v>
      </c>
      <c r="AO1825" s="1">
        <v>1</v>
      </c>
      <c r="AP1825" s="1">
        <v>0</v>
      </c>
      <c r="AQ1825" s="1">
        <v>0</v>
      </c>
      <c r="AR1825" s="1">
        <v>0</v>
      </c>
      <c r="AS1825" s="1">
        <v>1</v>
      </c>
      <c r="AT1825" s="1">
        <v>6</v>
      </c>
      <c r="AU1825" s="1">
        <v>77624</v>
      </c>
      <c r="AV1825" s="1">
        <v>12.7</v>
      </c>
      <c r="AW1825" s="1" t="s">
        <v>59</v>
      </c>
      <c r="AX1825" s="1">
        <v>7</v>
      </c>
    </row>
    <row r="1826" spans="1:50">
      <c r="A1826" s="1" t="s">
        <v>3205</v>
      </c>
      <c r="B1826" s="1" t="s">
        <v>170</v>
      </c>
      <c r="C1826" s="1" t="s">
        <v>366</v>
      </c>
      <c r="D1826" s="1">
        <v>7160</v>
      </c>
      <c r="E1826" s="1" t="s">
        <v>53</v>
      </c>
      <c r="F1826" s="1">
        <v>60</v>
      </c>
      <c r="G1826" s="1" t="s">
        <v>246</v>
      </c>
      <c r="H1826" s="1">
        <v>391.45</v>
      </c>
      <c r="I1826" s="1" t="s">
        <v>55</v>
      </c>
      <c r="J1826" s="1" t="s">
        <v>55</v>
      </c>
      <c r="K1826" s="1" t="s">
        <v>85</v>
      </c>
      <c r="L1826" s="1" t="s">
        <v>58</v>
      </c>
      <c r="M1826" s="1">
        <v>0</v>
      </c>
      <c r="N1826" s="1">
        <v>2</v>
      </c>
      <c r="O1826" s="1">
        <v>2</v>
      </c>
      <c r="P1826" s="1">
        <v>0</v>
      </c>
      <c r="Q1826" s="1" t="s">
        <v>59</v>
      </c>
      <c r="R1826" s="1" t="s">
        <v>66</v>
      </c>
      <c r="S1826" s="1" t="s">
        <v>59</v>
      </c>
      <c r="T1826" s="1" t="s">
        <v>59</v>
      </c>
      <c r="U1826" s="1" t="s">
        <v>66</v>
      </c>
      <c r="V1826" s="1">
        <v>1</v>
      </c>
      <c r="W1826" s="1">
        <v>0</v>
      </c>
      <c r="X1826" s="1">
        <v>1</v>
      </c>
      <c r="Y1826" s="1" t="s">
        <v>58</v>
      </c>
      <c r="Z1826" s="1" t="s">
        <v>58</v>
      </c>
      <c r="AA1826" s="1" t="s">
        <v>58</v>
      </c>
      <c r="AB1826" s="1" t="s">
        <v>58</v>
      </c>
      <c r="AC1826" s="1" t="s">
        <v>58</v>
      </c>
      <c r="AD1826" s="1" t="s">
        <v>58</v>
      </c>
      <c r="AE1826" s="1" t="s">
        <v>66</v>
      </c>
      <c r="AF1826" s="1" t="s">
        <v>58</v>
      </c>
      <c r="AG1826" s="1" t="s">
        <v>58</v>
      </c>
      <c r="AH1826" s="1" t="s">
        <v>58</v>
      </c>
      <c r="AI1826" s="1" t="s">
        <v>58</v>
      </c>
      <c r="AJ1826" s="1" t="s">
        <v>58</v>
      </c>
      <c r="AK1826" s="1">
        <v>1</v>
      </c>
      <c r="AL1826" s="1">
        <v>1</v>
      </c>
      <c r="AM1826" s="1">
        <v>1</v>
      </c>
      <c r="AN1826" s="1">
        <v>0</v>
      </c>
      <c r="AO1826" s="1">
        <v>1</v>
      </c>
      <c r="AP1826" s="1">
        <v>1</v>
      </c>
      <c r="AQ1826" s="1">
        <v>0</v>
      </c>
      <c r="AR1826" s="1">
        <v>1</v>
      </c>
      <c r="AS1826" s="1">
        <v>1</v>
      </c>
      <c r="AT1826" s="1">
        <v>7</v>
      </c>
      <c r="AU1826" s="1">
        <v>69526</v>
      </c>
      <c r="AV1826" s="1">
        <v>14.1</v>
      </c>
      <c r="AW1826" s="1" t="s">
        <v>59</v>
      </c>
      <c r="AX1826" s="1">
        <v>4</v>
      </c>
    </row>
    <row r="1827" spans="1:50">
      <c r="A1827" s="1" t="s">
        <v>3206</v>
      </c>
      <c r="B1827" s="1" t="s">
        <v>1861</v>
      </c>
      <c r="C1827" s="1" t="s">
        <v>137</v>
      </c>
      <c r="D1827" s="1">
        <v>6480</v>
      </c>
      <c r="E1827" s="1" t="s">
        <v>63</v>
      </c>
      <c r="F1827" s="1">
        <v>48</v>
      </c>
      <c r="G1827" s="1" t="s">
        <v>163</v>
      </c>
      <c r="H1827" s="1">
        <v>415.46</v>
      </c>
      <c r="I1827" s="1" t="s">
        <v>105</v>
      </c>
      <c r="J1827" s="1" t="s">
        <v>71</v>
      </c>
      <c r="K1827" s="1" t="s">
        <v>145</v>
      </c>
      <c r="L1827" s="1" t="s">
        <v>66</v>
      </c>
      <c r="M1827" s="1">
        <v>1</v>
      </c>
      <c r="N1827" s="1">
        <v>2</v>
      </c>
      <c r="O1827" s="1">
        <v>1</v>
      </c>
      <c r="P1827" s="1">
        <v>1</v>
      </c>
      <c r="Q1827" s="1" t="s">
        <v>59</v>
      </c>
      <c r="R1827" s="1" t="s">
        <v>59</v>
      </c>
      <c r="S1827" s="1" t="s">
        <v>59</v>
      </c>
      <c r="T1827" s="1" t="s">
        <v>59</v>
      </c>
      <c r="U1827" s="1" t="s">
        <v>59</v>
      </c>
      <c r="W1827" s="1">
        <v>0</v>
      </c>
      <c r="X1827" s="1">
        <v>0</v>
      </c>
      <c r="Y1827" s="1" t="s">
        <v>66</v>
      </c>
      <c r="Z1827" s="1" t="s">
        <v>66</v>
      </c>
      <c r="AA1827" s="1" t="s">
        <v>58</v>
      </c>
      <c r="AB1827" s="1" t="s">
        <v>66</v>
      </c>
      <c r="AC1827" s="1" t="s">
        <v>58</v>
      </c>
      <c r="AD1827" s="1" t="s">
        <v>66</v>
      </c>
      <c r="AE1827" s="1" t="s">
        <v>58</v>
      </c>
      <c r="AF1827" s="1" t="s">
        <v>58</v>
      </c>
      <c r="AG1827" s="1" t="s">
        <v>58</v>
      </c>
      <c r="AH1827" s="1" t="s">
        <v>58</v>
      </c>
      <c r="AI1827" s="1" t="s">
        <v>58</v>
      </c>
      <c r="AJ1827" s="1" t="s">
        <v>58</v>
      </c>
      <c r="AK1827" s="1">
        <v>0</v>
      </c>
      <c r="AL1827" s="1">
        <v>1</v>
      </c>
      <c r="AM1827" s="1">
        <v>1</v>
      </c>
      <c r="AN1827" s="1">
        <v>0</v>
      </c>
      <c r="AO1827" s="1">
        <v>1</v>
      </c>
      <c r="AP1827" s="1">
        <v>0</v>
      </c>
      <c r="AQ1827" s="1">
        <v>0</v>
      </c>
      <c r="AR1827" s="1">
        <v>1</v>
      </c>
      <c r="AS1827" s="1">
        <v>0</v>
      </c>
      <c r="AT1827" s="1">
        <v>8</v>
      </c>
      <c r="AU1827" s="1">
        <v>79916</v>
      </c>
      <c r="AV1827" s="1">
        <v>13.9</v>
      </c>
      <c r="AW1827" s="1" t="s">
        <v>59</v>
      </c>
      <c r="AX1827" s="1">
        <v>5</v>
      </c>
    </row>
    <row r="1828" spans="1:50">
      <c r="A1828" s="1" t="s">
        <v>3207</v>
      </c>
      <c r="B1828" s="1" t="s">
        <v>1062</v>
      </c>
      <c r="C1828" s="1" t="s">
        <v>236</v>
      </c>
      <c r="D1828" s="1">
        <v>8520</v>
      </c>
      <c r="E1828" s="1" t="s">
        <v>63</v>
      </c>
      <c r="F1828" s="1">
        <v>0</v>
      </c>
      <c r="G1828" s="1" t="s">
        <v>64</v>
      </c>
      <c r="H1828" s="1">
        <v>279.93</v>
      </c>
      <c r="I1828" s="1" t="s">
        <v>55</v>
      </c>
      <c r="J1828" s="1" t="s">
        <v>55</v>
      </c>
      <c r="K1828" s="1" t="s">
        <v>128</v>
      </c>
      <c r="L1828" s="1" t="s">
        <v>58</v>
      </c>
      <c r="M1828" s="1">
        <v>0</v>
      </c>
      <c r="N1828" s="1">
        <v>0</v>
      </c>
      <c r="O1828" s="1">
        <v>0</v>
      </c>
      <c r="P1828" s="1">
        <v>0</v>
      </c>
      <c r="Q1828" s="1" t="s">
        <v>59</v>
      </c>
      <c r="R1828" s="1" t="s">
        <v>59</v>
      </c>
      <c r="S1828" s="1" t="s">
        <v>59</v>
      </c>
      <c r="T1828" s="1" t="s">
        <v>59</v>
      </c>
      <c r="U1828" s="1" t="s">
        <v>59</v>
      </c>
      <c r="V1828" s="1">
        <v>1</v>
      </c>
      <c r="W1828" s="1">
        <v>1</v>
      </c>
      <c r="X1828" s="1">
        <v>0</v>
      </c>
      <c r="Y1828" s="1" t="s">
        <v>58</v>
      </c>
      <c r="Z1828" s="1" t="s">
        <v>58</v>
      </c>
      <c r="AA1828" s="1" t="s">
        <v>58</v>
      </c>
      <c r="AB1828" s="1" t="s">
        <v>58</v>
      </c>
      <c r="AC1828" s="1" t="s">
        <v>58</v>
      </c>
      <c r="AD1828" s="1" t="s">
        <v>58</v>
      </c>
      <c r="AE1828" s="1" t="s">
        <v>58</v>
      </c>
      <c r="AF1828" s="1" t="s">
        <v>58</v>
      </c>
      <c r="AG1828" s="1" t="s">
        <v>58</v>
      </c>
      <c r="AH1828" s="1" t="s">
        <v>58</v>
      </c>
      <c r="AI1828" s="1" t="s">
        <v>58</v>
      </c>
      <c r="AJ1828" s="1" t="s">
        <v>58</v>
      </c>
      <c r="AK1828" s="1">
        <v>1</v>
      </c>
      <c r="AL1828" s="1">
        <v>1</v>
      </c>
      <c r="AM1828" s="1">
        <v>1</v>
      </c>
      <c r="AN1828" s="1">
        <v>0</v>
      </c>
      <c r="AO1828" s="1">
        <v>0</v>
      </c>
      <c r="AP1828" s="1">
        <v>0</v>
      </c>
      <c r="AQ1828" s="1">
        <v>1</v>
      </c>
      <c r="AR1828" s="1">
        <v>0</v>
      </c>
      <c r="AS1828" s="1">
        <v>0</v>
      </c>
      <c r="AT1828" s="1">
        <v>7</v>
      </c>
      <c r="AU1828" s="1">
        <v>69393</v>
      </c>
      <c r="AV1828" s="1">
        <v>14.1</v>
      </c>
      <c r="AW1828" s="1" t="s">
        <v>59</v>
      </c>
      <c r="AX1828" s="1">
        <v>4</v>
      </c>
    </row>
    <row r="1829" spans="1:50">
      <c r="A1829" s="1" t="s">
        <v>3208</v>
      </c>
      <c r="B1829" s="1" t="s">
        <v>707</v>
      </c>
      <c r="C1829" s="1" t="s">
        <v>366</v>
      </c>
      <c r="D1829" s="1">
        <v>7160</v>
      </c>
      <c r="E1829" s="1" t="s">
        <v>63</v>
      </c>
      <c r="F1829" s="1">
        <v>38</v>
      </c>
      <c r="G1829" s="1" t="s">
        <v>84</v>
      </c>
      <c r="H1829" s="1">
        <v>371.38</v>
      </c>
      <c r="I1829" s="1" t="s">
        <v>94</v>
      </c>
      <c r="J1829" s="1" t="s">
        <v>71</v>
      </c>
      <c r="K1829" s="1" t="s">
        <v>72</v>
      </c>
      <c r="L1829" s="1" t="s">
        <v>66</v>
      </c>
      <c r="M1829" s="1">
        <v>1</v>
      </c>
      <c r="N1829" s="1">
        <v>2</v>
      </c>
      <c r="O1829" s="1">
        <v>2</v>
      </c>
      <c r="P1829" s="1">
        <v>0</v>
      </c>
      <c r="Q1829" s="1" t="s">
        <v>66</v>
      </c>
      <c r="R1829" s="1" t="s">
        <v>66</v>
      </c>
      <c r="S1829" s="1" t="s">
        <v>59</v>
      </c>
      <c r="T1829" s="1" t="s">
        <v>59</v>
      </c>
      <c r="U1829" s="1" t="s">
        <v>66</v>
      </c>
      <c r="V1829" s="1">
        <v>1</v>
      </c>
      <c r="W1829" s="1">
        <v>1</v>
      </c>
      <c r="X1829" s="1">
        <v>0</v>
      </c>
      <c r="Y1829" s="1" t="s">
        <v>58</v>
      </c>
      <c r="Z1829" s="1" t="s">
        <v>66</v>
      </c>
      <c r="AA1829" s="1" t="s">
        <v>58</v>
      </c>
      <c r="AB1829" s="1" t="s">
        <v>66</v>
      </c>
      <c r="AC1829" s="1" t="s">
        <v>58</v>
      </c>
      <c r="AD1829" s="1" t="s">
        <v>66</v>
      </c>
      <c r="AE1829" s="1" t="s">
        <v>66</v>
      </c>
      <c r="AF1829" s="1" t="s">
        <v>58</v>
      </c>
      <c r="AG1829" s="1" t="s">
        <v>58</v>
      </c>
      <c r="AH1829" s="1" t="s">
        <v>58</v>
      </c>
      <c r="AI1829" s="1" t="s">
        <v>58</v>
      </c>
      <c r="AJ1829" s="1" t="s">
        <v>58</v>
      </c>
      <c r="AK1829" s="1">
        <v>0</v>
      </c>
      <c r="AL1829" s="1">
        <v>1</v>
      </c>
      <c r="AM1829" s="1">
        <v>1</v>
      </c>
      <c r="AN1829" s="1">
        <v>0</v>
      </c>
      <c r="AO1829" s="1">
        <v>1</v>
      </c>
      <c r="AP1829" s="1">
        <v>0</v>
      </c>
      <c r="AQ1829" s="1">
        <v>1</v>
      </c>
      <c r="AR1829" s="1">
        <v>0</v>
      </c>
      <c r="AS1829" s="1">
        <v>0</v>
      </c>
      <c r="AT1829" s="1">
        <v>8</v>
      </c>
      <c r="AU1829" s="1">
        <v>82777</v>
      </c>
      <c r="AV1829" s="1">
        <v>14.1</v>
      </c>
      <c r="AW1829" s="1" t="s">
        <v>59</v>
      </c>
      <c r="AX1829" s="1">
        <v>4</v>
      </c>
    </row>
    <row r="1830" spans="1:50">
      <c r="A1830" s="1" t="s">
        <v>3209</v>
      </c>
      <c r="B1830" s="1" t="s">
        <v>3210</v>
      </c>
      <c r="C1830" s="1" t="s">
        <v>148</v>
      </c>
      <c r="D1830" s="1">
        <v>5640</v>
      </c>
      <c r="E1830" s="1" t="s">
        <v>63</v>
      </c>
      <c r="F1830" s="1">
        <v>48</v>
      </c>
      <c r="G1830" s="1" t="s">
        <v>64</v>
      </c>
      <c r="H1830" s="1">
        <v>353.29</v>
      </c>
      <c r="I1830" s="1" t="s">
        <v>100</v>
      </c>
      <c r="J1830" s="1" t="s">
        <v>56</v>
      </c>
      <c r="K1830" s="1" t="s">
        <v>168</v>
      </c>
      <c r="L1830" s="1" t="s">
        <v>58</v>
      </c>
      <c r="M1830" s="1">
        <v>0</v>
      </c>
      <c r="N1830" s="1">
        <v>2</v>
      </c>
      <c r="O1830" s="1">
        <v>2</v>
      </c>
      <c r="P1830" s="1">
        <v>0</v>
      </c>
      <c r="Q1830" s="1" t="s">
        <v>59</v>
      </c>
      <c r="R1830" s="1" t="s">
        <v>59</v>
      </c>
      <c r="S1830" s="1" t="s">
        <v>59</v>
      </c>
      <c r="T1830" s="1" t="s">
        <v>59</v>
      </c>
      <c r="U1830" s="1" t="s">
        <v>59</v>
      </c>
      <c r="W1830" s="1">
        <v>0</v>
      </c>
      <c r="X1830" s="1">
        <v>0</v>
      </c>
      <c r="Y1830" s="1" t="s">
        <v>58</v>
      </c>
      <c r="Z1830" s="1" t="s">
        <v>66</v>
      </c>
      <c r="AA1830" s="1" t="s">
        <v>58</v>
      </c>
      <c r="AB1830" s="1" t="s">
        <v>58</v>
      </c>
      <c r="AC1830" s="1" t="s">
        <v>58</v>
      </c>
      <c r="AD1830" s="1" t="s">
        <v>58</v>
      </c>
      <c r="AE1830" s="1" t="s">
        <v>58</v>
      </c>
      <c r="AF1830" s="1" t="s">
        <v>58</v>
      </c>
      <c r="AG1830" s="1" t="s">
        <v>58</v>
      </c>
      <c r="AH1830" s="1" t="s">
        <v>58</v>
      </c>
      <c r="AI1830" s="1" t="s">
        <v>58</v>
      </c>
      <c r="AJ1830" s="1" t="s">
        <v>58</v>
      </c>
      <c r="AK1830" s="1">
        <v>0</v>
      </c>
      <c r="AL1830" s="1">
        <v>1</v>
      </c>
      <c r="AM1830" s="1">
        <v>1</v>
      </c>
      <c r="AN1830" s="1">
        <v>0</v>
      </c>
      <c r="AO1830" s="1">
        <v>0</v>
      </c>
      <c r="AP1830" s="1">
        <v>0</v>
      </c>
      <c r="AQ1830" s="1">
        <v>0</v>
      </c>
      <c r="AR1830" s="1">
        <v>1</v>
      </c>
      <c r="AS1830" s="1">
        <v>0</v>
      </c>
      <c r="AT1830" s="1">
        <v>6</v>
      </c>
      <c r="AU1830" s="1">
        <v>84999</v>
      </c>
      <c r="AV1830" s="1">
        <v>12.7</v>
      </c>
      <c r="AW1830" s="1" t="s">
        <v>59</v>
      </c>
      <c r="AX1830" s="1">
        <v>3</v>
      </c>
    </row>
    <row r="1831" spans="1:50">
      <c r="A1831" s="1" t="s">
        <v>3211</v>
      </c>
      <c r="B1831" s="1" t="s">
        <v>3212</v>
      </c>
      <c r="C1831" s="1" t="s">
        <v>148</v>
      </c>
      <c r="D1831" s="1">
        <v>5015</v>
      </c>
      <c r="E1831" s="1" t="s">
        <v>53</v>
      </c>
      <c r="F1831" s="1">
        <v>36</v>
      </c>
      <c r="G1831" s="1" t="s">
        <v>127</v>
      </c>
      <c r="H1831" s="1">
        <v>460.2</v>
      </c>
      <c r="I1831" s="1" t="s">
        <v>55</v>
      </c>
      <c r="J1831" s="1" t="s">
        <v>55</v>
      </c>
      <c r="K1831" s="1" t="s">
        <v>116</v>
      </c>
      <c r="L1831" s="1" t="s">
        <v>66</v>
      </c>
      <c r="M1831" s="1">
        <v>3</v>
      </c>
      <c r="N1831" s="1">
        <v>1</v>
      </c>
      <c r="O1831" s="1">
        <v>1</v>
      </c>
      <c r="P1831" s="1">
        <v>0</v>
      </c>
      <c r="Q1831" s="1" t="s">
        <v>59</v>
      </c>
      <c r="R1831" s="1" t="s">
        <v>59</v>
      </c>
      <c r="S1831" s="1" t="s">
        <v>59</v>
      </c>
      <c r="T1831" s="1" t="s">
        <v>59</v>
      </c>
      <c r="U1831" s="1" t="s">
        <v>59</v>
      </c>
      <c r="W1831" s="1">
        <v>0</v>
      </c>
      <c r="X1831" s="1">
        <v>0</v>
      </c>
      <c r="Y1831" s="1" t="s">
        <v>58</v>
      </c>
      <c r="Z1831" s="1" t="s">
        <v>58</v>
      </c>
      <c r="AA1831" s="1" t="s">
        <v>58</v>
      </c>
      <c r="AB1831" s="1" t="s">
        <v>58</v>
      </c>
      <c r="AC1831" s="1" t="s">
        <v>58</v>
      </c>
      <c r="AD1831" s="1" t="s">
        <v>58</v>
      </c>
      <c r="AE1831" s="1" t="s">
        <v>58</v>
      </c>
      <c r="AF1831" s="1" t="s">
        <v>58</v>
      </c>
      <c r="AG1831" s="1" t="s">
        <v>58</v>
      </c>
      <c r="AH1831" s="1" t="s">
        <v>58</v>
      </c>
      <c r="AI1831" s="1" t="s">
        <v>58</v>
      </c>
      <c r="AJ1831" s="1" t="s">
        <v>58</v>
      </c>
      <c r="AK1831" s="1">
        <v>0</v>
      </c>
      <c r="AL1831" s="1">
        <v>0</v>
      </c>
      <c r="AM1831" s="1">
        <v>0</v>
      </c>
      <c r="AN1831" s="1">
        <v>0</v>
      </c>
      <c r="AO1831" s="1">
        <v>0</v>
      </c>
      <c r="AP1831" s="1">
        <v>0</v>
      </c>
      <c r="AQ1831" s="1">
        <v>0</v>
      </c>
      <c r="AR1831" s="1">
        <v>0</v>
      </c>
      <c r="AS1831" s="1">
        <v>0</v>
      </c>
      <c r="AT1831" s="1">
        <v>8</v>
      </c>
      <c r="AU1831" s="1">
        <v>101419</v>
      </c>
      <c r="AV1831" s="1">
        <v>15.3</v>
      </c>
      <c r="AW1831" s="1" t="s">
        <v>59</v>
      </c>
      <c r="AX1831" s="1">
        <v>3</v>
      </c>
    </row>
    <row r="1832" spans="1:50">
      <c r="A1832" s="1" t="s">
        <v>3213</v>
      </c>
      <c r="B1832" s="1" t="s">
        <v>1356</v>
      </c>
      <c r="C1832" s="1" t="s">
        <v>69</v>
      </c>
      <c r="D1832" s="1">
        <v>6440</v>
      </c>
      <c r="E1832" s="1" t="s">
        <v>63</v>
      </c>
      <c r="F1832" s="1">
        <v>56</v>
      </c>
      <c r="G1832" s="1" t="s">
        <v>127</v>
      </c>
      <c r="H1832" s="1">
        <v>417.43</v>
      </c>
      <c r="I1832" s="1" t="s">
        <v>55</v>
      </c>
      <c r="J1832" s="1" t="s">
        <v>71</v>
      </c>
      <c r="K1832" s="1" t="s">
        <v>168</v>
      </c>
      <c r="L1832" s="1" t="s">
        <v>58</v>
      </c>
      <c r="M1832" s="1">
        <v>0</v>
      </c>
      <c r="N1832" s="1">
        <v>1</v>
      </c>
      <c r="O1832" s="1">
        <v>1</v>
      </c>
      <c r="P1832" s="1">
        <v>0</v>
      </c>
      <c r="Q1832" s="1" t="s">
        <v>59</v>
      </c>
      <c r="R1832" s="1" t="s">
        <v>59</v>
      </c>
      <c r="S1832" s="1" t="s">
        <v>59</v>
      </c>
      <c r="T1832" s="1" t="s">
        <v>59</v>
      </c>
      <c r="U1832" s="1" t="s">
        <v>59</v>
      </c>
      <c r="W1832" s="1">
        <v>0</v>
      </c>
      <c r="X1832" s="1">
        <v>0</v>
      </c>
      <c r="Y1832" s="1" t="s">
        <v>66</v>
      </c>
      <c r="Z1832" s="1" t="s">
        <v>66</v>
      </c>
      <c r="AA1832" s="1" t="s">
        <v>58</v>
      </c>
      <c r="AB1832" s="1" t="s">
        <v>66</v>
      </c>
      <c r="AC1832" s="1" t="s">
        <v>58</v>
      </c>
      <c r="AD1832" s="1" t="s">
        <v>58</v>
      </c>
      <c r="AE1832" s="1" t="s">
        <v>58</v>
      </c>
      <c r="AF1832" s="1" t="s">
        <v>58</v>
      </c>
      <c r="AG1832" s="1" t="s">
        <v>58</v>
      </c>
      <c r="AH1832" s="1" t="s">
        <v>58</v>
      </c>
      <c r="AI1832" s="1" t="s">
        <v>58</v>
      </c>
      <c r="AJ1832" s="1" t="s">
        <v>58</v>
      </c>
      <c r="AK1832" s="1">
        <v>0</v>
      </c>
      <c r="AL1832" s="1">
        <v>1</v>
      </c>
      <c r="AM1832" s="1">
        <v>1</v>
      </c>
      <c r="AN1832" s="1">
        <v>1</v>
      </c>
      <c r="AO1832" s="1">
        <v>1</v>
      </c>
      <c r="AP1832" s="1">
        <v>0</v>
      </c>
      <c r="AQ1832" s="1">
        <v>0</v>
      </c>
      <c r="AR1832" s="1">
        <v>0</v>
      </c>
      <c r="AS1832" s="1">
        <v>1</v>
      </c>
      <c r="AT1832" s="1">
        <v>6</v>
      </c>
      <c r="AU1832" s="1">
        <v>66619</v>
      </c>
      <c r="AV1832" s="1">
        <v>13.6</v>
      </c>
      <c r="AW1832" s="1" t="s">
        <v>59</v>
      </c>
      <c r="AX1832" s="1">
        <v>6</v>
      </c>
    </row>
    <row r="1833" spans="1:50">
      <c r="A1833" s="1" t="s">
        <v>3214</v>
      </c>
      <c r="B1833" s="1" t="s">
        <v>3215</v>
      </c>
      <c r="C1833" s="1" t="s">
        <v>182</v>
      </c>
      <c r="D1833" s="1">
        <v>720</v>
      </c>
      <c r="E1833" s="1" t="s">
        <v>63</v>
      </c>
      <c r="F1833" s="1">
        <v>52</v>
      </c>
      <c r="G1833" s="1" t="s">
        <v>127</v>
      </c>
      <c r="H1833" s="1">
        <v>466.78</v>
      </c>
      <c r="I1833" s="1" t="s">
        <v>105</v>
      </c>
      <c r="J1833" s="1" t="s">
        <v>55</v>
      </c>
      <c r="K1833" s="1" t="s">
        <v>85</v>
      </c>
      <c r="L1833" s="1" t="s">
        <v>66</v>
      </c>
      <c r="M1833" s="1">
        <v>1</v>
      </c>
      <c r="N1833" s="1">
        <v>2</v>
      </c>
      <c r="O1833" s="1">
        <v>2</v>
      </c>
      <c r="P1833" s="1">
        <v>0</v>
      </c>
      <c r="Q1833" s="1" t="s">
        <v>59</v>
      </c>
      <c r="R1833" s="1" t="s">
        <v>66</v>
      </c>
      <c r="S1833" s="1" t="s">
        <v>66</v>
      </c>
      <c r="T1833" s="1" t="s">
        <v>66</v>
      </c>
      <c r="U1833" s="1" t="s">
        <v>59</v>
      </c>
      <c r="V1833" s="1">
        <v>1</v>
      </c>
      <c r="W1833" s="1">
        <v>1</v>
      </c>
      <c r="X1833" s="1">
        <v>0</v>
      </c>
      <c r="Y1833" s="1" t="s">
        <v>66</v>
      </c>
      <c r="Z1833" s="1" t="s">
        <v>58</v>
      </c>
      <c r="AA1833" s="1" t="s">
        <v>58</v>
      </c>
      <c r="AB1833" s="1" t="s">
        <v>66</v>
      </c>
      <c r="AC1833" s="1" t="s">
        <v>58</v>
      </c>
      <c r="AD1833" s="1" t="s">
        <v>58</v>
      </c>
      <c r="AE1833" s="1" t="s">
        <v>66</v>
      </c>
      <c r="AF1833" s="1" t="s">
        <v>58</v>
      </c>
      <c r="AG1833" s="1" t="s">
        <v>58</v>
      </c>
      <c r="AH1833" s="1" t="s">
        <v>66</v>
      </c>
      <c r="AI1833" s="1" t="s">
        <v>66</v>
      </c>
      <c r="AJ1833" s="1" t="s">
        <v>58</v>
      </c>
      <c r="AK1833" s="1">
        <v>1</v>
      </c>
      <c r="AL1833" s="1">
        <v>1</v>
      </c>
      <c r="AM1833" s="1">
        <v>1</v>
      </c>
      <c r="AN1833" s="1">
        <v>0</v>
      </c>
      <c r="AO1833" s="1">
        <v>0</v>
      </c>
      <c r="AP1833" s="1">
        <v>0</v>
      </c>
      <c r="AQ1833" s="1">
        <v>0</v>
      </c>
      <c r="AR1833" s="1">
        <v>0</v>
      </c>
      <c r="AS1833" s="1">
        <v>1</v>
      </c>
      <c r="AT1833" s="1">
        <v>7</v>
      </c>
      <c r="AU1833" s="1">
        <v>84399</v>
      </c>
      <c r="AV1833" s="1">
        <v>13.3</v>
      </c>
      <c r="AW1833" s="1" t="s">
        <v>59</v>
      </c>
      <c r="AX1833" s="1">
        <v>7</v>
      </c>
    </row>
    <row r="1834" spans="1:50">
      <c r="A1834" s="1" t="s">
        <v>3216</v>
      </c>
      <c r="B1834" s="1" t="s">
        <v>3217</v>
      </c>
      <c r="C1834" s="1" t="s">
        <v>185</v>
      </c>
      <c r="D1834" s="1">
        <v>1600</v>
      </c>
      <c r="E1834" s="1" t="s">
        <v>53</v>
      </c>
      <c r="F1834" s="1">
        <v>26</v>
      </c>
      <c r="G1834" s="1" t="s">
        <v>104</v>
      </c>
      <c r="H1834" s="1">
        <v>324.01</v>
      </c>
      <c r="I1834" s="1" t="s">
        <v>261</v>
      </c>
      <c r="J1834" s="1" t="s">
        <v>56</v>
      </c>
      <c r="K1834" s="1" t="s">
        <v>90</v>
      </c>
      <c r="L1834" s="1" t="s">
        <v>66</v>
      </c>
      <c r="M1834" s="1">
        <v>1</v>
      </c>
      <c r="N1834" s="1">
        <v>2</v>
      </c>
      <c r="O1834" s="1">
        <v>1</v>
      </c>
      <c r="P1834" s="1">
        <v>0</v>
      </c>
      <c r="Q1834" s="1" t="s">
        <v>59</v>
      </c>
      <c r="R1834" s="1" t="s">
        <v>59</v>
      </c>
      <c r="S1834" s="1" t="s">
        <v>59</v>
      </c>
      <c r="T1834" s="1" t="s">
        <v>59</v>
      </c>
      <c r="U1834" s="1" t="s">
        <v>59</v>
      </c>
      <c r="W1834" s="1">
        <v>0</v>
      </c>
      <c r="X1834" s="1">
        <v>0</v>
      </c>
      <c r="Y1834" s="1" t="s">
        <v>58</v>
      </c>
      <c r="Z1834" s="1" t="s">
        <v>66</v>
      </c>
      <c r="AA1834" s="1" t="s">
        <v>58</v>
      </c>
      <c r="AB1834" s="1" t="s">
        <v>66</v>
      </c>
      <c r="AC1834" s="1" t="s">
        <v>58</v>
      </c>
      <c r="AD1834" s="1" t="s">
        <v>58</v>
      </c>
      <c r="AE1834" s="1" t="s">
        <v>58</v>
      </c>
      <c r="AF1834" s="1" t="s">
        <v>58</v>
      </c>
      <c r="AG1834" s="1" t="s">
        <v>58</v>
      </c>
      <c r="AH1834" s="1" t="s">
        <v>58</v>
      </c>
      <c r="AI1834" s="1" t="s">
        <v>58</v>
      </c>
      <c r="AJ1834" s="1" t="s">
        <v>58</v>
      </c>
      <c r="AK1834" s="1">
        <v>1</v>
      </c>
      <c r="AL1834" s="1">
        <v>0</v>
      </c>
      <c r="AM1834" s="1">
        <v>1</v>
      </c>
      <c r="AN1834" s="1">
        <v>0</v>
      </c>
      <c r="AO1834" s="1">
        <v>0</v>
      </c>
      <c r="AP1834" s="1">
        <v>0</v>
      </c>
      <c r="AQ1834" s="1">
        <v>0</v>
      </c>
      <c r="AR1834" s="1">
        <v>0</v>
      </c>
      <c r="AS1834" s="1">
        <v>0</v>
      </c>
      <c r="AT1834" s="1">
        <v>4</v>
      </c>
      <c r="AU1834" s="1">
        <v>58610</v>
      </c>
      <c r="AV1834" s="1">
        <v>13</v>
      </c>
      <c r="AW1834" s="1" t="s">
        <v>59</v>
      </c>
      <c r="AX1834" s="1">
        <v>1</v>
      </c>
    </row>
    <row r="1835" spans="1:50">
      <c r="A1835" s="1" t="s">
        <v>3218</v>
      </c>
      <c r="B1835" s="1" t="s">
        <v>2865</v>
      </c>
      <c r="C1835" s="1" t="s">
        <v>212</v>
      </c>
      <c r="D1835" s="1">
        <v>6640</v>
      </c>
      <c r="E1835" s="1" t="s">
        <v>53</v>
      </c>
      <c r="F1835" s="1">
        <v>64</v>
      </c>
      <c r="G1835" s="1" t="s">
        <v>163</v>
      </c>
      <c r="H1835" s="1">
        <v>477.96</v>
      </c>
      <c r="I1835" s="1" t="s">
        <v>105</v>
      </c>
      <c r="J1835" s="1" t="s">
        <v>71</v>
      </c>
      <c r="K1835" s="1" t="s">
        <v>156</v>
      </c>
      <c r="L1835" s="1" t="s">
        <v>66</v>
      </c>
      <c r="M1835" s="1">
        <v>1</v>
      </c>
      <c r="N1835" s="1">
        <v>2</v>
      </c>
      <c r="O1835" s="1">
        <v>2</v>
      </c>
      <c r="P1835" s="1">
        <v>1</v>
      </c>
      <c r="Q1835" s="1" t="s">
        <v>59</v>
      </c>
      <c r="R1835" s="1" t="s">
        <v>66</v>
      </c>
      <c r="S1835" s="1" t="s">
        <v>59</v>
      </c>
      <c r="T1835" s="1" t="s">
        <v>66</v>
      </c>
      <c r="U1835" s="1" t="s">
        <v>59</v>
      </c>
      <c r="W1835" s="1">
        <v>0</v>
      </c>
      <c r="X1835" s="1">
        <v>0</v>
      </c>
      <c r="Y1835" s="1" t="s">
        <v>66</v>
      </c>
      <c r="Z1835" s="1" t="s">
        <v>66</v>
      </c>
      <c r="AA1835" s="1" t="s">
        <v>58</v>
      </c>
      <c r="AB1835" s="1" t="s">
        <v>58</v>
      </c>
      <c r="AC1835" s="1" t="s">
        <v>58</v>
      </c>
      <c r="AD1835" s="1" t="s">
        <v>58</v>
      </c>
      <c r="AE1835" s="1" t="s">
        <v>66</v>
      </c>
      <c r="AF1835" s="1" t="s">
        <v>58</v>
      </c>
      <c r="AG1835" s="1" t="s">
        <v>58</v>
      </c>
      <c r="AH1835" s="1" t="s">
        <v>58</v>
      </c>
      <c r="AI1835" s="1" t="s">
        <v>58</v>
      </c>
      <c r="AJ1835" s="1" t="s">
        <v>58</v>
      </c>
      <c r="AK1835" s="1">
        <v>0</v>
      </c>
      <c r="AL1835" s="1">
        <v>0</v>
      </c>
      <c r="AM1835" s="1">
        <v>1</v>
      </c>
      <c r="AN1835" s="1">
        <v>0</v>
      </c>
      <c r="AO1835" s="1">
        <v>0</v>
      </c>
      <c r="AP1835" s="1">
        <v>0</v>
      </c>
      <c r="AQ1835" s="1">
        <v>0</v>
      </c>
      <c r="AR1835" s="1">
        <v>0</v>
      </c>
      <c r="AS1835" s="1">
        <v>0</v>
      </c>
      <c r="AT1835" s="1">
        <v>9</v>
      </c>
      <c r="AU1835" s="1">
        <v>103839</v>
      </c>
      <c r="AV1835" s="1">
        <v>15.7</v>
      </c>
      <c r="AW1835" s="1" t="s">
        <v>66</v>
      </c>
      <c r="AX1835" s="1">
        <v>7</v>
      </c>
    </row>
    <row r="1836" spans="1:50">
      <c r="A1836" s="1" t="s">
        <v>3219</v>
      </c>
      <c r="B1836" s="1" t="s">
        <v>1000</v>
      </c>
      <c r="C1836" s="1" t="s">
        <v>171</v>
      </c>
      <c r="D1836" s="1">
        <v>5600</v>
      </c>
      <c r="E1836" s="1" t="s">
        <v>53</v>
      </c>
      <c r="F1836" s="1">
        <v>38</v>
      </c>
      <c r="G1836" s="1" t="s">
        <v>64</v>
      </c>
      <c r="H1836" s="1">
        <v>359.87</v>
      </c>
      <c r="I1836" s="1" t="s">
        <v>76</v>
      </c>
      <c r="J1836" s="1" t="s">
        <v>71</v>
      </c>
      <c r="K1836" s="1" t="s">
        <v>256</v>
      </c>
      <c r="L1836" s="1" t="s">
        <v>58</v>
      </c>
      <c r="M1836" s="1">
        <v>0</v>
      </c>
      <c r="N1836" s="1">
        <v>1</v>
      </c>
      <c r="O1836" s="1">
        <v>1</v>
      </c>
      <c r="P1836" s="1">
        <v>0</v>
      </c>
      <c r="Q1836" s="1" t="s">
        <v>59</v>
      </c>
      <c r="R1836" s="1" t="s">
        <v>59</v>
      </c>
      <c r="S1836" s="1" t="s">
        <v>59</v>
      </c>
      <c r="T1836" s="1" t="s">
        <v>59</v>
      </c>
      <c r="U1836" s="1" t="s">
        <v>59</v>
      </c>
      <c r="V1836" s="1">
        <v>1</v>
      </c>
      <c r="W1836" s="1">
        <v>1</v>
      </c>
      <c r="X1836" s="1">
        <v>1</v>
      </c>
      <c r="Y1836" s="1" t="s">
        <v>58</v>
      </c>
      <c r="Z1836" s="1" t="s">
        <v>58</v>
      </c>
      <c r="AA1836" s="1" t="s">
        <v>58</v>
      </c>
      <c r="AB1836" s="1" t="s">
        <v>58</v>
      </c>
      <c r="AC1836" s="1" t="s">
        <v>58</v>
      </c>
      <c r="AD1836" s="1" t="s">
        <v>58</v>
      </c>
      <c r="AE1836" s="1" t="s">
        <v>58</v>
      </c>
      <c r="AF1836" s="1" t="s">
        <v>58</v>
      </c>
      <c r="AG1836" s="1" t="s">
        <v>58</v>
      </c>
      <c r="AH1836" s="1" t="s">
        <v>58</v>
      </c>
      <c r="AI1836" s="1" t="s">
        <v>58</v>
      </c>
      <c r="AJ1836" s="1" t="s">
        <v>58</v>
      </c>
      <c r="AK1836" s="1">
        <v>0</v>
      </c>
      <c r="AL1836" s="1">
        <v>0</v>
      </c>
      <c r="AM1836" s="1">
        <v>0</v>
      </c>
      <c r="AN1836" s="1">
        <v>0</v>
      </c>
      <c r="AO1836" s="1">
        <v>0</v>
      </c>
      <c r="AP1836" s="1">
        <v>0</v>
      </c>
      <c r="AQ1836" s="1">
        <v>0</v>
      </c>
      <c r="AR1836" s="1">
        <v>0</v>
      </c>
      <c r="AS1836" s="1">
        <v>1</v>
      </c>
      <c r="AT1836" s="1">
        <v>7</v>
      </c>
      <c r="AU1836" s="1">
        <v>73931</v>
      </c>
      <c r="AV1836" s="1">
        <v>12.4</v>
      </c>
      <c r="AW1836" s="1" t="s">
        <v>59</v>
      </c>
      <c r="AX1836" s="1">
        <v>3</v>
      </c>
    </row>
    <row r="1837" spans="1:50">
      <c r="A1837" s="1" t="s">
        <v>3220</v>
      </c>
      <c r="B1837" s="1" t="s">
        <v>3085</v>
      </c>
      <c r="C1837" s="1" t="s">
        <v>52</v>
      </c>
      <c r="D1837" s="1">
        <v>3280</v>
      </c>
      <c r="E1837" s="1" t="s">
        <v>63</v>
      </c>
      <c r="F1837" s="1">
        <v>40</v>
      </c>
      <c r="G1837" s="1" t="s">
        <v>226</v>
      </c>
      <c r="H1837" s="1">
        <v>381.58</v>
      </c>
      <c r="I1837" s="1" t="s">
        <v>100</v>
      </c>
      <c r="J1837" s="1" t="s">
        <v>71</v>
      </c>
      <c r="K1837" s="1" t="s">
        <v>116</v>
      </c>
      <c r="L1837" s="1" t="s">
        <v>58</v>
      </c>
      <c r="M1837" s="1">
        <v>0</v>
      </c>
      <c r="N1837" s="1">
        <v>1</v>
      </c>
      <c r="O1837" s="1">
        <v>1</v>
      </c>
      <c r="P1837" s="1">
        <v>0</v>
      </c>
      <c r="Q1837" s="1" t="s">
        <v>59</v>
      </c>
      <c r="R1837" s="1" t="s">
        <v>59</v>
      </c>
      <c r="S1837" s="1" t="s">
        <v>59</v>
      </c>
      <c r="T1837" s="1" t="s">
        <v>59</v>
      </c>
      <c r="U1837" s="1" t="s">
        <v>59</v>
      </c>
      <c r="W1837" s="1">
        <v>0</v>
      </c>
      <c r="X1837" s="1">
        <v>0</v>
      </c>
      <c r="Y1837" s="1" t="s">
        <v>66</v>
      </c>
      <c r="Z1837" s="1" t="s">
        <v>58</v>
      </c>
      <c r="AA1837" s="1" t="s">
        <v>58</v>
      </c>
      <c r="AB1837" s="1" t="s">
        <v>66</v>
      </c>
      <c r="AC1837" s="1" t="s">
        <v>58</v>
      </c>
      <c r="AD1837" s="1" t="s">
        <v>66</v>
      </c>
      <c r="AE1837" s="1" t="s">
        <v>58</v>
      </c>
      <c r="AF1837" s="1" t="s">
        <v>58</v>
      </c>
      <c r="AG1837" s="1" t="s">
        <v>66</v>
      </c>
      <c r="AH1837" s="1" t="s">
        <v>58</v>
      </c>
      <c r="AI1837" s="1" t="s">
        <v>58</v>
      </c>
      <c r="AJ1837" s="1" t="s">
        <v>58</v>
      </c>
      <c r="AK1837" s="1">
        <v>0</v>
      </c>
      <c r="AL1837" s="1">
        <v>0</v>
      </c>
      <c r="AM1837" s="1">
        <v>0</v>
      </c>
      <c r="AN1837" s="1">
        <v>0</v>
      </c>
      <c r="AO1837" s="1">
        <v>1</v>
      </c>
      <c r="AP1837" s="1">
        <v>0</v>
      </c>
      <c r="AQ1837" s="1">
        <v>0</v>
      </c>
      <c r="AR1837" s="1">
        <v>1</v>
      </c>
      <c r="AS1837" s="1">
        <v>1</v>
      </c>
      <c r="AT1837" s="1">
        <v>8</v>
      </c>
      <c r="AU1837" s="1">
        <v>97671</v>
      </c>
      <c r="AV1837" s="1">
        <v>14.7</v>
      </c>
      <c r="AW1837" s="1" t="s">
        <v>59</v>
      </c>
      <c r="AX1837" s="1">
        <v>5</v>
      </c>
    </row>
    <row r="1838" spans="1:50">
      <c r="A1838" s="1" t="s">
        <v>3221</v>
      </c>
      <c r="B1838" s="1" t="s">
        <v>1234</v>
      </c>
      <c r="C1838" s="1" t="s">
        <v>122</v>
      </c>
      <c r="D1838" s="1">
        <v>5960</v>
      </c>
      <c r="E1838" s="1" t="s">
        <v>53</v>
      </c>
      <c r="F1838" s="1">
        <v>54</v>
      </c>
      <c r="G1838" s="1" t="s">
        <v>84</v>
      </c>
      <c r="H1838" s="1">
        <v>324.01</v>
      </c>
      <c r="I1838" s="1" t="s">
        <v>65</v>
      </c>
      <c r="J1838" s="1" t="s">
        <v>55</v>
      </c>
      <c r="K1838" s="1" t="s">
        <v>116</v>
      </c>
      <c r="L1838" s="1" t="s">
        <v>58</v>
      </c>
      <c r="M1838" s="1">
        <v>1</v>
      </c>
      <c r="N1838" s="1">
        <v>2</v>
      </c>
      <c r="O1838" s="1">
        <v>2</v>
      </c>
      <c r="P1838" s="1">
        <v>1</v>
      </c>
      <c r="Q1838" s="1" t="s">
        <v>59</v>
      </c>
      <c r="R1838" s="1" t="s">
        <v>59</v>
      </c>
      <c r="S1838" s="1" t="s">
        <v>59</v>
      </c>
      <c r="T1838" s="1" t="s">
        <v>59</v>
      </c>
      <c r="U1838" s="1" t="s">
        <v>59</v>
      </c>
      <c r="Y1838" s="1" t="s">
        <v>58</v>
      </c>
      <c r="Z1838" s="1" t="s">
        <v>58</v>
      </c>
      <c r="AA1838" s="1" t="s">
        <v>58</v>
      </c>
      <c r="AB1838" s="1" t="s">
        <v>58</v>
      </c>
      <c r="AC1838" s="1" t="s">
        <v>58</v>
      </c>
      <c r="AD1838" s="1" t="s">
        <v>58</v>
      </c>
      <c r="AE1838" s="1" t="s">
        <v>58</v>
      </c>
      <c r="AF1838" s="1" t="s">
        <v>58</v>
      </c>
      <c r="AG1838" s="1" t="s">
        <v>58</v>
      </c>
      <c r="AH1838" s="1" t="s">
        <v>58</v>
      </c>
      <c r="AI1838" s="1" t="s">
        <v>58</v>
      </c>
      <c r="AJ1838" s="1" t="s">
        <v>58</v>
      </c>
      <c r="AK1838" s="1">
        <v>0</v>
      </c>
      <c r="AL1838" s="1">
        <v>1</v>
      </c>
      <c r="AM1838" s="1">
        <v>1</v>
      </c>
      <c r="AN1838" s="1">
        <v>1</v>
      </c>
      <c r="AO1838" s="1">
        <v>1</v>
      </c>
      <c r="AP1838" s="1">
        <v>0</v>
      </c>
      <c r="AQ1838" s="1">
        <v>0</v>
      </c>
      <c r="AR1838" s="1">
        <v>0</v>
      </c>
      <c r="AS1838" s="1">
        <v>1</v>
      </c>
      <c r="AT1838" s="1">
        <v>7</v>
      </c>
      <c r="AU1838" s="1">
        <v>65023</v>
      </c>
      <c r="AW1838" s="1" t="s">
        <v>66</v>
      </c>
      <c r="AX1838" s="1">
        <v>7</v>
      </c>
    </row>
    <row r="1839" spans="1:50">
      <c r="A1839" s="1" t="s">
        <v>3222</v>
      </c>
      <c r="B1839" s="1" t="s">
        <v>3223</v>
      </c>
      <c r="C1839" s="1" t="s">
        <v>148</v>
      </c>
      <c r="D1839" s="1">
        <v>5640</v>
      </c>
      <c r="E1839" s="1" t="s">
        <v>63</v>
      </c>
      <c r="F1839" s="1">
        <v>26</v>
      </c>
      <c r="G1839" s="1" t="s">
        <v>84</v>
      </c>
      <c r="H1839" s="1">
        <v>304.93</v>
      </c>
      <c r="I1839" s="1" t="s">
        <v>55</v>
      </c>
      <c r="J1839" s="1" t="s">
        <v>55</v>
      </c>
      <c r="K1839" s="1" t="s">
        <v>128</v>
      </c>
      <c r="L1839" s="1" t="s">
        <v>58</v>
      </c>
      <c r="M1839" s="1">
        <v>0</v>
      </c>
      <c r="N1839" s="1">
        <v>0</v>
      </c>
      <c r="O1839" s="1">
        <v>0</v>
      </c>
      <c r="P1839" s="1">
        <v>0</v>
      </c>
      <c r="Q1839" s="1" t="s">
        <v>59</v>
      </c>
      <c r="R1839" s="1" t="s">
        <v>59</v>
      </c>
      <c r="S1839" s="1" t="s">
        <v>59</v>
      </c>
      <c r="T1839" s="1" t="s">
        <v>59</v>
      </c>
      <c r="U1839" s="1" t="s">
        <v>59</v>
      </c>
      <c r="W1839" s="1">
        <v>0</v>
      </c>
      <c r="X1839" s="1">
        <v>0</v>
      </c>
      <c r="Y1839" s="1" t="s">
        <v>66</v>
      </c>
      <c r="Z1839" s="1" t="s">
        <v>58</v>
      </c>
      <c r="AA1839" s="1" t="s">
        <v>58</v>
      </c>
      <c r="AB1839" s="1" t="s">
        <v>58</v>
      </c>
      <c r="AC1839" s="1" t="s">
        <v>58</v>
      </c>
      <c r="AD1839" s="1" t="s">
        <v>58</v>
      </c>
      <c r="AE1839" s="1" t="s">
        <v>58</v>
      </c>
      <c r="AF1839" s="1" t="s">
        <v>58</v>
      </c>
      <c r="AG1839" s="1" t="s">
        <v>58</v>
      </c>
      <c r="AH1839" s="1" t="s">
        <v>58</v>
      </c>
      <c r="AI1839" s="1" t="s">
        <v>58</v>
      </c>
      <c r="AJ1839" s="1" t="s">
        <v>58</v>
      </c>
      <c r="AK1839" s="1">
        <v>1</v>
      </c>
      <c r="AL1839" s="1">
        <v>1</v>
      </c>
      <c r="AM1839" s="1">
        <v>1</v>
      </c>
      <c r="AN1839" s="1">
        <v>0</v>
      </c>
      <c r="AO1839" s="1">
        <v>1</v>
      </c>
      <c r="AP1839" s="1">
        <v>0</v>
      </c>
      <c r="AQ1839" s="1">
        <v>0</v>
      </c>
      <c r="AR1839" s="1">
        <v>0</v>
      </c>
      <c r="AS1839" s="1">
        <v>1</v>
      </c>
      <c r="AT1839" s="1">
        <v>5</v>
      </c>
      <c r="AU1839" s="1">
        <v>72367</v>
      </c>
      <c r="AV1839" s="1">
        <v>12.1</v>
      </c>
      <c r="AW1839" s="1" t="s">
        <v>59</v>
      </c>
      <c r="AX1839" s="1">
        <v>3</v>
      </c>
    </row>
    <row r="1840" spans="1:50">
      <c r="A1840" s="1" t="s">
        <v>3224</v>
      </c>
      <c r="B1840" s="1" t="s">
        <v>3225</v>
      </c>
      <c r="C1840" s="1" t="s">
        <v>103</v>
      </c>
      <c r="D1840" s="1">
        <v>6920</v>
      </c>
      <c r="E1840" s="1" t="s">
        <v>63</v>
      </c>
      <c r="F1840" s="1">
        <v>46</v>
      </c>
      <c r="G1840" s="1" t="s">
        <v>127</v>
      </c>
      <c r="H1840" s="1">
        <v>466.45</v>
      </c>
      <c r="I1840" s="1" t="s">
        <v>105</v>
      </c>
      <c r="J1840" s="1" t="s">
        <v>71</v>
      </c>
      <c r="K1840" s="1" t="s">
        <v>145</v>
      </c>
      <c r="L1840" s="1" t="s">
        <v>66</v>
      </c>
      <c r="M1840" s="1">
        <v>1</v>
      </c>
      <c r="N1840" s="1">
        <v>2</v>
      </c>
      <c r="O1840" s="1">
        <v>2</v>
      </c>
      <c r="P1840" s="1">
        <v>0</v>
      </c>
      <c r="Q1840" s="1" t="s">
        <v>59</v>
      </c>
      <c r="R1840" s="1" t="s">
        <v>59</v>
      </c>
      <c r="S1840" s="1" t="s">
        <v>59</v>
      </c>
      <c r="T1840" s="1" t="s">
        <v>59</v>
      </c>
      <c r="U1840" s="1" t="s">
        <v>66</v>
      </c>
      <c r="W1840" s="1">
        <v>0</v>
      </c>
      <c r="X1840" s="1">
        <v>0</v>
      </c>
      <c r="Y1840" s="1" t="s">
        <v>58</v>
      </c>
      <c r="Z1840" s="1" t="s">
        <v>66</v>
      </c>
      <c r="AA1840" s="1" t="s">
        <v>58</v>
      </c>
      <c r="AB1840" s="1" t="s">
        <v>66</v>
      </c>
      <c r="AC1840" s="1" t="s">
        <v>58</v>
      </c>
      <c r="AD1840" s="1" t="s">
        <v>58</v>
      </c>
      <c r="AE1840" s="1" t="s">
        <v>66</v>
      </c>
      <c r="AF1840" s="1" t="s">
        <v>58</v>
      </c>
      <c r="AG1840" s="1" t="s">
        <v>58</v>
      </c>
      <c r="AH1840" s="1" t="s">
        <v>58</v>
      </c>
      <c r="AI1840" s="1" t="s">
        <v>58</v>
      </c>
      <c r="AJ1840" s="1" t="s">
        <v>58</v>
      </c>
      <c r="AK1840" s="1">
        <v>1</v>
      </c>
      <c r="AL1840" s="1">
        <v>1</v>
      </c>
      <c r="AM1840" s="1">
        <v>1</v>
      </c>
      <c r="AN1840" s="1">
        <v>1</v>
      </c>
      <c r="AO1840" s="1">
        <v>0</v>
      </c>
      <c r="AP1840" s="1">
        <v>0</v>
      </c>
      <c r="AQ1840" s="1">
        <v>0</v>
      </c>
      <c r="AR1840" s="1">
        <v>0</v>
      </c>
      <c r="AS1840" s="1">
        <v>0</v>
      </c>
      <c r="AT1840" s="1">
        <v>5</v>
      </c>
      <c r="AU1840" s="1">
        <v>64910</v>
      </c>
      <c r="AV1840" s="1">
        <v>14.3</v>
      </c>
      <c r="AW1840" s="1" t="s">
        <v>66</v>
      </c>
      <c r="AX1840" s="1">
        <v>6</v>
      </c>
    </row>
    <row r="1841" spans="1:50">
      <c r="A1841" s="1" t="s">
        <v>3226</v>
      </c>
      <c r="B1841" s="1" t="s">
        <v>846</v>
      </c>
      <c r="C1841" s="1" t="s">
        <v>75</v>
      </c>
      <c r="D1841" s="1">
        <v>4040</v>
      </c>
      <c r="E1841" s="1" t="s">
        <v>53</v>
      </c>
      <c r="F1841" s="1">
        <v>52</v>
      </c>
      <c r="G1841" s="1" t="s">
        <v>363</v>
      </c>
      <c r="H1841" s="1">
        <v>352.63</v>
      </c>
      <c r="I1841" s="1" t="s">
        <v>105</v>
      </c>
      <c r="J1841" s="1" t="s">
        <v>71</v>
      </c>
      <c r="K1841" s="1" t="s">
        <v>90</v>
      </c>
      <c r="L1841" s="1" t="s">
        <v>58</v>
      </c>
      <c r="M1841" s="1">
        <v>0</v>
      </c>
      <c r="N1841" s="1">
        <v>2</v>
      </c>
      <c r="O1841" s="1">
        <v>2</v>
      </c>
      <c r="P1841" s="1">
        <v>1</v>
      </c>
      <c r="Q1841" s="1" t="s">
        <v>59</v>
      </c>
      <c r="R1841" s="1" t="s">
        <v>59</v>
      </c>
      <c r="S1841" s="1" t="s">
        <v>66</v>
      </c>
      <c r="T1841" s="1" t="s">
        <v>59</v>
      </c>
      <c r="U1841" s="1" t="s">
        <v>66</v>
      </c>
      <c r="V1841" s="1">
        <v>1</v>
      </c>
      <c r="W1841" s="1">
        <v>0</v>
      </c>
      <c r="X1841" s="1">
        <v>1</v>
      </c>
      <c r="Y1841" s="1" t="s">
        <v>58</v>
      </c>
      <c r="Z1841" s="1" t="s">
        <v>58</v>
      </c>
      <c r="AA1841" s="1" t="s">
        <v>58</v>
      </c>
      <c r="AB1841" s="1" t="s">
        <v>66</v>
      </c>
      <c r="AC1841" s="1" t="s">
        <v>58</v>
      </c>
      <c r="AD1841" s="1" t="s">
        <v>58</v>
      </c>
      <c r="AE1841" s="1" t="s">
        <v>66</v>
      </c>
      <c r="AF1841" s="1" t="s">
        <v>58</v>
      </c>
      <c r="AG1841" s="1" t="s">
        <v>58</v>
      </c>
      <c r="AH1841" s="1" t="s">
        <v>58</v>
      </c>
      <c r="AI1841" s="1" t="s">
        <v>58</v>
      </c>
      <c r="AJ1841" s="1" t="s">
        <v>58</v>
      </c>
      <c r="AK1841" s="1">
        <v>1</v>
      </c>
      <c r="AL1841" s="1">
        <v>1</v>
      </c>
      <c r="AM1841" s="1">
        <v>1</v>
      </c>
      <c r="AN1841" s="1">
        <v>0</v>
      </c>
      <c r="AO1841" s="1">
        <v>1</v>
      </c>
      <c r="AP1841" s="1">
        <v>0</v>
      </c>
      <c r="AQ1841" s="1">
        <v>0</v>
      </c>
      <c r="AR1841" s="1">
        <v>0</v>
      </c>
      <c r="AS1841" s="1">
        <v>0</v>
      </c>
      <c r="AT1841" s="1">
        <v>6</v>
      </c>
      <c r="AU1841" s="1">
        <v>65624</v>
      </c>
      <c r="AV1841" s="1">
        <v>13.2</v>
      </c>
      <c r="AW1841" s="1" t="s">
        <v>59</v>
      </c>
      <c r="AX1841" s="1">
        <v>1</v>
      </c>
    </row>
    <row r="1842" spans="1:50">
      <c r="A1842" s="1" t="s">
        <v>3227</v>
      </c>
      <c r="B1842" s="1" t="s">
        <v>2782</v>
      </c>
      <c r="C1842" s="1" t="s">
        <v>366</v>
      </c>
      <c r="D1842" s="1">
        <v>7160</v>
      </c>
      <c r="E1842" s="1" t="s">
        <v>63</v>
      </c>
      <c r="F1842" s="1">
        <v>42</v>
      </c>
      <c r="G1842" s="1" t="s">
        <v>70</v>
      </c>
      <c r="H1842" s="1">
        <v>307.57</v>
      </c>
      <c r="I1842" s="1" t="s">
        <v>100</v>
      </c>
      <c r="J1842" s="1" t="s">
        <v>71</v>
      </c>
      <c r="K1842" s="1" t="s">
        <v>145</v>
      </c>
      <c r="L1842" s="1" t="s">
        <v>66</v>
      </c>
      <c r="M1842" s="1">
        <v>4</v>
      </c>
      <c r="N1842" s="1">
        <v>1</v>
      </c>
      <c r="O1842" s="1">
        <v>1</v>
      </c>
      <c r="P1842" s="1">
        <v>0</v>
      </c>
      <c r="Q1842" s="1" t="s">
        <v>66</v>
      </c>
      <c r="R1842" s="1" t="s">
        <v>66</v>
      </c>
      <c r="S1842" s="1" t="s">
        <v>66</v>
      </c>
      <c r="T1842" s="1" t="s">
        <v>66</v>
      </c>
      <c r="U1842" s="1" t="s">
        <v>66</v>
      </c>
      <c r="V1842" s="1">
        <v>1</v>
      </c>
      <c r="W1842" s="1">
        <v>1</v>
      </c>
      <c r="X1842" s="1">
        <v>0</v>
      </c>
      <c r="Y1842" s="1" t="s">
        <v>66</v>
      </c>
      <c r="Z1842" s="1" t="s">
        <v>66</v>
      </c>
      <c r="AA1842" s="1" t="s">
        <v>58</v>
      </c>
      <c r="AB1842" s="1" t="s">
        <v>58</v>
      </c>
      <c r="AC1842" s="1" t="s">
        <v>58</v>
      </c>
      <c r="AD1842" s="1" t="s">
        <v>58</v>
      </c>
      <c r="AE1842" s="1" t="s">
        <v>66</v>
      </c>
      <c r="AF1842" s="1" t="s">
        <v>58</v>
      </c>
      <c r="AG1842" s="1" t="s">
        <v>58</v>
      </c>
      <c r="AH1842" s="1" t="s">
        <v>58</v>
      </c>
      <c r="AI1842" s="1" t="s">
        <v>58</v>
      </c>
      <c r="AJ1842" s="1" t="s">
        <v>58</v>
      </c>
      <c r="AK1842" s="1">
        <v>0</v>
      </c>
      <c r="AL1842" s="1">
        <v>0</v>
      </c>
      <c r="AM1842" s="1">
        <v>1</v>
      </c>
      <c r="AN1842" s="1">
        <v>0</v>
      </c>
      <c r="AO1842" s="1">
        <v>1</v>
      </c>
      <c r="AP1842" s="1">
        <v>0</v>
      </c>
      <c r="AQ1842" s="1">
        <v>0</v>
      </c>
      <c r="AR1842" s="1">
        <v>0</v>
      </c>
      <c r="AS1842" s="1">
        <v>1</v>
      </c>
      <c r="AT1842" s="1">
        <v>4</v>
      </c>
      <c r="AU1842" s="1">
        <v>53912</v>
      </c>
      <c r="AV1842" s="1">
        <v>13.3</v>
      </c>
      <c r="AW1842" s="1" t="s">
        <v>66</v>
      </c>
      <c r="AX1842" s="1">
        <v>4</v>
      </c>
    </row>
    <row r="1843" spans="1:50">
      <c r="A1843" s="1" t="s">
        <v>3228</v>
      </c>
      <c r="B1843" s="1" t="s">
        <v>3229</v>
      </c>
      <c r="C1843" s="1" t="s">
        <v>79</v>
      </c>
      <c r="D1843" s="1">
        <v>7040</v>
      </c>
      <c r="E1843" s="1" t="s">
        <v>63</v>
      </c>
      <c r="F1843" s="1">
        <v>54</v>
      </c>
      <c r="G1843" s="1" t="s">
        <v>64</v>
      </c>
      <c r="H1843" s="1">
        <v>346.38</v>
      </c>
      <c r="I1843" s="1" t="s">
        <v>100</v>
      </c>
      <c r="J1843" s="1" t="s">
        <v>55</v>
      </c>
      <c r="K1843" s="1" t="s">
        <v>111</v>
      </c>
      <c r="L1843" s="1" t="s">
        <v>58</v>
      </c>
      <c r="M1843" s="1">
        <v>0</v>
      </c>
      <c r="N1843" s="1">
        <v>1</v>
      </c>
      <c r="O1843" s="1">
        <v>1</v>
      </c>
      <c r="P1843" s="1">
        <v>0</v>
      </c>
      <c r="Q1843" s="1" t="s">
        <v>59</v>
      </c>
      <c r="R1843" s="1" t="s">
        <v>59</v>
      </c>
      <c r="S1843" s="1" t="s">
        <v>59</v>
      </c>
      <c r="T1843" s="1" t="s">
        <v>66</v>
      </c>
      <c r="U1843" s="1" t="s">
        <v>66</v>
      </c>
      <c r="V1843" s="1">
        <v>0</v>
      </c>
      <c r="W1843" s="1">
        <v>0</v>
      </c>
      <c r="X1843" s="1">
        <v>0</v>
      </c>
      <c r="Y1843" s="1" t="s">
        <v>66</v>
      </c>
      <c r="Z1843" s="1" t="s">
        <v>66</v>
      </c>
      <c r="AA1843" s="1" t="s">
        <v>66</v>
      </c>
      <c r="AB1843" s="1" t="s">
        <v>66</v>
      </c>
      <c r="AC1843" s="1" t="s">
        <v>58</v>
      </c>
      <c r="AD1843" s="1" t="s">
        <v>58</v>
      </c>
      <c r="AE1843" s="1" t="s">
        <v>66</v>
      </c>
      <c r="AF1843" s="1" t="s">
        <v>58</v>
      </c>
      <c r="AG1843" s="1" t="s">
        <v>58</v>
      </c>
      <c r="AH1843" s="1" t="s">
        <v>58</v>
      </c>
      <c r="AI1843" s="1" t="s">
        <v>58</v>
      </c>
      <c r="AJ1843" s="1" t="s">
        <v>58</v>
      </c>
      <c r="AK1843" s="1">
        <v>0</v>
      </c>
      <c r="AL1843" s="1">
        <v>1</v>
      </c>
      <c r="AM1843" s="1">
        <v>1</v>
      </c>
      <c r="AN1843" s="1">
        <v>0</v>
      </c>
      <c r="AO1843" s="1">
        <v>1</v>
      </c>
      <c r="AP1843" s="1">
        <v>0</v>
      </c>
      <c r="AQ1843" s="1">
        <v>0</v>
      </c>
      <c r="AR1843" s="1">
        <v>0</v>
      </c>
      <c r="AS1843" s="1">
        <v>1</v>
      </c>
      <c r="AT1843" s="1">
        <v>8</v>
      </c>
      <c r="AU1843" s="1">
        <v>78080</v>
      </c>
      <c r="AV1843" s="1">
        <v>15.3</v>
      </c>
      <c r="AW1843" s="1" t="s">
        <v>66</v>
      </c>
      <c r="AX1843" s="1">
        <v>8</v>
      </c>
    </row>
    <row r="1844" spans="1:50">
      <c r="A1844" s="1" t="s">
        <v>3230</v>
      </c>
      <c r="B1844" s="1" t="s">
        <v>165</v>
      </c>
      <c r="C1844" s="1" t="s">
        <v>79</v>
      </c>
      <c r="D1844" s="1">
        <v>1740</v>
      </c>
      <c r="E1844" s="1" t="s">
        <v>63</v>
      </c>
      <c r="F1844" s="1">
        <v>44</v>
      </c>
      <c r="G1844" s="1" t="s">
        <v>246</v>
      </c>
      <c r="H1844" s="1">
        <v>420.39</v>
      </c>
      <c r="I1844" s="1" t="s">
        <v>55</v>
      </c>
      <c r="J1844" s="1" t="s">
        <v>71</v>
      </c>
      <c r="K1844" s="1" t="s">
        <v>57</v>
      </c>
      <c r="L1844" s="1" t="s">
        <v>66</v>
      </c>
      <c r="M1844" s="1">
        <v>2</v>
      </c>
      <c r="N1844" s="1">
        <v>2</v>
      </c>
      <c r="O1844" s="1">
        <v>2</v>
      </c>
      <c r="P1844" s="1">
        <v>0</v>
      </c>
      <c r="Q1844" s="1" t="s">
        <v>59</v>
      </c>
      <c r="R1844" s="1" t="s">
        <v>59</v>
      </c>
      <c r="S1844" s="1" t="s">
        <v>59</v>
      </c>
      <c r="T1844" s="1" t="s">
        <v>59</v>
      </c>
      <c r="U1844" s="1" t="s">
        <v>59</v>
      </c>
      <c r="V1844" s="1">
        <v>0</v>
      </c>
      <c r="W1844" s="1">
        <v>0</v>
      </c>
      <c r="X1844" s="1">
        <v>0</v>
      </c>
      <c r="Y1844" s="1" t="s">
        <v>66</v>
      </c>
      <c r="Z1844" s="1" t="s">
        <v>66</v>
      </c>
      <c r="AA1844" s="1" t="s">
        <v>58</v>
      </c>
      <c r="AB1844" s="1" t="s">
        <v>58</v>
      </c>
      <c r="AC1844" s="1" t="s">
        <v>58</v>
      </c>
      <c r="AD1844" s="1" t="s">
        <v>58</v>
      </c>
      <c r="AE1844" s="1" t="s">
        <v>58</v>
      </c>
      <c r="AF1844" s="1" t="s">
        <v>58</v>
      </c>
      <c r="AG1844" s="1" t="s">
        <v>58</v>
      </c>
      <c r="AH1844" s="1" t="s">
        <v>58</v>
      </c>
      <c r="AI1844" s="1" t="s">
        <v>58</v>
      </c>
      <c r="AJ1844" s="1" t="s">
        <v>58</v>
      </c>
      <c r="AK1844" s="1">
        <v>0</v>
      </c>
      <c r="AL1844" s="1">
        <v>0</v>
      </c>
      <c r="AM1844" s="1">
        <v>1</v>
      </c>
      <c r="AN1844" s="1">
        <v>0</v>
      </c>
      <c r="AO1844" s="1">
        <v>1</v>
      </c>
      <c r="AP1844" s="1">
        <v>0</v>
      </c>
      <c r="AQ1844" s="1">
        <v>0</v>
      </c>
      <c r="AR1844" s="1">
        <v>0</v>
      </c>
      <c r="AS1844" s="1">
        <v>1</v>
      </c>
      <c r="AT1844" s="1">
        <v>9</v>
      </c>
      <c r="AU1844" s="1">
        <v>96943</v>
      </c>
      <c r="AV1844" s="1">
        <v>15.6</v>
      </c>
      <c r="AW1844" s="1" t="s">
        <v>59</v>
      </c>
      <c r="AX1844" s="1">
        <v>8</v>
      </c>
    </row>
    <row r="1845" spans="1:50">
      <c r="A1845" s="1" t="s">
        <v>3231</v>
      </c>
      <c r="B1845" s="1" t="s">
        <v>1989</v>
      </c>
      <c r="C1845" s="1" t="s">
        <v>236</v>
      </c>
      <c r="D1845" s="1">
        <v>6200</v>
      </c>
      <c r="E1845" s="1" t="s">
        <v>63</v>
      </c>
      <c r="F1845" s="1">
        <v>72</v>
      </c>
      <c r="G1845" s="1" t="s">
        <v>64</v>
      </c>
      <c r="H1845" s="1">
        <v>355.59</v>
      </c>
      <c r="I1845" s="1" t="s">
        <v>105</v>
      </c>
      <c r="J1845" s="1" t="s">
        <v>71</v>
      </c>
      <c r="K1845" s="1" t="s">
        <v>72</v>
      </c>
      <c r="L1845" s="1" t="s">
        <v>58</v>
      </c>
      <c r="M1845" s="1">
        <v>0</v>
      </c>
      <c r="N1845" s="1">
        <v>2</v>
      </c>
      <c r="O1845" s="1">
        <v>2</v>
      </c>
      <c r="P1845" s="1">
        <v>0</v>
      </c>
      <c r="Q1845" s="1" t="s">
        <v>59</v>
      </c>
      <c r="R1845" s="1" t="s">
        <v>59</v>
      </c>
      <c r="S1845" s="1" t="s">
        <v>59</v>
      </c>
      <c r="T1845" s="1" t="s">
        <v>66</v>
      </c>
      <c r="U1845" s="1" t="s">
        <v>59</v>
      </c>
      <c r="V1845" s="1">
        <v>0</v>
      </c>
      <c r="W1845" s="1">
        <v>0</v>
      </c>
      <c r="X1845" s="1">
        <v>0</v>
      </c>
      <c r="Y1845" s="1" t="s">
        <v>66</v>
      </c>
      <c r="Z1845" s="1" t="s">
        <v>58</v>
      </c>
      <c r="AA1845" s="1" t="s">
        <v>58</v>
      </c>
      <c r="AB1845" s="1" t="s">
        <v>66</v>
      </c>
      <c r="AC1845" s="1" t="s">
        <v>58</v>
      </c>
      <c r="AD1845" s="1" t="s">
        <v>66</v>
      </c>
      <c r="AE1845" s="1" t="s">
        <v>66</v>
      </c>
      <c r="AF1845" s="1" t="s">
        <v>58</v>
      </c>
      <c r="AG1845" s="1" t="s">
        <v>58</v>
      </c>
      <c r="AH1845" s="1" t="s">
        <v>58</v>
      </c>
      <c r="AI1845" s="1" t="s">
        <v>58</v>
      </c>
      <c r="AJ1845" s="1" t="s">
        <v>58</v>
      </c>
      <c r="AK1845" s="1">
        <v>0</v>
      </c>
      <c r="AL1845" s="1">
        <v>1</v>
      </c>
      <c r="AM1845" s="1">
        <v>1</v>
      </c>
      <c r="AN1845" s="1">
        <v>1</v>
      </c>
      <c r="AO1845" s="1">
        <v>1</v>
      </c>
      <c r="AP1845" s="1">
        <v>0</v>
      </c>
      <c r="AQ1845" s="1">
        <v>0</v>
      </c>
      <c r="AR1845" s="1">
        <v>1</v>
      </c>
      <c r="AS1845" s="1">
        <v>0</v>
      </c>
      <c r="AT1845" s="1">
        <v>8</v>
      </c>
      <c r="AU1845" s="1">
        <v>74095</v>
      </c>
      <c r="AV1845" s="1">
        <v>14</v>
      </c>
      <c r="AW1845" s="1" t="s">
        <v>59</v>
      </c>
      <c r="AX1845" s="1">
        <v>4</v>
      </c>
    </row>
    <row r="1846" spans="1:50">
      <c r="A1846" s="1" t="s">
        <v>3232</v>
      </c>
      <c r="B1846" s="1" t="s">
        <v>3233</v>
      </c>
      <c r="C1846" s="1" t="s">
        <v>182</v>
      </c>
      <c r="D1846" s="1">
        <v>720</v>
      </c>
      <c r="E1846" s="1" t="s">
        <v>63</v>
      </c>
      <c r="F1846" s="1">
        <v>56</v>
      </c>
      <c r="G1846" s="1" t="s">
        <v>226</v>
      </c>
      <c r="H1846" s="1">
        <v>326.64</v>
      </c>
      <c r="I1846" s="1" t="s">
        <v>55</v>
      </c>
      <c r="J1846" s="1" t="s">
        <v>55</v>
      </c>
      <c r="K1846" s="1" t="s">
        <v>72</v>
      </c>
      <c r="L1846" s="1" t="s">
        <v>58</v>
      </c>
      <c r="M1846" s="1">
        <v>0</v>
      </c>
      <c r="N1846" s="1">
        <v>1</v>
      </c>
      <c r="O1846" s="1">
        <v>1</v>
      </c>
      <c r="P1846" s="1">
        <v>0</v>
      </c>
      <c r="Q1846" s="1" t="s">
        <v>59</v>
      </c>
      <c r="R1846" s="1" t="s">
        <v>59</v>
      </c>
      <c r="S1846" s="1" t="s">
        <v>59</v>
      </c>
      <c r="T1846" s="1" t="s">
        <v>66</v>
      </c>
      <c r="U1846" s="1" t="s">
        <v>59</v>
      </c>
      <c r="V1846" s="1">
        <v>1</v>
      </c>
      <c r="W1846" s="1">
        <v>1</v>
      </c>
      <c r="X1846" s="1">
        <v>1</v>
      </c>
      <c r="Y1846" s="1" t="s">
        <v>66</v>
      </c>
      <c r="Z1846" s="1" t="s">
        <v>58</v>
      </c>
      <c r="AA1846" s="1" t="s">
        <v>58</v>
      </c>
      <c r="AB1846" s="1" t="s">
        <v>66</v>
      </c>
      <c r="AC1846" s="1" t="s">
        <v>58</v>
      </c>
      <c r="AD1846" s="1" t="s">
        <v>58</v>
      </c>
      <c r="AE1846" s="1" t="s">
        <v>66</v>
      </c>
      <c r="AF1846" s="1" t="s">
        <v>58</v>
      </c>
      <c r="AG1846" s="1" t="s">
        <v>58</v>
      </c>
      <c r="AH1846" s="1" t="s">
        <v>58</v>
      </c>
      <c r="AI1846" s="1" t="s">
        <v>58</v>
      </c>
      <c r="AJ1846" s="1" t="s">
        <v>58</v>
      </c>
      <c r="AK1846" s="1">
        <v>0</v>
      </c>
      <c r="AL1846" s="1">
        <v>0</v>
      </c>
      <c r="AM1846" s="1">
        <v>1</v>
      </c>
      <c r="AN1846" s="1">
        <v>1</v>
      </c>
      <c r="AO1846" s="1">
        <v>1</v>
      </c>
      <c r="AP1846" s="1">
        <v>0</v>
      </c>
      <c r="AQ1846" s="1">
        <v>0</v>
      </c>
      <c r="AR1846" s="1">
        <v>0</v>
      </c>
      <c r="AS1846" s="1">
        <v>1</v>
      </c>
      <c r="AT1846" s="1">
        <v>4</v>
      </c>
      <c r="AU1846" s="1">
        <v>66499</v>
      </c>
      <c r="AV1846" s="1">
        <v>15.1</v>
      </c>
      <c r="AW1846" s="1" t="s">
        <v>59</v>
      </c>
      <c r="AX1846" s="1">
        <v>7</v>
      </c>
    </row>
    <row r="1847" spans="1:50">
      <c r="A1847" s="1" t="s">
        <v>3234</v>
      </c>
      <c r="B1847" s="1" t="s">
        <v>3235</v>
      </c>
      <c r="C1847" s="1" t="s">
        <v>271</v>
      </c>
      <c r="D1847" s="1">
        <v>460</v>
      </c>
      <c r="E1847" s="1" t="s">
        <v>63</v>
      </c>
      <c r="F1847" s="1">
        <v>52</v>
      </c>
      <c r="G1847" s="1" t="s">
        <v>70</v>
      </c>
      <c r="H1847" s="1">
        <v>312.5</v>
      </c>
      <c r="I1847" s="1" t="s">
        <v>100</v>
      </c>
      <c r="J1847" s="1" t="s">
        <v>71</v>
      </c>
      <c r="K1847" s="1" t="s">
        <v>90</v>
      </c>
      <c r="L1847" s="1" t="s">
        <v>58</v>
      </c>
      <c r="M1847" s="1">
        <v>0</v>
      </c>
      <c r="N1847" s="1">
        <v>2</v>
      </c>
      <c r="O1847" s="1">
        <v>1</v>
      </c>
      <c r="P1847" s="1">
        <v>0</v>
      </c>
      <c r="Q1847" s="1" t="s">
        <v>59</v>
      </c>
      <c r="R1847" s="1" t="s">
        <v>59</v>
      </c>
      <c r="S1847" s="1" t="s">
        <v>66</v>
      </c>
      <c r="T1847" s="1" t="s">
        <v>59</v>
      </c>
      <c r="U1847" s="1" t="s">
        <v>59</v>
      </c>
      <c r="V1847" s="1">
        <v>1</v>
      </c>
      <c r="W1847" s="1">
        <v>1</v>
      </c>
      <c r="X1847" s="1">
        <v>1</v>
      </c>
      <c r="Y1847" s="1" t="s">
        <v>66</v>
      </c>
      <c r="Z1847" s="1" t="s">
        <v>58</v>
      </c>
      <c r="AA1847" s="1" t="s">
        <v>66</v>
      </c>
      <c r="AB1847" s="1" t="s">
        <v>58</v>
      </c>
      <c r="AC1847" s="1" t="s">
        <v>58</v>
      </c>
      <c r="AD1847" s="1" t="s">
        <v>58</v>
      </c>
      <c r="AE1847" s="1" t="s">
        <v>66</v>
      </c>
      <c r="AF1847" s="1" t="s">
        <v>58</v>
      </c>
      <c r="AG1847" s="1" t="s">
        <v>58</v>
      </c>
      <c r="AH1847" s="1" t="s">
        <v>58</v>
      </c>
      <c r="AI1847" s="1" t="s">
        <v>58</v>
      </c>
      <c r="AJ1847" s="1" t="s">
        <v>58</v>
      </c>
      <c r="AK1847" s="1">
        <v>0</v>
      </c>
      <c r="AL1847" s="1">
        <v>0</v>
      </c>
      <c r="AM1847" s="1">
        <v>0</v>
      </c>
      <c r="AN1847" s="1">
        <v>0</v>
      </c>
      <c r="AO1847" s="1">
        <v>0</v>
      </c>
      <c r="AP1847" s="1">
        <v>0</v>
      </c>
      <c r="AQ1847" s="1">
        <v>0</v>
      </c>
      <c r="AR1847" s="1">
        <v>0</v>
      </c>
      <c r="AS1847" s="1">
        <v>0</v>
      </c>
      <c r="AT1847" s="1">
        <v>8</v>
      </c>
      <c r="AU1847" s="1">
        <v>72454</v>
      </c>
      <c r="AV1847" s="1">
        <v>13.6</v>
      </c>
      <c r="AW1847" s="1" t="s">
        <v>66</v>
      </c>
      <c r="AX1847" s="1">
        <v>1</v>
      </c>
    </row>
    <row r="1848" spans="1:50">
      <c r="A1848" s="1" t="s">
        <v>3236</v>
      </c>
      <c r="B1848" s="1" t="s">
        <v>3237</v>
      </c>
      <c r="C1848" s="1" t="s">
        <v>93</v>
      </c>
      <c r="D1848" s="1">
        <v>4160</v>
      </c>
      <c r="E1848" s="1" t="s">
        <v>63</v>
      </c>
      <c r="F1848" s="1">
        <v>64</v>
      </c>
      <c r="G1848" s="1" t="s">
        <v>70</v>
      </c>
      <c r="H1848" s="1">
        <v>388.82</v>
      </c>
      <c r="I1848" s="1" t="s">
        <v>65</v>
      </c>
      <c r="J1848" s="1" t="s">
        <v>71</v>
      </c>
      <c r="K1848" s="1" t="s">
        <v>145</v>
      </c>
      <c r="L1848" s="1" t="s">
        <v>58</v>
      </c>
      <c r="M1848" s="1">
        <v>0</v>
      </c>
      <c r="N1848" s="1">
        <v>2</v>
      </c>
      <c r="O1848" s="1">
        <v>2</v>
      </c>
      <c r="P1848" s="1">
        <v>1</v>
      </c>
      <c r="Q1848" s="1" t="s">
        <v>59</v>
      </c>
      <c r="R1848" s="1" t="s">
        <v>66</v>
      </c>
      <c r="S1848" s="1" t="s">
        <v>59</v>
      </c>
      <c r="T1848" s="1" t="s">
        <v>66</v>
      </c>
      <c r="U1848" s="1" t="s">
        <v>59</v>
      </c>
      <c r="W1848" s="1">
        <v>0</v>
      </c>
      <c r="X1848" s="1">
        <v>0</v>
      </c>
      <c r="Y1848" s="1" t="s">
        <v>66</v>
      </c>
      <c r="Z1848" s="1" t="s">
        <v>66</v>
      </c>
      <c r="AA1848" s="1" t="s">
        <v>58</v>
      </c>
      <c r="AB1848" s="1" t="s">
        <v>66</v>
      </c>
      <c r="AC1848" s="1" t="s">
        <v>58</v>
      </c>
      <c r="AD1848" s="1" t="s">
        <v>58</v>
      </c>
      <c r="AE1848" s="1" t="s">
        <v>58</v>
      </c>
      <c r="AF1848" s="1" t="s">
        <v>58</v>
      </c>
      <c r="AG1848" s="1" t="s">
        <v>58</v>
      </c>
      <c r="AH1848" s="1" t="s">
        <v>58</v>
      </c>
      <c r="AI1848" s="1" t="s">
        <v>58</v>
      </c>
      <c r="AJ1848" s="1" t="s">
        <v>58</v>
      </c>
      <c r="AK1848" s="1">
        <v>1</v>
      </c>
      <c r="AL1848" s="1">
        <v>0</v>
      </c>
      <c r="AM1848" s="1">
        <v>1</v>
      </c>
      <c r="AN1848" s="1">
        <v>0</v>
      </c>
      <c r="AO1848" s="1">
        <v>1</v>
      </c>
      <c r="AP1848" s="1">
        <v>0</v>
      </c>
      <c r="AQ1848" s="1">
        <v>0</v>
      </c>
      <c r="AR1848" s="1">
        <v>1</v>
      </c>
      <c r="AS1848" s="1">
        <v>1</v>
      </c>
      <c r="AT1848" s="1">
        <v>6</v>
      </c>
      <c r="AU1848" s="1">
        <v>80757</v>
      </c>
      <c r="AV1848" s="1">
        <v>13.9</v>
      </c>
      <c r="AW1848" s="1" t="s">
        <v>66</v>
      </c>
      <c r="AX1848" s="1">
        <v>5</v>
      </c>
    </row>
    <row r="1849" spans="1:50">
      <c r="A1849" s="1" t="s">
        <v>3238</v>
      </c>
      <c r="B1849" s="1" t="s">
        <v>3239</v>
      </c>
      <c r="C1849" s="1" t="s">
        <v>199</v>
      </c>
      <c r="D1849" s="1">
        <v>6160</v>
      </c>
      <c r="E1849" s="1" t="s">
        <v>63</v>
      </c>
      <c r="F1849" s="1">
        <v>56</v>
      </c>
      <c r="G1849" s="1" t="s">
        <v>163</v>
      </c>
      <c r="H1849" s="1">
        <v>348.03</v>
      </c>
      <c r="I1849" s="1" t="s">
        <v>55</v>
      </c>
      <c r="J1849" s="1" t="s">
        <v>71</v>
      </c>
      <c r="K1849" s="1" t="s">
        <v>72</v>
      </c>
      <c r="L1849" s="1" t="s">
        <v>58</v>
      </c>
      <c r="M1849" s="1">
        <v>0</v>
      </c>
      <c r="N1849" s="1">
        <v>1</v>
      </c>
      <c r="O1849" s="1">
        <v>1</v>
      </c>
      <c r="P1849" s="1">
        <v>0</v>
      </c>
      <c r="Q1849" s="1" t="s">
        <v>59</v>
      </c>
      <c r="R1849" s="1" t="s">
        <v>59</v>
      </c>
      <c r="S1849" s="1" t="s">
        <v>59</v>
      </c>
      <c r="T1849" s="1" t="s">
        <v>59</v>
      </c>
      <c r="U1849" s="1" t="s">
        <v>59</v>
      </c>
      <c r="W1849" s="1">
        <v>0</v>
      </c>
      <c r="X1849" s="1">
        <v>0</v>
      </c>
      <c r="Y1849" s="1" t="s">
        <v>66</v>
      </c>
      <c r="Z1849" s="1" t="s">
        <v>58</v>
      </c>
      <c r="AA1849" s="1" t="s">
        <v>66</v>
      </c>
      <c r="AB1849" s="1" t="s">
        <v>66</v>
      </c>
      <c r="AC1849" s="1" t="s">
        <v>58</v>
      </c>
      <c r="AD1849" s="1" t="s">
        <v>58</v>
      </c>
      <c r="AE1849" s="1" t="s">
        <v>66</v>
      </c>
      <c r="AF1849" s="1" t="s">
        <v>58</v>
      </c>
      <c r="AG1849" s="1" t="s">
        <v>58</v>
      </c>
      <c r="AH1849" s="1" t="s">
        <v>58</v>
      </c>
      <c r="AI1849" s="1" t="s">
        <v>58</v>
      </c>
      <c r="AJ1849" s="1" t="s">
        <v>58</v>
      </c>
      <c r="AK1849" s="1">
        <v>1</v>
      </c>
      <c r="AL1849" s="1">
        <v>1</v>
      </c>
      <c r="AM1849" s="1">
        <v>1</v>
      </c>
      <c r="AN1849" s="1">
        <v>0</v>
      </c>
      <c r="AO1849" s="1">
        <v>0</v>
      </c>
      <c r="AP1849" s="1">
        <v>1</v>
      </c>
      <c r="AQ1849" s="1">
        <v>0</v>
      </c>
      <c r="AR1849" s="1">
        <v>0</v>
      </c>
      <c r="AS1849" s="1">
        <v>0</v>
      </c>
      <c r="AT1849" s="1">
        <v>9</v>
      </c>
      <c r="AU1849" s="1">
        <v>89564</v>
      </c>
      <c r="AV1849" s="1">
        <v>15.1</v>
      </c>
      <c r="AW1849" s="1" t="s">
        <v>59</v>
      </c>
      <c r="AX1849" s="1">
        <v>3</v>
      </c>
    </row>
    <row r="1850" spans="1:50">
      <c r="A1850" s="1" t="s">
        <v>3240</v>
      </c>
      <c r="B1850" s="1" t="s">
        <v>3241</v>
      </c>
      <c r="C1850" s="1" t="s">
        <v>171</v>
      </c>
      <c r="D1850" s="1">
        <v>160</v>
      </c>
      <c r="E1850" s="1" t="s">
        <v>63</v>
      </c>
      <c r="F1850" s="1">
        <v>36</v>
      </c>
      <c r="G1850" s="1" t="s">
        <v>226</v>
      </c>
      <c r="H1850" s="1">
        <v>328.29</v>
      </c>
      <c r="I1850" s="1" t="s">
        <v>100</v>
      </c>
      <c r="J1850" s="1" t="s">
        <v>71</v>
      </c>
      <c r="K1850" s="1" t="s">
        <v>80</v>
      </c>
      <c r="L1850" s="1" t="s">
        <v>66</v>
      </c>
      <c r="M1850" s="1">
        <v>2</v>
      </c>
      <c r="N1850" s="1">
        <v>1</v>
      </c>
      <c r="O1850" s="1">
        <v>1</v>
      </c>
      <c r="P1850" s="1">
        <v>0</v>
      </c>
      <c r="Q1850" s="1" t="s">
        <v>66</v>
      </c>
      <c r="R1850" s="1" t="s">
        <v>59</v>
      </c>
      <c r="S1850" s="1" t="s">
        <v>59</v>
      </c>
      <c r="T1850" s="1" t="s">
        <v>59</v>
      </c>
      <c r="U1850" s="1" t="s">
        <v>59</v>
      </c>
      <c r="V1850" s="1">
        <v>0</v>
      </c>
      <c r="W1850" s="1">
        <v>1</v>
      </c>
      <c r="X1850" s="1">
        <v>1</v>
      </c>
      <c r="Y1850" s="1" t="s">
        <v>66</v>
      </c>
      <c r="Z1850" s="1" t="s">
        <v>58</v>
      </c>
      <c r="AA1850" s="1" t="s">
        <v>58</v>
      </c>
      <c r="AB1850" s="1" t="s">
        <v>58</v>
      </c>
      <c r="AC1850" s="1" t="s">
        <v>58</v>
      </c>
      <c r="AD1850" s="1" t="s">
        <v>58</v>
      </c>
      <c r="AE1850" s="1" t="s">
        <v>58</v>
      </c>
      <c r="AF1850" s="1" t="s">
        <v>58</v>
      </c>
      <c r="AG1850" s="1" t="s">
        <v>58</v>
      </c>
      <c r="AH1850" s="1" t="s">
        <v>58</v>
      </c>
      <c r="AI1850" s="1" t="s">
        <v>58</v>
      </c>
      <c r="AJ1850" s="1" t="s">
        <v>58</v>
      </c>
      <c r="AK1850" s="1">
        <v>0</v>
      </c>
      <c r="AL1850" s="1">
        <v>0</v>
      </c>
      <c r="AM1850" s="1">
        <v>1</v>
      </c>
      <c r="AN1850" s="1">
        <v>0</v>
      </c>
      <c r="AO1850" s="1">
        <v>1</v>
      </c>
      <c r="AP1850" s="1">
        <v>0</v>
      </c>
      <c r="AQ1850" s="1">
        <v>0</v>
      </c>
      <c r="AR1850" s="1">
        <v>0</v>
      </c>
      <c r="AS1850" s="1">
        <v>1</v>
      </c>
      <c r="AT1850" s="1">
        <v>6</v>
      </c>
      <c r="AU1850" s="1">
        <v>70749</v>
      </c>
      <c r="AV1850" s="1">
        <v>12.4</v>
      </c>
      <c r="AW1850" s="1" t="s">
        <v>59</v>
      </c>
      <c r="AX1850" s="1">
        <v>3</v>
      </c>
    </row>
    <row r="1851" spans="1:50">
      <c r="A1851" s="1" t="s">
        <v>3242</v>
      </c>
      <c r="B1851" s="1" t="s">
        <v>1494</v>
      </c>
      <c r="C1851" s="1" t="s">
        <v>119</v>
      </c>
      <c r="D1851" s="1">
        <v>7520</v>
      </c>
      <c r="E1851" s="1" t="s">
        <v>63</v>
      </c>
      <c r="F1851" s="1">
        <v>74</v>
      </c>
      <c r="G1851" s="1" t="s">
        <v>89</v>
      </c>
      <c r="H1851" s="1">
        <v>439.47</v>
      </c>
      <c r="I1851" s="1" t="s">
        <v>100</v>
      </c>
      <c r="J1851" s="1" t="s">
        <v>71</v>
      </c>
      <c r="K1851" s="1" t="s">
        <v>168</v>
      </c>
      <c r="L1851" s="1" t="s">
        <v>58</v>
      </c>
      <c r="M1851" s="1">
        <v>0</v>
      </c>
      <c r="N1851" s="1">
        <v>1</v>
      </c>
      <c r="O1851" s="1">
        <v>1</v>
      </c>
      <c r="P1851" s="1">
        <v>0</v>
      </c>
      <c r="Q1851" s="1" t="s">
        <v>59</v>
      </c>
      <c r="R1851" s="1" t="s">
        <v>59</v>
      </c>
      <c r="S1851" s="1" t="s">
        <v>59</v>
      </c>
      <c r="T1851" s="1" t="s">
        <v>59</v>
      </c>
      <c r="U1851" s="1" t="s">
        <v>59</v>
      </c>
      <c r="W1851" s="1">
        <v>0</v>
      </c>
      <c r="X1851" s="1">
        <v>0</v>
      </c>
      <c r="Y1851" s="1" t="s">
        <v>58</v>
      </c>
      <c r="Z1851" s="1" t="s">
        <v>58</v>
      </c>
      <c r="AA1851" s="1" t="s">
        <v>58</v>
      </c>
      <c r="AB1851" s="1" t="s">
        <v>66</v>
      </c>
      <c r="AC1851" s="1" t="s">
        <v>58</v>
      </c>
      <c r="AD1851" s="1" t="s">
        <v>58</v>
      </c>
      <c r="AE1851" s="1" t="s">
        <v>66</v>
      </c>
      <c r="AF1851" s="1" t="s">
        <v>58</v>
      </c>
      <c r="AG1851" s="1" t="s">
        <v>58</v>
      </c>
      <c r="AH1851" s="1" t="s">
        <v>58</v>
      </c>
      <c r="AI1851" s="1" t="s">
        <v>58</v>
      </c>
      <c r="AJ1851" s="1" t="s">
        <v>58</v>
      </c>
      <c r="AK1851" s="1">
        <v>0</v>
      </c>
      <c r="AL1851" s="1">
        <v>0</v>
      </c>
      <c r="AM1851" s="1">
        <v>1</v>
      </c>
      <c r="AN1851" s="1">
        <v>0</v>
      </c>
      <c r="AO1851" s="1">
        <v>0</v>
      </c>
      <c r="AP1851" s="1">
        <v>0</v>
      </c>
      <c r="AQ1851" s="1">
        <v>0</v>
      </c>
      <c r="AR1851" s="1">
        <v>0</v>
      </c>
      <c r="AS1851" s="1">
        <v>0</v>
      </c>
      <c r="AT1851" s="1">
        <v>9</v>
      </c>
      <c r="AU1851" s="1">
        <v>123300</v>
      </c>
      <c r="AV1851" s="1">
        <v>15.4</v>
      </c>
      <c r="AW1851" s="1" t="s">
        <v>59</v>
      </c>
      <c r="AX1851" s="1">
        <v>7</v>
      </c>
    </row>
    <row r="1852" spans="1:50">
      <c r="A1852" s="1" t="s">
        <v>3243</v>
      </c>
      <c r="B1852" s="1" t="s">
        <v>1734</v>
      </c>
      <c r="C1852" s="1" t="s">
        <v>88</v>
      </c>
      <c r="D1852" s="1">
        <v>2520</v>
      </c>
      <c r="E1852" s="1" t="s">
        <v>53</v>
      </c>
      <c r="F1852" s="1">
        <v>48</v>
      </c>
      <c r="G1852" s="1" t="s">
        <v>70</v>
      </c>
      <c r="H1852" s="1">
        <v>234.54</v>
      </c>
      <c r="I1852" s="1" t="s">
        <v>100</v>
      </c>
      <c r="J1852" s="1" t="s">
        <v>71</v>
      </c>
      <c r="K1852" s="1" t="s">
        <v>80</v>
      </c>
      <c r="L1852" s="1" t="s">
        <v>58</v>
      </c>
      <c r="M1852" s="1">
        <v>0</v>
      </c>
      <c r="N1852" s="1">
        <v>2</v>
      </c>
      <c r="O1852" s="1">
        <v>2</v>
      </c>
      <c r="P1852" s="1">
        <v>0</v>
      </c>
      <c r="Q1852" s="1" t="s">
        <v>66</v>
      </c>
      <c r="R1852" s="1" t="s">
        <v>59</v>
      </c>
      <c r="S1852" s="1" t="s">
        <v>59</v>
      </c>
      <c r="T1852" s="1" t="s">
        <v>59</v>
      </c>
      <c r="U1852" s="1" t="s">
        <v>59</v>
      </c>
      <c r="V1852" s="1">
        <v>0</v>
      </c>
      <c r="W1852" s="1">
        <v>1</v>
      </c>
      <c r="X1852" s="1">
        <v>1</v>
      </c>
      <c r="Y1852" s="1" t="s">
        <v>58</v>
      </c>
      <c r="Z1852" s="1" t="s">
        <v>58</v>
      </c>
      <c r="AA1852" s="1" t="s">
        <v>58</v>
      </c>
      <c r="AB1852" s="1" t="s">
        <v>58</v>
      </c>
      <c r="AC1852" s="1" t="s">
        <v>58</v>
      </c>
      <c r="AD1852" s="1" t="s">
        <v>58</v>
      </c>
      <c r="AE1852" s="1" t="s">
        <v>58</v>
      </c>
      <c r="AF1852" s="1" t="s">
        <v>58</v>
      </c>
      <c r="AG1852" s="1" t="s">
        <v>58</v>
      </c>
      <c r="AH1852" s="1" t="s">
        <v>58</v>
      </c>
      <c r="AI1852" s="1" t="s">
        <v>58</v>
      </c>
      <c r="AJ1852" s="1" t="s">
        <v>58</v>
      </c>
      <c r="AK1852" s="1">
        <v>1</v>
      </c>
      <c r="AL1852" s="1">
        <v>1</v>
      </c>
      <c r="AM1852" s="1">
        <v>1</v>
      </c>
      <c r="AN1852" s="1">
        <v>0</v>
      </c>
      <c r="AO1852" s="1">
        <v>0</v>
      </c>
      <c r="AP1852" s="1">
        <v>0</v>
      </c>
      <c r="AQ1852" s="1">
        <v>0</v>
      </c>
      <c r="AR1852" s="1">
        <v>0</v>
      </c>
      <c r="AS1852" s="1">
        <v>1</v>
      </c>
      <c r="AT1852" s="1">
        <v>4</v>
      </c>
      <c r="AU1852" s="1">
        <v>54658</v>
      </c>
      <c r="AV1852" s="1">
        <v>12.4</v>
      </c>
      <c r="AW1852" s="1" t="s">
        <v>59</v>
      </c>
      <c r="AX1852" s="1">
        <v>8</v>
      </c>
    </row>
    <row r="1853" spans="1:50">
      <c r="A1853" s="1" t="s">
        <v>3244</v>
      </c>
      <c r="B1853" s="1" t="s">
        <v>82</v>
      </c>
      <c r="C1853" s="1" t="s">
        <v>83</v>
      </c>
      <c r="D1853" s="1">
        <v>3840</v>
      </c>
      <c r="E1853" s="1" t="s">
        <v>53</v>
      </c>
      <c r="F1853" s="1">
        <v>52</v>
      </c>
      <c r="G1853" s="1" t="s">
        <v>89</v>
      </c>
      <c r="H1853" s="1">
        <v>356.25</v>
      </c>
      <c r="I1853" s="1" t="s">
        <v>55</v>
      </c>
      <c r="J1853" s="1" t="s">
        <v>55</v>
      </c>
      <c r="K1853" s="1" t="s">
        <v>153</v>
      </c>
      <c r="L1853" s="1" t="s">
        <v>66</v>
      </c>
      <c r="M1853" s="1">
        <v>1</v>
      </c>
      <c r="N1853" s="1">
        <v>1</v>
      </c>
      <c r="O1853" s="1">
        <v>1</v>
      </c>
      <c r="P1853" s="1">
        <v>0</v>
      </c>
      <c r="Q1853" s="1" t="s">
        <v>59</v>
      </c>
      <c r="R1853" s="1" t="s">
        <v>66</v>
      </c>
      <c r="S1853" s="1" t="s">
        <v>66</v>
      </c>
      <c r="T1853" s="1" t="s">
        <v>59</v>
      </c>
      <c r="U1853" s="1" t="s">
        <v>59</v>
      </c>
      <c r="V1853" s="1">
        <v>1</v>
      </c>
      <c r="W1853" s="1">
        <v>1</v>
      </c>
      <c r="X1853" s="1">
        <v>1</v>
      </c>
      <c r="Y1853" s="1" t="s">
        <v>66</v>
      </c>
      <c r="Z1853" s="1" t="s">
        <v>58</v>
      </c>
      <c r="AA1853" s="1" t="s">
        <v>58</v>
      </c>
      <c r="AB1853" s="1" t="s">
        <v>58</v>
      </c>
      <c r="AC1853" s="1" t="s">
        <v>58</v>
      </c>
      <c r="AD1853" s="1" t="s">
        <v>58</v>
      </c>
      <c r="AE1853" s="1" t="s">
        <v>58</v>
      </c>
      <c r="AF1853" s="1" t="s">
        <v>58</v>
      </c>
      <c r="AG1853" s="1" t="s">
        <v>58</v>
      </c>
      <c r="AH1853" s="1" t="s">
        <v>58</v>
      </c>
      <c r="AI1853" s="1" t="s">
        <v>58</v>
      </c>
      <c r="AJ1853" s="1" t="s">
        <v>58</v>
      </c>
      <c r="AK1853" s="1">
        <v>0</v>
      </c>
      <c r="AL1853" s="1">
        <v>0</v>
      </c>
      <c r="AM1853" s="1">
        <v>1</v>
      </c>
      <c r="AN1853" s="1">
        <v>0</v>
      </c>
      <c r="AO1853" s="1">
        <v>1</v>
      </c>
      <c r="AP1853" s="1">
        <v>0</v>
      </c>
      <c r="AQ1853" s="1">
        <v>0</v>
      </c>
      <c r="AR1853" s="1">
        <v>0</v>
      </c>
      <c r="AS1853" s="1">
        <v>1</v>
      </c>
      <c r="AT1853" s="1">
        <v>8</v>
      </c>
      <c r="AU1853" s="1">
        <v>68610</v>
      </c>
      <c r="AV1853" s="1">
        <v>14.8</v>
      </c>
      <c r="AW1853" s="1" t="s">
        <v>66</v>
      </c>
      <c r="AX1853" s="1">
        <v>2</v>
      </c>
    </row>
    <row r="1854" spans="1:50">
      <c r="A1854" s="1" t="s">
        <v>3245</v>
      </c>
      <c r="B1854" s="1" t="s">
        <v>3246</v>
      </c>
      <c r="C1854" s="1" t="s">
        <v>182</v>
      </c>
      <c r="D1854" s="1">
        <v>8840</v>
      </c>
      <c r="E1854" s="1" t="s">
        <v>63</v>
      </c>
      <c r="F1854" s="1">
        <v>68</v>
      </c>
      <c r="G1854" s="1" t="s">
        <v>64</v>
      </c>
      <c r="H1854" s="1">
        <v>355.92</v>
      </c>
      <c r="I1854" s="1" t="s">
        <v>55</v>
      </c>
      <c r="J1854" s="1" t="s">
        <v>56</v>
      </c>
      <c r="K1854" s="1" t="s">
        <v>116</v>
      </c>
      <c r="L1854" s="1" t="s">
        <v>58</v>
      </c>
      <c r="M1854" s="1">
        <v>0</v>
      </c>
      <c r="N1854" s="1">
        <v>2</v>
      </c>
      <c r="O1854" s="1">
        <v>2</v>
      </c>
      <c r="P1854" s="1">
        <v>0</v>
      </c>
      <c r="Q1854" s="1" t="s">
        <v>59</v>
      </c>
      <c r="R1854" s="1" t="s">
        <v>59</v>
      </c>
      <c r="S1854" s="1" t="s">
        <v>59</v>
      </c>
      <c r="T1854" s="1" t="s">
        <v>59</v>
      </c>
      <c r="U1854" s="1" t="s">
        <v>59</v>
      </c>
      <c r="V1854" s="1">
        <v>1</v>
      </c>
      <c r="W1854" s="1">
        <v>1</v>
      </c>
      <c r="X1854" s="1">
        <v>1</v>
      </c>
      <c r="Y1854" s="1" t="s">
        <v>58</v>
      </c>
      <c r="Z1854" s="1" t="s">
        <v>66</v>
      </c>
      <c r="AA1854" s="1" t="s">
        <v>58</v>
      </c>
      <c r="AB1854" s="1" t="s">
        <v>66</v>
      </c>
      <c r="AC1854" s="1" t="s">
        <v>58</v>
      </c>
      <c r="AD1854" s="1" t="s">
        <v>58</v>
      </c>
      <c r="AE1854" s="1" t="s">
        <v>58</v>
      </c>
      <c r="AF1854" s="1" t="s">
        <v>58</v>
      </c>
      <c r="AG1854" s="1" t="s">
        <v>58</v>
      </c>
      <c r="AH1854" s="1" t="s">
        <v>58</v>
      </c>
      <c r="AI1854" s="1" t="s">
        <v>58</v>
      </c>
      <c r="AJ1854" s="1" t="s">
        <v>58</v>
      </c>
      <c r="AK1854" s="1">
        <v>0</v>
      </c>
      <c r="AL1854" s="1">
        <v>1</v>
      </c>
      <c r="AM1854" s="1">
        <v>1</v>
      </c>
      <c r="AN1854" s="1">
        <v>0</v>
      </c>
      <c r="AO1854" s="1">
        <v>0</v>
      </c>
      <c r="AP1854" s="1">
        <v>0</v>
      </c>
      <c r="AQ1854" s="1">
        <v>0</v>
      </c>
      <c r="AR1854" s="1">
        <v>0</v>
      </c>
      <c r="AS1854" s="1">
        <v>0</v>
      </c>
      <c r="AT1854" s="1">
        <v>7</v>
      </c>
      <c r="AU1854" s="1">
        <v>88845</v>
      </c>
      <c r="AV1854" s="1">
        <v>13.8</v>
      </c>
      <c r="AW1854" s="1" t="s">
        <v>59</v>
      </c>
      <c r="AX1854" s="1">
        <v>7</v>
      </c>
    </row>
    <row r="1855" spans="1:50">
      <c r="A1855" s="1" t="s">
        <v>3247</v>
      </c>
      <c r="B1855" s="1" t="s">
        <v>890</v>
      </c>
      <c r="C1855" s="1" t="s">
        <v>52</v>
      </c>
      <c r="D1855" s="1">
        <v>3280</v>
      </c>
      <c r="E1855" s="1" t="s">
        <v>63</v>
      </c>
      <c r="F1855" s="1">
        <v>72</v>
      </c>
      <c r="G1855" s="1" t="s">
        <v>163</v>
      </c>
      <c r="H1855" s="1">
        <v>398.36</v>
      </c>
      <c r="I1855" s="1" t="s">
        <v>100</v>
      </c>
      <c r="J1855" s="1" t="s">
        <v>71</v>
      </c>
      <c r="K1855" s="1" t="s">
        <v>72</v>
      </c>
      <c r="L1855" s="1" t="s">
        <v>66</v>
      </c>
      <c r="M1855" s="1">
        <v>4</v>
      </c>
      <c r="N1855" s="1">
        <v>2</v>
      </c>
      <c r="O1855" s="1">
        <v>2</v>
      </c>
      <c r="P1855" s="1">
        <v>0</v>
      </c>
      <c r="Q1855" s="1" t="s">
        <v>66</v>
      </c>
      <c r="R1855" s="1" t="s">
        <v>66</v>
      </c>
      <c r="S1855" s="1" t="s">
        <v>66</v>
      </c>
      <c r="T1855" s="1" t="s">
        <v>66</v>
      </c>
      <c r="U1855" s="1" t="s">
        <v>66</v>
      </c>
      <c r="W1855" s="1">
        <v>0</v>
      </c>
      <c r="X1855" s="1">
        <v>0</v>
      </c>
      <c r="Y1855" s="1" t="s">
        <v>66</v>
      </c>
      <c r="Z1855" s="1" t="s">
        <v>58</v>
      </c>
      <c r="AA1855" s="1" t="s">
        <v>58</v>
      </c>
      <c r="AB1855" s="1" t="s">
        <v>66</v>
      </c>
      <c r="AC1855" s="1" t="s">
        <v>58</v>
      </c>
      <c r="AD1855" s="1" t="s">
        <v>58</v>
      </c>
      <c r="AE1855" s="1" t="s">
        <v>66</v>
      </c>
      <c r="AF1855" s="1" t="s">
        <v>58</v>
      </c>
      <c r="AG1855" s="1" t="s">
        <v>58</v>
      </c>
      <c r="AH1855" s="1" t="s">
        <v>58</v>
      </c>
      <c r="AI1855" s="1" t="s">
        <v>58</v>
      </c>
      <c r="AJ1855" s="1" t="s">
        <v>66</v>
      </c>
      <c r="AK1855" s="1">
        <v>0</v>
      </c>
      <c r="AL1855" s="1">
        <v>0</v>
      </c>
      <c r="AM1855" s="1">
        <v>1</v>
      </c>
      <c r="AN1855" s="1">
        <v>0</v>
      </c>
      <c r="AO1855" s="1">
        <v>1</v>
      </c>
      <c r="AP1855" s="1">
        <v>0</v>
      </c>
      <c r="AQ1855" s="1">
        <v>0</v>
      </c>
      <c r="AR1855" s="1">
        <v>0</v>
      </c>
      <c r="AS1855" s="1">
        <v>1</v>
      </c>
      <c r="AT1855" s="1">
        <v>8</v>
      </c>
      <c r="AU1855" s="1">
        <v>98332</v>
      </c>
      <c r="AV1855" s="1">
        <v>14.8</v>
      </c>
      <c r="AW1855" s="1" t="s">
        <v>59</v>
      </c>
      <c r="AX1855" s="1">
        <v>5</v>
      </c>
    </row>
    <row r="1856" spans="1:50">
      <c r="A1856" s="1" t="s">
        <v>3248</v>
      </c>
      <c r="B1856" s="1" t="s">
        <v>3249</v>
      </c>
      <c r="C1856" s="1" t="s">
        <v>108</v>
      </c>
      <c r="D1856" s="1">
        <v>320</v>
      </c>
      <c r="E1856" s="1" t="s">
        <v>53</v>
      </c>
      <c r="F1856" s="1">
        <v>40</v>
      </c>
      <c r="G1856" s="1" t="s">
        <v>226</v>
      </c>
      <c r="H1856" s="1">
        <v>329.93</v>
      </c>
      <c r="I1856" s="1" t="s">
        <v>55</v>
      </c>
      <c r="J1856" s="1" t="s">
        <v>55</v>
      </c>
      <c r="K1856" s="1" t="s">
        <v>90</v>
      </c>
      <c r="L1856" s="1" t="s">
        <v>66</v>
      </c>
      <c r="M1856" s="1">
        <v>1</v>
      </c>
      <c r="N1856" s="1">
        <v>1</v>
      </c>
      <c r="O1856" s="1">
        <v>1</v>
      </c>
      <c r="P1856" s="1">
        <v>0</v>
      </c>
      <c r="Q1856" s="1" t="s">
        <v>59</v>
      </c>
      <c r="R1856" s="1" t="s">
        <v>59</v>
      </c>
      <c r="S1856" s="1" t="s">
        <v>59</v>
      </c>
      <c r="T1856" s="1" t="s">
        <v>59</v>
      </c>
      <c r="U1856" s="1" t="s">
        <v>59</v>
      </c>
      <c r="V1856" s="1">
        <v>2</v>
      </c>
      <c r="W1856" s="1">
        <v>1</v>
      </c>
      <c r="X1856" s="1">
        <v>1</v>
      </c>
      <c r="Y1856" s="1" t="s">
        <v>66</v>
      </c>
      <c r="Z1856" s="1" t="s">
        <v>66</v>
      </c>
      <c r="AA1856" s="1" t="s">
        <v>58</v>
      </c>
      <c r="AB1856" s="1" t="s">
        <v>66</v>
      </c>
      <c r="AC1856" s="1" t="s">
        <v>58</v>
      </c>
      <c r="AD1856" s="1" t="s">
        <v>58</v>
      </c>
      <c r="AE1856" s="1" t="s">
        <v>58</v>
      </c>
      <c r="AF1856" s="1" t="s">
        <v>58</v>
      </c>
      <c r="AG1856" s="1" t="s">
        <v>58</v>
      </c>
      <c r="AH1856" s="1" t="s">
        <v>58</v>
      </c>
      <c r="AI1856" s="1" t="s">
        <v>58</v>
      </c>
      <c r="AJ1856" s="1" t="s">
        <v>58</v>
      </c>
      <c r="AK1856" s="1">
        <v>0</v>
      </c>
      <c r="AL1856" s="1">
        <v>1</v>
      </c>
      <c r="AM1856" s="1">
        <v>1</v>
      </c>
      <c r="AN1856" s="1">
        <v>1</v>
      </c>
      <c r="AO1856" s="1">
        <v>1</v>
      </c>
      <c r="AP1856" s="1">
        <v>0</v>
      </c>
      <c r="AQ1856" s="1">
        <v>0</v>
      </c>
      <c r="AR1856" s="1">
        <v>0</v>
      </c>
      <c r="AS1856" s="1">
        <v>1</v>
      </c>
      <c r="AT1856" s="1">
        <v>8</v>
      </c>
      <c r="AU1856" s="1">
        <v>75088</v>
      </c>
      <c r="AV1856" s="1">
        <v>14.8</v>
      </c>
      <c r="AW1856" s="1" t="s">
        <v>59</v>
      </c>
      <c r="AX1856" s="1">
        <v>9</v>
      </c>
    </row>
    <row r="1857" spans="1:50">
      <c r="A1857" s="1" t="s">
        <v>3250</v>
      </c>
      <c r="B1857" s="1" t="s">
        <v>1250</v>
      </c>
      <c r="C1857" s="1" t="s">
        <v>199</v>
      </c>
      <c r="D1857" s="1">
        <v>6160</v>
      </c>
      <c r="E1857" s="1" t="s">
        <v>53</v>
      </c>
      <c r="F1857" s="1">
        <v>0</v>
      </c>
      <c r="G1857" s="1" t="s">
        <v>70</v>
      </c>
      <c r="H1857" s="1">
        <v>264.14</v>
      </c>
      <c r="I1857" s="1" t="s">
        <v>55</v>
      </c>
      <c r="J1857" s="1" t="s">
        <v>55</v>
      </c>
      <c r="K1857" s="1" t="s">
        <v>128</v>
      </c>
      <c r="L1857" s="1" t="s">
        <v>58</v>
      </c>
      <c r="M1857" s="1">
        <v>0</v>
      </c>
      <c r="N1857" s="1">
        <v>2</v>
      </c>
      <c r="O1857" s="1">
        <v>2</v>
      </c>
      <c r="P1857" s="1">
        <v>0</v>
      </c>
      <c r="Q1857" s="1" t="s">
        <v>59</v>
      </c>
      <c r="R1857" s="1" t="s">
        <v>59</v>
      </c>
      <c r="S1857" s="1" t="s">
        <v>59</v>
      </c>
      <c r="T1857" s="1" t="s">
        <v>59</v>
      </c>
      <c r="U1857" s="1" t="s">
        <v>59</v>
      </c>
      <c r="W1857" s="1">
        <v>0</v>
      </c>
      <c r="X1857" s="1">
        <v>0</v>
      </c>
      <c r="Y1857" s="1" t="s">
        <v>59</v>
      </c>
      <c r="Z1857" s="1" t="s">
        <v>59</v>
      </c>
      <c r="AA1857" s="1" t="s">
        <v>59</v>
      </c>
      <c r="AB1857" s="1" t="s">
        <v>59</v>
      </c>
      <c r="AC1857" s="1" t="s">
        <v>59</v>
      </c>
      <c r="AD1857" s="1" t="s">
        <v>59</v>
      </c>
      <c r="AE1857" s="1" t="s">
        <v>59</v>
      </c>
      <c r="AF1857" s="1" t="s">
        <v>59</v>
      </c>
      <c r="AG1857" s="1" t="s">
        <v>59</v>
      </c>
      <c r="AH1857" s="1" t="s">
        <v>59</v>
      </c>
      <c r="AI1857" s="1" t="s">
        <v>59</v>
      </c>
      <c r="AJ1857" s="1" t="s">
        <v>59</v>
      </c>
      <c r="AT1857" s="1">
        <v>8</v>
      </c>
      <c r="AU1857" s="1">
        <v>83275</v>
      </c>
      <c r="AV1857" s="1">
        <v>14.6</v>
      </c>
      <c r="AW1857" s="1" t="s">
        <v>59</v>
      </c>
      <c r="AX1857" s="1">
        <v>3</v>
      </c>
    </row>
    <row r="1858" spans="1:50">
      <c r="A1858" s="1" t="s">
        <v>3251</v>
      </c>
      <c r="B1858" s="1" t="s">
        <v>2344</v>
      </c>
      <c r="C1858" s="1" t="s">
        <v>122</v>
      </c>
      <c r="D1858" s="1">
        <v>8280</v>
      </c>
      <c r="E1858" s="1" t="s">
        <v>63</v>
      </c>
      <c r="F1858" s="1">
        <v>62</v>
      </c>
      <c r="G1858" s="1" t="s">
        <v>226</v>
      </c>
      <c r="H1858" s="1">
        <v>374.34</v>
      </c>
      <c r="I1858" s="1" t="s">
        <v>105</v>
      </c>
      <c r="J1858" s="1" t="s">
        <v>55</v>
      </c>
      <c r="K1858" s="1" t="s">
        <v>215</v>
      </c>
      <c r="L1858" s="1" t="s">
        <v>66</v>
      </c>
      <c r="M1858" s="1">
        <v>4</v>
      </c>
      <c r="N1858" s="1">
        <v>2</v>
      </c>
      <c r="O1858" s="1">
        <v>2</v>
      </c>
      <c r="P1858" s="1">
        <v>0</v>
      </c>
      <c r="Q1858" s="1" t="s">
        <v>59</v>
      </c>
      <c r="R1858" s="1" t="s">
        <v>59</v>
      </c>
      <c r="S1858" s="1" t="s">
        <v>66</v>
      </c>
      <c r="T1858" s="1" t="s">
        <v>66</v>
      </c>
      <c r="U1858" s="1" t="s">
        <v>66</v>
      </c>
      <c r="V1858" s="1">
        <v>2</v>
      </c>
      <c r="W1858" s="1">
        <v>1</v>
      </c>
      <c r="X1858" s="1">
        <v>1</v>
      </c>
      <c r="Y1858" s="1" t="s">
        <v>58</v>
      </c>
      <c r="Z1858" s="1" t="s">
        <v>66</v>
      </c>
      <c r="AA1858" s="1" t="s">
        <v>58</v>
      </c>
      <c r="AB1858" s="1" t="s">
        <v>66</v>
      </c>
      <c r="AC1858" s="1" t="s">
        <v>58</v>
      </c>
      <c r="AD1858" s="1" t="s">
        <v>58</v>
      </c>
      <c r="AE1858" s="1" t="s">
        <v>66</v>
      </c>
      <c r="AF1858" s="1" t="s">
        <v>58</v>
      </c>
      <c r="AG1858" s="1" t="s">
        <v>58</v>
      </c>
      <c r="AH1858" s="1" t="s">
        <v>58</v>
      </c>
      <c r="AI1858" s="1" t="s">
        <v>58</v>
      </c>
      <c r="AJ1858" s="1" t="s">
        <v>58</v>
      </c>
      <c r="AK1858" s="1">
        <v>1</v>
      </c>
      <c r="AL1858" s="1">
        <v>1</v>
      </c>
      <c r="AM1858" s="1">
        <v>1</v>
      </c>
      <c r="AN1858" s="1">
        <v>1</v>
      </c>
      <c r="AO1858" s="1">
        <v>1</v>
      </c>
      <c r="AP1858" s="1">
        <v>0</v>
      </c>
      <c r="AQ1858" s="1">
        <v>0</v>
      </c>
      <c r="AR1858" s="1">
        <v>1</v>
      </c>
      <c r="AS1858" s="1">
        <v>1</v>
      </c>
      <c r="AT1858" s="1">
        <v>8</v>
      </c>
      <c r="AU1858" s="1">
        <v>73447</v>
      </c>
      <c r="AV1858" s="1">
        <v>13.3</v>
      </c>
      <c r="AW1858" s="1" t="s">
        <v>66</v>
      </c>
      <c r="AX1858" s="1">
        <v>7</v>
      </c>
    </row>
    <row r="1859" spans="1:50">
      <c r="A1859" s="1" t="s">
        <v>3252</v>
      </c>
      <c r="B1859" s="1" t="s">
        <v>474</v>
      </c>
      <c r="C1859" s="1" t="s">
        <v>205</v>
      </c>
      <c r="D1859" s="1">
        <v>3480</v>
      </c>
      <c r="E1859" s="1" t="s">
        <v>53</v>
      </c>
      <c r="F1859" s="1">
        <v>0</v>
      </c>
      <c r="G1859" s="1" t="s">
        <v>104</v>
      </c>
      <c r="H1859" s="1">
        <v>164.47</v>
      </c>
      <c r="I1859" s="1" t="s">
        <v>55</v>
      </c>
      <c r="J1859" s="1" t="s">
        <v>55</v>
      </c>
      <c r="K1859" s="1" t="s">
        <v>215</v>
      </c>
      <c r="L1859" s="1" t="s">
        <v>58</v>
      </c>
      <c r="M1859" s="1">
        <v>0</v>
      </c>
      <c r="N1859" s="1">
        <v>2</v>
      </c>
      <c r="O1859" s="1">
        <v>2</v>
      </c>
      <c r="P1859" s="1">
        <v>0</v>
      </c>
      <c r="Q1859" s="1" t="s">
        <v>59</v>
      </c>
      <c r="R1859" s="1" t="s">
        <v>59</v>
      </c>
      <c r="S1859" s="1" t="s">
        <v>59</v>
      </c>
      <c r="T1859" s="1" t="s">
        <v>59</v>
      </c>
      <c r="U1859" s="1" t="s">
        <v>59</v>
      </c>
      <c r="W1859" s="1">
        <v>0</v>
      </c>
      <c r="X1859" s="1">
        <v>0</v>
      </c>
      <c r="Y1859" s="1" t="s">
        <v>58</v>
      </c>
      <c r="Z1859" s="1" t="s">
        <v>58</v>
      </c>
      <c r="AA1859" s="1" t="s">
        <v>58</v>
      </c>
      <c r="AB1859" s="1" t="s">
        <v>58</v>
      </c>
      <c r="AC1859" s="1" t="s">
        <v>58</v>
      </c>
      <c r="AD1859" s="1" t="s">
        <v>58</v>
      </c>
      <c r="AE1859" s="1" t="s">
        <v>58</v>
      </c>
      <c r="AF1859" s="1" t="s">
        <v>58</v>
      </c>
      <c r="AG1859" s="1" t="s">
        <v>58</v>
      </c>
      <c r="AH1859" s="1" t="s">
        <v>58</v>
      </c>
      <c r="AI1859" s="1" t="s">
        <v>58</v>
      </c>
      <c r="AJ1859" s="1" t="s">
        <v>58</v>
      </c>
      <c r="AK1859" s="1">
        <v>1</v>
      </c>
      <c r="AL1859" s="1">
        <v>1</v>
      </c>
      <c r="AM1859" s="1">
        <v>1</v>
      </c>
      <c r="AN1859" s="1">
        <v>1</v>
      </c>
      <c r="AO1859" s="1">
        <v>0</v>
      </c>
      <c r="AP1859" s="1">
        <v>1</v>
      </c>
      <c r="AQ1859" s="1">
        <v>0</v>
      </c>
      <c r="AR1859" s="1">
        <v>0</v>
      </c>
      <c r="AS1859" s="1">
        <v>0</v>
      </c>
      <c r="AT1859" s="1">
        <v>7</v>
      </c>
      <c r="AU1859" s="1">
        <v>64047</v>
      </c>
      <c r="AV1859" s="1">
        <v>12</v>
      </c>
      <c r="AW1859" s="1" t="s">
        <v>59</v>
      </c>
      <c r="AX1859" s="1">
        <v>1</v>
      </c>
    </row>
    <row r="1860" spans="1:50">
      <c r="A1860" s="1" t="s">
        <v>3253</v>
      </c>
      <c r="B1860" s="1" t="s">
        <v>3254</v>
      </c>
      <c r="C1860" s="1" t="s">
        <v>93</v>
      </c>
      <c r="D1860" s="1">
        <v>1120</v>
      </c>
      <c r="E1860" s="1" t="s">
        <v>53</v>
      </c>
      <c r="F1860" s="1">
        <v>74</v>
      </c>
      <c r="G1860" s="1" t="s">
        <v>64</v>
      </c>
      <c r="H1860" s="1">
        <v>300</v>
      </c>
      <c r="I1860" s="1" t="s">
        <v>55</v>
      </c>
      <c r="J1860" s="1" t="s">
        <v>71</v>
      </c>
      <c r="K1860" s="1" t="s">
        <v>90</v>
      </c>
      <c r="L1860" s="1" t="s">
        <v>58</v>
      </c>
      <c r="M1860" s="1">
        <v>0</v>
      </c>
      <c r="N1860" s="1">
        <v>2</v>
      </c>
      <c r="O1860" s="1">
        <v>2</v>
      </c>
      <c r="P1860" s="1">
        <v>0</v>
      </c>
      <c r="Q1860" s="1" t="s">
        <v>59</v>
      </c>
      <c r="R1860" s="1" t="s">
        <v>59</v>
      </c>
      <c r="S1860" s="1" t="s">
        <v>59</v>
      </c>
      <c r="T1860" s="1" t="s">
        <v>59</v>
      </c>
      <c r="U1860" s="1" t="s">
        <v>59</v>
      </c>
      <c r="W1860" s="1">
        <v>0</v>
      </c>
      <c r="X1860" s="1">
        <v>0</v>
      </c>
      <c r="Y1860" s="1" t="s">
        <v>59</v>
      </c>
      <c r="Z1860" s="1" t="s">
        <v>59</v>
      </c>
      <c r="AA1860" s="1" t="s">
        <v>59</v>
      </c>
      <c r="AB1860" s="1" t="s">
        <v>59</v>
      </c>
      <c r="AC1860" s="1" t="s">
        <v>59</v>
      </c>
      <c r="AD1860" s="1" t="s">
        <v>59</v>
      </c>
      <c r="AE1860" s="1" t="s">
        <v>59</v>
      </c>
      <c r="AF1860" s="1" t="s">
        <v>59</v>
      </c>
      <c r="AG1860" s="1" t="s">
        <v>59</v>
      </c>
      <c r="AH1860" s="1" t="s">
        <v>59</v>
      </c>
      <c r="AI1860" s="1" t="s">
        <v>59</v>
      </c>
      <c r="AJ1860" s="1" t="s">
        <v>59</v>
      </c>
      <c r="AT1860" s="1">
        <v>7</v>
      </c>
      <c r="AU1860" s="1">
        <v>84031</v>
      </c>
      <c r="AV1860" s="1">
        <v>13.1</v>
      </c>
      <c r="AW1860" s="1" t="s">
        <v>59</v>
      </c>
      <c r="AX1860" s="1">
        <v>5</v>
      </c>
    </row>
    <row r="1861" spans="1:50">
      <c r="A1861" s="1" t="s">
        <v>3255</v>
      </c>
      <c r="B1861" s="1" t="s">
        <v>2049</v>
      </c>
      <c r="C1861" s="1" t="s">
        <v>134</v>
      </c>
      <c r="D1861" s="1">
        <v>1640</v>
      </c>
      <c r="E1861" s="1" t="s">
        <v>53</v>
      </c>
      <c r="F1861" s="1">
        <v>46</v>
      </c>
      <c r="G1861" s="1" t="s">
        <v>70</v>
      </c>
      <c r="H1861" s="1">
        <v>281.25</v>
      </c>
      <c r="I1861" s="1" t="s">
        <v>196</v>
      </c>
      <c r="J1861" s="1" t="s">
        <v>55</v>
      </c>
      <c r="K1861" s="1" t="s">
        <v>256</v>
      </c>
      <c r="L1861" s="1" t="s">
        <v>58</v>
      </c>
      <c r="M1861" s="1">
        <v>0</v>
      </c>
      <c r="N1861" s="1">
        <v>2</v>
      </c>
      <c r="O1861" s="1">
        <v>2</v>
      </c>
      <c r="P1861" s="1">
        <v>1</v>
      </c>
      <c r="Q1861" s="1" t="s">
        <v>59</v>
      </c>
      <c r="R1861" s="1" t="s">
        <v>59</v>
      </c>
      <c r="S1861" s="1" t="s">
        <v>59</v>
      </c>
      <c r="T1861" s="1" t="s">
        <v>59</v>
      </c>
      <c r="U1861" s="1" t="s">
        <v>59</v>
      </c>
      <c r="V1861" s="1">
        <v>1</v>
      </c>
      <c r="W1861" s="1">
        <v>0</v>
      </c>
      <c r="X1861" s="1">
        <v>0</v>
      </c>
      <c r="Y1861" s="1" t="s">
        <v>58</v>
      </c>
      <c r="Z1861" s="1" t="s">
        <v>58</v>
      </c>
      <c r="AA1861" s="1" t="s">
        <v>58</v>
      </c>
      <c r="AB1861" s="1" t="s">
        <v>66</v>
      </c>
      <c r="AC1861" s="1" t="s">
        <v>58</v>
      </c>
      <c r="AD1861" s="1" t="s">
        <v>58</v>
      </c>
      <c r="AE1861" s="1" t="s">
        <v>58</v>
      </c>
      <c r="AF1861" s="1" t="s">
        <v>58</v>
      </c>
      <c r="AG1861" s="1" t="s">
        <v>58</v>
      </c>
      <c r="AH1861" s="1" t="s">
        <v>58</v>
      </c>
      <c r="AI1861" s="1" t="s">
        <v>58</v>
      </c>
      <c r="AJ1861" s="1" t="s">
        <v>58</v>
      </c>
      <c r="AK1861" s="1">
        <v>0</v>
      </c>
      <c r="AL1861" s="1">
        <v>0</v>
      </c>
      <c r="AM1861" s="1">
        <v>1</v>
      </c>
      <c r="AN1861" s="1">
        <v>0</v>
      </c>
      <c r="AO1861" s="1">
        <v>0</v>
      </c>
      <c r="AP1861" s="1">
        <v>0</v>
      </c>
      <c r="AQ1861" s="1">
        <v>0</v>
      </c>
      <c r="AR1861" s="1">
        <v>0</v>
      </c>
      <c r="AS1861" s="1">
        <v>0</v>
      </c>
      <c r="AT1861" s="1">
        <v>8</v>
      </c>
      <c r="AU1861" s="1">
        <v>70155</v>
      </c>
      <c r="AV1861" s="1">
        <v>12.6</v>
      </c>
      <c r="AW1861" s="1" t="s">
        <v>66</v>
      </c>
      <c r="AX1861" s="1">
        <v>1</v>
      </c>
    </row>
    <row r="1862" spans="1:50">
      <c r="A1862" s="1" t="s">
        <v>3256</v>
      </c>
      <c r="B1862" s="1" t="s">
        <v>3257</v>
      </c>
      <c r="C1862" s="1" t="s">
        <v>93</v>
      </c>
      <c r="D1862" s="1">
        <v>1120</v>
      </c>
      <c r="E1862" s="1" t="s">
        <v>63</v>
      </c>
      <c r="F1862" s="1">
        <v>52</v>
      </c>
      <c r="G1862" s="1" t="s">
        <v>363</v>
      </c>
      <c r="H1862" s="1">
        <v>423.03</v>
      </c>
      <c r="I1862" s="1" t="s">
        <v>105</v>
      </c>
      <c r="J1862" s="1" t="s">
        <v>55</v>
      </c>
      <c r="K1862" s="1" t="s">
        <v>215</v>
      </c>
      <c r="L1862" s="1" t="s">
        <v>66</v>
      </c>
      <c r="M1862" s="1">
        <v>1</v>
      </c>
      <c r="N1862" s="1">
        <v>2</v>
      </c>
      <c r="O1862" s="1">
        <v>2</v>
      </c>
      <c r="P1862" s="1">
        <v>0</v>
      </c>
      <c r="Q1862" s="1" t="s">
        <v>59</v>
      </c>
      <c r="R1862" s="1" t="s">
        <v>66</v>
      </c>
      <c r="S1862" s="1" t="s">
        <v>66</v>
      </c>
      <c r="T1862" s="1" t="s">
        <v>59</v>
      </c>
      <c r="U1862" s="1" t="s">
        <v>66</v>
      </c>
      <c r="W1862" s="1">
        <v>0</v>
      </c>
      <c r="X1862" s="1">
        <v>0</v>
      </c>
      <c r="Y1862" s="1" t="s">
        <v>58</v>
      </c>
      <c r="Z1862" s="1" t="s">
        <v>66</v>
      </c>
      <c r="AA1862" s="1" t="s">
        <v>66</v>
      </c>
      <c r="AB1862" s="1" t="s">
        <v>66</v>
      </c>
      <c r="AC1862" s="1" t="s">
        <v>58</v>
      </c>
      <c r="AD1862" s="1" t="s">
        <v>58</v>
      </c>
      <c r="AE1862" s="1" t="s">
        <v>58</v>
      </c>
      <c r="AF1862" s="1" t="s">
        <v>58</v>
      </c>
      <c r="AG1862" s="1" t="s">
        <v>58</v>
      </c>
      <c r="AH1862" s="1" t="s">
        <v>58</v>
      </c>
      <c r="AI1862" s="1" t="s">
        <v>58</v>
      </c>
      <c r="AJ1862" s="1" t="s">
        <v>58</v>
      </c>
      <c r="AK1862" s="1">
        <v>0</v>
      </c>
      <c r="AL1862" s="1">
        <v>0</v>
      </c>
      <c r="AM1862" s="1">
        <v>1</v>
      </c>
      <c r="AN1862" s="1">
        <v>0</v>
      </c>
      <c r="AO1862" s="1">
        <v>1</v>
      </c>
      <c r="AP1862" s="1">
        <v>0</v>
      </c>
      <c r="AQ1862" s="1">
        <v>0</v>
      </c>
      <c r="AR1862" s="1">
        <v>1</v>
      </c>
      <c r="AS1862" s="1">
        <v>0</v>
      </c>
      <c r="AT1862" s="1">
        <v>4</v>
      </c>
      <c r="AU1862" s="1">
        <v>64920</v>
      </c>
      <c r="AV1862" s="1">
        <v>13.6</v>
      </c>
      <c r="AW1862" s="1" t="s">
        <v>66</v>
      </c>
      <c r="AX1862" s="1">
        <v>5</v>
      </c>
    </row>
    <row r="1863" spans="1:50">
      <c r="A1863" s="1" t="s">
        <v>3258</v>
      </c>
      <c r="B1863" s="1" t="s">
        <v>531</v>
      </c>
      <c r="C1863" s="1" t="s">
        <v>532</v>
      </c>
      <c r="D1863" s="1">
        <v>6660</v>
      </c>
      <c r="E1863" s="1" t="s">
        <v>63</v>
      </c>
      <c r="F1863" s="1">
        <v>74</v>
      </c>
      <c r="G1863" s="1" t="s">
        <v>70</v>
      </c>
      <c r="H1863" s="1">
        <v>322.7</v>
      </c>
      <c r="I1863" s="1" t="s">
        <v>55</v>
      </c>
      <c r="J1863" s="1" t="s">
        <v>71</v>
      </c>
      <c r="K1863" s="1" t="s">
        <v>145</v>
      </c>
      <c r="L1863" s="1" t="s">
        <v>58</v>
      </c>
      <c r="M1863" s="1">
        <v>0</v>
      </c>
      <c r="N1863" s="1">
        <v>2</v>
      </c>
      <c r="O1863" s="1">
        <v>2</v>
      </c>
      <c r="P1863" s="1">
        <v>0</v>
      </c>
      <c r="Q1863" s="1" t="s">
        <v>59</v>
      </c>
      <c r="R1863" s="1" t="s">
        <v>59</v>
      </c>
      <c r="S1863" s="1" t="s">
        <v>59</v>
      </c>
      <c r="T1863" s="1" t="s">
        <v>59</v>
      </c>
      <c r="U1863" s="1" t="s">
        <v>59</v>
      </c>
      <c r="V1863" s="1">
        <v>1</v>
      </c>
      <c r="W1863" s="1">
        <v>1</v>
      </c>
      <c r="X1863" s="1">
        <v>0</v>
      </c>
      <c r="Y1863" s="1" t="s">
        <v>58</v>
      </c>
      <c r="Z1863" s="1" t="s">
        <v>66</v>
      </c>
      <c r="AA1863" s="1" t="s">
        <v>58</v>
      </c>
      <c r="AB1863" s="1" t="s">
        <v>66</v>
      </c>
      <c r="AC1863" s="1" t="s">
        <v>58</v>
      </c>
      <c r="AD1863" s="1" t="s">
        <v>58</v>
      </c>
      <c r="AE1863" s="1" t="s">
        <v>58</v>
      </c>
      <c r="AF1863" s="1" t="s">
        <v>58</v>
      </c>
      <c r="AG1863" s="1" t="s">
        <v>58</v>
      </c>
      <c r="AH1863" s="1" t="s">
        <v>58</v>
      </c>
      <c r="AI1863" s="1" t="s">
        <v>58</v>
      </c>
      <c r="AJ1863" s="1" t="s">
        <v>58</v>
      </c>
      <c r="AK1863" s="1">
        <v>0</v>
      </c>
      <c r="AL1863" s="1">
        <v>0</v>
      </c>
      <c r="AM1863" s="1">
        <v>1</v>
      </c>
      <c r="AN1863" s="1">
        <v>1</v>
      </c>
      <c r="AO1863" s="1">
        <v>1</v>
      </c>
      <c r="AP1863" s="1">
        <v>0</v>
      </c>
      <c r="AQ1863" s="1">
        <v>0</v>
      </c>
      <c r="AR1863" s="1">
        <v>0</v>
      </c>
      <c r="AS1863" s="1">
        <v>0</v>
      </c>
      <c r="AT1863" s="1">
        <v>8</v>
      </c>
      <c r="AU1863" s="1">
        <v>56911</v>
      </c>
      <c r="AV1863" s="1">
        <v>14.3</v>
      </c>
      <c r="AW1863" s="1" t="s">
        <v>59</v>
      </c>
      <c r="AX1863" s="1">
        <v>8</v>
      </c>
    </row>
    <row r="1864" spans="1:50">
      <c r="A1864" s="1" t="s">
        <v>3259</v>
      </c>
      <c r="B1864" s="1" t="s">
        <v>3091</v>
      </c>
      <c r="C1864" s="1" t="s">
        <v>236</v>
      </c>
      <c r="D1864" s="1">
        <v>6200</v>
      </c>
      <c r="E1864" s="1" t="s">
        <v>63</v>
      </c>
      <c r="F1864" s="1">
        <v>38</v>
      </c>
      <c r="G1864" s="1" t="s">
        <v>64</v>
      </c>
      <c r="H1864" s="1">
        <v>276.32</v>
      </c>
      <c r="I1864" s="1" t="s">
        <v>261</v>
      </c>
      <c r="J1864" s="1" t="s">
        <v>71</v>
      </c>
      <c r="K1864" s="1" t="s">
        <v>215</v>
      </c>
      <c r="L1864" s="1" t="s">
        <v>58</v>
      </c>
      <c r="M1864" s="1">
        <v>0</v>
      </c>
      <c r="N1864" s="1">
        <v>2</v>
      </c>
      <c r="O1864" s="1">
        <v>2</v>
      </c>
      <c r="P1864" s="1">
        <v>0</v>
      </c>
      <c r="Q1864" s="1" t="s">
        <v>66</v>
      </c>
      <c r="R1864" s="1" t="s">
        <v>59</v>
      </c>
      <c r="S1864" s="1" t="s">
        <v>66</v>
      </c>
      <c r="T1864" s="1" t="s">
        <v>59</v>
      </c>
      <c r="U1864" s="1" t="s">
        <v>59</v>
      </c>
      <c r="V1864" s="1">
        <v>0</v>
      </c>
      <c r="W1864" s="1">
        <v>1</v>
      </c>
      <c r="X1864" s="1">
        <v>1</v>
      </c>
      <c r="Y1864" s="1" t="s">
        <v>66</v>
      </c>
      <c r="Z1864" s="1" t="s">
        <v>58</v>
      </c>
      <c r="AA1864" s="1" t="s">
        <v>58</v>
      </c>
      <c r="AB1864" s="1" t="s">
        <v>58</v>
      </c>
      <c r="AC1864" s="1" t="s">
        <v>58</v>
      </c>
      <c r="AD1864" s="1" t="s">
        <v>58</v>
      </c>
      <c r="AE1864" s="1" t="s">
        <v>58</v>
      </c>
      <c r="AF1864" s="1" t="s">
        <v>58</v>
      </c>
      <c r="AG1864" s="1" t="s">
        <v>58</v>
      </c>
      <c r="AH1864" s="1" t="s">
        <v>58</v>
      </c>
      <c r="AI1864" s="1" t="s">
        <v>58</v>
      </c>
      <c r="AJ1864" s="1" t="s">
        <v>58</v>
      </c>
      <c r="AK1864" s="1">
        <v>1</v>
      </c>
      <c r="AL1864" s="1">
        <v>0</v>
      </c>
      <c r="AM1864" s="1">
        <v>1</v>
      </c>
      <c r="AN1864" s="1">
        <v>0</v>
      </c>
      <c r="AO1864" s="1">
        <v>1</v>
      </c>
      <c r="AP1864" s="1">
        <v>0</v>
      </c>
      <c r="AQ1864" s="1">
        <v>0</v>
      </c>
      <c r="AR1864" s="1">
        <v>0</v>
      </c>
      <c r="AS1864" s="1">
        <v>0</v>
      </c>
      <c r="AT1864" s="1">
        <v>7</v>
      </c>
      <c r="AU1864" s="1">
        <v>63917</v>
      </c>
      <c r="AV1864" s="1">
        <v>12.8</v>
      </c>
      <c r="AW1864" s="1" t="s">
        <v>66</v>
      </c>
      <c r="AX1864" s="1">
        <v>4</v>
      </c>
    </row>
    <row r="1865" spans="1:50">
      <c r="A1865" s="1" t="s">
        <v>3260</v>
      </c>
      <c r="B1865" s="1" t="s">
        <v>370</v>
      </c>
      <c r="C1865" s="1" t="s">
        <v>75</v>
      </c>
      <c r="D1865" s="1">
        <v>2160</v>
      </c>
      <c r="E1865" s="1" t="s">
        <v>53</v>
      </c>
      <c r="F1865" s="1">
        <v>30</v>
      </c>
      <c r="G1865" s="1" t="s">
        <v>70</v>
      </c>
      <c r="H1865" s="1">
        <v>347.37</v>
      </c>
      <c r="I1865" s="1" t="s">
        <v>55</v>
      </c>
      <c r="J1865" s="1" t="s">
        <v>56</v>
      </c>
      <c r="K1865" s="1" t="s">
        <v>128</v>
      </c>
      <c r="L1865" s="1" t="s">
        <v>58</v>
      </c>
      <c r="M1865" s="1">
        <v>0</v>
      </c>
      <c r="N1865" s="1">
        <v>1</v>
      </c>
      <c r="O1865" s="1">
        <v>1</v>
      </c>
      <c r="P1865" s="1">
        <v>0</v>
      </c>
      <c r="Q1865" s="1" t="s">
        <v>59</v>
      </c>
      <c r="R1865" s="1" t="s">
        <v>59</v>
      </c>
      <c r="S1865" s="1" t="s">
        <v>59</v>
      </c>
      <c r="T1865" s="1" t="s">
        <v>59</v>
      </c>
      <c r="U1865" s="1" t="s">
        <v>59</v>
      </c>
      <c r="V1865" s="1">
        <v>3</v>
      </c>
      <c r="W1865" s="1">
        <v>0</v>
      </c>
      <c r="X1865" s="1">
        <v>0</v>
      </c>
      <c r="Y1865" s="1" t="s">
        <v>58</v>
      </c>
      <c r="Z1865" s="1" t="s">
        <v>58</v>
      </c>
      <c r="AA1865" s="1" t="s">
        <v>58</v>
      </c>
      <c r="AB1865" s="1" t="s">
        <v>58</v>
      </c>
      <c r="AC1865" s="1" t="s">
        <v>58</v>
      </c>
      <c r="AD1865" s="1" t="s">
        <v>58</v>
      </c>
      <c r="AE1865" s="1" t="s">
        <v>58</v>
      </c>
      <c r="AF1865" s="1" t="s">
        <v>58</v>
      </c>
      <c r="AG1865" s="1" t="s">
        <v>58</v>
      </c>
      <c r="AH1865" s="1" t="s">
        <v>58</v>
      </c>
      <c r="AI1865" s="1" t="s">
        <v>58</v>
      </c>
      <c r="AJ1865" s="1" t="s">
        <v>58</v>
      </c>
      <c r="AK1865" s="1">
        <v>0</v>
      </c>
      <c r="AL1865" s="1">
        <v>0</v>
      </c>
      <c r="AM1865" s="1">
        <v>1</v>
      </c>
      <c r="AN1865" s="1">
        <v>0</v>
      </c>
      <c r="AO1865" s="1">
        <v>1</v>
      </c>
      <c r="AP1865" s="1">
        <v>0</v>
      </c>
      <c r="AQ1865" s="1">
        <v>1</v>
      </c>
      <c r="AR1865" s="1">
        <v>0</v>
      </c>
      <c r="AS1865" s="1">
        <v>1</v>
      </c>
      <c r="AT1865" s="1">
        <v>9</v>
      </c>
      <c r="AU1865" s="1">
        <v>101189</v>
      </c>
      <c r="AV1865" s="1">
        <v>14.7</v>
      </c>
      <c r="AW1865" s="1" t="s">
        <v>59</v>
      </c>
      <c r="AX1865" s="1">
        <v>1</v>
      </c>
    </row>
    <row r="1866" spans="1:50">
      <c r="A1866" s="1" t="s">
        <v>3261</v>
      </c>
      <c r="B1866" s="1" t="s">
        <v>1222</v>
      </c>
      <c r="C1866" s="1" t="s">
        <v>185</v>
      </c>
      <c r="D1866" s="1">
        <v>1600</v>
      </c>
      <c r="E1866" s="1" t="s">
        <v>63</v>
      </c>
      <c r="F1866" s="1">
        <v>76</v>
      </c>
      <c r="G1866" s="1" t="s">
        <v>64</v>
      </c>
      <c r="H1866" s="1">
        <v>376.97</v>
      </c>
      <c r="I1866" s="1" t="s">
        <v>105</v>
      </c>
      <c r="J1866" s="1" t="s">
        <v>71</v>
      </c>
      <c r="K1866" s="1" t="s">
        <v>72</v>
      </c>
      <c r="L1866" s="1" t="s">
        <v>58</v>
      </c>
      <c r="M1866" s="1">
        <v>0</v>
      </c>
      <c r="N1866" s="1">
        <v>2</v>
      </c>
      <c r="O1866" s="1">
        <v>2</v>
      </c>
      <c r="P1866" s="1">
        <v>0</v>
      </c>
      <c r="Q1866" s="1" t="s">
        <v>59</v>
      </c>
      <c r="R1866" s="1" t="s">
        <v>59</v>
      </c>
      <c r="S1866" s="1" t="s">
        <v>59</v>
      </c>
      <c r="T1866" s="1" t="s">
        <v>59</v>
      </c>
      <c r="U1866" s="1" t="s">
        <v>59</v>
      </c>
      <c r="W1866" s="1">
        <v>0</v>
      </c>
      <c r="X1866" s="1">
        <v>0</v>
      </c>
      <c r="Y1866" s="1" t="s">
        <v>58</v>
      </c>
      <c r="Z1866" s="1" t="s">
        <v>66</v>
      </c>
      <c r="AA1866" s="1" t="s">
        <v>58</v>
      </c>
      <c r="AB1866" s="1" t="s">
        <v>66</v>
      </c>
      <c r="AC1866" s="1" t="s">
        <v>58</v>
      </c>
      <c r="AD1866" s="1" t="s">
        <v>58</v>
      </c>
      <c r="AE1866" s="1" t="s">
        <v>66</v>
      </c>
      <c r="AF1866" s="1" t="s">
        <v>58</v>
      </c>
      <c r="AG1866" s="1" t="s">
        <v>58</v>
      </c>
      <c r="AH1866" s="1" t="s">
        <v>58</v>
      </c>
      <c r="AI1866" s="1" t="s">
        <v>58</v>
      </c>
      <c r="AJ1866" s="1" t="s">
        <v>58</v>
      </c>
      <c r="AK1866" s="1">
        <v>0</v>
      </c>
      <c r="AL1866" s="1">
        <v>0</v>
      </c>
      <c r="AM1866" s="1">
        <v>1</v>
      </c>
      <c r="AN1866" s="1">
        <v>0</v>
      </c>
      <c r="AO1866" s="1">
        <v>1</v>
      </c>
      <c r="AP1866" s="1">
        <v>0</v>
      </c>
      <c r="AQ1866" s="1">
        <v>0</v>
      </c>
      <c r="AR1866" s="1">
        <v>0</v>
      </c>
      <c r="AS1866" s="1">
        <v>0</v>
      </c>
      <c r="AT1866" s="1">
        <v>8</v>
      </c>
      <c r="AU1866" s="1">
        <v>91296</v>
      </c>
      <c r="AV1866" s="1">
        <v>14.4</v>
      </c>
      <c r="AW1866" s="1" t="s">
        <v>59</v>
      </c>
      <c r="AX1866" s="1">
        <v>1</v>
      </c>
    </row>
    <row r="1867" spans="1:50">
      <c r="A1867" s="1" t="s">
        <v>3262</v>
      </c>
      <c r="B1867" s="1" t="s">
        <v>3263</v>
      </c>
      <c r="C1867" s="1" t="s">
        <v>134</v>
      </c>
      <c r="D1867" s="1">
        <v>1840</v>
      </c>
      <c r="E1867" s="1" t="s">
        <v>63</v>
      </c>
      <c r="F1867" s="1">
        <v>68</v>
      </c>
      <c r="G1867" s="1" t="s">
        <v>363</v>
      </c>
      <c r="H1867" s="1">
        <v>490.46</v>
      </c>
      <c r="I1867" s="1" t="s">
        <v>105</v>
      </c>
      <c r="J1867" s="1" t="s">
        <v>71</v>
      </c>
      <c r="K1867" s="1" t="s">
        <v>90</v>
      </c>
      <c r="L1867" s="1" t="s">
        <v>58</v>
      </c>
      <c r="M1867" s="1">
        <v>0</v>
      </c>
      <c r="N1867" s="1">
        <v>2</v>
      </c>
      <c r="O1867" s="1">
        <v>2</v>
      </c>
      <c r="P1867" s="1">
        <v>2</v>
      </c>
      <c r="Q1867" s="1" t="s">
        <v>66</v>
      </c>
      <c r="R1867" s="1" t="s">
        <v>66</v>
      </c>
      <c r="S1867" s="1" t="s">
        <v>66</v>
      </c>
      <c r="T1867" s="1" t="s">
        <v>66</v>
      </c>
      <c r="U1867" s="1" t="s">
        <v>59</v>
      </c>
      <c r="V1867" s="1">
        <v>1</v>
      </c>
      <c r="W1867" s="1">
        <v>1</v>
      </c>
      <c r="X1867" s="1">
        <v>1</v>
      </c>
      <c r="Y1867" s="1" t="s">
        <v>66</v>
      </c>
      <c r="Z1867" s="1" t="s">
        <v>66</v>
      </c>
      <c r="AA1867" s="1" t="s">
        <v>58</v>
      </c>
      <c r="AB1867" s="1" t="s">
        <v>66</v>
      </c>
      <c r="AC1867" s="1" t="s">
        <v>58</v>
      </c>
      <c r="AD1867" s="1" t="s">
        <v>58</v>
      </c>
      <c r="AE1867" s="1" t="s">
        <v>66</v>
      </c>
      <c r="AF1867" s="1" t="s">
        <v>58</v>
      </c>
      <c r="AG1867" s="1" t="s">
        <v>58</v>
      </c>
      <c r="AH1867" s="1" t="s">
        <v>58</v>
      </c>
      <c r="AI1867" s="1" t="s">
        <v>58</v>
      </c>
      <c r="AJ1867" s="1" t="s">
        <v>58</v>
      </c>
      <c r="AK1867" s="1">
        <v>1</v>
      </c>
      <c r="AL1867" s="1">
        <v>0</v>
      </c>
      <c r="AM1867" s="1">
        <v>1</v>
      </c>
      <c r="AN1867" s="1">
        <v>0</v>
      </c>
      <c r="AO1867" s="1">
        <v>1</v>
      </c>
      <c r="AP1867" s="1">
        <v>0</v>
      </c>
      <c r="AQ1867" s="1">
        <v>0</v>
      </c>
      <c r="AR1867" s="1">
        <v>0</v>
      </c>
      <c r="AS1867" s="1">
        <v>0</v>
      </c>
      <c r="AT1867" s="1">
        <v>9</v>
      </c>
      <c r="AU1867" s="1">
        <v>185365</v>
      </c>
      <c r="AV1867" s="1">
        <v>15.6</v>
      </c>
      <c r="AW1867" s="1" t="s">
        <v>59</v>
      </c>
      <c r="AX1867" s="1">
        <v>1</v>
      </c>
    </row>
    <row r="1868" spans="1:50">
      <c r="A1868" s="1" t="s">
        <v>3264</v>
      </c>
      <c r="B1868" s="1" t="s">
        <v>3265</v>
      </c>
      <c r="C1868" s="1" t="s">
        <v>182</v>
      </c>
      <c r="D1868" s="1">
        <v>720</v>
      </c>
      <c r="E1868" s="1" t="s">
        <v>53</v>
      </c>
      <c r="F1868" s="1">
        <v>76</v>
      </c>
      <c r="G1868" s="1" t="s">
        <v>115</v>
      </c>
      <c r="H1868" s="1">
        <v>298.02999999999997</v>
      </c>
      <c r="I1868" s="1" t="s">
        <v>94</v>
      </c>
      <c r="J1868" s="1" t="s">
        <v>71</v>
      </c>
      <c r="K1868" s="1" t="s">
        <v>72</v>
      </c>
      <c r="L1868" s="1" t="s">
        <v>58</v>
      </c>
      <c r="M1868" s="1">
        <v>0</v>
      </c>
      <c r="N1868" s="1">
        <v>2</v>
      </c>
      <c r="O1868" s="1">
        <v>2</v>
      </c>
      <c r="P1868" s="1">
        <v>2</v>
      </c>
      <c r="Q1868" s="1" t="s">
        <v>59</v>
      </c>
      <c r="R1868" s="1" t="s">
        <v>59</v>
      </c>
      <c r="S1868" s="1" t="s">
        <v>59</v>
      </c>
      <c r="T1868" s="1" t="s">
        <v>59</v>
      </c>
      <c r="U1868" s="1" t="s">
        <v>59</v>
      </c>
      <c r="V1868" s="1">
        <v>2</v>
      </c>
      <c r="W1868" s="1">
        <v>0</v>
      </c>
      <c r="X1868" s="1">
        <v>1</v>
      </c>
      <c r="Y1868" s="1" t="s">
        <v>66</v>
      </c>
      <c r="Z1868" s="1" t="s">
        <v>58</v>
      </c>
      <c r="AA1868" s="1" t="s">
        <v>66</v>
      </c>
      <c r="AB1868" s="1" t="s">
        <v>66</v>
      </c>
      <c r="AC1868" s="1" t="s">
        <v>58</v>
      </c>
      <c r="AD1868" s="1" t="s">
        <v>58</v>
      </c>
      <c r="AE1868" s="1" t="s">
        <v>58</v>
      </c>
      <c r="AF1868" s="1" t="s">
        <v>58</v>
      </c>
      <c r="AG1868" s="1" t="s">
        <v>58</v>
      </c>
      <c r="AH1868" s="1" t="s">
        <v>58</v>
      </c>
      <c r="AI1868" s="1" t="s">
        <v>58</v>
      </c>
      <c r="AJ1868" s="1" t="s">
        <v>58</v>
      </c>
      <c r="AK1868" s="1">
        <v>0</v>
      </c>
      <c r="AL1868" s="1">
        <v>0</v>
      </c>
      <c r="AM1868" s="1">
        <v>0</v>
      </c>
      <c r="AN1868" s="1">
        <v>0</v>
      </c>
      <c r="AO1868" s="1">
        <v>0</v>
      </c>
      <c r="AP1868" s="1">
        <v>0</v>
      </c>
      <c r="AQ1868" s="1">
        <v>0</v>
      </c>
      <c r="AR1868" s="1">
        <v>0</v>
      </c>
      <c r="AS1868" s="1">
        <v>0</v>
      </c>
      <c r="AT1868" s="1">
        <v>3</v>
      </c>
      <c r="AU1868" s="1">
        <v>57302</v>
      </c>
      <c r="AV1868" s="1">
        <v>11.5</v>
      </c>
      <c r="AW1868" s="1" t="s">
        <v>59</v>
      </c>
      <c r="AX1868" s="1">
        <v>7</v>
      </c>
    </row>
    <row r="1869" spans="1:50">
      <c r="A1869" s="1" t="s">
        <v>3266</v>
      </c>
      <c r="B1869" s="1" t="s">
        <v>800</v>
      </c>
      <c r="C1869" s="1" t="s">
        <v>79</v>
      </c>
      <c r="D1869" s="1">
        <v>7040</v>
      </c>
      <c r="E1869" s="1" t="s">
        <v>63</v>
      </c>
      <c r="F1869" s="1">
        <v>50</v>
      </c>
      <c r="G1869" s="1" t="s">
        <v>64</v>
      </c>
      <c r="H1869" s="1">
        <v>359.87</v>
      </c>
      <c r="I1869" s="1" t="s">
        <v>100</v>
      </c>
      <c r="J1869" s="1" t="s">
        <v>71</v>
      </c>
      <c r="K1869" s="1" t="s">
        <v>72</v>
      </c>
      <c r="L1869" s="1" t="s">
        <v>66</v>
      </c>
      <c r="M1869" s="1">
        <v>3</v>
      </c>
      <c r="N1869" s="1">
        <v>2</v>
      </c>
      <c r="O1869" s="1">
        <v>2</v>
      </c>
      <c r="P1869" s="1">
        <v>0</v>
      </c>
      <c r="Q1869" s="1" t="s">
        <v>66</v>
      </c>
      <c r="R1869" s="1" t="s">
        <v>66</v>
      </c>
      <c r="S1869" s="1" t="s">
        <v>66</v>
      </c>
      <c r="T1869" s="1" t="s">
        <v>66</v>
      </c>
      <c r="U1869" s="1" t="s">
        <v>66</v>
      </c>
      <c r="V1869" s="1">
        <v>1</v>
      </c>
      <c r="W1869" s="1">
        <v>1</v>
      </c>
      <c r="X1869" s="1">
        <v>0</v>
      </c>
      <c r="Y1869" s="1" t="s">
        <v>66</v>
      </c>
      <c r="Z1869" s="1" t="s">
        <v>58</v>
      </c>
      <c r="AA1869" s="1" t="s">
        <v>58</v>
      </c>
      <c r="AB1869" s="1" t="s">
        <v>58</v>
      </c>
      <c r="AC1869" s="1" t="s">
        <v>58</v>
      </c>
      <c r="AD1869" s="1" t="s">
        <v>58</v>
      </c>
      <c r="AE1869" s="1" t="s">
        <v>58</v>
      </c>
      <c r="AF1869" s="1" t="s">
        <v>58</v>
      </c>
      <c r="AG1869" s="1" t="s">
        <v>58</v>
      </c>
      <c r="AH1869" s="1" t="s">
        <v>58</v>
      </c>
      <c r="AI1869" s="1" t="s">
        <v>58</v>
      </c>
      <c r="AJ1869" s="1" t="s">
        <v>58</v>
      </c>
      <c r="AK1869" s="1">
        <v>0</v>
      </c>
      <c r="AL1869" s="1">
        <v>0</v>
      </c>
      <c r="AM1869" s="1">
        <v>1</v>
      </c>
      <c r="AN1869" s="1">
        <v>0</v>
      </c>
      <c r="AO1869" s="1">
        <v>0</v>
      </c>
      <c r="AP1869" s="1">
        <v>0</v>
      </c>
      <c r="AQ1869" s="1">
        <v>0</v>
      </c>
      <c r="AR1869" s="1">
        <v>1</v>
      </c>
      <c r="AS1869" s="1">
        <v>0</v>
      </c>
      <c r="AT1869" s="1">
        <v>8</v>
      </c>
      <c r="AU1869" s="1">
        <v>72499</v>
      </c>
      <c r="AV1869" s="1">
        <v>13.2</v>
      </c>
      <c r="AW1869" s="1" t="s">
        <v>66</v>
      </c>
      <c r="AX1869" s="1">
        <v>8</v>
      </c>
    </row>
    <row r="1870" spans="1:50">
      <c r="A1870" s="1" t="s">
        <v>3267</v>
      </c>
      <c r="B1870" s="1" t="s">
        <v>3268</v>
      </c>
      <c r="C1870" s="1" t="s">
        <v>75</v>
      </c>
      <c r="D1870" s="1">
        <v>2160</v>
      </c>
      <c r="E1870" s="1" t="s">
        <v>63</v>
      </c>
      <c r="F1870" s="1">
        <v>42</v>
      </c>
      <c r="G1870" s="1" t="s">
        <v>163</v>
      </c>
      <c r="H1870" s="1">
        <v>342.11</v>
      </c>
      <c r="I1870" s="1" t="s">
        <v>55</v>
      </c>
      <c r="J1870" s="1" t="s">
        <v>71</v>
      </c>
      <c r="K1870" s="1" t="s">
        <v>153</v>
      </c>
      <c r="L1870" s="1" t="s">
        <v>58</v>
      </c>
      <c r="M1870" s="1">
        <v>0</v>
      </c>
      <c r="N1870" s="1">
        <v>1</v>
      </c>
      <c r="O1870" s="1">
        <v>1</v>
      </c>
      <c r="P1870" s="1">
        <v>0</v>
      </c>
      <c r="Q1870" s="1" t="s">
        <v>59</v>
      </c>
      <c r="R1870" s="1" t="s">
        <v>59</v>
      </c>
      <c r="S1870" s="1" t="s">
        <v>59</v>
      </c>
      <c r="T1870" s="1" t="s">
        <v>59</v>
      </c>
      <c r="U1870" s="1" t="s">
        <v>59</v>
      </c>
      <c r="V1870" s="1">
        <v>0</v>
      </c>
      <c r="W1870" s="1">
        <v>1</v>
      </c>
      <c r="X1870" s="1">
        <v>1</v>
      </c>
      <c r="Y1870" s="1" t="s">
        <v>66</v>
      </c>
      <c r="Z1870" s="1" t="s">
        <v>58</v>
      </c>
      <c r="AA1870" s="1" t="s">
        <v>58</v>
      </c>
      <c r="AB1870" s="1" t="s">
        <v>58</v>
      </c>
      <c r="AC1870" s="1" t="s">
        <v>58</v>
      </c>
      <c r="AD1870" s="1" t="s">
        <v>58</v>
      </c>
      <c r="AE1870" s="1" t="s">
        <v>58</v>
      </c>
      <c r="AF1870" s="1" t="s">
        <v>58</v>
      </c>
      <c r="AG1870" s="1" t="s">
        <v>58</v>
      </c>
      <c r="AH1870" s="1" t="s">
        <v>58</v>
      </c>
      <c r="AI1870" s="1" t="s">
        <v>58</v>
      </c>
      <c r="AJ1870" s="1" t="s">
        <v>58</v>
      </c>
      <c r="AK1870" s="1">
        <v>0</v>
      </c>
      <c r="AL1870" s="1">
        <v>0</v>
      </c>
      <c r="AM1870" s="1">
        <v>0</v>
      </c>
      <c r="AN1870" s="1">
        <v>0</v>
      </c>
      <c r="AO1870" s="1">
        <v>0</v>
      </c>
      <c r="AP1870" s="1">
        <v>0</v>
      </c>
      <c r="AQ1870" s="1">
        <v>0</v>
      </c>
      <c r="AR1870" s="1">
        <v>0</v>
      </c>
      <c r="AS1870" s="1">
        <v>0</v>
      </c>
      <c r="AT1870" s="1">
        <v>8</v>
      </c>
      <c r="AU1870" s="1">
        <v>81943</v>
      </c>
      <c r="AV1870" s="1">
        <v>13.2</v>
      </c>
      <c r="AW1870" s="1" t="s">
        <v>59</v>
      </c>
      <c r="AX1870" s="1">
        <v>1</v>
      </c>
    </row>
    <row r="1871" spans="1:50">
      <c r="A1871" s="1" t="s">
        <v>3269</v>
      </c>
      <c r="B1871" s="1" t="s">
        <v>3270</v>
      </c>
      <c r="C1871" s="1" t="s">
        <v>199</v>
      </c>
      <c r="D1871" s="1">
        <v>9280</v>
      </c>
      <c r="E1871" s="1" t="s">
        <v>53</v>
      </c>
      <c r="F1871" s="1">
        <v>0</v>
      </c>
      <c r="G1871" s="1" t="s">
        <v>115</v>
      </c>
      <c r="H1871" s="1">
        <v>232.89</v>
      </c>
      <c r="I1871" s="1" t="s">
        <v>55</v>
      </c>
      <c r="J1871" s="1" t="s">
        <v>55</v>
      </c>
      <c r="K1871" s="1" t="s">
        <v>72</v>
      </c>
      <c r="L1871" s="1" t="s">
        <v>66</v>
      </c>
      <c r="M1871" s="1">
        <v>2</v>
      </c>
      <c r="N1871" s="1">
        <v>1</v>
      </c>
      <c r="O1871" s="1">
        <v>1</v>
      </c>
      <c r="P1871" s="1">
        <v>0</v>
      </c>
      <c r="Q1871" s="1" t="s">
        <v>59</v>
      </c>
      <c r="R1871" s="1" t="s">
        <v>59</v>
      </c>
      <c r="S1871" s="1" t="s">
        <v>59</v>
      </c>
      <c r="T1871" s="1" t="s">
        <v>59</v>
      </c>
      <c r="U1871" s="1" t="s">
        <v>59</v>
      </c>
      <c r="W1871" s="1">
        <v>0</v>
      </c>
      <c r="X1871" s="1">
        <v>0</v>
      </c>
      <c r="Y1871" s="1" t="s">
        <v>59</v>
      </c>
      <c r="Z1871" s="1" t="s">
        <v>59</v>
      </c>
      <c r="AA1871" s="1" t="s">
        <v>59</v>
      </c>
      <c r="AB1871" s="1" t="s">
        <v>59</v>
      </c>
      <c r="AC1871" s="1" t="s">
        <v>59</v>
      </c>
      <c r="AD1871" s="1" t="s">
        <v>59</v>
      </c>
      <c r="AE1871" s="1" t="s">
        <v>59</v>
      </c>
      <c r="AF1871" s="1" t="s">
        <v>59</v>
      </c>
      <c r="AG1871" s="1" t="s">
        <v>59</v>
      </c>
      <c r="AH1871" s="1" t="s">
        <v>59</v>
      </c>
      <c r="AI1871" s="1" t="s">
        <v>59</v>
      </c>
      <c r="AJ1871" s="1" t="s">
        <v>59</v>
      </c>
      <c r="AT1871" s="1">
        <v>8</v>
      </c>
      <c r="AU1871" s="1">
        <v>74999</v>
      </c>
      <c r="AV1871" s="1">
        <v>12.2</v>
      </c>
      <c r="AW1871" s="1" t="s">
        <v>59</v>
      </c>
      <c r="AX1871" s="1">
        <v>3</v>
      </c>
    </row>
    <row r="1872" spans="1:50">
      <c r="A1872" s="1" t="s">
        <v>3271</v>
      </c>
      <c r="B1872" s="1" t="s">
        <v>3272</v>
      </c>
      <c r="C1872" s="1" t="s">
        <v>366</v>
      </c>
      <c r="D1872" s="1">
        <v>6520</v>
      </c>
      <c r="E1872" s="1" t="s">
        <v>63</v>
      </c>
      <c r="F1872" s="1">
        <v>32</v>
      </c>
      <c r="G1872" s="1" t="s">
        <v>64</v>
      </c>
      <c r="H1872" s="1">
        <v>335.2</v>
      </c>
      <c r="I1872" s="1" t="s">
        <v>55</v>
      </c>
      <c r="J1872" s="1" t="s">
        <v>55</v>
      </c>
      <c r="K1872" s="1" t="s">
        <v>80</v>
      </c>
      <c r="L1872" s="1" t="s">
        <v>66</v>
      </c>
      <c r="M1872" s="1">
        <v>1</v>
      </c>
      <c r="N1872" s="1">
        <v>0</v>
      </c>
      <c r="O1872" s="1">
        <v>0</v>
      </c>
      <c r="P1872" s="1">
        <v>0</v>
      </c>
      <c r="Q1872" s="1" t="s">
        <v>59</v>
      </c>
      <c r="R1872" s="1" t="s">
        <v>59</v>
      </c>
      <c r="S1872" s="1" t="s">
        <v>59</v>
      </c>
      <c r="T1872" s="1" t="s">
        <v>59</v>
      </c>
      <c r="U1872" s="1" t="s">
        <v>59</v>
      </c>
      <c r="V1872" s="1">
        <v>2</v>
      </c>
      <c r="W1872" s="1">
        <v>0</v>
      </c>
      <c r="X1872" s="1">
        <v>1</v>
      </c>
      <c r="Y1872" s="1" t="s">
        <v>58</v>
      </c>
      <c r="Z1872" s="1" t="s">
        <v>58</v>
      </c>
      <c r="AA1872" s="1" t="s">
        <v>58</v>
      </c>
      <c r="AB1872" s="1" t="s">
        <v>58</v>
      </c>
      <c r="AC1872" s="1" t="s">
        <v>58</v>
      </c>
      <c r="AD1872" s="1" t="s">
        <v>58</v>
      </c>
      <c r="AE1872" s="1" t="s">
        <v>58</v>
      </c>
      <c r="AF1872" s="1" t="s">
        <v>58</v>
      </c>
      <c r="AG1872" s="1" t="s">
        <v>58</v>
      </c>
      <c r="AH1872" s="1" t="s">
        <v>58</v>
      </c>
      <c r="AI1872" s="1" t="s">
        <v>58</v>
      </c>
      <c r="AJ1872" s="1" t="s">
        <v>58</v>
      </c>
      <c r="AK1872" s="1">
        <v>0</v>
      </c>
      <c r="AL1872" s="1">
        <v>0</v>
      </c>
      <c r="AM1872" s="1">
        <v>0</v>
      </c>
      <c r="AN1872" s="1">
        <v>0</v>
      </c>
      <c r="AO1872" s="1">
        <v>0</v>
      </c>
      <c r="AP1872" s="1">
        <v>0</v>
      </c>
      <c r="AQ1872" s="1">
        <v>0</v>
      </c>
      <c r="AR1872" s="1">
        <v>0</v>
      </c>
      <c r="AS1872" s="1">
        <v>1</v>
      </c>
      <c r="AT1872" s="1">
        <v>7</v>
      </c>
      <c r="AU1872" s="1">
        <v>67684</v>
      </c>
      <c r="AV1872" s="1">
        <v>14.4</v>
      </c>
      <c r="AW1872" s="1" t="s">
        <v>59</v>
      </c>
      <c r="AX1872" s="1">
        <v>4</v>
      </c>
    </row>
    <row r="1873" spans="1:50">
      <c r="A1873" s="1" t="s">
        <v>3273</v>
      </c>
      <c r="B1873" s="1" t="s">
        <v>2336</v>
      </c>
      <c r="C1873" s="1" t="s">
        <v>612</v>
      </c>
      <c r="D1873" s="1">
        <v>4920</v>
      </c>
      <c r="E1873" s="1" t="s">
        <v>53</v>
      </c>
      <c r="F1873" s="1">
        <v>68</v>
      </c>
      <c r="G1873" s="1" t="s">
        <v>104</v>
      </c>
      <c r="H1873" s="1">
        <v>224.01</v>
      </c>
      <c r="I1873" s="1" t="s">
        <v>55</v>
      </c>
      <c r="J1873" s="1" t="s">
        <v>71</v>
      </c>
      <c r="K1873" s="1" t="s">
        <v>72</v>
      </c>
      <c r="L1873" s="1" t="s">
        <v>58</v>
      </c>
      <c r="M1873" s="1">
        <v>0</v>
      </c>
      <c r="N1873" s="1">
        <v>1</v>
      </c>
      <c r="O1873" s="1">
        <v>1</v>
      </c>
      <c r="P1873" s="1">
        <v>0</v>
      </c>
      <c r="Q1873" s="1" t="s">
        <v>59</v>
      </c>
      <c r="R1873" s="1" t="s">
        <v>59</v>
      </c>
      <c r="S1873" s="1" t="s">
        <v>59</v>
      </c>
      <c r="T1873" s="1" t="s">
        <v>59</v>
      </c>
      <c r="U1873" s="1" t="s">
        <v>59</v>
      </c>
      <c r="V1873" s="1">
        <v>1</v>
      </c>
      <c r="W1873" s="1">
        <v>0</v>
      </c>
      <c r="X1873" s="1">
        <v>0</v>
      </c>
      <c r="Y1873" s="1" t="s">
        <v>58</v>
      </c>
      <c r="Z1873" s="1" t="s">
        <v>58</v>
      </c>
      <c r="AA1873" s="1" t="s">
        <v>58</v>
      </c>
      <c r="AB1873" s="1" t="s">
        <v>58</v>
      </c>
      <c r="AC1873" s="1" t="s">
        <v>58</v>
      </c>
      <c r="AD1873" s="1" t="s">
        <v>58</v>
      </c>
      <c r="AE1873" s="1" t="s">
        <v>58</v>
      </c>
      <c r="AF1873" s="1" t="s">
        <v>58</v>
      </c>
      <c r="AG1873" s="1" t="s">
        <v>58</v>
      </c>
      <c r="AH1873" s="1" t="s">
        <v>58</v>
      </c>
      <c r="AI1873" s="1" t="s">
        <v>58</v>
      </c>
      <c r="AJ1873" s="1" t="s">
        <v>58</v>
      </c>
      <c r="AK1873" s="1">
        <v>0</v>
      </c>
      <c r="AL1873" s="1">
        <v>0</v>
      </c>
      <c r="AM1873" s="1">
        <v>1</v>
      </c>
      <c r="AN1873" s="1">
        <v>0</v>
      </c>
      <c r="AO1873" s="1">
        <v>0</v>
      </c>
      <c r="AP1873" s="1">
        <v>0</v>
      </c>
      <c r="AQ1873" s="1">
        <v>0</v>
      </c>
      <c r="AR1873" s="1">
        <v>0</v>
      </c>
      <c r="AS1873" s="1">
        <v>0</v>
      </c>
      <c r="AT1873" s="1">
        <v>8</v>
      </c>
      <c r="AU1873" s="1">
        <v>59673</v>
      </c>
      <c r="AV1873" s="1">
        <v>12</v>
      </c>
      <c r="AW1873" s="1" t="s">
        <v>59</v>
      </c>
      <c r="AX1873" s="1">
        <v>2</v>
      </c>
    </row>
    <row r="1874" spans="1:50">
      <c r="A1874" s="1" t="s">
        <v>3274</v>
      </c>
      <c r="B1874" s="1" t="s">
        <v>3275</v>
      </c>
      <c r="C1874" s="1" t="s">
        <v>93</v>
      </c>
      <c r="D1874" s="1">
        <v>8000</v>
      </c>
      <c r="E1874" s="1" t="s">
        <v>53</v>
      </c>
      <c r="F1874" s="1">
        <v>44</v>
      </c>
      <c r="G1874" s="1" t="s">
        <v>70</v>
      </c>
      <c r="H1874" s="1">
        <v>334.54</v>
      </c>
      <c r="I1874" s="1" t="s">
        <v>105</v>
      </c>
      <c r="J1874" s="1" t="s">
        <v>71</v>
      </c>
      <c r="K1874" s="1" t="s">
        <v>111</v>
      </c>
      <c r="L1874" s="1" t="s">
        <v>66</v>
      </c>
      <c r="M1874" s="1">
        <v>2</v>
      </c>
      <c r="N1874" s="1">
        <v>2</v>
      </c>
      <c r="O1874" s="1">
        <v>2</v>
      </c>
      <c r="P1874" s="1">
        <v>0</v>
      </c>
      <c r="Q1874" s="1" t="s">
        <v>59</v>
      </c>
      <c r="R1874" s="1" t="s">
        <v>59</v>
      </c>
      <c r="S1874" s="1" t="s">
        <v>59</v>
      </c>
      <c r="T1874" s="1" t="s">
        <v>59</v>
      </c>
      <c r="U1874" s="1" t="s">
        <v>59</v>
      </c>
      <c r="W1874" s="1">
        <v>0</v>
      </c>
      <c r="X1874" s="1">
        <v>0</v>
      </c>
      <c r="Y1874" s="1" t="s">
        <v>66</v>
      </c>
      <c r="Z1874" s="1" t="s">
        <v>66</v>
      </c>
      <c r="AA1874" s="1" t="s">
        <v>58</v>
      </c>
      <c r="AB1874" s="1" t="s">
        <v>58</v>
      </c>
      <c r="AC1874" s="1" t="s">
        <v>58</v>
      </c>
      <c r="AD1874" s="1" t="s">
        <v>58</v>
      </c>
      <c r="AE1874" s="1" t="s">
        <v>58</v>
      </c>
      <c r="AF1874" s="1" t="s">
        <v>58</v>
      </c>
      <c r="AG1874" s="1" t="s">
        <v>58</v>
      </c>
      <c r="AH1874" s="1" t="s">
        <v>58</v>
      </c>
      <c r="AI1874" s="1" t="s">
        <v>58</v>
      </c>
      <c r="AJ1874" s="1" t="s">
        <v>58</v>
      </c>
      <c r="AK1874" s="1">
        <v>1</v>
      </c>
      <c r="AL1874" s="1">
        <v>0</v>
      </c>
      <c r="AM1874" s="1">
        <v>1</v>
      </c>
      <c r="AN1874" s="1">
        <v>0</v>
      </c>
      <c r="AO1874" s="1">
        <v>0</v>
      </c>
      <c r="AP1874" s="1">
        <v>0</v>
      </c>
      <c r="AQ1874" s="1">
        <v>0</v>
      </c>
      <c r="AR1874" s="1">
        <v>1</v>
      </c>
      <c r="AS1874" s="1">
        <v>0</v>
      </c>
      <c r="AT1874" s="1">
        <v>7</v>
      </c>
      <c r="AU1874" s="1">
        <v>88255</v>
      </c>
      <c r="AV1874" s="1">
        <v>12.9</v>
      </c>
      <c r="AW1874" s="1" t="s">
        <v>59</v>
      </c>
      <c r="AX1874" s="1">
        <v>5</v>
      </c>
    </row>
    <row r="1875" spans="1:50">
      <c r="A1875" s="1" t="s">
        <v>3276</v>
      </c>
      <c r="B1875" s="1" t="s">
        <v>3277</v>
      </c>
      <c r="C1875" s="1" t="s">
        <v>103</v>
      </c>
      <c r="E1875" s="1" t="s">
        <v>63</v>
      </c>
      <c r="F1875" s="1">
        <v>42</v>
      </c>
      <c r="G1875" s="1" t="s">
        <v>226</v>
      </c>
      <c r="H1875" s="1">
        <v>359.87</v>
      </c>
      <c r="I1875" s="1" t="s">
        <v>55</v>
      </c>
      <c r="J1875" s="1" t="s">
        <v>71</v>
      </c>
      <c r="K1875" s="1" t="s">
        <v>168</v>
      </c>
      <c r="L1875" s="1" t="s">
        <v>66</v>
      </c>
      <c r="M1875" s="1">
        <v>4</v>
      </c>
      <c r="N1875" s="1">
        <v>2</v>
      </c>
      <c r="O1875" s="1">
        <v>2</v>
      </c>
      <c r="P1875" s="1">
        <v>1</v>
      </c>
      <c r="Q1875" s="1" t="s">
        <v>59</v>
      </c>
      <c r="R1875" s="1" t="s">
        <v>59</v>
      </c>
      <c r="S1875" s="1" t="s">
        <v>59</v>
      </c>
      <c r="T1875" s="1" t="s">
        <v>59</v>
      </c>
      <c r="U1875" s="1" t="s">
        <v>59</v>
      </c>
      <c r="W1875" s="1">
        <v>0</v>
      </c>
      <c r="X1875" s="1">
        <v>0</v>
      </c>
      <c r="Y1875" s="1" t="s">
        <v>66</v>
      </c>
      <c r="Z1875" s="1" t="s">
        <v>66</v>
      </c>
      <c r="AA1875" s="1" t="s">
        <v>66</v>
      </c>
      <c r="AB1875" s="1" t="s">
        <v>66</v>
      </c>
      <c r="AC1875" s="1" t="s">
        <v>58</v>
      </c>
      <c r="AD1875" s="1" t="s">
        <v>58</v>
      </c>
      <c r="AE1875" s="1" t="s">
        <v>58</v>
      </c>
      <c r="AF1875" s="1" t="s">
        <v>58</v>
      </c>
      <c r="AG1875" s="1" t="s">
        <v>58</v>
      </c>
      <c r="AH1875" s="1" t="s">
        <v>58</v>
      </c>
      <c r="AI1875" s="1" t="s">
        <v>58</v>
      </c>
      <c r="AJ1875" s="1" t="s">
        <v>58</v>
      </c>
      <c r="AK1875" s="1">
        <v>0</v>
      </c>
      <c r="AL1875" s="1">
        <v>0</v>
      </c>
      <c r="AM1875" s="1">
        <v>1</v>
      </c>
      <c r="AN1875" s="1">
        <v>0</v>
      </c>
      <c r="AO1875" s="1">
        <v>0</v>
      </c>
      <c r="AP1875" s="1">
        <v>0</v>
      </c>
      <c r="AQ1875" s="1">
        <v>0</v>
      </c>
      <c r="AR1875" s="1">
        <v>0</v>
      </c>
      <c r="AS1875" s="1">
        <v>1</v>
      </c>
      <c r="AT1875" s="1">
        <v>5</v>
      </c>
      <c r="AU1875" s="1">
        <v>63888</v>
      </c>
      <c r="AV1875" s="1">
        <v>14.1</v>
      </c>
      <c r="AW1875" s="1" t="s">
        <v>59</v>
      </c>
      <c r="AX1875" s="1">
        <v>6</v>
      </c>
    </row>
    <row r="1876" spans="1:50">
      <c r="A1876" s="1" t="s">
        <v>3278</v>
      </c>
      <c r="B1876" s="1" t="s">
        <v>431</v>
      </c>
      <c r="C1876" s="1" t="s">
        <v>103</v>
      </c>
      <c r="D1876" s="1">
        <v>7320</v>
      </c>
      <c r="E1876" s="1" t="s">
        <v>53</v>
      </c>
      <c r="F1876" s="1">
        <v>58</v>
      </c>
      <c r="G1876" s="1" t="s">
        <v>89</v>
      </c>
      <c r="H1876" s="1">
        <v>457.24</v>
      </c>
      <c r="I1876" s="1" t="s">
        <v>55</v>
      </c>
      <c r="J1876" s="1" t="s">
        <v>55</v>
      </c>
      <c r="K1876" s="1" t="s">
        <v>72</v>
      </c>
      <c r="L1876" s="1" t="s">
        <v>58</v>
      </c>
      <c r="M1876" s="1">
        <v>0</v>
      </c>
      <c r="N1876" s="1">
        <v>2</v>
      </c>
      <c r="O1876" s="1">
        <v>2</v>
      </c>
      <c r="P1876" s="1">
        <v>2</v>
      </c>
      <c r="Q1876" s="1" t="s">
        <v>59</v>
      </c>
      <c r="R1876" s="1" t="s">
        <v>59</v>
      </c>
      <c r="S1876" s="1" t="s">
        <v>59</v>
      </c>
      <c r="T1876" s="1" t="s">
        <v>59</v>
      </c>
      <c r="U1876" s="1" t="s">
        <v>59</v>
      </c>
      <c r="W1876" s="1">
        <v>0</v>
      </c>
      <c r="X1876" s="1">
        <v>0</v>
      </c>
      <c r="Y1876" s="1" t="s">
        <v>58</v>
      </c>
      <c r="Z1876" s="1" t="s">
        <v>66</v>
      </c>
      <c r="AA1876" s="1" t="s">
        <v>58</v>
      </c>
      <c r="AB1876" s="1" t="s">
        <v>66</v>
      </c>
      <c r="AC1876" s="1" t="s">
        <v>58</v>
      </c>
      <c r="AD1876" s="1" t="s">
        <v>58</v>
      </c>
      <c r="AE1876" s="1" t="s">
        <v>58</v>
      </c>
      <c r="AF1876" s="1" t="s">
        <v>58</v>
      </c>
      <c r="AG1876" s="1" t="s">
        <v>58</v>
      </c>
      <c r="AH1876" s="1" t="s">
        <v>58</v>
      </c>
      <c r="AI1876" s="1" t="s">
        <v>58</v>
      </c>
      <c r="AJ1876" s="1" t="s">
        <v>58</v>
      </c>
      <c r="AK1876" s="1">
        <v>1</v>
      </c>
      <c r="AL1876" s="1">
        <v>0</v>
      </c>
      <c r="AM1876" s="1">
        <v>1</v>
      </c>
      <c r="AN1876" s="1">
        <v>0</v>
      </c>
      <c r="AO1876" s="1">
        <v>1</v>
      </c>
      <c r="AP1876" s="1">
        <v>0</v>
      </c>
      <c r="AQ1876" s="1">
        <v>0</v>
      </c>
      <c r="AR1876" s="1">
        <v>1</v>
      </c>
      <c r="AS1876" s="1">
        <v>1</v>
      </c>
      <c r="AT1876" s="1">
        <v>7</v>
      </c>
      <c r="AU1876" s="1">
        <v>79699</v>
      </c>
      <c r="AV1876" s="1">
        <v>15.6</v>
      </c>
      <c r="AW1876" s="1" t="s">
        <v>59</v>
      </c>
      <c r="AX1876" s="1">
        <v>6</v>
      </c>
    </row>
    <row r="1877" spans="1:50">
      <c r="A1877" s="1" t="s">
        <v>3279</v>
      </c>
      <c r="B1877" s="1" t="s">
        <v>3280</v>
      </c>
      <c r="C1877" s="1" t="s">
        <v>185</v>
      </c>
      <c r="D1877" s="1">
        <v>1600</v>
      </c>
      <c r="E1877" s="1" t="s">
        <v>63</v>
      </c>
      <c r="F1877" s="1">
        <v>54</v>
      </c>
      <c r="G1877" s="1" t="s">
        <v>363</v>
      </c>
      <c r="H1877" s="1">
        <v>414.8</v>
      </c>
      <c r="I1877" s="1" t="s">
        <v>55</v>
      </c>
      <c r="J1877" s="1" t="s">
        <v>71</v>
      </c>
      <c r="K1877" s="1" t="s">
        <v>72</v>
      </c>
      <c r="L1877" s="1" t="s">
        <v>58</v>
      </c>
      <c r="M1877" s="1">
        <v>0</v>
      </c>
      <c r="N1877" s="1">
        <v>2</v>
      </c>
      <c r="O1877" s="1">
        <v>2</v>
      </c>
      <c r="P1877" s="1">
        <v>0</v>
      </c>
      <c r="Q1877" s="1" t="s">
        <v>59</v>
      </c>
      <c r="R1877" s="1" t="s">
        <v>59</v>
      </c>
      <c r="S1877" s="1" t="s">
        <v>59</v>
      </c>
      <c r="T1877" s="1" t="s">
        <v>59</v>
      </c>
      <c r="U1877" s="1" t="s">
        <v>59</v>
      </c>
      <c r="W1877" s="1">
        <v>0</v>
      </c>
      <c r="X1877" s="1">
        <v>0</v>
      </c>
      <c r="Y1877" s="1" t="s">
        <v>66</v>
      </c>
      <c r="Z1877" s="1" t="s">
        <v>66</v>
      </c>
      <c r="AA1877" s="1" t="s">
        <v>66</v>
      </c>
      <c r="AB1877" s="1" t="s">
        <v>66</v>
      </c>
      <c r="AC1877" s="1" t="s">
        <v>58</v>
      </c>
      <c r="AD1877" s="1" t="s">
        <v>58</v>
      </c>
      <c r="AE1877" s="1" t="s">
        <v>58</v>
      </c>
      <c r="AF1877" s="1" t="s">
        <v>58</v>
      </c>
      <c r="AG1877" s="1" t="s">
        <v>58</v>
      </c>
      <c r="AH1877" s="1" t="s">
        <v>58</v>
      </c>
      <c r="AI1877" s="1" t="s">
        <v>58</v>
      </c>
      <c r="AJ1877" s="1" t="s">
        <v>58</v>
      </c>
      <c r="AK1877" s="1">
        <v>0</v>
      </c>
      <c r="AL1877" s="1">
        <v>1</v>
      </c>
      <c r="AM1877" s="1">
        <v>1</v>
      </c>
      <c r="AN1877" s="1">
        <v>0</v>
      </c>
      <c r="AO1877" s="1">
        <v>0</v>
      </c>
      <c r="AP1877" s="1">
        <v>0</v>
      </c>
      <c r="AQ1877" s="1">
        <v>0</v>
      </c>
      <c r="AR1877" s="1">
        <v>1</v>
      </c>
      <c r="AS1877" s="1">
        <v>0</v>
      </c>
      <c r="AT1877" s="1">
        <v>7</v>
      </c>
      <c r="AU1877" s="1">
        <v>77749</v>
      </c>
      <c r="AV1877" s="1">
        <v>13.3</v>
      </c>
      <c r="AW1877" s="1" t="s">
        <v>59</v>
      </c>
      <c r="AX1877" s="1">
        <v>1</v>
      </c>
    </row>
    <row r="1878" spans="1:50">
      <c r="A1878" s="1" t="s">
        <v>3281</v>
      </c>
      <c r="B1878" s="1" t="s">
        <v>3098</v>
      </c>
      <c r="C1878" s="1" t="s">
        <v>199</v>
      </c>
      <c r="D1878" s="1">
        <v>6160</v>
      </c>
      <c r="E1878" s="1" t="s">
        <v>63</v>
      </c>
      <c r="F1878" s="1">
        <v>40</v>
      </c>
      <c r="G1878" s="1" t="s">
        <v>70</v>
      </c>
      <c r="H1878" s="1">
        <v>378.29</v>
      </c>
      <c r="I1878" s="1" t="s">
        <v>105</v>
      </c>
      <c r="J1878" s="1" t="s">
        <v>71</v>
      </c>
      <c r="K1878" s="1" t="s">
        <v>85</v>
      </c>
      <c r="L1878" s="1" t="s">
        <v>66</v>
      </c>
      <c r="M1878" s="1">
        <v>1</v>
      </c>
      <c r="N1878" s="1">
        <v>2</v>
      </c>
      <c r="O1878" s="1">
        <v>0</v>
      </c>
      <c r="P1878" s="1">
        <v>0</v>
      </c>
      <c r="Q1878" s="1" t="s">
        <v>59</v>
      </c>
      <c r="R1878" s="1" t="s">
        <v>59</v>
      </c>
      <c r="S1878" s="1" t="s">
        <v>66</v>
      </c>
      <c r="T1878" s="1" t="s">
        <v>59</v>
      </c>
      <c r="U1878" s="1" t="s">
        <v>59</v>
      </c>
      <c r="W1878" s="1">
        <v>0</v>
      </c>
      <c r="X1878" s="1">
        <v>0</v>
      </c>
      <c r="Y1878" s="1" t="s">
        <v>58</v>
      </c>
      <c r="Z1878" s="1" t="s">
        <v>66</v>
      </c>
      <c r="AA1878" s="1" t="s">
        <v>58</v>
      </c>
      <c r="AB1878" s="1" t="s">
        <v>66</v>
      </c>
      <c r="AC1878" s="1" t="s">
        <v>58</v>
      </c>
      <c r="AD1878" s="1" t="s">
        <v>58</v>
      </c>
      <c r="AE1878" s="1" t="s">
        <v>58</v>
      </c>
      <c r="AF1878" s="1" t="s">
        <v>58</v>
      </c>
      <c r="AG1878" s="1" t="s">
        <v>58</v>
      </c>
      <c r="AH1878" s="1" t="s">
        <v>58</v>
      </c>
      <c r="AI1878" s="1" t="s">
        <v>58</v>
      </c>
      <c r="AJ1878" s="1" t="s">
        <v>58</v>
      </c>
      <c r="AK1878" s="1">
        <v>0</v>
      </c>
      <c r="AL1878" s="1">
        <v>0</v>
      </c>
      <c r="AM1878" s="1">
        <v>0</v>
      </c>
      <c r="AN1878" s="1">
        <v>1</v>
      </c>
      <c r="AO1878" s="1">
        <v>0</v>
      </c>
      <c r="AP1878" s="1">
        <v>0</v>
      </c>
      <c r="AQ1878" s="1">
        <v>0</v>
      </c>
      <c r="AR1878" s="1">
        <v>0</v>
      </c>
      <c r="AS1878" s="1">
        <v>1</v>
      </c>
      <c r="AT1878" s="1">
        <v>8</v>
      </c>
      <c r="AU1878" s="1">
        <v>76621</v>
      </c>
      <c r="AV1878" s="1">
        <v>12.8</v>
      </c>
      <c r="AW1878" s="1" t="s">
        <v>59</v>
      </c>
      <c r="AX1878" s="1">
        <v>3</v>
      </c>
    </row>
    <row r="1879" spans="1:50">
      <c r="A1879" s="1" t="s">
        <v>3282</v>
      </c>
      <c r="B1879" s="1" t="s">
        <v>308</v>
      </c>
      <c r="C1879" s="1" t="s">
        <v>103</v>
      </c>
      <c r="D1879" s="1">
        <v>7320</v>
      </c>
      <c r="E1879" s="1" t="s">
        <v>53</v>
      </c>
      <c r="F1879" s="1">
        <v>46</v>
      </c>
      <c r="G1879" s="1" t="s">
        <v>64</v>
      </c>
      <c r="H1879" s="1">
        <v>438.82</v>
      </c>
      <c r="I1879" s="1" t="s">
        <v>55</v>
      </c>
      <c r="J1879" s="1" t="s">
        <v>55</v>
      </c>
      <c r="K1879" s="1" t="s">
        <v>72</v>
      </c>
      <c r="L1879" s="1" t="s">
        <v>66</v>
      </c>
      <c r="M1879" s="1">
        <v>1</v>
      </c>
      <c r="N1879" s="1">
        <v>1</v>
      </c>
      <c r="O1879" s="1">
        <v>1</v>
      </c>
      <c r="P1879" s="1">
        <v>0</v>
      </c>
      <c r="Q1879" s="1" t="s">
        <v>59</v>
      </c>
      <c r="R1879" s="1" t="s">
        <v>59</v>
      </c>
      <c r="S1879" s="1" t="s">
        <v>59</v>
      </c>
      <c r="T1879" s="1" t="s">
        <v>59</v>
      </c>
      <c r="U1879" s="1" t="s">
        <v>59</v>
      </c>
      <c r="W1879" s="1">
        <v>0</v>
      </c>
      <c r="X1879" s="1">
        <v>0</v>
      </c>
      <c r="Y1879" s="1" t="s">
        <v>58</v>
      </c>
      <c r="Z1879" s="1" t="s">
        <v>66</v>
      </c>
      <c r="AA1879" s="1" t="s">
        <v>58</v>
      </c>
      <c r="AB1879" s="1" t="s">
        <v>66</v>
      </c>
      <c r="AC1879" s="1" t="s">
        <v>58</v>
      </c>
      <c r="AD1879" s="1" t="s">
        <v>58</v>
      </c>
      <c r="AE1879" s="1" t="s">
        <v>58</v>
      </c>
      <c r="AF1879" s="1" t="s">
        <v>58</v>
      </c>
      <c r="AG1879" s="1" t="s">
        <v>58</v>
      </c>
      <c r="AH1879" s="1" t="s">
        <v>58</v>
      </c>
      <c r="AI1879" s="1" t="s">
        <v>58</v>
      </c>
      <c r="AJ1879" s="1" t="s">
        <v>58</v>
      </c>
      <c r="AK1879" s="1">
        <v>0</v>
      </c>
      <c r="AL1879" s="1">
        <v>0</v>
      </c>
      <c r="AM1879" s="1">
        <v>1</v>
      </c>
      <c r="AN1879" s="1">
        <v>0</v>
      </c>
      <c r="AO1879" s="1">
        <v>0</v>
      </c>
      <c r="AP1879" s="1">
        <v>0</v>
      </c>
      <c r="AQ1879" s="1">
        <v>0</v>
      </c>
      <c r="AR1879" s="1">
        <v>0</v>
      </c>
      <c r="AS1879" s="1">
        <v>1</v>
      </c>
      <c r="AT1879" s="1">
        <v>6</v>
      </c>
      <c r="AU1879" s="1">
        <v>72056</v>
      </c>
      <c r="AV1879" s="1">
        <v>13.2</v>
      </c>
      <c r="AW1879" s="1" t="s">
        <v>59</v>
      </c>
      <c r="AX1879" s="1">
        <v>6</v>
      </c>
    </row>
    <row r="1880" spans="1:50">
      <c r="A1880" s="1" t="s">
        <v>3283</v>
      </c>
      <c r="B1880" s="1" t="s">
        <v>2125</v>
      </c>
      <c r="C1880" s="1" t="s">
        <v>108</v>
      </c>
      <c r="D1880" s="1">
        <v>2800</v>
      </c>
      <c r="E1880" s="1" t="s">
        <v>53</v>
      </c>
      <c r="F1880" s="1">
        <v>0</v>
      </c>
      <c r="G1880" s="1" t="s">
        <v>226</v>
      </c>
      <c r="H1880" s="1">
        <v>264.8</v>
      </c>
      <c r="I1880" s="1" t="s">
        <v>55</v>
      </c>
      <c r="J1880" s="1" t="s">
        <v>56</v>
      </c>
      <c r="K1880" s="1" t="s">
        <v>256</v>
      </c>
      <c r="L1880" s="1" t="s">
        <v>58</v>
      </c>
      <c r="M1880" s="1">
        <v>0</v>
      </c>
      <c r="N1880" s="1">
        <v>1</v>
      </c>
      <c r="O1880" s="1">
        <v>1</v>
      </c>
      <c r="P1880" s="1">
        <v>0</v>
      </c>
      <c r="Q1880" s="1" t="s">
        <v>59</v>
      </c>
      <c r="R1880" s="1" t="s">
        <v>59</v>
      </c>
      <c r="S1880" s="1" t="s">
        <v>59</v>
      </c>
      <c r="T1880" s="1" t="s">
        <v>59</v>
      </c>
      <c r="U1880" s="1" t="s">
        <v>59</v>
      </c>
      <c r="V1880" s="1">
        <v>0</v>
      </c>
      <c r="W1880" s="1">
        <v>0</v>
      </c>
      <c r="X1880" s="1">
        <v>0</v>
      </c>
      <c r="Y1880" s="1" t="s">
        <v>59</v>
      </c>
      <c r="Z1880" s="1" t="s">
        <v>59</v>
      </c>
      <c r="AA1880" s="1" t="s">
        <v>59</v>
      </c>
      <c r="AB1880" s="1" t="s">
        <v>59</v>
      </c>
      <c r="AC1880" s="1" t="s">
        <v>59</v>
      </c>
      <c r="AD1880" s="1" t="s">
        <v>59</v>
      </c>
      <c r="AE1880" s="1" t="s">
        <v>59</v>
      </c>
      <c r="AF1880" s="1" t="s">
        <v>59</v>
      </c>
      <c r="AG1880" s="1" t="s">
        <v>59</v>
      </c>
      <c r="AH1880" s="1" t="s">
        <v>59</v>
      </c>
      <c r="AI1880" s="1" t="s">
        <v>59</v>
      </c>
      <c r="AJ1880" s="1" t="s">
        <v>59</v>
      </c>
      <c r="AT1880" s="1">
        <v>8</v>
      </c>
      <c r="AU1880" s="1">
        <v>83280</v>
      </c>
      <c r="AV1880" s="1">
        <v>14.4</v>
      </c>
      <c r="AW1880" s="1" t="s">
        <v>59</v>
      </c>
      <c r="AX1880" s="1">
        <v>9</v>
      </c>
    </row>
    <row r="1881" spans="1:50">
      <c r="A1881" s="1" t="s">
        <v>3284</v>
      </c>
      <c r="B1881" s="1" t="s">
        <v>3285</v>
      </c>
      <c r="C1881" s="1" t="s">
        <v>62</v>
      </c>
      <c r="D1881" s="1">
        <v>2120</v>
      </c>
      <c r="E1881" s="1" t="s">
        <v>63</v>
      </c>
      <c r="F1881" s="1">
        <v>46</v>
      </c>
      <c r="G1881" s="1" t="s">
        <v>115</v>
      </c>
      <c r="H1881" s="1">
        <v>316.45</v>
      </c>
      <c r="I1881" s="1" t="s">
        <v>105</v>
      </c>
      <c r="J1881" s="1" t="s">
        <v>71</v>
      </c>
      <c r="K1881" s="1" t="s">
        <v>90</v>
      </c>
      <c r="L1881" s="1" t="s">
        <v>66</v>
      </c>
      <c r="M1881" s="1">
        <v>3</v>
      </c>
      <c r="N1881" s="1">
        <v>1</v>
      </c>
      <c r="O1881" s="1">
        <v>1</v>
      </c>
      <c r="P1881" s="1">
        <v>0</v>
      </c>
      <c r="Q1881" s="1" t="s">
        <v>66</v>
      </c>
      <c r="R1881" s="1" t="s">
        <v>59</v>
      </c>
      <c r="S1881" s="1" t="s">
        <v>59</v>
      </c>
      <c r="T1881" s="1" t="s">
        <v>59</v>
      </c>
      <c r="U1881" s="1" t="s">
        <v>59</v>
      </c>
      <c r="V1881" s="1">
        <v>0</v>
      </c>
      <c r="W1881" s="1">
        <v>1</v>
      </c>
      <c r="X1881" s="1">
        <v>1</v>
      </c>
      <c r="Y1881" s="1" t="s">
        <v>66</v>
      </c>
      <c r="Z1881" s="1" t="s">
        <v>58</v>
      </c>
      <c r="AA1881" s="1" t="s">
        <v>58</v>
      </c>
      <c r="AB1881" s="1" t="s">
        <v>58</v>
      </c>
      <c r="AC1881" s="1" t="s">
        <v>58</v>
      </c>
      <c r="AD1881" s="1" t="s">
        <v>58</v>
      </c>
      <c r="AE1881" s="1" t="s">
        <v>66</v>
      </c>
      <c r="AF1881" s="1" t="s">
        <v>58</v>
      </c>
      <c r="AG1881" s="1" t="s">
        <v>58</v>
      </c>
      <c r="AH1881" s="1" t="s">
        <v>58</v>
      </c>
      <c r="AI1881" s="1" t="s">
        <v>58</v>
      </c>
      <c r="AJ1881" s="1" t="s">
        <v>58</v>
      </c>
      <c r="AK1881" s="1">
        <v>0</v>
      </c>
      <c r="AL1881" s="1">
        <v>1</v>
      </c>
      <c r="AM1881" s="1">
        <v>1</v>
      </c>
      <c r="AN1881" s="1">
        <v>0</v>
      </c>
      <c r="AO1881" s="1">
        <v>1</v>
      </c>
      <c r="AP1881" s="1">
        <v>0</v>
      </c>
      <c r="AQ1881" s="1">
        <v>0</v>
      </c>
      <c r="AR1881" s="1">
        <v>0</v>
      </c>
      <c r="AS1881" s="1">
        <v>0</v>
      </c>
      <c r="AT1881" s="1">
        <v>9</v>
      </c>
      <c r="AU1881" s="1">
        <v>86172</v>
      </c>
      <c r="AV1881" s="1">
        <v>15.1</v>
      </c>
      <c r="AW1881" s="1" t="s">
        <v>59</v>
      </c>
      <c r="AX1881" s="1">
        <v>8</v>
      </c>
    </row>
    <row r="1882" spans="1:50">
      <c r="A1882" s="1" t="s">
        <v>3286</v>
      </c>
      <c r="B1882" s="1" t="s">
        <v>1146</v>
      </c>
      <c r="C1882" s="1" t="s">
        <v>52</v>
      </c>
      <c r="D1882" s="1">
        <v>5480</v>
      </c>
      <c r="E1882" s="1" t="s">
        <v>63</v>
      </c>
      <c r="F1882" s="1">
        <v>34</v>
      </c>
      <c r="G1882" s="1" t="s">
        <v>70</v>
      </c>
      <c r="H1882" s="1">
        <v>327.3</v>
      </c>
      <c r="I1882" s="1" t="s">
        <v>55</v>
      </c>
      <c r="J1882" s="1" t="s">
        <v>55</v>
      </c>
      <c r="K1882" s="1" t="s">
        <v>72</v>
      </c>
      <c r="L1882" s="1" t="s">
        <v>58</v>
      </c>
      <c r="M1882" s="1">
        <v>0</v>
      </c>
      <c r="N1882" s="1">
        <v>2</v>
      </c>
      <c r="O1882" s="1">
        <v>2</v>
      </c>
      <c r="P1882" s="1">
        <v>0</v>
      </c>
      <c r="Q1882" s="1" t="s">
        <v>59</v>
      </c>
      <c r="R1882" s="1" t="s">
        <v>59</v>
      </c>
      <c r="S1882" s="1" t="s">
        <v>66</v>
      </c>
      <c r="T1882" s="1" t="s">
        <v>66</v>
      </c>
      <c r="U1882" s="1" t="s">
        <v>66</v>
      </c>
      <c r="W1882" s="1">
        <v>0</v>
      </c>
      <c r="X1882" s="1">
        <v>0</v>
      </c>
      <c r="Y1882" s="1" t="s">
        <v>66</v>
      </c>
      <c r="Z1882" s="1" t="s">
        <v>66</v>
      </c>
      <c r="AA1882" s="1" t="s">
        <v>58</v>
      </c>
      <c r="AB1882" s="1" t="s">
        <v>66</v>
      </c>
      <c r="AC1882" s="1" t="s">
        <v>58</v>
      </c>
      <c r="AD1882" s="1" t="s">
        <v>58</v>
      </c>
      <c r="AE1882" s="1" t="s">
        <v>66</v>
      </c>
      <c r="AF1882" s="1" t="s">
        <v>58</v>
      </c>
      <c r="AG1882" s="1" t="s">
        <v>66</v>
      </c>
      <c r="AH1882" s="1" t="s">
        <v>66</v>
      </c>
      <c r="AI1882" s="1" t="s">
        <v>58</v>
      </c>
      <c r="AJ1882" s="1" t="s">
        <v>58</v>
      </c>
      <c r="AK1882" s="1">
        <v>0</v>
      </c>
      <c r="AL1882" s="1">
        <v>1</v>
      </c>
      <c r="AM1882" s="1">
        <v>1</v>
      </c>
      <c r="AN1882" s="1">
        <v>0</v>
      </c>
      <c r="AO1882" s="1">
        <v>1</v>
      </c>
      <c r="AP1882" s="1">
        <v>0</v>
      </c>
      <c r="AQ1882" s="1">
        <v>0</v>
      </c>
      <c r="AR1882" s="1">
        <v>1</v>
      </c>
      <c r="AS1882" s="1">
        <v>1</v>
      </c>
      <c r="AT1882" s="1">
        <v>4</v>
      </c>
      <c r="AU1882" s="1">
        <v>64999</v>
      </c>
      <c r="AV1882" s="1">
        <v>11.9</v>
      </c>
      <c r="AW1882" s="1" t="s">
        <v>59</v>
      </c>
      <c r="AX1882" s="1">
        <v>5</v>
      </c>
    </row>
    <row r="1883" spans="1:50">
      <c r="A1883" s="1" t="s">
        <v>3287</v>
      </c>
      <c r="B1883" s="1" t="s">
        <v>2109</v>
      </c>
      <c r="C1883" s="1" t="s">
        <v>271</v>
      </c>
      <c r="D1883" s="1">
        <v>5080</v>
      </c>
      <c r="E1883" s="1" t="s">
        <v>53</v>
      </c>
      <c r="F1883" s="1">
        <v>32</v>
      </c>
      <c r="G1883" s="1" t="s">
        <v>64</v>
      </c>
      <c r="H1883" s="1">
        <v>337.17</v>
      </c>
      <c r="I1883" s="1" t="s">
        <v>55</v>
      </c>
      <c r="J1883" s="1" t="s">
        <v>56</v>
      </c>
      <c r="K1883" s="1" t="s">
        <v>80</v>
      </c>
      <c r="L1883" s="1" t="s">
        <v>58</v>
      </c>
      <c r="M1883" s="1">
        <v>0</v>
      </c>
      <c r="N1883" s="1">
        <v>1</v>
      </c>
      <c r="O1883" s="1">
        <v>1</v>
      </c>
      <c r="P1883" s="1">
        <v>0</v>
      </c>
      <c r="Q1883" s="1" t="s">
        <v>59</v>
      </c>
      <c r="R1883" s="1" t="s">
        <v>59</v>
      </c>
      <c r="S1883" s="1" t="s">
        <v>59</v>
      </c>
      <c r="T1883" s="1" t="s">
        <v>59</v>
      </c>
      <c r="U1883" s="1" t="s">
        <v>59</v>
      </c>
      <c r="V1883" s="1">
        <v>1</v>
      </c>
      <c r="W1883" s="1">
        <v>0</v>
      </c>
      <c r="X1883" s="1">
        <v>0</v>
      </c>
      <c r="Y1883" s="1" t="s">
        <v>58</v>
      </c>
      <c r="Z1883" s="1" t="s">
        <v>58</v>
      </c>
      <c r="AA1883" s="1" t="s">
        <v>58</v>
      </c>
      <c r="AB1883" s="1" t="s">
        <v>58</v>
      </c>
      <c r="AC1883" s="1" t="s">
        <v>58</v>
      </c>
      <c r="AD1883" s="1" t="s">
        <v>58</v>
      </c>
      <c r="AE1883" s="1" t="s">
        <v>58</v>
      </c>
      <c r="AF1883" s="1" t="s">
        <v>58</v>
      </c>
      <c r="AG1883" s="1" t="s">
        <v>58</v>
      </c>
      <c r="AH1883" s="1" t="s">
        <v>58</v>
      </c>
      <c r="AI1883" s="1" t="s">
        <v>58</v>
      </c>
      <c r="AJ1883" s="1" t="s">
        <v>58</v>
      </c>
      <c r="AK1883" s="1">
        <v>1</v>
      </c>
      <c r="AL1883" s="1">
        <v>0</v>
      </c>
      <c r="AM1883" s="1">
        <v>1</v>
      </c>
      <c r="AN1883" s="1">
        <v>0</v>
      </c>
      <c r="AO1883" s="1">
        <v>1</v>
      </c>
      <c r="AP1883" s="1">
        <v>0</v>
      </c>
      <c r="AQ1883" s="1">
        <v>0</v>
      </c>
      <c r="AR1883" s="1">
        <v>0</v>
      </c>
      <c r="AS1883" s="1">
        <v>1</v>
      </c>
      <c r="AT1883" s="1">
        <v>9</v>
      </c>
      <c r="AU1883" s="1">
        <v>88787</v>
      </c>
      <c r="AV1883" s="1">
        <v>14.5</v>
      </c>
      <c r="AW1883" s="1" t="s">
        <v>59</v>
      </c>
      <c r="AX1883" s="1">
        <v>1</v>
      </c>
    </row>
    <row r="1884" spans="1:50">
      <c r="A1884" s="1" t="s">
        <v>3288</v>
      </c>
      <c r="B1884" s="1" t="s">
        <v>3289</v>
      </c>
      <c r="C1884" s="1" t="s">
        <v>171</v>
      </c>
      <c r="D1884" s="1">
        <v>5380</v>
      </c>
      <c r="E1884" s="1" t="s">
        <v>63</v>
      </c>
      <c r="F1884" s="1">
        <v>60</v>
      </c>
      <c r="G1884" s="1" t="s">
        <v>226</v>
      </c>
      <c r="H1884" s="1">
        <v>402.96</v>
      </c>
      <c r="I1884" s="1" t="s">
        <v>105</v>
      </c>
      <c r="J1884" s="1" t="s">
        <v>71</v>
      </c>
      <c r="K1884" s="1" t="s">
        <v>72</v>
      </c>
      <c r="L1884" s="1" t="s">
        <v>58</v>
      </c>
      <c r="M1884" s="1">
        <v>0</v>
      </c>
      <c r="N1884" s="1">
        <v>0</v>
      </c>
      <c r="O1884" s="1">
        <v>0</v>
      </c>
      <c r="P1884" s="1">
        <v>0</v>
      </c>
      <c r="Q1884" s="1" t="s">
        <v>59</v>
      </c>
      <c r="R1884" s="1" t="s">
        <v>59</v>
      </c>
      <c r="S1884" s="1" t="s">
        <v>59</v>
      </c>
      <c r="T1884" s="1" t="s">
        <v>59</v>
      </c>
      <c r="U1884" s="1" t="s">
        <v>59</v>
      </c>
      <c r="V1884" s="1">
        <v>3</v>
      </c>
      <c r="W1884" s="1">
        <v>0</v>
      </c>
      <c r="X1884" s="1">
        <v>1</v>
      </c>
      <c r="Y1884" s="1" t="s">
        <v>66</v>
      </c>
      <c r="Z1884" s="1" t="s">
        <v>66</v>
      </c>
      <c r="AA1884" s="1" t="s">
        <v>58</v>
      </c>
      <c r="AB1884" s="1" t="s">
        <v>66</v>
      </c>
      <c r="AC1884" s="1" t="s">
        <v>58</v>
      </c>
      <c r="AD1884" s="1" t="s">
        <v>66</v>
      </c>
      <c r="AE1884" s="1" t="s">
        <v>66</v>
      </c>
      <c r="AF1884" s="1" t="s">
        <v>58</v>
      </c>
      <c r="AG1884" s="1" t="s">
        <v>58</v>
      </c>
      <c r="AH1884" s="1" t="s">
        <v>58</v>
      </c>
      <c r="AI1884" s="1" t="s">
        <v>58</v>
      </c>
      <c r="AJ1884" s="1" t="s">
        <v>66</v>
      </c>
      <c r="AK1884" s="1">
        <v>0</v>
      </c>
      <c r="AL1884" s="1">
        <v>1</v>
      </c>
      <c r="AM1884" s="1">
        <v>0</v>
      </c>
      <c r="AN1884" s="1">
        <v>0</v>
      </c>
      <c r="AO1884" s="1">
        <v>1</v>
      </c>
      <c r="AP1884" s="1">
        <v>0</v>
      </c>
      <c r="AQ1884" s="1">
        <v>0</v>
      </c>
      <c r="AR1884" s="1">
        <v>0</v>
      </c>
      <c r="AS1884" s="1">
        <v>1</v>
      </c>
      <c r="AT1884" s="1">
        <v>7</v>
      </c>
      <c r="AU1884" s="1">
        <v>79374</v>
      </c>
      <c r="AV1884" s="1">
        <v>13.6</v>
      </c>
      <c r="AW1884" s="1" t="s">
        <v>59</v>
      </c>
      <c r="AX1884" s="1">
        <v>3</v>
      </c>
    </row>
    <row r="1885" spans="1:50">
      <c r="A1885" s="1" t="s">
        <v>3290</v>
      </c>
      <c r="B1885" s="1" t="s">
        <v>3291</v>
      </c>
      <c r="C1885" s="1" t="s">
        <v>103</v>
      </c>
      <c r="D1885" s="1">
        <v>4480</v>
      </c>
      <c r="E1885" s="1" t="s">
        <v>53</v>
      </c>
      <c r="F1885" s="1">
        <v>60</v>
      </c>
      <c r="G1885" s="1" t="s">
        <v>163</v>
      </c>
      <c r="H1885" s="1">
        <v>376.97</v>
      </c>
      <c r="I1885" s="1" t="s">
        <v>55</v>
      </c>
      <c r="J1885" s="1" t="s">
        <v>55</v>
      </c>
      <c r="K1885" s="1" t="s">
        <v>145</v>
      </c>
      <c r="L1885" s="1" t="s">
        <v>58</v>
      </c>
      <c r="M1885" s="1">
        <v>0</v>
      </c>
      <c r="N1885" s="1">
        <v>2</v>
      </c>
      <c r="O1885" s="1">
        <v>2</v>
      </c>
      <c r="P1885" s="1">
        <v>0</v>
      </c>
      <c r="Q1885" s="1" t="s">
        <v>59</v>
      </c>
      <c r="R1885" s="1" t="s">
        <v>59</v>
      </c>
      <c r="S1885" s="1" t="s">
        <v>66</v>
      </c>
      <c r="T1885" s="1" t="s">
        <v>66</v>
      </c>
      <c r="U1885" s="1" t="s">
        <v>66</v>
      </c>
      <c r="W1885" s="1">
        <v>0</v>
      </c>
      <c r="X1885" s="1">
        <v>0</v>
      </c>
      <c r="Y1885" s="1" t="s">
        <v>59</v>
      </c>
      <c r="Z1885" s="1" t="s">
        <v>59</v>
      </c>
      <c r="AA1885" s="1" t="s">
        <v>59</v>
      </c>
      <c r="AB1885" s="1" t="s">
        <v>59</v>
      </c>
      <c r="AC1885" s="1" t="s">
        <v>59</v>
      </c>
      <c r="AD1885" s="1" t="s">
        <v>59</v>
      </c>
      <c r="AE1885" s="1" t="s">
        <v>59</v>
      </c>
      <c r="AF1885" s="1" t="s">
        <v>59</v>
      </c>
      <c r="AG1885" s="1" t="s">
        <v>59</v>
      </c>
      <c r="AH1885" s="1" t="s">
        <v>59</v>
      </c>
      <c r="AI1885" s="1" t="s">
        <v>59</v>
      </c>
      <c r="AJ1885" s="1" t="s">
        <v>59</v>
      </c>
      <c r="AT1885" s="1">
        <v>8</v>
      </c>
      <c r="AU1885" s="1">
        <v>87385</v>
      </c>
      <c r="AV1885" s="1">
        <v>16</v>
      </c>
      <c r="AW1885" s="1" t="s">
        <v>66</v>
      </c>
      <c r="AX1885" s="1">
        <v>6</v>
      </c>
    </row>
    <row r="1886" spans="1:50">
      <c r="A1886" s="1" t="s">
        <v>3292</v>
      </c>
      <c r="B1886" s="1" t="s">
        <v>3293</v>
      </c>
      <c r="C1886" s="1" t="s">
        <v>75</v>
      </c>
      <c r="D1886" s="1">
        <v>2160</v>
      </c>
      <c r="E1886" s="1" t="s">
        <v>63</v>
      </c>
      <c r="F1886" s="1">
        <v>54</v>
      </c>
      <c r="G1886" s="1" t="s">
        <v>127</v>
      </c>
      <c r="H1886" s="1">
        <v>454.61</v>
      </c>
      <c r="I1886" s="1" t="s">
        <v>55</v>
      </c>
      <c r="J1886" s="1" t="s">
        <v>71</v>
      </c>
      <c r="K1886" s="1" t="s">
        <v>116</v>
      </c>
      <c r="L1886" s="1" t="s">
        <v>58</v>
      </c>
      <c r="M1886" s="1">
        <v>0</v>
      </c>
      <c r="N1886" s="1">
        <v>1</v>
      </c>
      <c r="O1886" s="1">
        <v>1</v>
      </c>
      <c r="P1886" s="1">
        <v>0</v>
      </c>
      <c r="Q1886" s="1" t="s">
        <v>59</v>
      </c>
      <c r="R1886" s="1" t="s">
        <v>59</v>
      </c>
      <c r="S1886" s="1" t="s">
        <v>59</v>
      </c>
      <c r="T1886" s="1" t="s">
        <v>59</v>
      </c>
      <c r="U1886" s="1" t="s">
        <v>59</v>
      </c>
      <c r="V1886" s="1">
        <v>1</v>
      </c>
      <c r="W1886" s="1">
        <v>1</v>
      </c>
      <c r="X1886" s="1">
        <v>1</v>
      </c>
      <c r="Y1886" s="1" t="s">
        <v>66</v>
      </c>
      <c r="Z1886" s="1" t="s">
        <v>66</v>
      </c>
      <c r="AA1886" s="1" t="s">
        <v>58</v>
      </c>
      <c r="AB1886" s="1" t="s">
        <v>66</v>
      </c>
      <c r="AC1886" s="1" t="s">
        <v>58</v>
      </c>
      <c r="AD1886" s="1" t="s">
        <v>58</v>
      </c>
      <c r="AE1886" s="1" t="s">
        <v>58</v>
      </c>
      <c r="AF1886" s="1" t="s">
        <v>58</v>
      </c>
      <c r="AG1886" s="1" t="s">
        <v>58</v>
      </c>
      <c r="AH1886" s="1" t="s">
        <v>58</v>
      </c>
      <c r="AI1886" s="1" t="s">
        <v>58</v>
      </c>
      <c r="AJ1886" s="1" t="s">
        <v>58</v>
      </c>
      <c r="AK1886" s="1">
        <v>0</v>
      </c>
      <c r="AL1886" s="1">
        <v>1</v>
      </c>
      <c r="AM1886" s="1">
        <v>0</v>
      </c>
      <c r="AN1886" s="1">
        <v>0</v>
      </c>
      <c r="AO1886" s="1">
        <v>0</v>
      </c>
      <c r="AP1886" s="1">
        <v>0</v>
      </c>
      <c r="AQ1886" s="1">
        <v>0</v>
      </c>
      <c r="AR1886" s="1">
        <v>0</v>
      </c>
      <c r="AS1886" s="1">
        <v>0</v>
      </c>
      <c r="AT1886" s="1">
        <v>9</v>
      </c>
      <c r="AU1886" s="1">
        <v>95356</v>
      </c>
      <c r="AV1886" s="1">
        <v>13.9</v>
      </c>
      <c r="AW1886" s="1" t="s">
        <v>59</v>
      </c>
      <c r="AX1886" s="1">
        <v>1</v>
      </c>
    </row>
    <row r="1887" spans="1:50">
      <c r="A1887" s="1" t="s">
        <v>3294</v>
      </c>
      <c r="B1887" s="1" t="s">
        <v>2062</v>
      </c>
      <c r="C1887" s="1" t="s">
        <v>171</v>
      </c>
      <c r="D1887" s="1">
        <v>1280</v>
      </c>
      <c r="E1887" s="1" t="s">
        <v>63</v>
      </c>
      <c r="F1887" s="1">
        <v>48</v>
      </c>
      <c r="G1887" s="1" t="s">
        <v>89</v>
      </c>
      <c r="H1887" s="1">
        <v>368.42</v>
      </c>
      <c r="I1887" s="1" t="s">
        <v>241</v>
      </c>
      <c r="J1887" s="1" t="s">
        <v>71</v>
      </c>
      <c r="K1887" s="1" t="s">
        <v>90</v>
      </c>
      <c r="L1887" s="1" t="s">
        <v>66</v>
      </c>
      <c r="M1887" s="1">
        <v>3</v>
      </c>
      <c r="N1887" s="1">
        <v>2</v>
      </c>
      <c r="O1887" s="1">
        <v>2</v>
      </c>
      <c r="P1887" s="1">
        <v>0</v>
      </c>
      <c r="Q1887" s="1" t="s">
        <v>59</v>
      </c>
      <c r="R1887" s="1" t="s">
        <v>59</v>
      </c>
      <c r="S1887" s="1" t="s">
        <v>59</v>
      </c>
      <c r="T1887" s="1" t="s">
        <v>59</v>
      </c>
      <c r="U1887" s="1" t="s">
        <v>59</v>
      </c>
      <c r="V1887" s="1">
        <v>1</v>
      </c>
      <c r="W1887" s="1">
        <v>1</v>
      </c>
      <c r="X1887" s="1">
        <v>1</v>
      </c>
      <c r="Y1887" s="1" t="s">
        <v>66</v>
      </c>
      <c r="Z1887" s="1" t="s">
        <v>66</v>
      </c>
      <c r="AA1887" s="1" t="s">
        <v>58</v>
      </c>
      <c r="AB1887" s="1" t="s">
        <v>66</v>
      </c>
      <c r="AC1887" s="1" t="s">
        <v>58</v>
      </c>
      <c r="AD1887" s="1" t="s">
        <v>58</v>
      </c>
      <c r="AE1887" s="1" t="s">
        <v>58</v>
      </c>
      <c r="AF1887" s="1" t="s">
        <v>58</v>
      </c>
      <c r="AG1887" s="1" t="s">
        <v>58</v>
      </c>
      <c r="AH1887" s="1" t="s">
        <v>58</v>
      </c>
      <c r="AI1887" s="1" t="s">
        <v>58</v>
      </c>
      <c r="AJ1887" s="1" t="s">
        <v>58</v>
      </c>
      <c r="AK1887" s="1">
        <v>1</v>
      </c>
      <c r="AL1887" s="1">
        <v>0</v>
      </c>
      <c r="AM1887" s="1">
        <v>0</v>
      </c>
      <c r="AN1887" s="1">
        <v>0</v>
      </c>
      <c r="AO1887" s="1">
        <v>1</v>
      </c>
      <c r="AP1887" s="1">
        <v>0</v>
      </c>
      <c r="AQ1887" s="1">
        <v>0</v>
      </c>
      <c r="AR1887" s="1">
        <v>0</v>
      </c>
      <c r="AS1887" s="1">
        <v>0</v>
      </c>
      <c r="AT1887" s="1">
        <v>7</v>
      </c>
      <c r="AU1887" s="1">
        <v>74099</v>
      </c>
      <c r="AV1887" s="1">
        <v>15.6</v>
      </c>
      <c r="AW1887" s="1" t="s">
        <v>59</v>
      </c>
      <c r="AX1887" s="1">
        <v>3</v>
      </c>
    </row>
    <row r="1888" spans="1:50">
      <c r="A1888" s="1" t="s">
        <v>3295</v>
      </c>
      <c r="B1888" s="1" t="s">
        <v>288</v>
      </c>
      <c r="C1888" s="1" t="s">
        <v>75</v>
      </c>
      <c r="D1888" s="1">
        <v>6960</v>
      </c>
      <c r="E1888" s="1" t="s">
        <v>63</v>
      </c>
      <c r="F1888" s="1">
        <v>52</v>
      </c>
      <c r="G1888" s="1" t="s">
        <v>246</v>
      </c>
      <c r="H1888" s="1">
        <v>362.17</v>
      </c>
      <c r="I1888" s="1" t="s">
        <v>76</v>
      </c>
      <c r="J1888" s="1" t="s">
        <v>71</v>
      </c>
      <c r="K1888" s="1" t="s">
        <v>72</v>
      </c>
      <c r="L1888" s="1" t="s">
        <v>58</v>
      </c>
      <c r="M1888" s="1">
        <v>0</v>
      </c>
      <c r="N1888" s="1">
        <v>2</v>
      </c>
      <c r="O1888" s="1">
        <v>1</v>
      </c>
      <c r="P1888" s="1">
        <v>1</v>
      </c>
      <c r="Q1888" s="1" t="s">
        <v>59</v>
      </c>
      <c r="R1888" s="1" t="s">
        <v>59</v>
      </c>
      <c r="S1888" s="1" t="s">
        <v>59</v>
      </c>
      <c r="T1888" s="1" t="s">
        <v>59</v>
      </c>
      <c r="U1888" s="1" t="s">
        <v>59</v>
      </c>
      <c r="V1888" s="1">
        <v>1</v>
      </c>
      <c r="W1888" s="1">
        <v>1</v>
      </c>
      <c r="X1888" s="1">
        <v>0</v>
      </c>
      <c r="Y1888" s="1" t="s">
        <v>66</v>
      </c>
      <c r="Z1888" s="1" t="s">
        <v>66</v>
      </c>
      <c r="AA1888" s="1" t="s">
        <v>58</v>
      </c>
      <c r="AB1888" s="1" t="s">
        <v>66</v>
      </c>
      <c r="AC1888" s="1" t="s">
        <v>58</v>
      </c>
      <c r="AD1888" s="1" t="s">
        <v>58</v>
      </c>
      <c r="AE1888" s="1" t="s">
        <v>66</v>
      </c>
      <c r="AF1888" s="1" t="s">
        <v>58</v>
      </c>
      <c r="AG1888" s="1" t="s">
        <v>58</v>
      </c>
      <c r="AH1888" s="1" t="s">
        <v>58</v>
      </c>
      <c r="AI1888" s="1" t="s">
        <v>66</v>
      </c>
      <c r="AJ1888" s="1" t="s">
        <v>58</v>
      </c>
      <c r="AK1888" s="1">
        <v>0</v>
      </c>
      <c r="AL1888" s="1">
        <v>1</v>
      </c>
      <c r="AM1888" s="1">
        <v>1</v>
      </c>
      <c r="AN1888" s="1">
        <v>0</v>
      </c>
      <c r="AO1888" s="1">
        <v>0</v>
      </c>
      <c r="AP1888" s="1">
        <v>0</v>
      </c>
      <c r="AQ1888" s="1">
        <v>0</v>
      </c>
      <c r="AR1888" s="1">
        <v>0</v>
      </c>
      <c r="AS1888" s="1">
        <v>0</v>
      </c>
      <c r="AT1888" s="1">
        <v>8</v>
      </c>
      <c r="AU1888" s="1">
        <v>88055</v>
      </c>
      <c r="AV1888" s="1">
        <v>13.7</v>
      </c>
      <c r="AW1888" s="1" t="s">
        <v>59</v>
      </c>
      <c r="AX1888" s="1">
        <v>1</v>
      </c>
    </row>
    <row r="1889" spans="1:50">
      <c r="A1889" s="1" t="s">
        <v>3296</v>
      </c>
      <c r="B1889" s="1" t="s">
        <v>3297</v>
      </c>
      <c r="C1889" s="1" t="s">
        <v>52</v>
      </c>
      <c r="D1889" s="1">
        <v>8880</v>
      </c>
      <c r="E1889" s="1" t="s">
        <v>53</v>
      </c>
      <c r="F1889" s="1">
        <v>38</v>
      </c>
      <c r="G1889" s="1" t="s">
        <v>64</v>
      </c>
      <c r="H1889" s="1">
        <v>334.21</v>
      </c>
      <c r="I1889" s="1" t="s">
        <v>55</v>
      </c>
      <c r="J1889" s="1" t="s">
        <v>55</v>
      </c>
      <c r="K1889" s="1" t="s">
        <v>256</v>
      </c>
      <c r="L1889" s="1" t="s">
        <v>66</v>
      </c>
      <c r="M1889" s="1">
        <v>4</v>
      </c>
      <c r="N1889" s="1">
        <v>2</v>
      </c>
      <c r="O1889" s="1">
        <v>2</v>
      </c>
      <c r="P1889" s="1">
        <v>0</v>
      </c>
      <c r="Q1889" s="1" t="s">
        <v>59</v>
      </c>
      <c r="R1889" s="1" t="s">
        <v>59</v>
      </c>
      <c r="S1889" s="1" t="s">
        <v>59</v>
      </c>
      <c r="T1889" s="1" t="s">
        <v>59</v>
      </c>
      <c r="U1889" s="1" t="s">
        <v>59</v>
      </c>
      <c r="W1889" s="1">
        <v>0</v>
      </c>
      <c r="X1889" s="1">
        <v>0</v>
      </c>
      <c r="Y1889" s="1" t="s">
        <v>58</v>
      </c>
      <c r="Z1889" s="1" t="s">
        <v>66</v>
      </c>
      <c r="AA1889" s="1" t="s">
        <v>58</v>
      </c>
      <c r="AB1889" s="1" t="s">
        <v>58</v>
      </c>
      <c r="AC1889" s="1" t="s">
        <v>58</v>
      </c>
      <c r="AD1889" s="1" t="s">
        <v>58</v>
      </c>
      <c r="AE1889" s="1" t="s">
        <v>66</v>
      </c>
      <c r="AF1889" s="1" t="s">
        <v>58</v>
      </c>
      <c r="AG1889" s="1" t="s">
        <v>58</v>
      </c>
      <c r="AH1889" s="1" t="s">
        <v>58</v>
      </c>
      <c r="AI1889" s="1" t="s">
        <v>58</v>
      </c>
      <c r="AJ1889" s="1" t="s">
        <v>58</v>
      </c>
      <c r="AK1889" s="1">
        <v>0</v>
      </c>
      <c r="AL1889" s="1">
        <v>1</v>
      </c>
      <c r="AM1889" s="1">
        <v>1</v>
      </c>
      <c r="AN1889" s="1">
        <v>0</v>
      </c>
      <c r="AO1889" s="1">
        <v>0</v>
      </c>
      <c r="AP1889" s="1">
        <v>0</v>
      </c>
      <c r="AQ1889" s="1">
        <v>0</v>
      </c>
      <c r="AR1889" s="1">
        <v>1</v>
      </c>
      <c r="AS1889" s="1">
        <v>0</v>
      </c>
      <c r="AT1889" s="1">
        <v>5</v>
      </c>
      <c r="AU1889" s="1">
        <v>71718</v>
      </c>
      <c r="AV1889" s="1">
        <v>12.2</v>
      </c>
      <c r="AW1889" s="1" t="s">
        <v>59</v>
      </c>
      <c r="AX1889" s="1">
        <v>5</v>
      </c>
    </row>
    <row r="1890" spans="1:50">
      <c r="A1890" s="1" t="s">
        <v>3298</v>
      </c>
      <c r="B1890" s="1" t="s">
        <v>679</v>
      </c>
      <c r="C1890" s="1" t="s">
        <v>103</v>
      </c>
      <c r="D1890" s="1">
        <v>2840</v>
      </c>
      <c r="E1890" s="1" t="s">
        <v>63</v>
      </c>
      <c r="F1890" s="1">
        <v>30</v>
      </c>
      <c r="G1890" s="1" t="s">
        <v>104</v>
      </c>
      <c r="H1890" s="1">
        <v>226.32</v>
      </c>
      <c r="I1890" s="1" t="s">
        <v>76</v>
      </c>
      <c r="J1890" s="1" t="s">
        <v>55</v>
      </c>
      <c r="K1890" s="1" t="s">
        <v>131</v>
      </c>
      <c r="L1890" s="1" t="s">
        <v>66</v>
      </c>
      <c r="M1890" s="1">
        <v>1</v>
      </c>
      <c r="N1890" s="1">
        <v>1</v>
      </c>
      <c r="O1890" s="1">
        <v>1</v>
      </c>
      <c r="P1890" s="1">
        <v>0</v>
      </c>
      <c r="Q1890" s="1" t="s">
        <v>59</v>
      </c>
      <c r="R1890" s="1" t="s">
        <v>59</v>
      </c>
      <c r="S1890" s="1" t="s">
        <v>59</v>
      </c>
      <c r="T1890" s="1" t="s">
        <v>59</v>
      </c>
      <c r="U1890" s="1" t="s">
        <v>59</v>
      </c>
      <c r="W1890" s="1">
        <v>0</v>
      </c>
      <c r="X1890" s="1">
        <v>0</v>
      </c>
      <c r="Y1890" s="1" t="s">
        <v>59</v>
      </c>
      <c r="Z1890" s="1" t="s">
        <v>59</v>
      </c>
      <c r="AA1890" s="1" t="s">
        <v>59</v>
      </c>
      <c r="AB1890" s="1" t="s">
        <v>59</v>
      </c>
      <c r="AC1890" s="1" t="s">
        <v>59</v>
      </c>
      <c r="AD1890" s="1" t="s">
        <v>59</v>
      </c>
      <c r="AE1890" s="1" t="s">
        <v>59</v>
      </c>
      <c r="AF1890" s="1" t="s">
        <v>59</v>
      </c>
      <c r="AG1890" s="1" t="s">
        <v>59</v>
      </c>
      <c r="AH1890" s="1" t="s">
        <v>59</v>
      </c>
      <c r="AI1890" s="1" t="s">
        <v>59</v>
      </c>
      <c r="AJ1890" s="1" t="s">
        <v>59</v>
      </c>
      <c r="AT1890" s="1">
        <v>5</v>
      </c>
      <c r="AU1890" s="1">
        <v>60499</v>
      </c>
      <c r="AV1890" s="1">
        <v>13.7</v>
      </c>
      <c r="AW1890" s="1" t="s">
        <v>59</v>
      </c>
      <c r="AX1890" s="1">
        <v>6</v>
      </c>
    </row>
    <row r="1891" spans="1:50">
      <c r="A1891" s="1" t="s">
        <v>3299</v>
      </c>
      <c r="B1891" s="1" t="s">
        <v>3300</v>
      </c>
      <c r="C1891" s="1" t="s">
        <v>52</v>
      </c>
      <c r="D1891" s="1">
        <v>3280</v>
      </c>
      <c r="E1891" s="1" t="s">
        <v>53</v>
      </c>
      <c r="F1891" s="1">
        <v>64</v>
      </c>
      <c r="G1891" s="1" t="s">
        <v>70</v>
      </c>
      <c r="H1891" s="1">
        <v>304.93</v>
      </c>
      <c r="I1891" s="1" t="s">
        <v>55</v>
      </c>
      <c r="J1891" s="1" t="s">
        <v>71</v>
      </c>
      <c r="K1891" s="1" t="s">
        <v>90</v>
      </c>
      <c r="L1891" s="1" t="s">
        <v>58</v>
      </c>
      <c r="M1891" s="1">
        <v>0</v>
      </c>
      <c r="N1891" s="1">
        <v>2</v>
      </c>
      <c r="O1891" s="1">
        <v>2</v>
      </c>
      <c r="P1891" s="1">
        <v>0</v>
      </c>
      <c r="Q1891" s="1" t="s">
        <v>59</v>
      </c>
      <c r="R1891" s="1" t="s">
        <v>59</v>
      </c>
      <c r="S1891" s="1" t="s">
        <v>59</v>
      </c>
      <c r="T1891" s="1" t="s">
        <v>59</v>
      </c>
      <c r="U1891" s="1" t="s">
        <v>59</v>
      </c>
      <c r="W1891" s="1">
        <v>0</v>
      </c>
      <c r="X1891" s="1">
        <v>0</v>
      </c>
      <c r="Y1891" s="1" t="s">
        <v>58</v>
      </c>
      <c r="Z1891" s="1" t="s">
        <v>58</v>
      </c>
      <c r="AA1891" s="1" t="s">
        <v>58</v>
      </c>
      <c r="AB1891" s="1" t="s">
        <v>58</v>
      </c>
      <c r="AC1891" s="1" t="s">
        <v>58</v>
      </c>
      <c r="AD1891" s="1" t="s">
        <v>58</v>
      </c>
      <c r="AE1891" s="1" t="s">
        <v>58</v>
      </c>
      <c r="AF1891" s="1" t="s">
        <v>58</v>
      </c>
      <c r="AG1891" s="1" t="s">
        <v>58</v>
      </c>
      <c r="AH1891" s="1" t="s">
        <v>58</v>
      </c>
      <c r="AI1891" s="1" t="s">
        <v>58</v>
      </c>
      <c r="AJ1891" s="1" t="s">
        <v>58</v>
      </c>
      <c r="AK1891" s="1">
        <v>1</v>
      </c>
      <c r="AL1891" s="1">
        <v>0</v>
      </c>
      <c r="AM1891" s="1">
        <v>1</v>
      </c>
      <c r="AN1891" s="1">
        <v>0</v>
      </c>
      <c r="AO1891" s="1">
        <v>1</v>
      </c>
      <c r="AP1891" s="1">
        <v>0</v>
      </c>
      <c r="AQ1891" s="1">
        <v>0</v>
      </c>
      <c r="AR1891" s="1">
        <v>0</v>
      </c>
      <c r="AS1891" s="1">
        <v>0</v>
      </c>
      <c r="AT1891" s="1">
        <v>5</v>
      </c>
      <c r="AU1891" s="1">
        <v>72758</v>
      </c>
      <c r="AV1891" s="1">
        <v>12.1</v>
      </c>
      <c r="AW1891" s="1" t="s">
        <v>59</v>
      </c>
      <c r="AX1891" s="1">
        <v>5</v>
      </c>
    </row>
    <row r="1892" spans="1:50">
      <c r="A1892" s="1" t="s">
        <v>3301</v>
      </c>
      <c r="B1892" s="1" t="s">
        <v>978</v>
      </c>
      <c r="C1892" s="1" t="s">
        <v>148</v>
      </c>
      <c r="D1892" s="1">
        <v>5190</v>
      </c>
      <c r="E1892" s="1" t="s">
        <v>63</v>
      </c>
      <c r="F1892" s="1">
        <v>38</v>
      </c>
      <c r="G1892" s="1" t="s">
        <v>127</v>
      </c>
      <c r="H1892" s="1">
        <v>465.46</v>
      </c>
      <c r="I1892" s="1" t="s">
        <v>55</v>
      </c>
      <c r="J1892" s="1" t="s">
        <v>71</v>
      </c>
      <c r="K1892" s="1" t="s">
        <v>85</v>
      </c>
      <c r="L1892" s="1" t="s">
        <v>66</v>
      </c>
      <c r="M1892" s="1">
        <v>2</v>
      </c>
      <c r="N1892" s="1">
        <v>2</v>
      </c>
      <c r="O1892" s="1">
        <v>2</v>
      </c>
      <c r="P1892" s="1">
        <v>0</v>
      </c>
      <c r="Q1892" s="1" t="s">
        <v>59</v>
      </c>
      <c r="R1892" s="1" t="s">
        <v>59</v>
      </c>
      <c r="S1892" s="1" t="s">
        <v>59</v>
      </c>
      <c r="T1892" s="1" t="s">
        <v>59</v>
      </c>
      <c r="U1892" s="1" t="s">
        <v>59</v>
      </c>
      <c r="W1892" s="1">
        <v>0</v>
      </c>
      <c r="X1892" s="1">
        <v>0</v>
      </c>
      <c r="Y1892" s="1" t="s">
        <v>66</v>
      </c>
      <c r="Z1892" s="1" t="s">
        <v>66</v>
      </c>
      <c r="AA1892" s="1" t="s">
        <v>66</v>
      </c>
      <c r="AB1892" s="1" t="s">
        <v>66</v>
      </c>
      <c r="AC1892" s="1" t="s">
        <v>58</v>
      </c>
      <c r="AD1892" s="1" t="s">
        <v>58</v>
      </c>
      <c r="AE1892" s="1" t="s">
        <v>58</v>
      </c>
      <c r="AF1892" s="1" t="s">
        <v>58</v>
      </c>
      <c r="AG1892" s="1" t="s">
        <v>58</v>
      </c>
      <c r="AH1892" s="1" t="s">
        <v>58</v>
      </c>
      <c r="AI1892" s="1" t="s">
        <v>58</v>
      </c>
      <c r="AJ1892" s="1" t="s">
        <v>58</v>
      </c>
      <c r="AK1892" s="1">
        <v>0</v>
      </c>
      <c r="AL1892" s="1">
        <v>0</v>
      </c>
      <c r="AM1892" s="1">
        <v>0</v>
      </c>
      <c r="AN1892" s="1">
        <v>0</v>
      </c>
      <c r="AO1892" s="1">
        <v>1</v>
      </c>
      <c r="AP1892" s="1">
        <v>0</v>
      </c>
      <c r="AQ1892" s="1">
        <v>0</v>
      </c>
      <c r="AR1892" s="1">
        <v>0</v>
      </c>
      <c r="AS1892" s="1">
        <v>1</v>
      </c>
      <c r="AT1892" s="1">
        <v>8</v>
      </c>
      <c r="AU1892" s="1">
        <v>107638</v>
      </c>
      <c r="AV1892" s="1">
        <v>13.4</v>
      </c>
      <c r="AW1892" s="1" t="s">
        <v>59</v>
      </c>
      <c r="AX1892" s="1">
        <v>3</v>
      </c>
    </row>
    <row r="1893" spans="1:50">
      <c r="A1893" s="1" t="s">
        <v>3302</v>
      </c>
      <c r="B1893" s="1" t="s">
        <v>3303</v>
      </c>
      <c r="C1893" s="1" t="s">
        <v>187</v>
      </c>
      <c r="D1893" s="1">
        <v>5720</v>
      </c>
      <c r="E1893" s="1" t="s">
        <v>63</v>
      </c>
      <c r="F1893" s="1">
        <v>62</v>
      </c>
      <c r="G1893" s="1" t="s">
        <v>70</v>
      </c>
      <c r="H1893" s="1">
        <v>375.66</v>
      </c>
      <c r="I1893" s="1" t="s">
        <v>55</v>
      </c>
      <c r="J1893" s="1" t="s">
        <v>55</v>
      </c>
      <c r="K1893" s="1" t="s">
        <v>72</v>
      </c>
      <c r="L1893" s="1" t="s">
        <v>58</v>
      </c>
      <c r="M1893" s="1">
        <v>0</v>
      </c>
      <c r="N1893" s="1">
        <v>2</v>
      </c>
      <c r="O1893" s="1">
        <v>2</v>
      </c>
      <c r="P1893" s="1">
        <v>0</v>
      </c>
      <c r="Q1893" s="1" t="s">
        <v>59</v>
      </c>
      <c r="R1893" s="1" t="s">
        <v>59</v>
      </c>
      <c r="S1893" s="1" t="s">
        <v>59</v>
      </c>
      <c r="T1893" s="1" t="s">
        <v>59</v>
      </c>
      <c r="U1893" s="1" t="s">
        <v>59</v>
      </c>
      <c r="W1893" s="1">
        <v>0</v>
      </c>
      <c r="X1893" s="1">
        <v>0</v>
      </c>
      <c r="Y1893" s="1" t="s">
        <v>66</v>
      </c>
      <c r="Z1893" s="1" t="s">
        <v>66</v>
      </c>
      <c r="AA1893" s="1" t="s">
        <v>58</v>
      </c>
      <c r="AB1893" s="1" t="s">
        <v>58</v>
      </c>
      <c r="AC1893" s="1" t="s">
        <v>58</v>
      </c>
      <c r="AD1893" s="1" t="s">
        <v>58</v>
      </c>
      <c r="AE1893" s="1" t="s">
        <v>58</v>
      </c>
      <c r="AF1893" s="1" t="s">
        <v>58</v>
      </c>
      <c r="AG1893" s="1" t="s">
        <v>58</v>
      </c>
      <c r="AH1893" s="1" t="s">
        <v>58</v>
      </c>
      <c r="AI1893" s="1" t="s">
        <v>58</v>
      </c>
      <c r="AJ1893" s="1" t="s">
        <v>58</v>
      </c>
      <c r="AK1893" s="1">
        <v>0</v>
      </c>
      <c r="AL1893" s="1">
        <v>1</v>
      </c>
      <c r="AM1893" s="1">
        <v>1</v>
      </c>
      <c r="AN1893" s="1">
        <v>0</v>
      </c>
      <c r="AO1893" s="1">
        <v>0</v>
      </c>
      <c r="AP1893" s="1">
        <v>0</v>
      </c>
      <c r="AQ1893" s="1">
        <v>0</v>
      </c>
      <c r="AR1893" s="1">
        <v>0</v>
      </c>
      <c r="AS1893" s="1">
        <v>0</v>
      </c>
      <c r="AT1893" s="1">
        <v>6</v>
      </c>
      <c r="AU1893" s="1">
        <v>66428</v>
      </c>
      <c r="AV1893" s="1">
        <v>12.7</v>
      </c>
      <c r="AW1893" s="1" t="s">
        <v>59</v>
      </c>
      <c r="AX1893" s="1">
        <v>7</v>
      </c>
    </row>
    <row r="1894" spans="1:50">
      <c r="A1894" s="1" t="s">
        <v>3304</v>
      </c>
      <c r="B1894" s="1" t="s">
        <v>3305</v>
      </c>
      <c r="C1894" s="1" t="s">
        <v>148</v>
      </c>
      <c r="D1894" s="1">
        <v>5640</v>
      </c>
      <c r="E1894" s="1" t="s">
        <v>53</v>
      </c>
      <c r="F1894" s="1">
        <v>60</v>
      </c>
      <c r="G1894" s="1" t="s">
        <v>64</v>
      </c>
      <c r="H1894" s="1">
        <v>415.46</v>
      </c>
      <c r="I1894" s="1" t="s">
        <v>105</v>
      </c>
      <c r="J1894" s="1" t="s">
        <v>71</v>
      </c>
      <c r="K1894" s="1" t="s">
        <v>72</v>
      </c>
      <c r="L1894" s="1" t="s">
        <v>58</v>
      </c>
      <c r="M1894" s="1">
        <v>0</v>
      </c>
      <c r="N1894" s="1">
        <v>1</v>
      </c>
      <c r="O1894" s="1">
        <v>1</v>
      </c>
      <c r="P1894" s="1">
        <v>0</v>
      </c>
      <c r="Q1894" s="1" t="s">
        <v>59</v>
      </c>
      <c r="R1894" s="1" t="s">
        <v>59</v>
      </c>
      <c r="S1894" s="1" t="s">
        <v>59</v>
      </c>
      <c r="T1894" s="1" t="s">
        <v>59</v>
      </c>
      <c r="U1894" s="1" t="s">
        <v>59</v>
      </c>
      <c r="W1894" s="1">
        <v>0</v>
      </c>
      <c r="X1894" s="1">
        <v>0</v>
      </c>
      <c r="Y1894" s="1" t="s">
        <v>66</v>
      </c>
      <c r="Z1894" s="1" t="s">
        <v>58</v>
      </c>
      <c r="AA1894" s="1" t="s">
        <v>58</v>
      </c>
      <c r="AB1894" s="1" t="s">
        <v>66</v>
      </c>
      <c r="AC1894" s="1" t="s">
        <v>58</v>
      </c>
      <c r="AD1894" s="1" t="s">
        <v>58</v>
      </c>
      <c r="AE1894" s="1" t="s">
        <v>58</v>
      </c>
      <c r="AF1894" s="1" t="s">
        <v>58</v>
      </c>
      <c r="AG1894" s="1" t="s">
        <v>58</v>
      </c>
      <c r="AH1894" s="1" t="s">
        <v>58</v>
      </c>
      <c r="AI1894" s="1" t="s">
        <v>58</v>
      </c>
      <c r="AJ1894" s="1" t="s">
        <v>58</v>
      </c>
      <c r="AK1894" s="1">
        <v>0</v>
      </c>
      <c r="AL1894" s="1">
        <v>0</v>
      </c>
      <c r="AM1894" s="1">
        <v>1</v>
      </c>
      <c r="AN1894" s="1">
        <v>0</v>
      </c>
      <c r="AO1894" s="1">
        <v>1</v>
      </c>
      <c r="AP1894" s="1">
        <v>0</v>
      </c>
      <c r="AQ1894" s="1">
        <v>0</v>
      </c>
      <c r="AR1894" s="1">
        <v>0</v>
      </c>
      <c r="AS1894" s="1">
        <v>0</v>
      </c>
      <c r="AT1894" s="1">
        <v>8</v>
      </c>
      <c r="AU1894" s="1">
        <v>103861</v>
      </c>
      <c r="AV1894" s="1">
        <v>14.7</v>
      </c>
      <c r="AW1894" s="1" t="s">
        <v>59</v>
      </c>
      <c r="AX1894" s="1">
        <v>3</v>
      </c>
    </row>
    <row r="1895" spans="1:50">
      <c r="A1895" s="1" t="s">
        <v>3306</v>
      </c>
      <c r="B1895" s="1" t="s">
        <v>456</v>
      </c>
      <c r="C1895" s="1" t="s">
        <v>88</v>
      </c>
      <c r="D1895" s="1">
        <v>5120</v>
      </c>
      <c r="E1895" s="1" t="s">
        <v>63</v>
      </c>
      <c r="F1895" s="1">
        <v>38</v>
      </c>
      <c r="G1895" s="1" t="s">
        <v>64</v>
      </c>
      <c r="H1895" s="1">
        <v>265.79000000000002</v>
      </c>
      <c r="I1895" s="1" t="s">
        <v>55</v>
      </c>
      <c r="J1895" s="1" t="s">
        <v>56</v>
      </c>
      <c r="K1895" s="1" t="s">
        <v>90</v>
      </c>
      <c r="L1895" s="1" t="s">
        <v>58</v>
      </c>
      <c r="M1895" s="1">
        <v>0</v>
      </c>
      <c r="N1895" s="1">
        <v>0</v>
      </c>
      <c r="O1895" s="1">
        <v>0</v>
      </c>
      <c r="P1895" s="1">
        <v>0</v>
      </c>
      <c r="Q1895" s="1" t="s">
        <v>59</v>
      </c>
      <c r="R1895" s="1" t="s">
        <v>59</v>
      </c>
      <c r="S1895" s="1" t="s">
        <v>59</v>
      </c>
      <c r="T1895" s="1" t="s">
        <v>59</v>
      </c>
      <c r="U1895" s="1" t="s">
        <v>59</v>
      </c>
      <c r="V1895" s="1">
        <v>1</v>
      </c>
      <c r="W1895" s="1">
        <v>1</v>
      </c>
      <c r="X1895" s="1">
        <v>0</v>
      </c>
      <c r="Y1895" s="1" t="s">
        <v>66</v>
      </c>
      <c r="Z1895" s="1" t="s">
        <v>66</v>
      </c>
      <c r="AA1895" s="1" t="s">
        <v>58</v>
      </c>
      <c r="AB1895" s="1" t="s">
        <v>66</v>
      </c>
      <c r="AC1895" s="1" t="s">
        <v>58</v>
      </c>
      <c r="AD1895" s="1" t="s">
        <v>66</v>
      </c>
      <c r="AE1895" s="1" t="s">
        <v>58</v>
      </c>
      <c r="AF1895" s="1" t="s">
        <v>58</v>
      </c>
      <c r="AG1895" s="1" t="s">
        <v>58</v>
      </c>
      <c r="AH1895" s="1" t="s">
        <v>58</v>
      </c>
      <c r="AI1895" s="1" t="s">
        <v>58</v>
      </c>
      <c r="AJ1895" s="1" t="s">
        <v>58</v>
      </c>
      <c r="AK1895" s="1">
        <v>0</v>
      </c>
      <c r="AL1895" s="1">
        <v>1</v>
      </c>
      <c r="AM1895" s="1">
        <v>1</v>
      </c>
      <c r="AN1895" s="1">
        <v>0</v>
      </c>
      <c r="AO1895" s="1">
        <v>1</v>
      </c>
      <c r="AP1895" s="1">
        <v>0</v>
      </c>
      <c r="AQ1895" s="1">
        <v>1</v>
      </c>
      <c r="AR1895" s="1">
        <v>0</v>
      </c>
      <c r="AS1895" s="1">
        <v>1</v>
      </c>
      <c r="AT1895" s="1">
        <v>6</v>
      </c>
      <c r="AU1895" s="1">
        <v>70356</v>
      </c>
      <c r="AV1895" s="1">
        <v>12.4</v>
      </c>
      <c r="AW1895" s="1" t="s">
        <v>59</v>
      </c>
      <c r="AX1895" s="1">
        <v>8</v>
      </c>
    </row>
    <row r="1896" spans="1:50">
      <c r="A1896" s="1" t="s">
        <v>3307</v>
      </c>
      <c r="B1896" s="1" t="s">
        <v>3308</v>
      </c>
      <c r="C1896" s="1" t="s">
        <v>185</v>
      </c>
      <c r="D1896" s="1">
        <v>1600</v>
      </c>
      <c r="E1896" s="1" t="s">
        <v>53</v>
      </c>
      <c r="F1896" s="1">
        <v>26</v>
      </c>
      <c r="G1896" s="1" t="s">
        <v>70</v>
      </c>
      <c r="H1896" s="1">
        <v>253.95</v>
      </c>
      <c r="I1896" s="1" t="s">
        <v>55</v>
      </c>
      <c r="J1896" s="1" t="s">
        <v>55</v>
      </c>
      <c r="K1896" s="1" t="s">
        <v>215</v>
      </c>
      <c r="L1896" s="1" t="s">
        <v>58</v>
      </c>
      <c r="M1896" s="1">
        <v>0</v>
      </c>
      <c r="N1896" s="1">
        <v>0</v>
      </c>
      <c r="O1896" s="1">
        <v>0</v>
      </c>
      <c r="P1896" s="1">
        <v>0</v>
      </c>
      <c r="Q1896" s="1" t="s">
        <v>59</v>
      </c>
      <c r="R1896" s="1" t="s">
        <v>59</v>
      </c>
      <c r="S1896" s="1" t="s">
        <v>59</v>
      </c>
      <c r="T1896" s="1" t="s">
        <v>59</v>
      </c>
      <c r="U1896" s="1" t="s">
        <v>59</v>
      </c>
      <c r="W1896" s="1">
        <v>0</v>
      </c>
      <c r="X1896" s="1">
        <v>0</v>
      </c>
      <c r="Y1896" s="1" t="s">
        <v>58</v>
      </c>
      <c r="Z1896" s="1" t="s">
        <v>66</v>
      </c>
      <c r="AA1896" s="1" t="s">
        <v>58</v>
      </c>
      <c r="AB1896" s="1" t="s">
        <v>66</v>
      </c>
      <c r="AC1896" s="1" t="s">
        <v>58</v>
      </c>
      <c r="AD1896" s="1" t="s">
        <v>58</v>
      </c>
      <c r="AE1896" s="1" t="s">
        <v>66</v>
      </c>
      <c r="AF1896" s="1" t="s">
        <v>58</v>
      </c>
      <c r="AG1896" s="1" t="s">
        <v>58</v>
      </c>
      <c r="AH1896" s="1" t="s">
        <v>58</v>
      </c>
      <c r="AI1896" s="1" t="s">
        <v>58</v>
      </c>
      <c r="AJ1896" s="1" t="s">
        <v>58</v>
      </c>
      <c r="AK1896" s="1">
        <v>0</v>
      </c>
      <c r="AL1896" s="1">
        <v>0</v>
      </c>
      <c r="AM1896" s="1">
        <v>1</v>
      </c>
      <c r="AN1896" s="1">
        <v>0</v>
      </c>
      <c r="AO1896" s="1">
        <v>1</v>
      </c>
      <c r="AP1896" s="1">
        <v>0</v>
      </c>
      <c r="AQ1896" s="1">
        <v>0</v>
      </c>
      <c r="AR1896" s="1">
        <v>0</v>
      </c>
      <c r="AS1896" s="1">
        <v>1</v>
      </c>
      <c r="AT1896" s="1">
        <v>5</v>
      </c>
      <c r="AU1896" s="1">
        <v>66999</v>
      </c>
      <c r="AV1896" s="1">
        <v>13.7</v>
      </c>
      <c r="AW1896" s="1" t="s">
        <v>59</v>
      </c>
      <c r="AX1896" s="1">
        <v>1</v>
      </c>
    </row>
    <row r="1897" spans="1:50">
      <c r="A1897" s="1" t="s">
        <v>3309</v>
      </c>
      <c r="B1897" s="1" t="s">
        <v>518</v>
      </c>
      <c r="C1897" s="1" t="s">
        <v>148</v>
      </c>
      <c r="D1897" s="1">
        <v>5015</v>
      </c>
      <c r="E1897" s="1" t="s">
        <v>53</v>
      </c>
      <c r="F1897" s="1">
        <v>50</v>
      </c>
      <c r="G1897" s="1" t="s">
        <v>104</v>
      </c>
      <c r="H1897" s="1">
        <v>470.07</v>
      </c>
      <c r="I1897" s="1" t="s">
        <v>261</v>
      </c>
      <c r="J1897" s="1" t="s">
        <v>56</v>
      </c>
      <c r="K1897" s="1" t="s">
        <v>168</v>
      </c>
      <c r="L1897" s="1" t="s">
        <v>58</v>
      </c>
      <c r="M1897" s="1">
        <v>0</v>
      </c>
      <c r="N1897" s="1">
        <v>2</v>
      </c>
      <c r="O1897" s="1">
        <v>2</v>
      </c>
      <c r="P1897" s="1">
        <v>0</v>
      </c>
      <c r="Q1897" s="1" t="s">
        <v>59</v>
      </c>
      <c r="R1897" s="1" t="s">
        <v>59</v>
      </c>
      <c r="S1897" s="1" t="s">
        <v>59</v>
      </c>
      <c r="T1897" s="1" t="s">
        <v>66</v>
      </c>
      <c r="U1897" s="1" t="s">
        <v>59</v>
      </c>
      <c r="W1897" s="1">
        <v>0</v>
      </c>
      <c r="X1897" s="1">
        <v>0</v>
      </c>
      <c r="Y1897" s="1" t="s">
        <v>58</v>
      </c>
      <c r="Z1897" s="1" t="s">
        <v>58</v>
      </c>
      <c r="AA1897" s="1" t="s">
        <v>58</v>
      </c>
      <c r="AB1897" s="1" t="s">
        <v>66</v>
      </c>
      <c r="AC1897" s="1" t="s">
        <v>58</v>
      </c>
      <c r="AD1897" s="1" t="s">
        <v>58</v>
      </c>
      <c r="AE1897" s="1" t="s">
        <v>58</v>
      </c>
      <c r="AF1897" s="1" t="s">
        <v>58</v>
      </c>
      <c r="AG1897" s="1" t="s">
        <v>58</v>
      </c>
      <c r="AH1897" s="1" t="s">
        <v>58</v>
      </c>
      <c r="AI1897" s="1" t="s">
        <v>58</v>
      </c>
      <c r="AJ1897" s="1" t="s">
        <v>58</v>
      </c>
      <c r="AK1897" s="1">
        <v>0</v>
      </c>
      <c r="AL1897" s="1">
        <v>0</v>
      </c>
      <c r="AM1897" s="1">
        <v>1</v>
      </c>
      <c r="AN1897" s="1">
        <v>0</v>
      </c>
      <c r="AO1897" s="1">
        <v>0</v>
      </c>
      <c r="AP1897" s="1">
        <v>0</v>
      </c>
      <c r="AQ1897" s="1">
        <v>0</v>
      </c>
      <c r="AR1897" s="1">
        <v>0</v>
      </c>
      <c r="AS1897" s="1">
        <v>0</v>
      </c>
      <c r="AT1897" s="1">
        <v>8</v>
      </c>
      <c r="AU1897" s="1">
        <v>108559</v>
      </c>
      <c r="AV1897" s="1">
        <v>15.7</v>
      </c>
      <c r="AW1897" s="1" t="s">
        <v>59</v>
      </c>
      <c r="AX1897" s="1">
        <v>3</v>
      </c>
    </row>
    <row r="1898" spans="1:50">
      <c r="A1898" s="1" t="s">
        <v>3310</v>
      </c>
      <c r="B1898" s="1" t="s">
        <v>3311</v>
      </c>
      <c r="C1898" s="1" t="s">
        <v>62</v>
      </c>
      <c r="D1898" s="1">
        <v>1360</v>
      </c>
      <c r="E1898" s="1" t="s">
        <v>63</v>
      </c>
      <c r="F1898" s="1">
        <v>62</v>
      </c>
      <c r="G1898" s="1" t="s">
        <v>64</v>
      </c>
      <c r="H1898" s="1">
        <v>365.79</v>
      </c>
      <c r="I1898" s="1" t="s">
        <v>105</v>
      </c>
      <c r="J1898" s="1" t="s">
        <v>71</v>
      </c>
      <c r="K1898" s="1" t="s">
        <v>168</v>
      </c>
      <c r="L1898" s="1" t="s">
        <v>58</v>
      </c>
      <c r="M1898" s="1">
        <v>0</v>
      </c>
      <c r="N1898" s="1">
        <v>2</v>
      </c>
      <c r="O1898" s="1">
        <v>2</v>
      </c>
      <c r="P1898" s="1">
        <v>1</v>
      </c>
      <c r="Q1898" s="1" t="s">
        <v>59</v>
      </c>
      <c r="R1898" s="1" t="s">
        <v>59</v>
      </c>
      <c r="S1898" s="1" t="s">
        <v>66</v>
      </c>
      <c r="T1898" s="1" t="s">
        <v>66</v>
      </c>
      <c r="U1898" s="1" t="s">
        <v>66</v>
      </c>
      <c r="V1898" s="1">
        <v>2</v>
      </c>
      <c r="W1898" s="1">
        <v>0</v>
      </c>
      <c r="X1898" s="1">
        <v>1</v>
      </c>
      <c r="Y1898" s="1" t="s">
        <v>66</v>
      </c>
      <c r="Z1898" s="1" t="s">
        <v>58</v>
      </c>
      <c r="AA1898" s="1" t="s">
        <v>66</v>
      </c>
      <c r="AB1898" s="1" t="s">
        <v>66</v>
      </c>
      <c r="AC1898" s="1" t="s">
        <v>58</v>
      </c>
      <c r="AD1898" s="1" t="s">
        <v>58</v>
      </c>
      <c r="AE1898" s="1" t="s">
        <v>58</v>
      </c>
      <c r="AF1898" s="1" t="s">
        <v>66</v>
      </c>
      <c r="AG1898" s="1" t="s">
        <v>58</v>
      </c>
      <c r="AH1898" s="1" t="s">
        <v>58</v>
      </c>
      <c r="AI1898" s="1" t="s">
        <v>58</v>
      </c>
      <c r="AJ1898" s="1" t="s">
        <v>58</v>
      </c>
      <c r="AK1898" s="1">
        <v>0</v>
      </c>
      <c r="AL1898" s="1">
        <v>1</v>
      </c>
      <c r="AM1898" s="1">
        <v>1</v>
      </c>
      <c r="AN1898" s="1">
        <v>1</v>
      </c>
      <c r="AO1898" s="1">
        <v>1</v>
      </c>
      <c r="AP1898" s="1">
        <v>0</v>
      </c>
      <c r="AQ1898" s="1">
        <v>0</v>
      </c>
      <c r="AR1898" s="1">
        <v>0</v>
      </c>
      <c r="AS1898" s="1">
        <v>1</v>
      </c>
      <c r="AT1898" s="1">
        <v>9</v>
      </c>
      <c r="AU1898" s="1">
        <v>82104</v>
      </c>
      <c r="AV1898" s="1">
        <v>13.7</v>
      </c>
      <c r="AW1898" s="1" t="s">
        <v>59</v>
      </c>
      <c r="AX1898" s="1">
        <v>8</v>
      </c>
    </row>
    <row r="1899" spans="1:50">
      <c r="A1899" s="1" t="s">
        <v>3312</v>
      </c>
      <c r="B1899" s="1" t="s">
        <v>3313</v>
      </c>
      <c r="C1899" s="1" t="s">
        <v>199</v>
      </c>
      <c r="D1899" s="1">
        <v>6160</v>
      </c>
      <c r="E1899" s="1" t="s">
        <v>63</v>
      </c>
      <c r="F1899" s="1">
        <v>66</v>
      </c>
      <c r="G1899" s="1" t="s">
        <v>104</v>
      </c>
      <c r="H1899" s="1">
        <v>247.7</v>
      </c>
      <c r="I1899" s="1" t="s">
        <v>55</v>
      </c>
      <c r="J1899" s="1" t="s">
        <v>55</v>
      </c>
      <c r="K1899" s="1" t="s">
        <v>80</v>
      </c>
      <c r="L1899" s="1" t="s">
        <v>66</v>
      </c>
      <c r="M1899" s="1">
        <v>2</v>
      </c>
      <c r="N1899" s="1">
        <v>2</v>
      </c>
      <c r="O1899" s="1">
        <v>2</v>
      </c>
      <c r="P1899" s="1">
        <v>0</v>
      </c>
      <c r="Q1899" s="1" t="s">
        <v>59</v>
      </c>
      <c r="R1899" s="1" t="s">
        <v>59</v>
      </c>
      <c r="S1899" s="1" t="s">
        <v>59</v>
      </c>
      <c r="T1899" s="1" t="s">
        <v>59</v>
      </c>
      <c r="U1899" s="1" t="s">
        <v>59</v>
      </c>
      <c r="W1899" s="1">
        <v>0</v>
      </c>
      <c r="X1899" s="1">
        <v>0</v>
      </c>
      <c r="Y1899" s="1" t="s">
        <v>59</v>
      </c>
      <c r="Z1899" s="1" t="s">
        <v>59</v>
      </c>
      <c r="AA1899" s="1" t="s">
        <v>59</v>
      </c>
      <c r="AB1899" s="1" t="s">
        <v>59</v>
      </c>
      <c r="AC1899" s="1" t="s">
        <v>59</v>
      </c>
      <c r="AD1899" s="1" t="s">
        <v>59</v>
      </c>
      <c r="AE1899" s="1" t="s">
        <v>59</v>
      </c>
      <c r="AF1899" s="1" t="s">
        <v>59</v>
      </c>
      <c r="AG1899" s="1" t="s">
        <v>59</v>
      </c>
      <c r="AH1899" s="1" t="s">
        <v>59</v>
      </c>
      <c r="AI1899" s="1" t="s">
        <v>59</v>
      </c>
      <c r="AJ1899" s="1" t="s">
        <v>59</v>
      </c>
      <c r="AT1899" s="1">
        <v>8</v>
      </c>
      <c r="AU1899" s="1">
        <v>72835</v>
      </c>
      <c r="AV1899" s="1">
        <v>12.2</v>
      </c>
      <c r="AW1899" s="1" t="s">
        <v>59</v>
      </c>
      <c r="AX1899" s="1">
        <v>3</v>
      </c>
    </row>
    <row r="1900" spans="1:50">
      <c r="A1900" s="1" t="s">
        <v>3314</v>
      </c>
      <c r="B1900" s="1" t="s">
        <v>3315</v>
      </c>
      <c r="C1900" s="1" t="s">
        <v>103</v>
      </c>
      <c r="D1900" s="1">
        <v>6780</v>
      </c>
      <c r="E1900" s="1" t="s">
        <v>63</v>
      </c>
      <c r="F1900" s="1">
        <v>48</v>
      </c>
      <c r="G1900" s="1" t="s">
        <v>54</v>
      </c>
      <c r="H1900" s="1">
        <v>360.2</v>
      </c>
      <c r="I1900" s="1" t="s">
        <v>65</v>
      </c>
      <c r="J1900" s="1" t="s">
        <v>71</v>
      </c>
      <c r="K1900" s="1" t="s">
        <v>168</v>
      </c>
      <c r="L1900" s="1" t="s">
        <v>66</v>
      </c>
      <c r="M1900" s="1">
        <v>3</v>
      </c>
      <c r="N1900" s="1">
        <v>1</v>
      </c>
      <c r="O1900" s="1">
        <v>1</v>
      </c>
      <c r="P1900" s="1">
        <v>0</v>
      </c>
      <c r="Q1900" s="1" t="s">
        <v>59</v>
      </c>
      <c r="R1900" s="1" t="s">
        <v>59</v>
      </c>
      <c r="S1900" s="1" t="s">
        <v>59</v>
      </c>
      <c r="T1900" s="1" t="s">
        <v>59</v>
      </c>
      <c r="U1900" s="1" t="s">
        <v>59</v>
      </c>
      <c r="W1900" s="1">
        <v>0</v>
      </c>
      <c r="X1900" s="1">
        <v>0</v>
      </c>
      <c r="Y1900" s="1" t="s">
        <v>66</v>
      </c>
      <c r="Z1900" s="1" t="s">
        <v>66</v>
      </c>
      <c r="AA1900" s="1" t="s">
        <v>66</v>
      </c>
      <c r="AB1900" s="1" t="s">
        <v>66</v>
      </c>
      <c r="AC1900" s="1" t="s">
        <v>58</v>
      </c>
      <c r="AD1900" s="1" t="s">
        <v>58</v>
      </c>
      <c r="AE1900" s="1" t="s">
        <v>58</v>
      </c>
      <c r="AF1900" s="1" t="s">
        <v>58</v>
      </c>
      <c r="AG1900" s="1" t="s">
        <v>58</v>
      </c>
      <c r="AH1900" s="1" t="s">
        <v>58</v>
      </c>
      <c r="AI1900" s="1" t="s">
        <v>58</v>
      </c>
      <c r="AJ1900" s="1" t="s">
        <v>58</v>
      </c>
      <c r="AK1900" s="1">
        <v>1</v>
      </c>
      <c r="AL1900" s="1">
        <v>1</v>
      </c>
      <c r="AM1900" s="1">
        <v>1</v>
      </c>
      <c r="AN1900" s="1">
        <v>0</v>
      </c>
      <c r="AO1900" s="1">
        <v>0</v>
      </c>
      <c r="AP1900" s="1">
        <v>0</v>
      </c>
      <c r="AQ1900" s="1">
        <v>0</v>
      </c>
      <c r="AR1900" s="1">
        <v>0</v>
      </c>
      <c r="AS1900" s="1">
        <v>0</v>
      </c>
      <c r="AT1900" s="1">
        <v>4</v>
      </c>
      <c r="AU1900" s="1">
        <v>54608</v>
      </c>
      <c r="AV1900" s="1">
        <v>11.6</v>
      </c>
      <c r="AW1900" s="1" t="s">
        <v>66</v>
      </c>
      <c r="AX1900" s="1">
        <v>6</v>
      </c>
    </row>
    <row r="1901" spans="1:50">
      <c r="A1901" s="1" t="s">
        <v>3316</v>
      </c>
      <c r="B1901" s="1" t="s">
        <v>1367</v>
      </c>
      <c r="C1901" s="1" t="s">
        <v>236</v>
      </c>
      <c r="D1901" s="1">
        <v>6200</v>
      </c>
      <c r="E1901" s="1" t="s">
        <v>53</v>
      </c>
      <c r="F1901" s="1">
        <v>54</v>
      </c>
      <c r="G1901" s="1" t="s">
        <v>163</v>
      </c>
      <c r="H1901" s="1">
        <v>338.49</v>
      </c>
      <c r="I1901" s="1" t="s">
        <v>105</v>
      </c>
      <c r="J1901" s="1" t="s">
        <v>56</v>
      </c>
      <c r="K1901" s="1" t="s">
        <v>111</v>
      </c>
      <c r="L1901" s="1" t="s">
        <v>58</v>
      </c>
      <c r="M1901" s="1">
        <v>0</v>
      </c>
      <c r="N1901" s="1">
        <v>1</v>
      </c>
      <c r="O1901" s="1">
        <v>1</v>
      </c>
      <c r="P1901" s="1">
        <v>0</v>
      </c>
      <c r="Q1901" s="1" t="s">
        <v>59</v>
      </c>
      <c r="R1901" s="1" t="s">
        <v>59</v>
      </c>
      <c r="S1901" s="1" t="s">
        <v>59</v>
      </c>
      <c r="T1901" s="1" t="s">
        <v>59</v>
      </c>
      <c r="U1901" s="1" t="s">
        <v>59</v>
      </c>
      <c r="V1901" s="1">
        <v>0</v>
      </c>
      <c r="W1901" s="1">
        <v>0</v>
      </c>
      <c r="X1901" s="1">
        <v>0</v>
      </c>
      <c r="Y1901" s="1" t="s">
        <v>66</v>
      </c>
      <c r="Z1901" s="1" t="s">
        <v>66</v>
      </c>
      <c r="AA1901" s="1" t="s">
        <v>58</v>
      </c>
      <c r="AB1901" s="1" t="s">
        <v>66</v>
      </c>
      <c r="AC1901" s="1" t="s">
        <v>58</v>
      </c>
      <c r="AD1901" s="1" t="s">
        <v>58</v>
      </c>
      <c r="AE1901" s="1" t="s">
        <v>58</v>
      </c>
      <c r="AF1901" s="1" t="s">
        <v>58</v>
      </c>
      <c r="AG1901" s="1" t="s">
        <v>58</v>
      </c>
      <c r="AH1901" s="1" t="s">
        <v>58</v>
      </c>
      <c r="AI1901" s="1" t="s">
        <v>58</v>
      </c>
      <c r="AJ1901" s="1" t="s">
        <v>58</v>
      </c>
      <c r="AK1901" s="1">
        <v>0</v>
      </c>
      <c r="AL1901" s="1">
        <v>0</v>
      </c>
      <c r="AM1901" s="1">
        <v>0</v>
      </c>
      <c r="AN1901" s="1">
        <v>0</v>
      </c>
      <c r="AO1901" s="1">
        <v>0</v>
      </c>
      <c r="AP1901" s="1">
        <v>0</v>
      </c>
      <c r="AQ1901" s="1">
        <v>0</v>
      </c>
      <c r="AR1901" s="1">
        <v>0</v>
      </c>
      <c r="AS1901" s="1">
        <v>0</v>
      </c>
      <c r="AT1901" s="1">
        <v>6</v>
      </c>
      <c r="AU1901" s="1">
        <v>59964</v>
      </c>
      <c r="AV1901" s="1">
        <v>14.1</v>
      </c>
      <c r="AW1901" s="1" t="s">
        <v>59</v>
      </c>
      <c r="AX1901" s="1">
        <v>4</v>
      </c>
    </row>
    <row r="1902" spans="1:50">
      <c r="A1902" s="1" t="s">
        <v>3317</v>
      </c>
      <c r="B1902" s="1" t="s">
        <v>3318</v>
      </c>
      <c r="C1902" s="1" t="s">
        <v>108</v>
      </c>
      <c r="D1902" s="1">
        <v>1920</v>
      </c>
      <c r="E1902" s="1" t="s">
        <v>53</v>
      </c>
      <c r="F1902" s="1">
        <v>44</v>
      </c>
      <c r="G1902" s="1" t="s">
        <v>70</v>
      </c>
      <c r="H1902" s="1">
        <v>337.5</v>
      </c>
      <c r="I1902" s="1" t="s">
        <v>55</v>
      </c>
      <c r="J1902" s="1" t="s">
        <v>55</v>
      </c>
      <c r="K1902" s="1" t="s">
        <v>80</v>
      </c>
      <c r="L1902" s="1" t="s">
        <v>66</v>
      </c>
      <c r="M1902" s="1">
        <v>1</v>
      </c>
      <c r="N1902" s="1">
        <v>2</v>
      </c>
      <c r="O1902" s="1">
        <v>2</v>
      </c>
      <c r="P1902" s="1">
        <v>1</v>
      </c>
      <c r="Q1902" s="1" t="s">
        <v>59</v>
      </c>
      <c r="R1902" s="1" t="s">
        <v>66</v>
      </c>
      <c r="S1902" s="1" t="s">
        <v>66</v>
      </c>
      <c r="T1902" s="1" t="s">
        <v>59</v>
      </c>
      <c r="U1902" s="1" t="s">
        <v>59</v>
      </c>
      <c r="V1902" s="1">
        <v>1</v>
      </c>
      <c r="W1902" s="1">
        <v>1</v>
      </c>
      <c r="X1902" s="1">
        <v>1</v>
      </c>
      <c r="Y1902" s="1" t="s">
        <v>58</v>
      </c>
      <c r="Z1902" s="1" t="s">
        <v>66</v>
      </c>
      <c r="AA1902" s="1" t="s">
        <v>58</v>
      </c>
      <c r="AB1902" s="1" t="s">
        <v>66</v>
      </c>
      <c r="AC1902" s="1" t="s">
        <v>58</v>
      </c>
      <c r="AD1902" s="1" t="s">
        <v>58</v>
      </c>
      <c r="AE1902" s="1" t="s">
        <v>66</v>
      </c>
      <c r="AF1902" s="1" t="s">
        <v>58</v>
      </c>
      <c r="AG1902" s="1" t="s">
        <v>58</v>
      </c>
      <c r="AH1902" s="1" t="s">
        <v>58</v>
      </c>
      <c r="AI1902" s="1" t="s">
        <v>58</v>
      </c>
      <c r="AJ1902" s="1" t="s">
        <v>66</v>
      </c>
      <c r="AK1902" s="1">
        <v>1</v>
      </c>
      <c r="AL1902" s="1">
        <v>0</v>
      </c>
      <c r="AM1902" s="1">
        <v>1</v>
      </c>
      <c r="AN1902" s="1">
        <v>0</v>
      </c>
      <c r="AO1902" s="1">
        <v>1</v>
      </c>
      <c r="AP1902" s="1">
        <v>0</v>
      </c>
      <c r="AQ1902" s="1">
        <v>0</v>
      </c>
      <c r="AR1902" s="1">
        <v>0</v>
      </c>
      <c r="AS1902" s="1">
        <v>1</v>
      </c>
      <c r="AT1902" s="1">
        <v>8</v>
      </c>
      <c r="AU1902" s="1">
        <v>82678</v>
      </c>
      <c r="AV1902" s="1">
        <v>14.3</v>
      </c>
      <c r="AW1902" s="1" t="s">
        <v>66</v>
      </c>
      <c r="AX1902" s="1">
        <v>9</v>
      </c>
    </row>
    <row r="1903" spans="1:50">
      <c r="A1903" s="1" t="s">
        <v>3319</v>
      </c>
      <c r="B1903" s="1" t="s">
        <v>2865</v>
      </c>
      <c r="C1903" s="1" t="s">
        <v>212</v>
      </c>
      <c r="D1903" s="1">
        <v>6640</v>
      </c>
      <c r="E1903" s="1" t="s">
        <v>53</v>
      </c>
      <c r="F1903" s="1">
        <v>40</v>
      </c>
      <c r="G1903" s="1" t="s">
        <v>70</v>
      </c>
      <c r="H1903" s="1">
        <v>287.5</v>
      </c>
      <c r="I1903" s="1" t="s">
        <v>55</v>
      </c>
      <c r="J1903" s="1" t="s">
        <v>55</v>
      </c>
      <c r="K1903" s="1" t="s">
        <v>57</v>
      </c>
      <c r="L1903" s="1" t="s">
        <v>58</v>
      </c>
      <c r="M1903" s="1">
        <v>0</v>
      </c>
      <c r="N1903" s="1">
        <v>0</v>
      </c>
      <c r="O1903" s="1">
        <v>0</v>
      </c>
      <c r="P1903" s="1">
        <v>0</v>
      </c>
      <c r="Q1903" s="1" t="s">
        <v>59</v>
      </c>
      <c r="R1903" s="1" t="s">
        <v>59</v>
      </c>
      <c r="S1903" s="1" t="s">
        <v>59</v>
      </c>
      <c r="T1903" s="1" t="s">
        <v>59</v>
      </c>
      <c r="U1903" s="1" t="s">
        <v>59</v>
      </c>
      <c r="W1903" s="1">
        <v>0</v>
      </c>
      <c r="X1903" s="1">
        <v>0</v>
      </c>
      <c r="Y1903" s="1" t="s">
        <v>58</v>
      </c>
      <c r="Z1903" s="1" t="s">
        <v>58</v>
      </c>
      <c r="AA1903" s="1" t="s">
        <v>58</v>
      </c>
      <c r="AB1903" s="1" t="s">
        <v>58</v>
      </c>
      <c r="AC1903" s="1" t="s">
        <v>58</v>
      </c>
      <c r="AD1903" s="1" t="s">
        <v>58</v>
      </c>
      <c r="AE1903" s="1" t="s">
        <v>58</v>
      </c>
      <c r="AF1903" s="1" t="s">
        <v>58</v>
      </c>
      <c r="AG1903" s="1" t="s">
        <v>58</v>
      </c>
      <c r="AH1903" s="1" t="s">
        <v>58</v>
      </c>
      <c r="AI1903" s="1" t="s">
        <v>58</v>
      </c>
      <c r="AJ1903" s="1" t="s">
        <v>58</v>
      </c>
      <c r="AK1903" s="1">
        <v>0</v>
      </c>
      <c r="AL1903" s="1">
        <v>1</v>
      </c>
      <c r="AM1903" s="1">
        <v>1</v>
      </c>
      <c r="AN1903" s="1">
        <v>0</v>
      </c>
      <c r="AO1903" s="1">
        <v>1</v>
      </c>
      <c r="AP1903" s="1">
        <v>0</v>
      </c>
      <c r="AQ1903" s="1">
        <v>0</v>
      </c>
      <c r="AR1903" s="1">
        <v>0</v>
      </c>
      <c r="AS1903" s="1">
        <v>1</v>
      </c>
      <c r="AT1903" s="1">
        <v>8</v>
      </c>
      <c r="AU1903" s="1">
        <v>75624</v>
      </c>
      <c r="AV1903" s="1">
        <v>14.3</v>
      </c>
      <c r="AW1903" s="1" t="s">
        <v>59</v>
      </c>
      <c r="AX1903" s="1">
        <v>7</v>
      </c>
    </row>
    <row r="1904" spans="1:50">
      <c r="A1904" s="1" t="s">
        <v>3320</v>
      </c>
      <c r="B1904" s="1" t="s">
        <v>842</v>
      </c>
      <c r="C1904" s="1" t="s">
        <v>88</v>
      </c>
      <c r="D1904" s="1">
        <v>5120</v>
      </c>
      <c r="E1904" s="1" t="s">
        <v>63</v>
      </c>
      <c r="F1904" s="1">
        <v>44</v>
      </c>
      <c r="G1904" s="1" t="s">
        <v>64</v>
      </c>
      <c r="H1904" s="1">
        <v>300.66000000000003</v>
      </c>
      <c r="I1904" s="1" t="s">
        <v>55</v>
      </c>
      <c r="J1904" s="1" t="s">
        <v>55</v>
      </c>
      <c r="K1904" s="1" t="s">
        <v>215</v>
      </c>
      <c r="L1904" s="1" t="s">
        <v>58</v>
      </c>
      <c r="M1904" s="1">
        <v>0</v>
      </c>
      <c r="N1904" s="1">
        <v>1</v>
      </c>
      <c r="O1904" s="1">
        <v>1</v>
      </c>
      <c r="P1904" s="1">
        <v>0</v>
      </c>
      <c r="Q1904" s="1" t="s">
        <v>59</v>
      </c>
      <c r="R1904" s="1" t="s">
        <v>59</v>
      </c>
      <c r="S1904" s="1" t="s">
        <v>59</v>
      </c>
      <c r="T1904" s="1" t="s">
        <v>59</v>
      </c>
      <c r="U1904" s="1" t="s">
        <v>59</v>
      </c>
      <c r="V1904" s="1">
        <v>0</v>
      </c>
      <c r="W1904" s="1">
        <v>1</v>
      </c>
      <c r="X1904" s="1">
        <v>0</v>
      </c>
      <c r="Y1904" s="1" t="s">
        <v>58</v>
      </c>
      <c r="Z1904" s="1" t="s">
        <v>58</v>
      </c>
      <c r="AA1904" s="1" t="s">
        <v>58</v>
      </c>
      <c r="AB1904" s="1" t="s">
        <v>58</v>
      </c>
      <c r="AC1904" s="1" t="s">
        <v>58</v>
      </c>
      <c r="AD1904" s="1" t="s">
        <v>58</v>
      </c>
      <c r="AE1904" s="1" t="s">
        <v>58</v>
      </c>
      <c r="AF1904" s="1" t="s">
        <v>58</v>
      </c>
      <c r="AG1904" s="1" t="s">
        <v>58</v>
      </c>
      <c r="AH1904" s="1" t="s">
        <v>58</v>
      </c>
      <c r="AI1904" s="1" t="s">
        <v>58</v>
      </c>
      <c r="AJ1904" s="1" t="s">
        <v>58</v>
      </c>
      <c r="AK1904" s="1">
        <v>0</v>
      </c>
      <c r="AL1904" s="1">
        <v>0</v>
      </c>
      <c r="AM1904" s="1">
        <v>0</v>
      </c>
      <c r="AN1904" s="1">
        <v>0</v>
      </c>
      <c r="AO1904" s="1">
        <v>0</v>
      </c>
      <c r="AP1904" s="1">
        <v>0</v>
      </c>
      <c r="AQ1904" s="1">
        <v>0</v>
      </c>
      <c r="AR1904" s="1">
        <v>0</v>
      </c>
      <c r="AS1904" s="1">
        <v>0</v>
      </c>
      <c r="AT1904" s="1">
        <v>5</v>
      </c>
      <c r="AU1904" s="1">
        <v>64999</v>
      </c>
      <c r="AV1904" s="1">
        <v>14.1</v>
      </c>
      <c r="AW1904" s="1" t="s">
        <v>59</v>
      </c>
      <c r="AX1904" s="1">
        <v>8</v>
      </c>
    </row>
    <row r="1905" spans="1:50">
      <c r="A1905" s="1" t="s">
        <v>3321</v>
      </c>
      <c r="B1905" s="1" t="s">
        <v>191</v>
      </c>
      <c r="C1905" s="1" t="s">
        <v>108</v>
      </c>
      <c r="D1905" s="1">
        <v>1880</v>
      </c>
      <c r="E1905" s="1" t="s">
        <v>63</v>
      </c>
      <c r="F1905" s="1">
        <v>24</v>
      </c>
      <c r="G1905" s="1" t="s">
        <v>163</v>
      </c>
      <c r="H1905" s="1">
        <v>284.87</v>
      </c>
      <c r="I1905" s="1" t="s">
        <v>55</v>
      </c>
      <c r="J1905" s="1" t="s">
        <v>55</v>
      </c>
      <c r="K1905" s="1" t="s">
        <v>72</v>
      </c>
      <c r="L1905" s="1" t="s">
        <v>58</v>
      </c>
      <c r="M1905" s="1">
        <v>0</v>
      </c>
      <c r="N1905" s="1">
        <v>2</v>
      </c>
      <c r="O1905" s="1">
        <v>2</v>
      </c>
      <c r="P1905" s="1">
        <v>0</v>
      </c>
      <c r="Q1905" s="1" t="s">
        <v>59</v>
      </c>
      <c r="R1905" s="1" t="s">
        <v>59</v>
      </c>
      <c r="S1905" s="1" t="s">
        <v>59</v>
      </c>
      <c r="T1905" s="1" t="s">
        <v>59</v>
      </c>
      <c r="U1905" s="1" t="s">
        <v>59</v>
      </c>
      <c r="V1905" s="1">
        <v>1</v>
      </c>
      <c r="W1905" s="1">
        <v>1</v>
      </c>
      <c r="X1905" s="1">
        <v>1</v>
      </c>
      <c r="Y1905" s="1" t="s">
        <v>66</v>
      </c>
      <c r="Z1905" s="1" t="s">
        <v>66</v>
      </c>
      <c r="AA1905" s="1" t="s">
        <v>58</v>
      </c>
      <c r="AB1905" s="1" t="s">
        <v>66</v>
      </c>
      <c r="AC1905" s="1" t="s">
        <v>58</v>
      </c>
      <c r="AD1905" s="1" t="s">
        <v>58</v>
      </c>
      <c r="AE1905" s="1" t="s">
        <v>58</v>
      </c>
      <c r="AF1905" s="1" t="s">
        <v>58</v>
      </c>
      <c r="AG1905" s="1" t="s">
        <v>58</v>
      </c>
      <c r="AH1905" s="1" t="s">
        <v>58</v>
      </c>
      <c r="AI1905" s="1" t="s">
        <v>58</v>
      </c>
      <c r="AJ1905" s="1" t="s">
        <v>58</v>
      </c>
      <c r="AK1905" s="1">
        <v>0</v>
      </c>
      <c r="AL1905" s="1">
        <v>1</v>
      </c>
      <c r="AM1905" s="1">
        <v>1</v>
      </c>
      <c r="AN1905" s="1">
        <v>0</v>
      </c>
      <c r="AO1905" s="1">
        <v>1</v>
      </c>
      <c r="AP1905" s="1">
        <v>0</v>
      </c>
      <c r="AQ1905" s="1">
        <v>0</v>
      </c>
      <c r="AR1905" s="1">
        <v>1</v>
      </c>
      <c r="AS1905" s="1">
        <v>0</v>
      </c>
      <c r="AT1905" s="1">
        <v>6</v>
      </c>
      <c r="AU1905" s="1">
        <v>58832</v>
      </c>
      <c r="AV1905" s="1">
        <v>13.1</v>
      </c>
      <c r="AW1905" s="1" t="s">
        <v>59</v>
      </c>
      <c r="AX1905" s="1">
        <v>9</v>
      </c>
    </row>
    <row r="1906" spans="1:50">
      <c r="A1906" s="1" t="s">
        <v>3322</v>
      </c>
      <c r="B1906" s="1" t="s">
        <v>3323</v>
      </c>
      <c r="C1906" s="1" t="s">
        <v>1828</v>
      </c>
      <c r="D1906" s="1">
        <v>3320</v>
      </c>
      <c r="E1906" s="1" t="s">
        <v>63</v>
      </c>
      <c r="F1906" s="1">
        <v>76</v>
      </c>
      <c r="G1906" s="1" t="s">
        <v>226</v>
      </c>
      <c r="H1906" s="1">
        <v>451.32</v>
      </c>
      <c r="I1906" s="1" t="s">
        <v>100</v>
      </c>
      <c r="J1906" s="1" t="s">
        <v>71</v>
      </c>
      <c r="K1906" s="1" t="s">
        <v>90</v>
      </c>
      <c r="L1906" s="1" t="s">
        <v>58</v>
      </c>
      <c r="M1906" s="1">
        <v>0</v>
      </c>
      <c r="N1906" s="1">
        <v>1</v>
      </c>
      <c r="O1906" s="1">
        <v>1</v>
      </c>
      <c r="P1906" s="1">
        <v>0</v>
      </c>
      <c r="Q1906" s="1" t="s">
        <v>59</v>
      </c>
      <c r="R1906" s="1" t="s">
        <v>59</v>
      </c>
      <c r="S1906" s="1" t="s">
        <v>59</v>
      </c>
      <c r="T1906" s="1" t="s">
        <v>59</v>
      </c>
      <c r="U1906" s="1" t="s">
        <v>59</v>
      </c>
      <c r="W1906" s="1">
        <v>0</v>
      </c>
      <c r="X1906" s="1">
        <v>0</v>
      </c>
      <c r="Y1906" s="1" t="s">
        <v>58</v>
      </c>
      <c r="Z1906" s="1" t="s">
        <v>66</v>
      </c>
      <c r="AA1906" s="1" t="s">
        <v>58</v>
      </c>
      <c r="AB1906" s="1" t="s">
        <v>66</v>
      </c>
      <c r="AC1906" s="1" t="s">
        <v>58</v>
      </c>
      <c r="AD1906" s="1" t="s">
        <v>58</v>
      </c>
      <c r="AE1906" s="1" t="s">
        <v>58</v>
      </c>
      <c r="AF1906" s="1" t="s">
        <v>58</v>
      </c>
      <c r="AG1906" s="1" t="s">
        <v>66</v>
      </c>
      <c r="AH1906" s="1" t="s">
        <v>66</v>
      </c>
      <c r="AI1906" s="1" t="s">
        <v>58</v>
      </c>
      <c r="AJ1906" s="1" t="s">
        <v>58</v>
      </c>
      <c r="AK1906" s="1">
        <v>1</v>
      </c>
      <c r="AL1906" s="1">
        <v>0</v>
      </c>
      <c r="AM1906" s="1">
        <v>1</v>
      </c>
      <c r="AN1906" s="1">
        <v>1</v>
      </c>
      <c r="AO1906" s="1">
        <v>0</v>
      </c>
      <c r="AP1906" s="1">
        <v>0</v>
      </c>
      <c r="AQ1906" s="1">
        <v>1</v>
      </c>
      <c r="AR1906" s="1">
        <v>0</v>
      </c>
      <c r="AS1906" s="1">
        <v>1</v>
      </c>
      <c r="AT1906" s="1">
        <v>8</v>
      </c>
      <c r="AU1906" s="1">
        <v>93025</v>
      </c>
      <c r="AV1906" s="1">
        <v>13.9</v>
      </c>
      <c r="AW1906" s="1" t="s">
        <v>59</v>
      </c>
      <c r="AX1906" s="1">
        <v>6</v>
      </c>
    </row>
    <row r="1907" spans="1:50">
      <c r="A1907" s="1" t="s">
        <v>3324</v>
      </c>
      <c r="B1907" s="1" t="s">
        <v>3325</v>
      </c>
      <c r="C1907" s="1" t="s">
        <v>79</v>
      </c>
      <c r="D1907" s="1">
        <v>7040</v>
      </c>
      <c r="E1907" s="1" t="s">
        <v>53</v>
      </c>
      <c r="F1907" s="1">
        <v>64</v>
      </c>
      <c r="G1907" s="1" t="s">
        <v>70</v>
      </c>
      <c r="H1907" s="1">
        <v>261.83999999999997</v>
      </c>
      <c r="I1907" s="1" t="s">
        <v>55</v>
      </c>
      <c r="J1907" s="1" t="s">
        <v>55</v>
      </c>
      <c r="K1907" s="1" t="s">
        <v>72</v>
      </c>
      <c r="L1907" s="1" t="s">
        <v>58</v>
      </c>
      <c r="M1907" s="1">
        <v>0</v>
      </c>
      <c r="N1907" s="1">
        <v>2</v>
      </c>
      <c r="O1907" s="1">
        <v>2</v>
      </c>
      <c r="P1907" s="1">
        <v>0</v>
      </c>
      <c r="Q1907" s="1" t="s">
        <v>59</v>
      </c>
      <c r="R1907" s="1" t="s">
        <v>59</v>
      </c>
      <c r="S1907" s="1" t="s">
        <v>59</v>
      </c>
      <c r="T1907" s="1" t="s">
        <v>59</v>
      </c>
      <c r="U1907" s="1" t="s">
        <v>59</v>
      </c>
      <c r="V1907" s="1">
        <v>2</v>
      </c>
      <c r="W1907" s="1">
        <v>1</v>
      </c>
      <c r="X1907" s="1">
        <v>1</v>
      </c>
      <c r="Y1907" s="1" t="s">
        <v>58</v>
      </c>
      <c r="Z1907" s="1" t="s">
        <v>66</v>
      </c>
      <c r="AA1907" s="1" t="s">
        <v>58</v>
      </c>
      <c r="AB1907" s="1" t="s">
        <v>66</v>
      </c>
      <c r="AC1907" s="1" t="s">
        <v>58</v>
      </c>
      <c r="AD1907" s="1" t="s">
        <v>58</v>
      </c>
      <c r="AE1907" s="1" t="s">
        <v>58</v>
      </c>
      <c r="AF1907" s="1" t="s">
        <v>58</v>
      </c>
      <c r="AG1907" s="1" t="s">
        <v>58</v>
      </c>
      <c r="AH1907" s="1" t="s">
        <v>58</v>
      </c>
      <c r="AI1907" s="1" t="s">
        <v>58</v>
      </c>
      <c r="AJ1907" s="1" t="s">
        <v>58</v>
      </c>
      <c r="AK1907" s="1">
        <v>0</v>
      </c>
      <c r="AL1907" s="1">
        <v>0</v>
      </c>
      <c r="AM1907" s="1">
        <v>1</v>
      </c>
      <c r="AN1907" s="1">
        <v>0</v>
      </c>
      <c r="AO1907" s="1">
        <v>0</v>
      </c>
      <c r="AP1907" s="1">
        <v>0</v>
      </c>
      <c r="AQ1907" s="1">
        <v>0</v>
      </c>
      <c r="AR1907" s="1">
        <v>0</v>
      </c>
      <c r="AS1907" s="1">
        <v>0</v>
      </c>
      <c r="AT1907" s="1">
        <v>8</v>
      </c>
      <c r="AU1907" s="1">
        <v>71573</v>
      </c>
      <c r="AV1907" s="1">
        <v>12.3</v>
      </c>
      <c r="AW1907" s="1" t="s">
        <v>59</v>
      </c>
      <c r="AX1907" s="1">
        <v>8</v>
      </c>
    </row>
    <row r="1908" spans="1:50">
      <c r="A1908" s="1" t="s">
        <v>3326</v>
      </c>
      <c r="B1908" s="1" t="s">
        <v>809</v>
      </c>
      <c r="C1908" s="1" t="s">
        <v>182</v>
      </c>
      <c r="D1908" s="1">
        <v>8840</v>
      </c>
      <c r="E1908" s="1" t="s">
        <v>53</v>
      </c>
      <c r="F1908" s="1">
        <v>74</v>
      </c>
      <c r="G1908" s="1" t="s">
        <v>104</v>
      </c>
      <c r="H1908" s="1">
        <v>328.29</v>
      </c>
      <c r="I1908" s="1" t="s">
        <v>105</v>
      </c>
      <c r="J1908" s="1" t="s">
        <v>56</v>
      </c>
      <c r="K1908" s="1" t="s">
        <v>72</v>
      </c>
      <c r="L1908" s="1" t="s">
        <v>58</v>
      </c>
      <c r="M1908" s="1">
        <v>0</v>
      </c>
      <c r="N1908" s="1">
        <v>2</v>
      </c>
      <c r="O1908" s="1">
        <v>2</v>
      </c>
      <c r="P1908" s="1">
        <v>1</v>
      </c>
      <c r="Q1908" s="1" t="s">
        <v>59</v>
      </c>
      <c r="R1908" s="1" t="s">
        <v>59</v>
      </c>
      <c r="S1908" s="1" t="s">
        <v>59</v>
      </c>
      <c r="T1908" s="1" t="s">
        <v>59</v>
      </c>
      <c r="U1908" s="1" t="s">
        <v>59</v>
      </c>
      <c r="V1908" s="1">
        <v>1</v>
      </c>
      <c r="W1908" s="1">
        <v>0</v>
      </c>
      <c r="X1908" s="1">
        <v>0</v>
      </c>
      <c r="Y1908" s="1" t="s">
        <v>66</v>
      </c>
      <c r="Z1908" s="1" t="s">
        <v>58</v>
      </c>
      <c r="AA1908" s="1" t="s">
        <v>58</v>
      </c>
      <c r="AB1908" s="1" t="s">
        <v>66</v>
      </c>
      <c r="AC1908" s="1" t="s">
        <v>58</v>
      </c>
      <c r="AD1908" s="1" t="s">
        <v>58</v>
      </c>
      <c r="AE1908" s="1" t="s">
        <v>58</v>
      </c>
      <c r="AF1908" s="1" t="s">
        <v>58</v>
      </c>
      <c r="AG1908" s="1" t="s">
        <v>58</v>
      </c>
      <c r="AH1908" s="1" t="s">
        <v>58</v>
      </c>
      <c r="AI1908" s="1" t="s">
        <v>58</v>
      </c>
      <c r="AJ1908" s="1" t="s">
        <v>58</v>
      </c>
      <c r="AK1908" s="1">
        <v>0</v>
      </c>
      <c r="AL1908" s="1">
        <v>0</v>
      </c>
      <c r="AM1908" s="1">
        <v>1</v>
      </c>
      <c r="AN1908" s="1">
        <v>0</v>
      </c>
      <c r="AO1908" s="1">
        <v>0</v>
      </c>
      <c r="AP1908" s="1">
        <v>0</v>
      </c>
      <c r="AQ1908" s="1">
        <v>0</v>
      </c>
      <c r="AR1908" s="1">
        <v>0</v>
      </c>
      <c r="AS1908" s="1">
        <v>1</v>
      </c>
      <c r="AT1908" s="1">
        <v>7</v>
      </c>
      <c r="AU1908" s="1">
        <v>84062</v>
      </c>
      <c r="AV1908" s="1">
        <v>14.1</v>
      </c>
      <c r="AW1908" s="1" t="s">
        <v>59</v>
      </c>
      <c r="AX1908" s="1">
        <v>7</v>
      </c>
    </row>
    <row r="1909" spans="1:50">
      <c r="A1909" s="1" t="s">
        <v>3327</v>
      </c>
      <c r="B1909" s="1" t="s">
        <v>1266</v>
      </c>
      <c r="C1909" s="1" t="s">
        <v>148</v>
      </c>
      <c r="D1909" s="1">
        <v>875</v>
      </c>
      <c r="E1909" s="1" t="s">
        <v>53</v>
      </c>
      <c r="F1909" s="1">
        <v>40</v>
      </c>
      <c r="G1909" s="1" t="s">
        <v>226</v>
      </c>
      <c r="H1909" s="1">
        <v>385.86</v>
      </c>
      <c r="I1909" s="1" t="s">
        <v>55</v>
      </c>
      <c r="J1909" s="1" t="s">
        <v>55</v>
      </c>
      <c r="K1909" s="1" t="s">
        <v>128</v>
      </c>
      <c r="L1909" s="1" t="s">
        <v>58</v>
      </c>
      <c r="M1909" s="1">
        <v>0</v>
      </c>
      <c r="N1909" s="1">
        <v>2</v>
      </c>
      <c r="O1909" s="1">
        <v>2</v>
      </c>
      <c r="P1909" s="1">
        <v>0</v>
      </c>
      <c r="Q1909" s="1" t="s">
        <v>59</v>
      </c>
      <c r="R1909" s="1" t="s">
        <v>59</v>
      </c>
      <c r="S1909" s="1" t="s">
        <v>59</v>
      </c>
      <c r="T1909" s="1" t="s">
        <v>59</v>
      </c>
      <c r="U1909" s="1" t="s">
        <v>59</v>
      </c>
      <c r="Y1909" s="1" t="s">
        <v>66</v>
      </c>
      <c r="Z1909" s="1" t="s">
        <v>58</v>
      </c>
      <c r="AA1909" s="1" t="s">
        <v>58</v>
      </c>
      <c r="AB1909" s="1" t="s">
        <v>58</v>
      </c>
      <c r="AC1909" s="1" t="s">
        <v>58</v>
      </c>
      <c r="AD1909" s="1" t="s">
        <v>58</v>
      </c>
      <c r="AE1909" s="1" t="s">
        <v>58</v>
      </c>
      <c r="AF1909" s="1" t="s">
        <v>58</v>
      </c>
      <c r="AG1909" s="1" t="s">
        <v>58</v>
      </c>
      <c r="AH1909" s="1" t="s">
        <v>58</v>
      </c>
      <c r="AI1909" s="1" t="s">
        <v>58</v>
      </c>
      <c r="AJ1909" s="1" t="s">
        <v>66</v>
      </c>
      <c r="AK1909" s="1">
        <v>0</v>
      </c>
      <c r="AL1909" s="1">
        <v>0</v>
      </c>
      <c r="AM1909" s="1">
        <v>1</v>
      </c>
      <c r="AN1909" s="1">
        <v>0</v>
      </c>
      <c r="AO1909" s="1">
        <v>0</v>
      </c>
      <c r="AP1909" s="1">
        <v>0</v>
      </c>
      <c r="AQ1909" s="1">
        <v>1</v>
      </c>
      <c r="AR1909" s="1">
        <v>0</v>
      </c>
      <c r="AS1909" s="1">
        <v>1</v>
      </c>
      <c r="AT1909" s="1">
        <v>8</v>
      </c>
      <c r="AU1909" s="1">
        <v>97954</v>
      </c>
      <c r="AW1909" s="1" t="s">
        <v>59</v>
      </c>
      <c r="AX1909" s="1">
        <v>3</v>
      </c>
    </row>
    <row r="1910" spans="1:50">
      <c r="A1910" s="1" t="s">
        <v>3328</v>
      </c>
      <c r="B1910" s="1" t="s">
        <v>3170</v>
      </c>
      <c r="C1910" s="1" t="s">
        <v>103</v>
      </c>
      <c r="D1910" s="1">
        <v>9340</v>
      </c>
      <c r="E1910" s="1" t="s">
        <v>53</v>
      </c>
      <c r="F1910" s="1">
        <v>62</v>
      </c>
      <c r="G1910" s="1" t="s">
        <v>70</v>
      </c>
      <c r="H1910" s="1">
        <v>387.83</v>
      </c>
      <c r="I1910" s="1" t="s">
        <v>55</v>
      </c>
      <c r="J1910" s="1" t="s">
        <v>55</v>
      </c>
      <c r="K1910" s="1" t="s">
        <v>131</v>
      </c>
      <c r="L1910" s="1" t="s">
        <v>58</v>
      </c>
      <c r="M1910" s="1">
        <v>0</v>
      </c>
      <c r="N1910" s="1">
        <v>0</v>
      </c>
      <c r="O1910" s="1">
        <v>0</v>
      </c>
      <c r="P1910" s="1">
        <v>0</v>
      </c>
      <c r="Q1910" s="1" t="s">
        <v>59</v>
      </c>
      <c r="R1910" s="1" t="s">
        <v>59</v>
      </c>
      <c r="S1910" s="1" t="s">
        <v>59</v>
      </c>
      <c r="T1910" s="1" t="s">
        <v>59</v>
      </c>
      <c r="U1910" s="1" t="s">
        <v>59</v>
      </c>
      <c r="W1910" s="1">
        <v>0</v>
      </c>
      <c r="X1910" s="1">
        <v>0</v>
      </c>
      <c r="Y1910" s="1" t="s">
        <v>66</v>
      </c>
      <c r="Z1910" s="1" t="s">
        <v>66</v>
      </c>
      <c r="AA1910" s="1" t="s">
        <v>58</v>
      </c>
      <c r="AB1910" s="1" t="s">
        <v>66</v>
      </c>
      <c r="AC1910" s="1" t="s">
        <v>58</v>
      </c>
      <c r="AD1910" s="1" t="s">
        <v>58</v>
      </c>
      <c r="AE1910" s="1" t="s">
        <v>58</v>
      </c>
      <c r="AF1910" s="1" t="s">
        <v>58</v>
      </c>
      <c r="AG1910" s="1" t="s">
        <v>58</v>
      </c>
      <c r="AH1910" s="1" t="s">
        <v>58</v>
      </c>
      <c r="AI1910" s="1" t="s">
        <v>58</v>
      </c>
      <c r="AJ1910" s="1" t="s">
        <v>58</v>
      </c>
      <c r="AK1910" s="1">
        <v>1</v>
      </c>
      <c r="AL1910" s="1">
        <v>1</v>
      </c>
      <c r="AM1910" s="1">
        <v>0</v>
      </c>
      <c r="AN1910" s="1">
        <v>0</v>
      </c>
      <c r="AO1910" s="1">
        <v>0</v>
      </c>
      <c r="AP1910" s="1">
        <v>0</v>
      </c>
      <c r="AQ1910" s="1">
        <v>0</v>
      </c>
      <c r="AR1910" s="1">
        <v>0</v>
      </c>
      <c r="AS1910" s="1">
        <v>1</v>
      </c>
      <c r="AT1910" s="1">
        <v>7</v>
      </c>
      <c r="AU1910" s="1">
        <v>85624</v>
      </c>
      <c r="AV1910" s="1">
        <v>14</v>
      </c>
      <c r="AW1910" s="1" t="s">
        <v>59</v>
      </c>
      <c r="AX1910" s="1">
        <v>6</v>
      </c>
    </row>
    <row r="1911" spans="1:50">
      <c r="A1911" s="1" t="s">
        <v>3329</v>
      </c>
      <c r="B1911" s="1" t="s">
        <v>3330</v>
      </c>
      <c r="C1911" s="1" t="s">
        <v>185</v>
      </c>
      <c r="D1911" s="1">
        <v>1600</v>
      </c>
      <c r="E1911" s="1" t="s">
        <v>53</v>
      </c>
      <c r="F1911" s="1">
        <v>58</v>
      </c>
      <c r="G1911" s="1" t="s">
        <v>104</v>
      </c>
      <c r="H1911" s="1">
        <v>343.42</v>
      </c>
      <c r="I1911" s="1" t="s">
        <v>55</v>
      </c>
      <c r="J1911" s="1" t="s">
        <v>55</v>
      </c>
      <c r="K1911" s="1" t="s">
        <v>72</v>
      </c>
      <c r="L1911" s="1" t="s">
        <v>58</v>
      </c>
      <c r="M1911" s="1">
        <v>0</v>
      </c>
      <c r="N1911" s="1">
        <v>1</v>
      </c>
      <c r="O1911" s="1">
        <v>1</v>
      </c>
      <c r="P1911" s="1">
        <v>0</v>
      </c>
      <c r="Q1911" s="1" t="s">
        <v>59</v>
      </c>
      <c r="R1911" s="1" t="s">
        <v>59</v>
      </c>
      <c r="S1911" s="1" t="s">
        <v>59</v>
      </c>
      <c r="T1911" s="1" t="s">
        <v>59</v>
      </c>
      <c r="U1911" s="1" t="s">
        <v>59</v>
      </c>
      <c r="W1911" s="1">
        <v>0</v>
      </c>
      <c r="X1911" s="1">
        <v>0</v>
      </c>
      <c r="Y1911" s="1" t="s">
        <v>66</v>
      </c>
      <c r="Z1911" s="1" t="s">
        <v>66</v>
      </c>
      <c r="AA1911" s="1" t="s">
        <v>58</v>
      </c>
      <c r="AB1911" s="1" t="s">
        <v>58</v>
      </c>
      <c r="AC1911" s="1" t="s">
        <v>58</v>
      </c>
      <c r="AD1911" s="1" t="s">
        <v>58</v>
      </c>
      <c r="AE1911" s="1" t="s">
        <v>66</v>
      </c>
      <c r="AF1911" s="1" t="s">
        <v>58</v>
      </c>
      <c r="AG1911" s="1" t="s">
        <v>58</v>
      </c>
      <c r="AH1911" s="1" t="s">
        <v>58</v>
      </c>
      <c r="AI1911" s="1" t="s">
        <v>58</v>
      </c>
      <c r="AJ1911" s="1" t="s">
        <v>58</v>
      </c>
      <c r="AK1911" s="1">
        <v>1</v>
      </c>
      <c r="AL1911" s="1">
        <v>1</v>
      </c>
      <c r="AM1911" s="1">
        <v>1</v>
      </c>
      <c r="AN1911" s="1">
        <v>0</v>
      </c>
      <c r="AO1911" s="1">
        <v>1</v>
      </c>
      <c r="AP1911" s="1">
        <v>0</v>
      </c>
      <c r="AQ1911" s="1">
        <v>0</v>
      </c>
      <c r="AR1911" s="1">
        <v>0</v>
      </c>
      <c r="AS1911" s="1">
        <v>1</v>
      </c>
      <c r="AT1911" s="1">
        <v>7</v>
      </c>
      <c r="AU1911" s="1">
        <v>76353</v>
      </c>
      <c r="AV1911" s="1">
        <v>13</v>
      </c>
      <c r="AW1911" s="1" t="s">
        <v>59</v>
      </c>
      <c r="AX1911" s="1">
        <v>1</v>
      </c>
    </row>
    <row r="1912" spans="1:50">
      <c r="A1912" s="1" t="s">
        <v>3331</v>
      </c>
      <c r="B1912" s="1" t="s">
        <v>228</v>
      </c>
      <c r="C1912" s="1" t="s">
        <v>108</v>
      </c>
      <c r="D1912" s="1">
        <v>7240</v>
      </c>
      <c r="E1912" s="1" t="s">
        <v>53</v>
      </c>
      <c r="F1912" s="1">
        <v>58</v>
      </c>
      <c r="G1912" s="1" t="s">
        <v>104</v>
      </c>
      <c r="H1912" s="1">
        <v>251.32</v>
      </c>
      <c r="I1912" s="1" t="s">
        <v>55</v>
      </c>
      <c r="J1912" s="1" t="s">
        <v>55</v>
      </c>
      <c r="K1912" s="1" t="s">
        <v>72</v>
      </c>
      <c r="L1912" s="1" t="s">
        <v>58</v>
      </c>
      <c r="M1912" s="1">
        <v>0</v>
      </c>
      <c r="N1912" s="1">
        <v>2</v>
      </c>
      <c r="O1912" s="1">
        <v>2</v>
      </c>
      <c r="P1912" s="1">
        <v>0</v>
      </c>
      <c r="Q1912" s="1" t="s">
        <v>59</v>
      </c>
      <c r="R1912" s="1" t="s">
        <v>59</v>
      </c>
      <c r="S1912" s="1" t="s">
        <v>59</v>
      </c>
      <c r="T1912" s="1" t="s">
        <v>59</v>
      </c>
      <c r="U1912" s="1" t="s">
        <v>59</v>
      </c>
      <c r="V1912" s="1">
        <v>3</v>
      </c>
      <c r="W1912" s="1">
        <v>1</v>
      </c>
      <c r="X1912" s="1">
        <v>1</v>
      </c>
      <c r="Y1912" s="1" t="s">
        <v>66</v>
      </c>
      <c r="Z1912" s="1" t="s">
        <v>66</v>
      </c>
      <c r="AA1912" s="1" t="s">
        <v>58</v>
      </c>
      <c r="AB1912" s="1" t="s">
        <v>66</v>
      </c>
      <c r="AC1912" s="1" t="s">
        <v>58</v>
      </c>
      <c r="AD1912" s="1" t="s">
        <v>58</v>
      </c>
      <c r="AE1912" s="1" t="s">
        <v>66</v>
      </c>
      <c r="AF1912" s="1" t="s">
        <v>58</v>
      </c>
      <c r="AG1912" s="1" t="s">
        <v>58</v>
      </c>
      <c r="AH1912" s="1" t="s">
        <v>58</v>
      </c>
      <c r="AI1912" s="1" t="s">
        <v>58</v>
      </c>
      <c r="AJ1912" s="1" t="s">
        <v>58</v>
      </c>
      <c r="AK1912" s="1">
        <v>0</v>
      </c>
      <c r="AL1912" s="1">
        <v>0</v>
      </c>
      <c r="AM1912" s="1">
        <v>1</v>
      </c>
      <c r="AN1912" s="1">
        <v>0</v>
      </c>
      <c r="AO1912" s="1">
        <v>1</v>
      </c>
      <c r="AP1912" s="1">
        <v>0</v>
      </c>
      <c r="AQ1912" s="1">
        <v>0</v>
      </c>
      <c r="AR1912" s="1">
        <v>0</v>
      </c>
      <c r="AS1912" s="1">
        <v>0</v>
      </c>
      <c r="AT1912" s="1">
        <v>6</v>
      </c>
      <c r="AU1912" s="1">
        <v>64482</v>
      </c>
      <c r="AV1912" s="1">
        <v>13.6</v>
      </c>
      <c r="AW1912" s="1" t="s">
        <v>59</v>
      </c>
      <c r="AX1912" s="1">
        <v>9</v>
      </c>
    </row>
    <row r="1913" spans="1:50">
      <c r="A1913" s="1" t="s">
        <v>3332</v>
      </c>
      <c r="B1913" s="1" t="s">
        <v>1038</v>
      </c>
      <c r="C1913" s="1" t="s">
        <v>108</v>
      </c>
      <c r="D1913" s="1">
        <v>3360</v>
      </c>
      <c r="E1913" s="1" t="s">
        <v>53</v>
      </c>
      <c r="F1913" s="1">
        <v>60</v>
      </c>
      <c r="G1913" s="1" t="s">
        <v>70</v>
      </c>
      <c r="H1913" s="1">
        <v>326.97000000000003</v>
      </c>
      <c r="I1913" s="1" t="s">
        <v>105</v>
      </c>
      <c r="J1913" s="1" t="s">
        <v>71</v>
      </c>
      <c r="K1913" s="1" t="s">
        <v>72</v>
      </c>
      <c r="L1913" s="1" t="s">
        <v>66</v>
      </c>
      <c r="M1913" s="1">
        <v>1</v>
      </c>
      <c r="N1913" s="1">
        <v>2</v>
      </c>
      <c r="O1913" s="1">
        <v>2</v>
      </c>
      <c r="P1913" s="1">
        <v>0</v>
      </c>
      <c r="Q1913" s="1" t="s">
        <v>59</v>
      </c>
      <c r="R1913" s="1" t="s">
        <v>59</v>
      </c>
      <c r="S1913" s="1" t="s">
        <v>59</v>
      </c>
      <c r="T1913" s="1" t="s">
        <v>59</v>
      </c>
      <c r="U1913" s="1" t="s">
        <v>59</v>
      </c>
      <c r="V1913" s="1">
        <v>2</v>
      </c>
      <c r="W1913" s="1">
        <v>0</v>
      </c>
      <c r="X1913" s="1">
        <v>1</v>
      </c>
      <c r="Y1913" s="1" t="s">
        <v>58</v>
      </c>
      <c r="Z1913" s="1" t="s">
        <v>66</v>
      </c>
      <c r="AA1913" s="1" t="s">
        <v>58</v>
      </c>
      <c r="AB1913" s="1" t="s">
        <v>66</v>
      </c>
      <c r="AC1913" s="1" t="s">
        <v>58</v>
      </c>
      <c r="AD1913" s="1" t="s">
        <v>58</v>
      </c>
      <c r="AE1913" s="1" t="s">
        <v>66</v>
      </c>
      <c r="AF1913" s="1" t="s">
        <v>58</v>
      </c>
      <c r="AG1913" s="1" t="s">
        <v>58</v>
      </c>
      <c r="AH1913" s="1" t="s">
        <v>58</v>
      </c>
      <c r="AI1913" s="1" t="s">
        <v>58</v>
      </c>
      <c r="AJ1913" s="1" t="s">
        <v>58</v>
      </c>
      <c r="AK1913" s="1">
        <v>0</v>
      </c>
      <c r="AL1913" s="1">
        <v>1</v>
      </c>
      <c r="AM1913" s="1">
        <v>1</v>
      </c>
      <c r="AN1913" s="1">
        <v>0</v>
      </c>
      <c r="AO1913" s="1">
        <v>1</v>
      </c>
      <c r="AP1913" s="1">
        <v>0</v>
      </c>
      <c r="AQ1913" s="1">
        <v>0</v>
      </c>
      <c r="AR1913" s="1">
        <v>1</v>
      </c>
      <c r="AS1913" s="1">
        <v>0</v>
      </c>
      <c r="AT1913" s="1">
        <v>8</v>
      </c>
      <c r="AU1913" s="1">
        <v>73688</v>
      </c>
      <c r="AV1913" s="1">
        <v>13.8</v>
      </c>
      <c r="AW1913" s="1" t="s">
        <v>66</v>
      </c>
      <c r="AX1913" s="1">
        <v>9</v>
      </c>
    </row>
    <row r="1914" spans="1:50">
      <c r="A1914" s="1" t="s">
        <v>3333</v>
      </c>
      <c r="B1914" s="1" t="s">
        <v>693</v>
      </c>
      <c r="C1914" s="1" t="s">
        <v>142</v>
      </c>
      <c r="D1914" s="1">
        <v>4890</v>
      </c>
      <c r="E1914" s="1" t="s">
        <v>53</v>
      </c>
      <c r="F1914" s="1">
        <v>66</v>
      </c>
      <c r="G1914" s="1" t="s">
        <v>127</v>
      </c>
      <c r="H1914" s="1">
        <v>423.68</v>
      </c>
      <c r="I1914" s="1" t="s">
        <v>94</v>
      </c>
      <c r="J1914" s="1" t="s">
        <v>71</v>
      </c>
      <c r="K1914" s="1" t="s">
        <v>72</v>
      </c>
      <c r="L1914" s="1" t="s">
        <v>58</v>
      </c>
      <c r="M1914" s="1">
        <v>0</v>
      </c>
      <c r="N1914" s="1">
        <v>2</v>
      </c>
      <c r="O1914" s="1">
        <v>2</v>
      </c>
      <c r="P1914" s="1">
        <v>0</v>
      </c>
      <c r="Q1914" s="1" t="s">
        <v>59</v>
      </c>
      <c r="R1914" s="1" t="s">
        <v>59</v>
      </c>
      <c r="S1914" s="1" t="s">
        <v>59</v>
      </c>
      <c r="T1914" s="1" t="s">
        <v>59</v>
      </c>
      <c r="U1914" s="1" t="s">
        <v>59</v>
      </c>
      <c r="V1914" s="1">
        <v>3</v>
      </c>
      <c r="W1914" s="1">
        <v>0</v>
      </c>
      <c r="X1914" s="1">
        <v>1</v>
      </c>
      <c r="Y1914" s="1" t="s">
        <v>66</v>
      </c>
      <c r="Z1914" s="1" t="s">
        <v>58</v>
      </c>
      <c r="AA1914" s="1" t="s">
        <v>58</v>
      </c>
      <c r="AB1914" s="1" t="s">
        <v>66</v>
      </c>
      <c r="AC1914" s="1" t="s">
        <v>58</v>
      </c>
      <c r="AD1914" s="1" t="s">
        <v>58</v>
      </c>
      <c r="AE1914" s="1" t="s">
        <v>58</v>
      </c>
      <c r="AF1914" s="1" t="s">
        <v>58</v>
      </c>
      <c r="AG1914" s="1" t="s">
        <v>58</v>
      </c>
      <c r="AH1914" s="1" t="s">
        <v>58</v>
      </c>
      <c r="AI1914" s="1" t="s">
        <v>58</v>
      </c>
      <c r="AJ1914" s="1" t="s">
        <v>58</v>
      </c>
      <c r="AK1914" s="1">
        <v>0</v>
      </c>
      <c r="AL1914" s="1">
        <v>0</v>
      </c>
      <c r="AM1914" s="1">
        <v>1</v>
      </c>
      <c r="AN1914" s="1">
        <v>0</v>
      </c>
      <c r="AO1914" s="1">
        <v>1</v>
      </c>
      <c r="AP1914" s="1">
        <v>0</v>
      </c>
      <c r="AQ1914" s="1">
        <v>0</v>
      </c>
      <c r="AR1914" s="1">
        <v>0</v>
      </c>
      <c r="AS1914" s="1">
        <v>0</v>
      </c>
      <c r="AT1914" s="1">
        <v>7</v>
      </c>
      <c r="AU1914" s="1">
        <v>66967</v>
      </c>
      <c r="AV1914" s="1">
        <v>13.5</v>
      </c>
      <c r="AW1914" s="1" t="s">
        <v>59</v>
      </c>
      <c r="AX1914" s="1">
        <v>6</v>
      </c>
    </row>
    <row r="1915" spans="1:50">
      <c r="A1915" s="1" t="s">
        <v>3334</v>
      </c>
      <c r="B1915" s="1" t="s">
        <v>136</v>
      </c>
      <c r="C1915" s="1" t="s">
        <v>62</v>
      </c>
      <c r="D1915" s="1">
        <v>2120</v>
      </c>
      <c r="E1915" s="1" t="s">
        <v>63</v>
      </c>
      <c r="F1915" s="1">
        <v>54</v>
      </c>
      <c r="G1915" s="1" t="s">
        <v>363</v>
      </c>
      <c r="H1915" s="1">
        <v>490.46</v>
      </c>
      <c r="I1915" s="1" t="s">
        <v>105</v>
      </c>
      <c r="J1915" s="1" t="s">
        <v>71</v>
      </c>
      <c r="K1915" s="1" t="s">
        <v>72</v>
      </c>
      <c r="L1915" s="1" t="s">
        <v>66</v>
      </c>
      <c r="M1915" s="1">
        <v>2</v>
      </c>
      <c r="N1915" s="1">
        <v>2</v>
      </c>
      <c r="O1915" s="1">
        <v>2</v>
      </c>
      <c r="P1915" s="1">
        <v>0</v>
      </c>
      <c r="Q1915" s="1" t="s">
        <v>59</v>
      </c>
      <c r="R1915" s="1" t="s">
        <v>59</v>
      </c>
      <c r="S1915" s="1" t="s">
        <v>59</v>
      </c>
      <c r="T1915" s="1" t="s">
        <v>59</v>
      </c>
      <c r="U1915" s="1" t="s">
        <v>59</v>
      </c>
      <c r="V1915" s="1">
        <v>1</v>
      </c>
      <c r="W1915" s="1">
        <v>1</v>
      </c>
      <c r="X1915" s="1">
        <v>1</v>
      </c>
      <c r="Y1915" s="1" t="s">
        <v>66</v>
      </c>
      <c r="Z1915" s="1" t="s">
        <v>66</v>
      </c>
      <c r="AA1915" s="1" t="s">
        <v>58</v>
      </c>
      <c r="AB1915" s="1" t="s">
        <v>58</v>
      </c>
      <c r="AC1915" s="1" t="s">
        <v>58</v>
      </c>
      <c r="AD1915" s="1" t="s">
        <v>58</v>
      </c>
      <c r="AE1915" s="1" t="s">
        <v>58</v>
      </c>
      <c r="AF1915" s="1" t="s">
        <v>58</v>
      </c>
      <c r="AG1915" s="1" t="s">
        <v>58</v>
      </c>
      <c r="AH1915" s="1" t="s">
        <v>58</v>
      </c>
      <c r="AI1915" s="1" t="s">
        <v>58</v>
      </c>
      <c r="AJ1915" s="1" t="s">
        <v>58</v>
      </c>
      <c r="AK1915" s="1">
        <v>0</v>
      </c>
      <c r="AL1915" s="1">
        <v>0</v>
      </c>
      <c r="AM1915" s="1">
        <v>1</v>
      </c>
      <c r="AN1915" s="1">
        <v>0</v>
      </c>
      <c r="AO1915" s="1">
        <v>1</v>
      </c>
      <c r="AP1915" s="1">
        <v>0</v>
      </c>
      <c r="AQ1915" s="1">
        <v>0</v>
      </c>
      <c r="AR1915" s="1">
        <v>0</v>
      </c>
      <c r="AS1915" s="1">
        <v>0</v>
      </c>
      <c r="AT1915" s="1">
        <v>9</v>
      </c>
      <c r="AU1915" s="1">
        <v>137499</v>
      </c>
      <c r="AV1915" s="1">
        <v>15.2</v>
      </c>
      <c r="AW1915" s="1" t="s">
        <v>59</v>
      </c>
      <c r="AX1915" s="1">
        <v>8</v>
      </c>
    </row>
    <row r="1916" spans="1:50">
      <c r="A1916" s="1" t="s">
        <v>3335</v>
      </c>
      <c r="B1916" s="1" t="s">
        <v>1140</v>
      </c>
      <c r="C1916" s="1" t="s">
        <v>199</v>
      </c>
      <c r="D1916" s="1">
        <v>6160</v>
      </c>
      <c r="E1916" s="1" t="s">
        <v>53</v>
      </c>
      <c r="F1916" s="1">
        <v>48</v>
      </c>
      <c r="G1916" s="1" t="s">
        <v>70</v>
      </c>
      <c r="H1916" s="1">
        <v>350</v>
      </c>
      <c r="I1916" s="1" t="s">
        <v>100</v>
      </c>
      <c r="J1916" s="1" t="s">
        <v>71</v>
      </c>
      <c r="K1916" s="1" t="s">
        <v>72</v>
      </c>
      <c r="L1916" s="1" t="s">
        <v>66</v>
      </c>
      <c r="M1916" s="1">
        <v>1</v>
      </c>
      <c r="N1916" s="1">
        <v>2</v>
      </c>
      <c r="O1916" s="1">
        <v>2</v>
      </c>
      <c r="P1916" s="1">
        <v>0</v>
      </c>
      <c r="Q1916" s="1" t="s">
        <v>59</v>
      </c>
      <c r="R1916" s="1" t="s">
        <v>59</v>
      </c>
      <c r="S1916" s="1" t="s">
        <v>59</v>
      </c>
      <c r="T1916" s="1" t="s">
        <v>59</v>
      </c>
      <c r="U1916" s="1" t="s">
        <v>59</v>
      </c>
      <c r="W1916" s="1">
        <v>0</v>
      </c>
      <c r="X1916" s="1">
        <v>0</v>
      </c>
      <c r="Y1916" s="1" t="s">
        <v>66</v>
      </c>
      <c r="Z1916" s="1" t="s">
        <v>66</v>
      </c>
      <c r="AA1916" s="1" t="s">
        <v>58</v>
      </c>
      <c r="AB1916" s="1" t="s">
        <v>66</v>
      </c>
      <c r="AC1916" s="1" t="s">
        <v>58</v>
      </c>
      <c r="AD1916" s="1" t="s">
        <v>58</v>
      </c>
      <c r="AE1916" s="1" t="s">
        <v>58</v>
      </c>
      <c r="AF1916" s="1" t="s">
        <v>58</v>
      </c>
      <c r="AG1916" s="1" t="s">
        <v>58</v>
      </c>
      <c r="AH1916" s="1" t="s">
        <v>58</v>
      </c>
      <c r="AI1916" s="1" t="s">
        <v>58</v>
      </c>
      <c r="AJ1916" s="1" t="s">
        <v>58</v>
      </c>
      <c r="AK1916" s="1">
        <v>0</v>
      </c>
      <c r="AL1916" s="1">
        <v>1</v>
      </c>
      <c r="AM1916" s="1">
        <v>1</v>
      </c>
      <c r="AN1916" s="1">
        <v>0</v>
      </c>
      <c r="AO1916" s="1">
        <v>1</v>
      </c>
      <c r="AP1916" s="1">
        <v>0</v>
      </c>
      <c r="AQ1916" s="1">
        <v>0</v>
      </c>
      <c r="AR1916" s="1">
        <v>0</v>
      </c>
      <c r="AS1916" s="1">
        <v>0</v>
      </c>
      <c r="AT1916" s="1">
        <v>7</v>
      </c>
      <c r="AU1916" s="1">
        <v>69230</v>
      </c>
      <c r="AV1916" s="1">
        <v>13.1</v>
      </c>
      <c r="AW1916" s="1" t="s">
        <v>59</v>
      </c>
      <c r="AX1916" s="1">
        <v>3</v>
      </c>
    </row>
    <row r="1917" spans="1:50">
      <c r="A1917" s="1" t="s">
        <v>3336</v>
      </c>
      <c r="B1917" s="1" t="s">
        <v>3023</v>
      </c>
      <c r="C1917" s="1" t="s">
        <v>103</v>
      </c>
      <c r="D1917" s="1">
        <v>4480</v>
      </c>
      <c r="E1917" s="1" t="s">
        <v>53</v>
      </c>
      <c r="F1917" s="1">
        <v>0</v>
      </c>
      <c r="G1917" s="1" t="s">
        <v>70</v>
      </c>
      <c r="H1917" s="1">
        <v>275.99</v>
      </c>
      <c r="I1917" s="1" t="s">
        <v>100</v>
      </c>
      <c r="J1917" s="1" t="s">
        <v>71</v>
      </c>
      <c r="K1917" s="1" t="s">
        <v>256</v>
      </c>
      <c r="L1917" s="1" t="s">
        <v>66</v>
      </c>
      <c r="M1917" s="1">
        <v>1</v>
      </c>
      <c r="N1917" s="1">
        <v>0</v>
      </c>
      <c r="O1917" s="1">
        <v>0</v>
      </c>
      <c r="P1917" s="1">
        <v>0</v>
      </c>
      <c r="Q1917" s="1" t="s">
        <v>66</v>
      </c>
      <c r="R1917" s="1" t="s">
        <v>59</v>
      </c>
      <c r="S1917" s="1" t="s">
        <v>59</v>
      </c>
      <c r="T1917" s="1" t="s">
        <v>66</v>
      </c>
      <c r="U1917" s="1" t="s">
        <v>59</v>
      </c>
      <c r="W1917" s="1">
        <v>0</v>
      </c>
      <c r="X1917" s="1">
        <v>0</v>
      </c>
      <c r="Y1917" s="1" t="s">
        <v>59</v>
      </c>
      <c r="Z1917" s="1" t="s">
        <v>59</v>
      </c>
      <c r="AA1917" s="1" t="s">
        <v>59</v>
      </c>
      <c r="AB1917" s="1" t="s">
        <v>59</v>
      </c>
      <c r="AC1917" s="1" t="s">
        <v>59</v>
      </c>
      <c r="AD1917" s="1" t="s">
        <v>59</v>
      </c>
      <c r="AE1917" s="1" t="s">
        <v>59</v>
      </c>
      <c r="AF1917" s="1" t="s">
        <v>59</v>
      </c>
      <c r="AG1917" s="1" t="s">
        <v>59</v>
      </c>
      <c r="AH1917" s="1" t="s">
        <v>59</v>
      </c>
      <c r="AI1917" s="1" t="s">
        <v>59</v>
      </c>
      <c r="AJ1917" s="1" t="s">
        <v>59</v>
      </c>
      <c r="AT1917" s="1">
        <v>4</v>
      </c>
      <c r="AU1917" s="1">
        <v>57634</v>
      </c>
      <c r="AV1917" s="1">
        <v>12.7</v>
      </c>
      <c r="AW1917" s="1" t="s">
        <v>59</v>
      </c>
      <c r="AX1917" s="1">
        <v>6</v>
      </c>
    </row>
    <row r="1918" spans="1:50">
      <c r="A1918" s="1" t="s">
        <v>3337</v>
      </c>
      <c r="B1918" s="1" t="s">
        <v>3338</v>
      </c>
      <c r="C1918" s="1" t="s">
        <v>816</v>
      </c>
      <c r="E1918" s="1" t="s">
        <v>53</v>
      </c>
      <c r="F1918" s="1">
        <v>26</v>
      </c>
      <c r="G1918" s="1" t="s">
        <v>70</v>
      </c>
      <c r="H1918" s="1">
        <v>264.8</v>
      </c>
      <c r="I1918" s="1" t="s">
        <v>55</v>
      </c>
      <c r="J1918" s="1" t="s">
        <v>71</v>
      </c>
      <c r="K1918" s="1" t="s">
        <v>85</v>
      </c>
      <c r="L1918" s="1" t="s">
        <v>66</v>
      </c>
      <c r="M1918" s="1">
        <v>2</v>
      </c>
      <c r="N1918" s="1">
        <v>2</v>
      </c>
      <c r="O1918" s="1">
        <v>2</v>
      </c>
      <c r="P1918" s="1">
        <v>0</v>
      </c>
      <c r="Q1918" s="1" t="s">
        <v>59</v>
      </c>
      <c r="R1918" s="1" t="s">
        <v>59</v>
      </c>
      <c r="S1918" s="1" t="s">
        <v>59</v>
      </c>
      <c r="T1918" s="1" t="s">
        <v>59</v>
      </c>
      <c r="U1918" s="1" t="s">
        <v>59</v>
      </c>
      <c r="W1918" s="1">
        <v>0</v>
      </c>
      <c r="X1918" s="1">
        <v>0</v>
      </c>
      <c r="Y1918" s="1" t="s">
        <v>66</v>
      </c>
      <c r="Z1918" s="1" t="s">
        <v>58</v>
      </c>
      <c r="AA1918" s="1" t="s">
        <v>58</v>
      </c>
      <c r="AB1918" s="1" t="s">
        <v>58</v>
      </c>
      <c r="AC1918" s="1" t="s">
        <v>58</v>
      </c>
      <c r="AD1918" s="1" t="s">
        <v>58</v>
      </c>
      <c r="AE1918" s="1" t="s">
        <v>58</v>
      </c>
      <c r="AF1918" s="1" t="s">
        <v>58</v>
      </c>
      <c r="AG1918" s="1" t="s">
        <v>58</v>
      </c>
      <c r="AH1918" s="1" t="s">
        <v>58</v>
      </c>
      <c r="AI1918" s="1" t="s">
        <v>58</v>
      </c>
      <c r="AJ1918" s="1" t="s">
        <v>58</v>
      </c>
      <c r="AK1918" s="1">
        <v>0</v>
      </c>
      <c r="AL1918" s="1">
        <v>0</v>
      </c>
      <c r="AM1918" s="1">
        <v>0</v>
      </c>
      <c r="AN1918" s="1">
        <v>0</v>
      </c>
      <c r="AO1918" s="1">
        <v>0</v>
      </c>
      <c r="AP1918" s="1">
        <v>0</v>
      </c>
      <c r="AQ1918" s="1">
        <v>0</v>
      </c>
      <c r="AR1918" s="1">
        <v>0</v>
      </c>
      <c r="AS1918" s="1">
        <v>0</v>
      </c>
      <c r="AT1918" s="1">
        <v>6</v>
      </c>
      <c r="AU1918" s="1">
        <v>55749</v>
      </c>
      <c r="AV1918" s="1">
        <v>12.3</v>
      </c>
      <c r="AW1918" s="1" t="s">
        <v>59</v>
      </c>
      <c r="AX1918" s="1">
        <v>5</v>
      </c>
    </row>
    <row r="1919" spans="1:50">
      <c r="A1919" s="1" t="s">
        <v>3339</v>
      </c>
      <c r="B1919" s="1" t="s">
        <v>3101</v>
      </c>
      <c r="C1919" s="1" t="s">
        <v>185</v>
      </c>
      <c r="D1919" s="1">
        <v>1600</v>
      </c>
      <c r="E1919" s="1" t="s">
        <v>63</v>
      </c>
      <c r="F1919" s="1">
        <v>62</v>
      </c>
      <c r="G1919" s="1" t="s">
        <v>246</v>
      </c>
      <c r="H1919" s="1">
        <v>401.97</v>
      </c>
      <c r="I1919" s="1" t="s">
        <v>55</v>
      </c>
      <c r="J1919" s="1" t="s">
        <v>71</v>
      </c>
      <c r="K1919" s="1" t="s">
        <v>90</v>
      </c>
      <c r="L1919" s="1" t="s">
        <v>58</v>
      </c>
      <c r="M1919" s="1">
        <v>0</v>
      </c>
      <c r="N1919" s="1">
        <v>1</v>
      </c>
      <c r="O1919" s="1">
        <v>1</v>
      </c>
      <c r="P1919" s="1">
        <v>0</v>
      </c>
      <c r="Q1919" s="1" t="s">
        <v>59</v>
      </c>
      <c r="R1919" s="1" t="s">
        <v>59</v>
      </c>
      <c r="S1919" s="1" t="s">
        <v>59</v>
      </c>
      <c r="T1919" s="1" t="s">
        <v>59</v>
      </c>
      <c r="U1919" s="1" t="s">
        <v>59</v>
      </c>
      <c r="W1919" s="1">
        <v>0</v>
      </c>
      <c r="X1919" s="1">
        <v>0</v>
      </c>
      <c r="Y1919" s="1" t="s">
        <v>66</v>
      </c>
      <c r="Z1919" s="1" t="s">
        <v>66</v>
      </c>
      <c r="AA1919" s="1" t="s">
        <v>58</v>
      </c>
      <c r="AB1919" s="1" t="s">
        <v>66</v>
      </c>
      <c r="AC1919" s="1" t="s">
        <v>58</v>
      </c>
      <c r="AD1919" s="1" t="s">
        <v>58</v>
      </c>
      <c r="AE1919" s="1" t="s">
        <v>66</v>
      </c>
      <c r="AF1919" s="1" t="s">
        <v>58</v>
      </c>
      <c r="AG1919" s="1" t="s">
        <v>58</v>
      </c>
      <c r="AH1919" s="1" t="s">
        <v>58</v>
      </c>
      <c r="AI1919" s="1" t="s">
        <v>58</v>
      </c>
      <c r="AJ1919" s="1" t="s">
        <v>58</v>
      </c>
      <c r="AK1919" s="1">
        <v>0</v>
      </c>
      <c r="AL1919" s="1">
        <v>0</v>
      </c>
      <c r="AM1919" s="1">
        <v>1</v>
      </c>
      <c r="AN1919" s="1">
        <v>0</v>
      </c>
      <c r="AO1919" s="1">
        <v>0</v>
      </c>
      <c r="AP1919" s="1">
        <v>0</v>
      </c>
      <c r="AQ1919" s="1">
        <v>0</v>
      </c>
      <c r="AR1919" s="1">
        <v>0</v>
      </c>
      <c r="AS1919" s="1">
        <v>1</v>
      </c>
      <c r="AT1919" s="1">
        <v>7</v>
      </c>
      <c r="AU1919" s="1">
        <v>82962</v>
      </c>
      <c r="AV1919" s="1">
        <v>15.1</v>
      </c>
      <c r="AW1919" s="1" t="s">
        <v>59</v>
      </c>
      <c r="AX1919" s="1">
        <v>1</v>
      </c>
    </row>
    <row r="1920" spans="1:50">
      <c r="A1920" s="1" t="s">
        <v>3340</v>
      </c>
      <c r="B1920" s="1" t="s">
        <v>3341</v>
      </c>
      <c r="C1920" s="1" t="s">
        <v>79</v>
      </c>
      <c r="D1920" s="1">
        <v>7040</v>
      </c>
      <c r="E1920" s="1" t="s">
        <v>53</v>
      </c>
      <c r="F1920" s="1">
        <v>60</v>
      </c>
      <c r="G1920" s="1" t="s">
        <v>70</v>
      </c>
      <c r="H1920" s="1">
        <v>328.62</v>
      </c>
      <c r="I1920" s="1" t="s">
        <v>105</v>
      </c>
      <c r="J1920" s="1" t="s">
        <v>71</v>
      </c>
      <c r="K1920" s="1" t="s">
        <v>116</v>
      </c>
      <c r="L1920" s="1" t="s">
        <v>58</v>
      </c>
      <c r="M1920" s="1">
        <v>0</v>
      </c>
      <c r="N1920" s="1">
        <v>2</v>
      </c>
      <c r="O1920" s="1">
        <v>2</v>
      </c>
      <c r="P1920" s="1">
        <v>1</v>
      </c>
      <c r="Q1920" s="1" t="s">
        <v>59</v>
      </c>
      <c r="R1920" s="1" t="s">
        <v>59</v>
      </c>
      <c r="S1920" s="1" t="s">
        <v>59</v>
      </c>
      <c r="T1920" s="1" t="s">
        <v>59</v>
      </c>
      <c r="U1920" s="1" t="s">
        <v>59</v>
      </c>
      <c r="V1920" s="1">
        <v>0</v>
      </c>
      <c r="W1920" s="1">
        <v>1</v>
      </c>
      <c r="X1920" s="1">
        <v>1</v>
      </c>
      <c r="Y1920" s="1" t="s">
        <v>58</v>
      </c>
      <c r="Z1920" s="1" t="s">
        <v>66</v>
      </c>
      <c r="AA1920" s="1" t="s">
        <v>58</v>
      </c>
      <c r="AB1920" s="1" t="s">
        <v>66</v>
      </c>
      <c r="AC1920" s="1" t="s">
        <v>58</v>
      </c>
      <c r="AD1920" s="1" t="s">
        <v>58</v>
      </c>
      <c r="AE1920" s="1" t="s">
        <v>58</v>
      </c>
      <c r="AF1920" s="1" t="s">
        <v>58</v>
      </c>
      <c r="AG1920" s="1" t="s">
        <v>58</v>
      </c>
      <c r="AH1920" s="1" t="s">
        <v>66</v>
      </c>
      <c r="AI1920" s="1" t="s">
        <v>58</v>
      </c>
      <c r="AJ1920" s="1" t="s">
        <v>58</v>
      </c>
      <c r="AK1920" s="1">
        <v>0</v>
      </c>
      <c r="AL1920" s="1">
        <v>0</v>
      </c>
      <c r="AM1920" s="1">
        <v>1</v>
      </c>
      <c r="AN1920" s="1">
        <v>1</v>
      </c>
      <c r="AO1920" s="1">
        <v>1</v>
      </c>
      <c r="AP1920" s="1">
        <v>0</v>
      </c>
      <c r="AQ1920" s="1">
        <v>1</v>
      </c>
      <c r="AR1920" s="1">
        <v>0</v>
      </c>
      <c r="AS1920" s="1">
        <v>1</v>
      </c>
      <c r="AT1920" s="1">
        <v>8</v>
      </c>
      <c r="AU1920" s="1">
        <v>70832</v>
      </c>
      <c r="AV1920" s="1">
        <v>14.4</v>
      </c>
      <c r="AW1920" s="1" t="s">
        <v>59</v>
      </c>
      <c r="AX1920" s="1">
        <v>8</v>
      </c>
    </row>
    <row r="1921" spans="1:50">
      <c r="A1921" s="1" t="s">
        <v>3342</v>
      </c>
      <c r="B1921" s="1" t="s">
        <v>2760</v>
      </c>
      <c r="C1921" s="1" t="s">
        <v>177</v>
      </c>
      <c r="D1921" s="1">
        <v>3760</v>
      </c>
      <c r="E1921" s="1" t="s">
        <v>53</v>
      </c>
      <c r="F1921" s="1">
        <v>0</v>
      </c>
      <c r="G1921" s="1" t="s">
        <v>163</v>
      </c>
      <c r="H1921" s="1">
        <v>418.09</v>
      </c>
      <c r="I1921" s="1" t="s">
        <v>105</v>
      </c>
      <c r="J1921" s="1" t="s">
        <v>71</v>
      </c>
      <c r="K1921" s="1" t="s">
        <v>72</v>
      </c>
      <c r="L1921" s="1" t="s">
        <v>58</v>
      </c>
      <c r="M1921" s="1">
        <v>0</v>
      </c>
      <c r="N1921" s="1">
        <v>2</v>
      </c>
      <c r="O1921" s="1">
        <v>2</v>
      </c>
      <c r="P1921" s="1">
        <v>1</v>
      </c>
      <c r="Q1921" s="1" t="s">
        <v>59</v>
      </c>
      <c r="R1921" s="1" t="s">
        <v>59</v>
      </c>
      <c r="S1921" s="1" t="s">
        <v>59</v>
      </c>
      <c r="T1921" s="1" t="s">
        <v>59</v>
      </c>
      <c r="U1921" s="1" t="s">
        <v>59</v>
      </c>
      <c r="W1921" s="1">
        <v>0</v>
      </c>
      <c r="X1921" s="1">
        <v>0</v>
      </c>
      <c r="Y1921" s="1" t="s">
        <v>66</v>
      </c>
      <c r="Z1921" s="1" t="s">
        <v>66</v>
      </c>
      <c r="AA1921" s="1" t="s">
        <v>58</v>
      </c>
      <c r="AB1921" s="1" t="s">
        <v>66</v>
      </c>
      <c r="AC1921" s="1" t="s">
        <v>58</v>
      </c>
      <c r="AD1921" s="1" t="s">
        <v>58</v>
      </c>
      <c r="AE1921" s="1" t="s">
        <v>58</v>
      </c>
      <c r="AF1921" s="1" t="s">
        <v>58</v>
      </c>
      <c r="AG1921" s="1" t="s">
        <v>58</v>
      </c>
      <c r="AH1921" s="1" t="s">
        <v>58</v>
      </c>
      <c r="AI1921" s="1" t="s">
        <v>58</v>
      </c>
      <c r="AJ1921" s="1" t="s">
        <v>58</v>
      </c>
      <c r="AK1921" s="1">
        <v>0</v>
      </c>
      <c r="AL1921" s="1">
        <v>1</v>
      </c>
      <c r="AM1921" s="1">
        <v>1</v>
      </c>
      <c r="AN1921" s="1">
        <v>0</v>
      </c>
      <c r="AO1921" s="1">
        <v>1</v>
      </c>
      <c r="AP1921" s="1">
        <v>0</v>
      </c>
      <c r="AQ1921" s="1">
        <v>0</v>
      </c>
      <c r="AR1921" s="1">
        <v>0</v>
      </c>
      <c r="AS1921" s="1">
        <v>1</v>
      </c>
      <c r="AT1921" s="1">
        <v>9</v>
      </c>
      <c r="AU1921" s="1">
        <v>95749</v>
      </c>
      <c r="AV1921" s="1">
        <v>15.7</v>
      </c>
      <c r="AW1921" s="1" t="s">
        <v>59</v>
      </c>
      <c r="AX1921" s="1">
        <v>8</v>
      </c>
    </row>
    <row r="1922" spans="1:50">
      <c r="A1922" s="1" t="s">
        <v>3343</v>
      </c>
      <c r="B1922" s="1" t="s">
        <v>3344</v>
      </c>
      <c r="C1922" s="1" t="s">
        <v>171</v>
      </c>
      <c r="D1922" s="1">
        <v>5600</v>
      </c>
      <c r="E1922" s="1" t="s">
        <v>53</v>
      </c>
      <c r="F1922" s="1">
        <v>48</v>
      </c>
      <c r="G1922" s="1" t="s">
        <v>64</v>
      </c>
      <c r="H1922" s="1">
        <v>445.72</v>
      </c>
      <c r="I1922" s="1" t="s">
        <v>100</v>
      </c>
      <c r="J1922" s="1" t="s">
        <v>71</v>
      </c>
      <c r="K1922" s="1" t="s">
        <v>72</v>
      </c>
      <c r="L1922" s="1" t="s">
        <v>66</v>
      </c>
      <c r="M1922" s="1">
        <v>2</v>
      </c>
      <c r="N1922" s="1">
        <v>2</v>
      </c>
      <c r="O1922" s="1">
        <v>2</v>
      </c>
      <c r="P1922" s="1">
        <v>0</v>
      </c>
      <c r="Q1922" s="1" t="s">
        <v>59</v>
      </c>
      <c r="R1922" s="1" t="s">
        <v>59</v>
      </c>
      <c r="S1922" s="1" t="s">
        <v>59</v>
      </c>
      <c r="T1922" s="1" t="s">
        <v>66</v>
      </c>
      <c r="U1922" s="1" t="s">
        <v>66</v>
      </c>
      <c r="V1922" s="1">
        <v>9</v>
      </c>
      <c r="W1922" s="1">
        <v>1</v>
      </c>
      <c r="X1922" s="1">
        <v>1</v>
      </c>
      <c r="Y1922" s="1" t="s">
        <v>66</v>
      </c>
      <c r="Z1922" s="1" t="s">
        <v>66</v>
      </c>
      <c r="AA1922" s="1" t="s">
        <v>66</v>
      </c>
      <c r="AB1922" s="1" t="s">
        <v>66</v>
      </c>
      <c r="AC1922" s="1" t="s">
        <v>58</v>
      </c>
      <c r="AD1922" s="1" t="s">
        <v>58</v>
      </c>
      <c r="AE1922" s="1" t="s">
        <v>58</v>
      </c>
      <c r="AF1922" s="1" t="s">
        <v>58</v>
      </c>
      <c r="AG1922" s="1" t="s">
        <v>58</v>
      </c>
      <c r="AH1922" s="1" t="s">
        <v>58</v>
      </c>
      <c r="AI1922" s="1" t="s">
        <v>58</v>
      </c>
      <c r="AJ1922" s="1" t="s">
        <v>66</v>
      </c>
      <c r="AK1922" s="1">
        <v>1</v>
      </c>
      <c r="AL1922" s="1">
        <v>1</v>
      </c>
      <c r="AM1922" s="1">
        <v>1</v>
      </c>
      <c r="AN1922" s="1">
        <v>0</v>
      </c>
      <c r="AO1922" s="1">
        <v>1</v>
      </c>
      <c r="AP1922" s="1">
        <v>0</v>
      </c>
      <c r="AQ1922" s="1">
        <v>0</v>
      </c>
      <c r="AR1922" s="1">
        <v>0</v>
      </c>
      <c r="AS1922" s="1">
        <v>1</v>
      </c>
      <c r="AT1922" s="1">
        <v>8</v>
      </c>
      <c r="AU1922" s="1">
        <v>101874</v>
      </c>
      <c r="AV1922" s="1">
        <v>13</v>
      </c>
      <c r="AW1922" s="1" t="s">
        <v>59</v>
      </c>
      <c r="AX1922" s="1">
        <v>3</v>
      </c>
    </row>
    <row r="1923" spans="1:50">
      <c r="A1923" s="1" t="s">
        <v>3345</v>
      </c>
      <c r="B1923" s="1" t="s">
        <v>3346</v>
      </c>
      <c r="C1923" s="1" t="s">
        <v>69</v>
      </c>
      <c r="D1923" s="1">
        <v>9260</v>
      </c>
      <c r="E1923" s="1" t="s">
        <v>63</v>
      </c>
      <c r="F1923" s="1">
        <v>84</v>
      </c>
      <c r="G1923" s="1" t="s">
        <v>64</v>
      </c>
      <c r="H1923" s="1">
        <v>301.32</v>
      </c>
      <c r="I1923" s="1" t="s">
        <v>105</v>
      </c>
      <c r="J1923" s="1" t="s">
        <v>71</v>
      </c>
      <c r="K1923" s="1" t="s">
        <v>72</v>
      </c>
      <c r="L1923" s="1" t="s">
        <v>58</v>
      </c>
      <c r="M1923" s="1">
        <v>0</v>
      </c>
      <c r="N1923" s="1">
        <v>2</v>
      </c>
      <c r="O1923" s="1">
        <v>1</v>
      </c>
      <c r="P1923" s="1">
        <v>0</v>
      </c>
      <c r="Q1923" s="1" t="s">
        <v>59</v>
      </c>
      <c r="R1923" s="1" t="s">
        <v>59</v>
      </c>
      <c r="S1923" s="1" t="s">
        <v>59</v>
      </c>
      <c r="T1923" s="1" t="s">
        <v>59</v>
      </c>
      <c r="U1923" s="1" t="s">
        <v>59</v>
      </c>
      <c r="W1923" s="1">
        <v>0</v>
      </c>
      <c r="X1923" s="1">
        <v>0</v>
      </c>
      <c r="Y1923" s="1" t="s">
        <v>59</v>
      </c>
      <c r="Z1923" s="1" t="s">
        <v>59</v>
      </c>
      <c r="AA1923" s="1" t="s">
        <v>59</v>
      </c>
      <c r="AB1923" s="1" t="s">
        <v>59</v>
      </c>
      <c r="AC1923" s="1" t="s">
        <v>59</v>
      </c>
      <c r="AD1923" s="1" t="s">
        <v>59</v>
      </c>
      <c r="AE1923" s="1" t="s">
        <v>59</v>
      </c>
      <c r="AF1923" s="1" t="s">
        <v>59</v>
      </c>
      <c r="AG1923" s="1" t="s">
        <v>59</v>
      </c>
      <c r="AH1923" s="1" t="s">
        <v>59</v>
      </c>
      <c r="AI1923" s="1" t="s">
        <v>59</v>
      </c>
      <c r="AJ1923" s="1" t="s">
        <v>59</v>
      </c>
      <c r="AT1923" s="1">
        <v>5</v>
      </c>
      <c r="AU1923" s="1">
        <v>62272</v>
      </c>
      <c r="AV1923" s="1">
        <v>13.9</v>
      </c>
      <c r="AW1923" s="1" t="s">
        <v>59</v>
      </c>
      <c r="AX1923" s="1">
        <v>6</v>
      </c>
    </row>
    <row r="1924" spans="1:50">
      <c r="A1924" s="1" t="s">
        <v>3347</v>
      </c>
      <c r="B1924" s="1" t="s">
        <v>478</v>
      </c>
      <c r="C1924" s="1" t="s">
        <v>75</v>
      </c>
      <c r="D1924" s="1">
        <v>3720</v>
      </c>
      <c r="E1924" s="1" t="s">
        <v>53</v>
      </c>
      <c r="F1924" s="1">
        <v>36</v>
      </c>
      <c r="G1924" s="1" t="s">
        <v>104</v>
      </c>
      <c r="H1924" s="1">
        <v>299.33999999999997</v>
      </c>
      <c r="I1924" s="1" t="s">
        <v>55</v>
      </c>
      <c r="J1924" s="1" t="s">
        <v>55</v>
      </c>
      <c r="K1924" s="1" t="s">
        <v>80</v>
      </c>
      <c r="L1924" s="1" t="s">
        <v>58</v>
      </c>
      <c r="M1924" s="1">
        <v>0</v>
      </c>
      <c r="N1924" s="1">
        <v>1</v>
      </c>
      <c r="O1924" s="1">
        <v>1</v>
      </c>
      <c r="P1924" s="1">
        <v>0</v>
      </c>
      <c r="Q1924" s="1" t="s">
        <v>59</v>
      </c>
      <c r="R1924" s="1" t="s">
        <v>59</v>
      </c>
      <c r="S1924" s="1" t="s">
        <v>59</v>
      </c>
      <c r="T1924" s="1" t="s">
        <v>59</v>
      </c>
      <c r="U1924" s="1" t="s">
        <v>59</v>
      </c>
      <c r="V1924" s="1">
        <v>1</v>
      </c>
      <c r="W1924" s="1">
        <v>1</v>
      </c>
      <c r="X1924" s="1">
        <v>1</v>
      </c>
      <c r="Y1924" s="1" t="s">
        <v>58</v>
      </c>
      <c r="Z1924" s="1" t="s">
        <v>58</v>
      </c>
      <c r="AA1924" s="1" t="s">
        <v>58</v>
      </c>
      <c r="AB1924" s="1" t="s">
        <v>58</v>
      </c>
      <c r="AC1924" s="1" t="s">
        <v>58</v>
      </c>
      <c r="AD1924" s="1" t="s">
        <v>58</v>
      </c>
      <c r="AE1924" s="1" t="s">
        <v>58</v>
      </c>
      <c r="AF1924" s="1" t="s">
        <v>58</v>
      </c>
      <c r="AG1924" s="1" t="s">
        <v>58</v>
      </c>
      <c r="AH1924" s="1" t="s">
        <v>58</v>
      </c>
      <c r="AI1924" s="1" t="s">
        <v>58</v>
      </c>
      <c r="AJ1924" s="1" t="s">
        <v>58</v>
      </c>
      <c r="AK1924" s="1">
        <v>1</v>
      </c>
      <c r="AL1924" s="1">
        <v>1</v>
      </c>
      <c r="AM1924" s="1">
        <v>1</v>
      </c>
      <c r="AN1924" s="1">
        <v>0</v>
      </c>
      <c r="AO1924" s="1">
        <v>1</v>
      </c>
      <c r="AP1924" s="1">
        <v>0</v>
      </c>
      <c r="AQ1924" s="1">
        <v>0</v>
      </c>
      <c r="AR1924" s="1">
        <v>1</v>
      </c>
      <c r="AS1924" s="1">
        <v>0</v>
      </c>
      <c r="AT1924" s="1">
        <v>7</v>
      </c>
      <c r="AU1924" s="1">
        <v>72062</v>
      </c>
      <c r="AV1924" s="1">
        <v>13.5</v>
      </c>
      <c r="AW1924" s="1" t="s">
        <v>59</v>
      </c>
      <c r="AX1924" s="1">
        <v>1</v>
      </c>
    </row>
    <row r="1925" spans="1:50">
      <c r="A1925" s="1" t="s">
        <v>3348</v>
      </c>
      <c r="B1925" s="1" t="s">
        <v>3349</v>
      </c>
      <c r="C1925" s="1" t="s">
        <v>52</v>
      </c>
      <c r="D1925" s="1">
        <v>1930</v>
      </c>
      <c r="E1925" s="1" t="s">
        <v>63</v>
      </c>
      <c r="F1925" s="1">
        <v>54</v>
      </c>
      <c r="G1925" s="1" t="s">
        <v>70</v>
      </c>
      <c r="H1925" s="1">
        <v>433.22</v>
      </c>
      <c r="I1925" s="1" t="s">
        <v>105</v>
      </c>
      <c r="J1925" s="1" t="s">
        <v>71</v>
      </c>
      <c r="K1925" s="1" t="s">
        <v>72</v>
      </c>
      <c r="L1925" s="1" t="s">
        <v>58</v>
      </c>
      <c r="M1925" s="1">
        <v>0</v>
      </c>
      <c r="N1925" s="1">
        <v>2</v>
      </c>
      <c r="O1925" s="1">
        <v>2</v>
      </c>
      <c r="P1925" s="1">
        <v>0</v>
      </c>
      <c r="Q1925" s="1" t="s">
        <v>66</v>
      </c>
      <c r="R1925" s="1" t="s">
        <v>59</v>
      </c>
      <c r="S1925" s="1" t="s">
        <v>66</v>
      </c>
      <c r="T1925" s="1" t="s">
        <v>66</v>
      </c>
      <c r="U1925" s="1" t="s">
        <v>66</v>
      </c>
      <c r="W1925" s="1">
        <v>0</v>
      </c>
      <c r="X1925" s="1">
        <v>0</v>
      </c>
      <c r="Y1925" s="1" t="s">
        <v>58</v>
      </c>
      <c r="Z1925" s="1" t="s">
        <v>58</v>
      </c>
      <c r="AA1925" s="1" t="s">
        <v>58</v>
      </c>
      <c r="AB1925" s="1" t="s">
        <v>66</v>
      </c>
      <c r="AC1925" s="1" t="s">
        <v>58</v>
      </c>
      <c r="AD1925" s="1" t="s">
        <v>58</v>
      </c>
      <c r="AE1925" s="1" t="s">
        <v>58</v>
      </c>
      <c r="AF1925" s="1" t="s">
        <v>58</v>
      </c>
      <c r="AG1925" s="1" t="s">
        <v>58</v>
      </c>
      <c r="AH1925" s="1" t="s">
        <v>58</v>
      </c>
      <c r="AI1925" s="1" t="s">
        <v>58</v>
      </c>
      <c r="AJ1925" s="1" t="s">
        <v>58</v>
      </c>
      <c r="AK1925" s="1">
        <v>1</v>
      </c>
      <c r="AL1925" s="1">
        <v>1</v>
      </c>
      <c r="AM1925" s="1">
        <v>1</v>
      </c>
      <c r="AN1925" s="1">
        <v>0</v>
      </c>
      <c r="AO1925" s="1">
        <v>1</v>
      </c>
      <c r="AP1925" s="1">
        <v>0</v>
      </c>
      <c r="AQ1925" s="1">
        <v>1</v>
      </c>
      <c r="AR1925" s="1">
        <v>0</v>
      </c>
      <c r="AS1925" s="1">
        <v>1</v>
      </c>
      <c r="AT1925" s="1">
        <v>8</v>
      </c>
      <c r="AU1925" s="1">
        <v>93635</v>
      </c>
      <c r="AV1925" s="1">
        <v>14.5</v>
      </c>
      <c r="AW1925" s="1" t="s">
        <v>59</v>
      </c>
      <c r="AX1925" s="1">
        <v>5</v>
      </c>
    </row>
    <row r="1926" spans="1:50">
      <c r="A1926" s="1" t="s">
        <v>3350</v>
      </c>
      <c r="B1926" s="1" t="s">
        <v>3351</v>
      </c>
      <c r="C1926" s="1" t="s">
        <v>134</v>
      </c>
      <c r="D1926" s="1">
        <v>80</v>
      </c>
      <c r="E1926" s="1" t="s">
        <v>63</v>
      </c>
      <c r="F1926" s="1">
        <v>62</v>
      </c>
      <c r="G1926" s="1" t="s">
        <v>163</v>
      </c>
      <c r="H1926" s="1">
        <v>321.05</v>
      </c>
      <c r="I1926" s="1" t="s">
        <v>105</v>
      </c>
      <c r="J1926" s="1" t="s">
        <v>71</v>
      </c>
      <c r="K1926" s="1" t="s">
        <v>85</v>
      </c>
      <c r="L1926" s="1" t="s">
        <v>58</v>
      </c>
      <c r="M1926" s="1">
        <v>0</v>
      </c>
      <c r="N1926" s="1">
        <v>2</v>
      </c>
      <c r="O1926" s="1">
        <v>1</v>
      </c>
      <c r="P1926" s="1">
        <v>0</v>
      </c>
      <c r="Q1926" s="1" t="s">
        <v>59</v>
      </c>
      <c r="R1926" s="1" t="s">
        <v>59</v>
      </c>
      <c r="S1926" s="1" t="s">
        <v>59</v>
      </c>
      <c r="T1926" s="1" t="s">
        <v>59</v>
      </c>
      <c r="U1926" s="1" t="s">
        <v>59</v>
      </c>
      <c r="V1926" s="1">
        <v>1</v>
      </c>
      <c r="W1926" s="1">
        <v>1</v>
      </c>
      <c r="X1926" s="1">
        <v>1</v>
      </c>
      <c r="Y1926" s="1" t="s">
        <v>58</v>
      </c>
      <c r="Z1926" s="1" t="s">
        <v>58</v>
      </c>
      <c r="AA1926" s="1" t="s">
        <v>58</v>
      </c>
      <c r="AB1926" s="1" t="s">
        <v>66</v>
      </c>
      <c r="AC1926" s="1" t="s">
        <v>58</v>
      </c>
      <c r="AD1926" s="1" t="s">
        <v>66</v>
      </c>
      <c r="AE1926" s="1" t="s">
        <v>66</v>
      </c>
      <c r="AF1926" s="1" t="s">
        <v>58</v>
      </c>
      <c r="AG1926" s="1" t="s">
        <v>58</v>
      </c>
      <c r="AH1926" s="1" t="s">
        <v>58</v>
      </c>
      <c r="AI1926" s="1" t="s">
        <v>58</v>
      </c>
      <c r="AJ1926" s="1" t="s">
        <v>58</v>
      </c>
      <c r="AK1926" s="1">
        <v>1</v>
      </c>
      <c r="AL1926" s="1">
        <v>1</v>
      </c>
      <c r="AM1926" s="1">
        <v>1</v>
      </c>
      <c r="AN1926" s="1">
        <v>0</v>
      </c>
      <c r="AO1926" s="1">
        <v>1</v>
      </c>
      <c r="AP1926" s="1">
        <v>0</v>
      </c>
      <c r="AQ1926" s="1">
        <v>0</v>
      </c>
      <c r="AR1926" s="1">
        <v>0</v>
      </c>
      <c r="AS1926" s="1">
        <v>0</v>
      </c>
      <c r="AT1926" s="1">
        <v>7</v>
      </c>
      <c r="AU1926" s="1">
        <v>69166</v>
      </c>
      <c r="AV1926" s="1">
        <v>14.6</v>
      </c>
      <c r="AW1926" s="1" t="s">
        <v>59</v>
      </c>
      <c r="AX1926" s="1">
        <v>1</v>
      </c>
    </row>
    <row r="1927" spans="1:50">
      <c r="A1927" s="1" t="s">
        <v>3352</v>
      </c>
      <c r="B1927" s="1" t="s">
        <v>3353</v>
      </c>
      <c r="C1927" s="1" t="s">
        <v>88</v>
      </c>
      <c r="D1927" s="1">
        <v>5120</v>
      </c>
      <c r="E1927" s="1" t="s">
        <v>63</v>
      </c>
      <c r="F1927" s="1">
        <v>36</v>
      </c>
      <c r="G1927" s="1" t="s">
        <v>163</v>
      </c>
      <c r="H1927" s="1">
        <v>378.29</v>
      </c>
      <c r="I1927" s="1" t="s">
        <v>55</v>
      </c>
      <c r="J1927" s="1" t="s">
        <v>55</v>
      </c>
      <c r="K1927" s="1" t="s">
        <v>72</v>
      </c>
      <c r="L1927" s="1" t="s">
        <v>66</v>
      </c>
      <c r="M1927" s="1">
        <v>1</v>
      </c>
      <c r="N1927" s="1">
        <v>1</v>
      </c>
      <c r="O1927" s="1">
        <v>1</v>
      </c>
      <c r="P1927" s="1">
        <v>0</v>
      </c>
      <c r="Q1927" s="1" t="s">
        <v>59</v>
      </c>
      <c r="R1927" s="1" t="s">
        <v>59</v>
      </c>
      <c r="S1927" s="1" t="s">
        <v>59</v>
      </c>
      <c r="T1927" s="1" t="s">
        <v>59</v>
      </c>
      <c r="U1927" s="1" t="s">
        <v>59</v>
      </c>
      <c r="V1927" s="1">
        <v>1</v>
      </c>
      <c r="W1927" s="1">
        <v>1</v>
      </c>
      <c r="X1927" s="1">
        <v>0</v>
      </c>
      <c r="Y1927" s="1" t="s">
        <v>66</v>
      </c>
      <c r="Z1927" s="1" t="s">
        <v>66</v>
      </c>
      <c r="AA1927" s="1" t="s">
        <v>58</v>
      </c>
      <c r="AB1927" s="1" t="s">
        <v>66</v>
      </c>
      <c r="AC1927" s="1" t="s">
        <v>58</v>
      </c>
      <c r="AD1927" s="1" t="s">
        <v>58</v>
      </c>
      <c r="AE1927" s="1" t="s">
        <v>66</v>
      </c>
      <c r="AF1927" s="1" t="s">
        <v>58</v>
      </c>
      <c r="AG1927" s="1" t="s">
        <v>58</v>
      </c>
      <c r="AH1927" s="1" t="s">
        <v>58</v>
      </c>
      <c r="AI1927" s="1" t="s">
        <v>58</v>
      </c>
      <c r="AJ1927" s="1" t="s">
        <v>58</v>
      </c>
      <c r="AK1927" s="1">
        <v>1</v>
      </c>
      <c r="AL1927" s="1">
        <v>0</v>
      </c>
      <c r="AM1927" s="1">
        <v>1</v>
      </c>
      <c r="AN1927" s="1">
        <v>0</v>
      </c>
      <c r="AO1927" s="1">
        <v>0</v>
      </c>
      <c r="AP1927" s="1">
        <v>0</v>
      </c>
      <c r="AQ1927" s="1">
        <v>0</v>
      </c>
      <c r="AR1927" s="1">
        <v>0</v>
      </c>
      <c r="AS1927" s="1">
        <v>1</v>
      </c>
      <c r="AT1927" s="1">
        <v>8</v>
      </c>
      <c r="AU1927" s="1">
        <v>88832</v>
      </c>
      <c r="AV1927" s="1">
        <v>12.8</v>
      </c>
      <c r="AW1927" s="1" t="s">
        <v>59</v>
      </c>
      <c r="AX1927" s="1">
        <v>8</v>
      </c>
    </row>
    <row r="1928" spans="1:50">
      <c r="A1928" s="1" t="s">
        <v>3354</v>
      </c>
      <c r="B1928" s="1" t="s">
        <v>3355</v>
      </c>
      <c r="C1928" s="1" t="s">
        <v>328</v>
      </c>
      <c r="D1928" s="1">
        <v>6400</v>
      </c>
      <c r="E1928" s="1" t="s">
        <v>63</v>
      </c>
      <c r="F1928" s="1">
        <v>46</v>
      </c>
      <c r="G1928" s="1" t="s">
        <v>64</v>
      </c>
      <c r="H1928" s="1">
        <v>354.61</v>
      </c>
      <c r="I1928" s="1" t="s">
        <v>105</v>
      </c>
      <c r="J1928" s="1" t="s">
        <v>71</v>
      </c>
      <c r="K1928" s="1" t="s">
        <v>72</v>
      </c>
      <c r="L1928" s="1" t="s">
        <v>66</v>
      </c>
      <c r="M1928" s="1">
        <v>3</v>
      </c>
      <c r="N1928" s="1">
        <v>2</v>
      </c>
      <c r="O1928" s="1">
        <v>2</v>
      </c>
      <c r="P1928" s="1">
        <v>0</v>
      </c>
      <c r="Q1928" s="1" t="s">
        <v>59</v>
      </c>
      <c r="R1928" s="1" t="s">
        <v>59</v>
      </c>
      <c r="S1928" s="1" t="s">
        <v>59</v>
      </c>
      <c r="T1928" s="1" t="s">
        <v>59</v>
      </c>
      <c r="U1928" s="1" t="s">
        <v>59</v>
      </c>
      <c r="V1928" s="1">
        <v>1</v>
      </c>
      <c r="W1928" s="1">
        <v>1</v>
      </c>
      <c r="X1928" s="1">
        <v>1</v>
      </c>
      <c r="Y1928" s="1" t="s">
        <v>58</v>
      </c>
      <c r="Z1928" s="1" t="s">
        <v>66</v>
      </c>
      <c r="AA1928" s="1" t="s">
        <v>58</v>
      </c>
      <c r="AB1928" s="1" t="s">
        <v>66</v>
      </c>
      <c r="AC1928" s="1" t="s">
        <v>58</v>
      </c>
      <c r="AD1928" s="1" t="s">
        <v>58</v>
      </c>
      <c r="AE1928" s="1" t="s">
        <v>58</v>
      </c>
      <c r="AF1928" s="1" t="s">
        <v>58</v>
      </c>
      <c r="AG1928" s="1" t="s">
        <v>58</v>
      </c>
      <c r="AH1928" s="1" t="s">
        <v>66</v>
      </c>
      <c r="AI1928" s="1" t="s">
        <v>58</v>
      </c>
      <c r="AJ1928" s="1" t="s">
        <v>58</v>
      </c>
      <c r="AK1928" s="1">
        <v>1</v>
      </c>
      <c r="AL1928" s="1">
        <v>0</v>
      </c>
      <c r="AM1928" s="1">
        <v>1</v>
      </c>
      <c r="AN1928" s="1">
        <v>0</v>
      </c>
      <c r="AO1928" s="1">
        <v>1</v>
      </c>
      <c r="AP1928" s="1">
        <v>0</v>
      </c>
      <c r="AQ1928" s="1">
        <v>0</v>
      </c>
      <c r="AR1928" s="1">
        <v>1</v>
      </c>
      <c r="AS1928" s="1">
        <v>1</v>
      </c>
      <c r="AT1928" s="1">
        <v>7</v>
      </c>
      <c r="AU1928" s="1">
        <v>59015</v>
      </c>
      <c r="AV1928" s="1">
        <v>13</v>
      </c>
      <c r="AW1928" s="1" t="s">
        <v>59</v>
      </c>
      <c r="AX1928" s="1">
        <v>5</v>
      </c>
    </row>
    <row r="1929" spans="1:50">
      <c r="A1929" s="1" t="s">
        <v>3356</v>
      </c>
      <c r="B1929" s="1" t="s">
        <v>3357</v>
      </c>
      <c r="C1929" s="1" t="s">
        <v>171</v>
      </c>
      <c r="D1929" s="1">
        <v>8160</v>
      </c>
      <c r="E1929" s="1" t="s">
        <v>63</v>
      </c>
      <c r="F1929" s="1">
        <v>64</v>
      </c>
      <c r="G1929" s="1" t="s">
        <v>70</v>
      </c>
      <c r="H1929" s="1">
        <v>329.93</v>
      </c>
      <c r="I1929" s="1" t="s">
        <v>55</v>
      </c>
      <c r="J1929" s="1" t="s">
        <v>56</v>
      </c>
      <c r="K1929" s="1" t="s">
        <v>116</v>
      </c>
      <c r="L1929" s="1" t="s">
        <v>66</v>
      </c>
      <c r="M1929" s="1">
        <v>2</v>
      </c>
      <c r="N1929" s="1">
        <v>2</v>
      </c>
      <c r="O1929" s="1">
        <v>2</v>
      </c>
      <c r="P1929" s="1">
        <v>0</v>
      </c>
      <c r="Q1929" s="1" t="s">
        <v>59</v>
      </c>
      <c r="R1929" s="1" t="s">
        <v>59</v>
      </c>
      <c r="S1929" s="1" t="s">
        <v>59</v>
      </c>
      <c r="T1929" s="1" t="s">
        <v>59</v>
      </c>
      <c r="U1929" s="1" t="s">
        <v>59</v>
      </c>
      <c r="V1929" s="1">
        <v>1</v>
      </c>
      <c r="W1929" s="1">
        <v>1</v>
      </c>
      <c r="X1929" s="1">
        <v>1</v>
      </c>
      <c r="Y1929" s="1" t="s">
        <v>58</v>
      </c>
      <c r="Z1929" s="1" t="s">
        <v>58</v>
      </c>
      <c r="AA1929" s="1" t="s">
        <v>58</v>
      </c>
      <c r="AB1929" s="1" t="s">
        <v>58</v>
      </c>
      <c r="AC1929" s="1" t="s">
        <v>58</v>
      </c>
      <c r="AD1929" s="1" t="s">
        <v>58</v>
      </c>
      <c r="AE1929" s="1" t="s">
        <v>58</v>
      </c>
      <c r="AF1929" s="1" t="s">
        <v>58</v>
      </c>
      <c r="AG1929" s="1" t="s">
        <v>58</v>
      </c>
      <c r="AH1929" s="1" t="s">
        <v>58</v>
      </c>
      <c r="AI1929" s="1" t="s">
        <v>58</v>
      </c>
      <c r="AJ1929" s="1" t="s">
        <v>58</v>
      </c>
      <c r="AK1929" s="1">
        <v>0</v>
      </c>
      <c r="AL1929" s="1">
        <v>0</v>
      </c>
      <c r="AM1929" s="1">
        <v>1</v>
      </c>
      <c r="AN1929" s="1">
        <v>0</v>
      </c>
      <c r="AO1929" s="1">
        <v>1</v>
      </c>
      <c r="AP1929" s="1">
        <v>0</v>
      </c>
      <c r="AQ1929" s="1">
        <v>0</v>
      </c>
      <c r="AR1929" s="1">
        <v>0</v>
      </c>
      <c r="AS1929" s="1">
        <v>1</v>
      </c>
      <c r="AT1929" s="1">
        <v>8</v>
      </c>
      <c r="AU1929" s="1">
        <v>92314</v>
      </c>
      <c r="AV1929" s="1">
        <v>15.3</v>
      </c>
      <c r="AW1929" s="1" t="s">
        <v>59</v>
      </c>
      <c r="AX1929" s="1">
        <v>3</v>
      </c>
    </row>
    <row r="1930" spans="1:50">
      <c r="A1930" s="1" t="s">
        <v>3358</v>
      </c>
      <c r="B1930" s="1" t="s">
        <v>2782</v>
      </c>
      <c r="C1930" s="1" t="s">
        <v>366</v>
      </c>
      <c r="D1930" s="1">
        <v>7160</v>
      </c>
      <c r="E1930" s="1" t="s">
        <v>63</v>
      </c>
      <c r="F1930" s="1">
        <v>62</v>
      </c>
      <c r="G1930" s="1" t="s">
        <v>70</v>
      </c>
      <c r="H1930" s="1">
        <v>284.87</v>
      </c>
      <c r="I1930" s="1" t="s">
        <v>94</v>
      </c>
      <c r="J1930" s="1" t="s">
        <v>56</v>
      </c>
      <c r="K1930" s="1" t="s">
        <v>72</v>
      </c>
      <c r="L1930" s="1" t="s">
        <v>58</v>
      </c>
      <c r="M1930" s="1">
        <v>0</v>
      </c>
      <c r="N1930" s="1">
        <v>2</v>
      </c>
      <c r="O1930" s="1">
        <v>2</v>
      </c>
      <c r="P1930" s="1">
        <v>0</v>
      </c>
      <c r="Q1930" s="1" t="s">
        <v>59</v>
      </c>
      <c r="R1930" s="1" t="s">
        <v>59</v>
      </c>
      <c r="S1930" s="1" t="s">
        <v>59</v>
      </c>
      <c r="T1930" s="1" t="s">
        <v>59</v>
      </c>
      <c r="U1930" s="1" t="s">
        <v>59</v>
      </c>
      <c r="V1930" s="1">
        <v>1</v>
      </c>
      <c r="W1930" s="1">
        <v>1</v>
      </c>
      <c r="X1930" s="1">
        <v>0</v>
      </c>
      <c r="Y1930" s="1" t="s">
        <v>58</v>
      </c>
      <c r="Z1930" s="1" t="s">
        <v>66</v>
      </c>
      <c r="AA1930" s="1" t="s">
        <v>58</v>
      </c>
      <c r="AB1930" s="1" t="s">
        <v>66</v>
      </c>
      <c r="AC1930" s="1" t="s">
        <v>58</v>
      </c>
      <c r="AD1930" s="1" t="s">
        <v>66</v>
      </c>
      <c r="AE1930" s="1" t="s">
        <v>66</v>
      </c>
      <c r="AF1930" s="1" t="s">
        <v>58</v>
      </c>
      <c r="AG1930" s="1" t="s">
        <v>58</v>
      </c>
      <c r="AH1930" s="1" t="s">
        <v>58</v>
      </c>
      <c r="AI1930" s="1" t="s">
        <v>58</v>
      </c>
      <c r="AJ1930" s="1" t="s">
        <v>66</v>
      </c>
      <c r="AK1930" s="1">
        <v>0</v>
      </c>
      <c r="AL1930" s="1">
        <v>0</v>
      </c>
      <c r="AM1930" s="1">
        <v>1</v>
      </c>
      <c r="AN1930" s="1">
        <v>1</v>
      </c>
      <c r="AO1930" s="1">
        <v>0</v>
      </c>
      <c r="AP1930" s="1">
        <v>0</v>
      </c>
      <c r="AQ1930" s="1">
        <v>0</v>
      </c>
      <c r="AR1930" s="1">
        <v>0</v>
      </c>
      <c r="AS1930" s="1">
        <v>0</v>
      </c>
      <c r="AT1930" s="1">
        <v>7</v>
      </c>
      <c r="AU1930" s="1">
        <v>67856</v>
      </c>
      <c r="AV1930" s="1">
        <v>13.6</v>
      </c>
      <c r="AW1930" s="1" t="s">
        <v>59</v>
      </c>
      <c r="AX1930" s="1">
        <v>4</v>
      </c>
    </row>
    <row r="1931" spans="1:50">
      <c r="A1931" s="1" t="s">
        <v>3359</v>
      </c>
      <c r="B1931" s="1" t="s">
        <v>3360</v>
      </c>
      <c r="C1931" s="1" t="s">
        <v>93</v>
      </c>
      <c r="D1931" s="1">
        <v>1200</v>
      </c>
      <c r="E1931" s="1" t="s">
        <v>53</v>
      </c>
      <c r="F1931" s="1">
        <v>0</v>
      </c>
      <c r="G1931" s="1" t="s">
        <v>64</v>
      </c>
      <c r="H1931" s="1">
        <v>432.89</v>
      </c>
      <c r="I1931" s="1" t="s">
        <v>55</v>
      </c>
      <c r="J1931" s="1" t="s">
        <v>55</v>
      </c>
      <c r="K1931" s="1" t="s">
        <v>128</v>
      </c>
      <c r="L1931" s="1" t="s">
        <v>58</v>
      </c>
      <c r="M1931" s="1">
        <v>0</v>
      </c>
      <c r="N1931" s="1">
        <v>0</v>
      </c>
      <c r="O1931" s="1">
        <v>0</v>
      </c>
      <c r="P1931" s="1">
        <v>0</v>
      </c>
      <c r="Q1931" s="1" t="s">
        <v>59</v>
      </c>
      <c r="R1931" s="1" t="s">
        <v>59</v>
      </c>
      <c r="S1931" s="1" t="s">
        <v>59</v>
      </c>
      <c r="T1931" s="1" t="s">
        <v>59</v>
      </c>
      <c r="U1931" s="1" t="s">
        <v>59</v>
      </c>
      <c r="W1931" s="1">
        <v>0</v>
      </c>
      <c r="X1931" s="1">
        <v>0</v>
      </c>
      <c r="Y1931" s="1" t="s">
        <v>58</v>
      </c>
      <c r="Z1931" s="1" t="s">
        <v>66</v>
      </c>
      <c r="AA1931" s="1" t="s">
        <v>58</v>
      </c>
      <c r="AB1931" s="1" t="s">
        <v>66</v>
      </c>
      <c r="AC1931" s="1" t="s">
        <v>58</v>
      </c>
      <c r="AD1931" s="1" t="s">
        <v>58</v>
      </c>
      <c r="AE1931" s="1" t="s">
        <v>58</v>
      </c>
      <c r="AF1931" s="1" t="s">
        <v>58</v>
      </c>
      <c r="AG1931" s="1" t="s">
        <v>58</v>
      </c>
      <c r="AH1931" s="1" t="s">
        <v>58</v>
      </c>
      <c r="AI1931" s="1" t="s">
        <v>58</v>
      </c>
      <c r="AJ1931" s="1" t="s">
        <v>58</v>
      </c>
      <c r="AK1931" s="1">
        <v>0</v>
      </c>
      <c r="AL1931" s="1">
        <v>0</v>
      </c>
      <c r="AM1931" s="1">
        <v>1</v>
      </c>
      <c r="AN1931" s="1">
        <v>0</v>
      </c>
      <c r="AO1931" s="1">
        <v>1</v>
      </c>
      <c r="AP1931" s="1">
        <v>0</v>
      </c>
      <c r="AQ1931" s="1">
        <v>1</v>
      </c>
      <c r="AR1931" s="1">
        <v>0</v>
      </c>
      <c r="AS1931" s="1">
        <v>0</v>
      </c>
      <c r="AT1931" s="1">
        <v>7</v>
      </c>
      <c r="AU1931" s="1">
        <v>88420</v>
      </c>
      <c r="AV1931" s="1">
        <v>13.7</v>
      </c>
      <c r="AW1931" s="1" t="s">
        <v>59</v>
      </c>
      <c r="AX1931" s="1">
        <v>5</v>
      </c>
    </row>
    <row r="1932" spans="1:50">
      <c r="A1932" s="1" t="s">
        <v>3361</v>
      </c>
      <c r="B1932" s="1" t="s">
        <v>3362</v>
      </c>
      <c r="C1932" s="1" t="s">
        <v>93</v>
      </c>
      <c r="D1932" s="1">
        <v>6320</v>
      </c>
      <c r="E1932" s="1" t="s">
        <v>63</v>
      </c>
      <c r="F1932" s="1">
        <v>64</v>
      </c>
      <c r="G1932" s="1" t="s">
        <v>70</v>
      </c>
      <c r="H1932" s="1">
        <v>274.67</v>
      </c>
      <c r="I1932" s="1" t="s">
        <v>105</v>
      </c>
      <c r="J1932" s="1" t="s">
        <v>71</v>
      </c>
      <c r="K1932" s="1" t="s">
        <v>57</v>
      </c>
      <c r="L1932" s="1" t="s">
        <v>58</v>
      </c>
      <c r="M1932" s="1">
        <v>0</v>
      </c>
      <c r="N1932" s="1">
        <v>1</v>
      </c>
      <c r="O1932" s="1">
        <v>1</v>
      </c>
      <c r="P1932" s="1">
        <v>0</v>
      </c>
      <c r="Q1932" s="1" t="s">
        <v>59</v>
      </c>
      <c r="R1932" s="1" t="s">
        <v>59</v>
      </c>
      <c r="S1932" s="1" t="s">
        <v>59</v>
      </c>
      <c r="T1932" s="1" t="s">
        <v>59</v>
      </c>
      <c r="U1932" s="1" t="s">
        <v>59</v>
      </c>
      <c r="W1932" s="1">
        <v>0</v>
      </c>
      <c r="X1932" s="1">
        <v>0</v>
      </c>
      <c r="Y1932" s="1" t="s">
        <v>66</v>
      </c>
      <c r="Z1932" s="1" t="s">
        <v>66</v>
      </c>
      <c r="AA1932" s="1" t="s">
        <v>58</v>
      </c>
      <c r="AB1932" s="1" t="s">
        <v>66</v>
      </c>
      <c r="AC1932" s="1" t="s">
        <v>58</v>
      </c>
      <c r="AD1932" s="1" t="s">
        <v>58</v>
      </c>
      <c r="AE1932" s="1" t="s">
        <v>58</v>
      </c>
      <c r="AF1932" s="1" t="s">
        <v>58</v>
      </c>
      <c r="AG1932" s="1" t="s">
        <v>58</v>
      </c>
      <c r="AH1932" s="1" t="s">
        <v>58</v>
      </c>
      <c r="AI1932" s="1" t="s">
        <v>58</v>
      </c>
      <c r="AJ1932" s="1" t="s">
        <v>58</v>
      </c>
      <c r="AK1932" s="1">
        <v>1</v>
      </c>
      <c r="AL1932" s="1">
        <v>1</v>
      </c>
      <c r="AM1932" s="1">
        <v>0</v>
      </c>
      <c r="AN1932" s="1">
        <v>1</v>
      </c>
      <c r="AO1932" s="1">
        <v>0</v>
      </c>
      <c r="AP1932" s="1">
        <v>0</v>
      </c>
      <c r="AQ1932" s="1">
        <v>0</v>
      </c>
      <c r="AR1932" s="1">
        <v>1</v>
      </c>
      <c r="AS1932" s="1">
        <v>1</v>
      </c>
      <c r="AT1932" s="1">
        <v>3</v>
      </c>
      <c r="AU1932" s="1">
        <v>56982</v>
      </c>
      <c r="AV1932" s="1">
        <v>12.2</v>
      </c>
      <c r="AW1932" s="1" t="s">
        <v>66</v>
      </c>
      <c r="AX1932" s="1">
        <v>5</v>
      </c>
    </row>
    <row r="1933" spans="1:50">
      <c r="A1933" s="1" t="s">
        <v>3363</v>
      </c>
      <c r="B1933" s="1" t="s">
        <v>3364</v>
      </c>
      <c r="C1933" s="1" t="s">
        <v>75</v>
      </c>
      <c r="D1933" s="1">
        <v>3000</v>
      </c>
      <c r="E1933" s="1" t="s">
        <v>53</v>
      </c>
      <c r="F1933" s="1">
        <v>54</v>
      </c>
      <c r="G1933" s="1" t="s">
        <v>226</v>
      </c>
      <c r="H1933" s="1">
        <v>339.14</v>
      </c>
      <c r="I1933" s="1" t="s">
        <v>55</v>
      </c>
      <c r="J1933" s="1" t="s">
        <v>55</v>
      </c>
      <c r="K1933" s="1" t="s">
        <v>128</v>
      </c>
      <c r="L1933" s="1" t="s">
        <v>58</v>
      </c>
      <c r="M1933" s="1">
        <v>0</v>
      </c>
      <c r="N1933" s="1">
        <v>2</v>
      </c>
      <c r="O1933" s="1">
        <v>2</v>
      </c>
      <c r="P1933" s="1">
        <v>0</v>
      </c>
      <c r="Q1933" s="1" t="s">
        <v>59</v>
      </c>
      <c r="R1933" s="1" t="s">
        <v>59</v>
      </c>
      <c r="S1933" s="1" t="s">
        <v>59</v>
      </c>
      <c r="T1933" s="1" t="s">
        <v>59</v>
      </c>
      <c r="U1933" s="1" t="s">
        <v>59</v>
      </c>
      <c r="V1933" s="1">
        <v>2</v>
      </c>
      <c r="W1933" s="1">
        <v>1</v>
      </c>
      <c r="X1933" s="1">
        <v>1</v>
      </c>
      <c r="Y1933" s="1" t="s">
        <v>58</v>
      </c>
      <c r="Z1933" s="1" t="s">
        <v>66</v>
      </c>
      <c r="AA1933" s="1" t="s">
        <v>58</v>
      </c>
      <c r="AB1933" s="1" t="s">
        <v>66</v>
      </c>
      <c r="AC1933" s="1" t="s">
        <v>58</v>
      </c>
      <c r="AD1933" s="1" t="s">
        <v>58</v>
      </c>
      <c r="AE1933" s="1" t="s">
        <v>66</v>
      </c>
      <c r="AF1933" s="1" t="s">
        <v>58</v>
      </c>
      <c r="AG1933" s="1" t="s">
        <v>58</v>
      </c>
      <c r="AH1933" s="1" t="s">
        <v>58</v>
      </c>
      <c r="AI1933" s="1" t="s">
        <v>58</v>
      </c>
      <c r="AJ1933" s="1" t="s">
        <v>58</v>
      </c>
      <c r="AK1933" s="1">
        <v>0</v>
      </c>
      <c r="AL1933" s="1">
        <v>0</v>
      </c>
      <c r="AM1933" s="1">
        <v>1</v>
      </c>
      <c r="AN1933" s="1">
        <v>0</v>
      </c>
      <c r="AO1933" s="1">
        <v>1</v>
      </c>
      <c r="AP1933" s="1">
        <v>0</v>
      </c>
      <c r="AQ1933" s="1">
        <v>0</v>
      </c>
      <c r="AR1933" s="1">
        <v>0</v>
      </c>
      <c r="AS1933" s="1">
        <v>1</v>
      </c>
      <c r="AT1933" s="1">
        <v>8</v>
      </c>
      <c r="AU1933" s="1">
        <v>89658</v>
      </c>
      <c r="AV1933" s="1">
        <v>14.9</v>
      </c>
      <c r="AW1933" s="1" t="s">
        <v>59</v>
      </c>
      <c r="AX1933" s="1">
        <v>1</v>
      </c>
    </row>
    <row r="1934" spans="1:50">
      <c r="A1934" s="1" t="s">
        <v>3365</v>
      </c>
      <c r="B1934" s="1" t="s">
        <v>1765</v>
      </c>
      <c r="C1934" s="1" t="s">
        <v>137</v>
      </c>
      <c r="D1934" s="1">
        <v>6480</v>
      </c>
      <c r="E1934" s="1" t="s">
        <v>63</v>
      </c>
      <c r="F1934" s="1">
        <v>58</v>
      </c>
      <c r="G1934" s="1" t="s">
        <v>226</v>
      </c>
      <c r="H1934" s="1">
        <v>392.43</v>
      </c>
      <c r="I1934" s="1" t="s">
        <v>105</v>
      </c>
      <c r="J1934" s="1" t="s">
        <v>71</v>
      </c>
      <c r="K1934" s="1" t="s">
        <v>72</v>
      </c>
      <c r="L1934" s="1" t="s">
        <v>58</v>
      </c>
      <c r="M1934" s="1">
        <v>0</v>
      </c>
      <c r="N1934" s="1">
        <v>2</v>
      </c>
      <c r="O1934" s="1">
        <v>2</v>
      </c>
      <c r="P1934" s="1">
        <v>0</v>
      </c>
      <c r="Q1934" s="1" t="s">
        <v>59</v>
      </c>
      <c r="R1934" s="1" t="s">
        <v>59</v>
      </c>
      <c r="S1934" s="1" t="s">
        <v>59</v>
      </c>
      <c r="T1934" s="1" t="s">
        <v>66</v>
      </c>
      <c r="U1934" s="1" t="s">
        <v>59</v>
      </c>
      <c r="W1934" s="1">
        <v>0</v>
      </c>
      <c r="X1934" s="1">
        <v>0</v>
      </c>
      <c r="Y1934" s="1" t="s">
        <v>66</v>
      </c>
      <c r="Z1934" s="1" t="s">
        <v>66</v>
      </c>
      <c r="AA1934" s="1" t="s">
        <v>58</v>
      </c>
      <c r="AB1934" s="1" t="s">
        <v>66</v>
      </c>
      <c r="AC1934" s="1" t="s">
        <v>58</v>
      </c>
      <c r="AD1934" s="1" t="s">
        <v>58</v>
      </c>
      <c r="AE1934" s="1" t="s">
        <v>66</v>
      </c>
      <c r="AF1934" s="1" t="s">
        <v>58</v>
      </c>
      <c r="AG1934" s="1" t="s">
        <v>58</v>
      </c>
      <c r="AH1934" s="1" t="s">
        <v>58</v>
      </c>
      <c r="AI1934" s="1" t="s">
        <v>58</v>
      </c>
      <c r="AJ1934" s="1" t="s">
        <v>58</v>
      </c>
      <c r="AK1934" s="1">
        <v>0</v>
      </c>
      <c r="AL1934" s="1">
        <v>0</v>
      </c>
      <c r="AM1934" s="1">
        <v>0</v>
      </c>
      <c r="AN1934" s="1">
        <v>0</v>
      </c>
      <c r="AO1934" s="1">
        <v>0</v>
      </c>
      <c r="AP1934" s="1">
        <v>0</v>
      </c>
      <c r="AQ1934" s="1">
        <v>0</v>
      </c>
      <c r="AR1934" s="1">
        <v>0</v>
      </c>
      <c r="AS1934" s="1">
        <v>0</v>
      </c>
      <c r="AT1934" s="1">
        <v>8</v>
      </c>
      <c r="AU1934" s="1">
        <v>83563</v>
      </c>
      <c r="AV1934" s="1">
        <v>13.8</v>
      </c>
      <c r="AW1934" s="1" t="s">
        <v>59</v>
      </c>
      <c r="AX1934" s="1">
        <v>5</v>
      </c>
    </row>
    <row r="1935" spans="1:50">
      <c r="A1935" s="1" t="s">
        <v>3366</v>
      </c>
      <c r="B1935" s="1" t="s">
        <v>139</v>
      </c>
      <c r="C1935" s="1" t="s">
        <v>171</v>
      </c>
      <c r="D1935" s="1">
        <v>5380</v>
      </c>
      <c r="E1935" s="1" t="s">
        <v>53</v>
      </c>
      <c r="F1935" s="1">
        <v>54</v>
      </c>
      <c r="G1935" s="1" t="s">
        <v>226</v>
      </c>
      <c r="H1935" s="1">
        <v>444.41</v>
      </c>
      <c r="I1935" s="1" t="s">
        <v>55</v>
      </c>
      <c r="J1935" s="1" t="s">
        <v>55</v>
      </c>
      <c r="K1935" s="1" t="s">
        <v>72</v>
      </c>
      <c r="L1935" s="1" t="s">
        <v>58</v>
      </c>
      <c r="M1935" s="1">
        <v>0</v>
      </c>
      <c r="N1935" s="1">
        <v>2</v>
      </c>
      <c r="O1935" s="1">
        <v>2</v>
      </c>
      <c r="P1935" s="1">
        <v>0</v>
      </c>
      <c r="Q1935" s="1" t="s">
        <v>59</v>
      </c>
      <c r="R1935" s="1" t="s">
        <v>59</v>
      </c>
      <c r="S1935" s="1" t="s">
        <v>59</v>
      </c>
      <c r="T1935" s="1" t="s">
        <v>59</v>
      </c>
      <c r="U1935" s="1" t="s">
        <v>59</v>
      </c>
      <c r="V1935" s="1">
        <v>2</v>
      </c>
      <c r="W1935" s="1">
        <v>1</v>
      </c>
      <c r="X1935" s="1">
        <v>1</v>
      </c>
      <c r="Y1935" s="1" t="s">
        <v>66</v>
      </c>
      <c r="Z1935" s="1" t="s">
        <v>66</v>
      </c>
      <c r="AA1935" s="1" t="s">
        <v>58</v>
      </c>
      <c r="AB1935" s="1" t="s">
        <v>66</v>
      </c>
      <c r="AC1935" s="1" t="s">
        <v>58</v>
      </c>
      <c r="AD1935" s="1" t="s">
        <v>58</v>
      </c>
      <c r="AE1935" s="1" t="s">
        <v>58</v>
      </c>
      <c r="AF1935" s="1" t="s">
        <v>58</v>
      </c>
      <c r="AG1935" s="1" t="s">
        <v>58</v>
      </c>
      <c r="AH1935" s="1" t="s">
        <v>58</v>
      </c>
      <c r="AI1935" s="1" t="s">
        <v>58</v>
      </c>
      <c r="AJ1935" s="1" t="s">
        <v>58</v>
      </c>
      <c r="AK1935" s="1">
        <v>0</v>
      </c>
      <c r="AL1935" s="1">
        <v>1</v>
      </c>
      <c r="AM1935" s="1">
        <v>1</v>
      </c>
      <c r="AN1935" s="1">
        <v>0</v>
      </c>
      <c r="AO1935" s="1">
        <v>0</v>
      </c>
      <c r="AP1935" s="1">
        <v>0</v>
      </c>
      <c r="AQ1935" s="1">
        <v>0</v>
      </c>
      <c r="AR1935" s="1">
        <v>0</v>
      </c>
      <c r="AS1935" s="1">
        <v>0</v>
      </c>
      <c r="AT1935" s="1">
        <v>7</v>
      </c>
      <c r="AU1935" s="1">
        <v>80624</v>
      </c>
      <c r="AV1935" s="1">
        <v>12.8</v>
      </c>
      <c r="AW1935" s="1" t="s">
        <v>59</v>
      </c>
      <c r="AX1935" s="1">
        <v>3</v>
      </c>
    </row>
    <row r="1936" spans="1:50">
      <c r="A1936" s="1" t="s">
        <v>3367</v>
      </c>
      <c r="B1936" s="1" t="s">
        <v>1072</v>
      </c>
      <c r="C1936" s="1" t="s">
        <v>236</v>
      </c>
      <c r="D1936" s="1">
        <v>6200</v>
      </c>
      <c r="E1936" s="1" t="s">
        <v>53</v>
      </c>
      <c r="F1936" s="1">
        <v>34</v>
      </c>
      <c r="G1936" s="1" t="s">
        <v>70</v>
      </c>
      <c r="H1936" s="1">
        <v>282.89</v>
      </c>
      <c r="I1936" s="1" t="s">
        <v>100</v>
      </c>
      <c r="J1936" s="1" t="s">
        <v>71</v>
      </c>
      <c r="K1936" s="1" t="s">
        <v>256</v>
      </c>
      <c r="L1936" s="1" t="s">
        <v>66</v>
      </c>
      <c r="M1936" s="1">
        <v>4</v>
      </c>
      <c r="N1936" s="1">
        <v>1</v>
      </c>
      <c r="O1936" s="1">
        <v>1</v>
      </c>
      <c r="P1936" s="1">
        <v>0</v>
      </c>
      <c r="Q1936" s="1" t="s">
        <v>59</v>
      </c>
      <c r="R1936" s="1" t="s">
        <v>59</v>
      </c>
      <c r="S1936" s="1" t="s">
        <v>66</v>
      </c>
      <c r="T1936" s="1" t="s">
        <v>66</v>
      </c>
      <c r="U1936" s="1" t="s">
        <v>59</v>
      </c>
      <c r="V1936" s="1">
        <v>1</v>
      </c>
      <c r="W1936" s="1">
        <v>0</v>
      </c>
      <c r="X1936" s="1">
        <v>0</v>
      </c>
      <c r="Y1936" s="1" t="s">
        <v>59</v>
      </c>
      <c r="Z1936" s="1" t="s">
        <v>59</v>
      </c>
      <c r="AA1936" s="1" t="s">
        <v>59</v>
      </c>
      <c r="AB1936" s="1" t="s">
        <v>59</v>
      </c>
      <c r="AC1936" s="1" t="s">
        <v>59</v>
      </c>
      <c r="AD1936" s="1" t="s">
        <v>59</v>
      </c>
      <c r="AE1936" s="1" t="s">
        <v>59</v>
      </c>
      <c r="AF1936" s="1" t="s">
        <v>59</v>
      </c>
      <c r="AG1936" s="1" t="s">
        <v>59</v>
      </c>
      <c r="AH1936" s="1" t="s">
        <v>59</v>
      </c>
      <c r="AI1936" s="1" t="s">
        <v>59</v>
      </c>
      <c r="AJ1936" s="1" t="s">
        <v>59</v>
      </c>
      <c r="AT1936" s="1">
        <v>7</v>
      </c>
      <c r="AU1936" s="1">
        <v>65728</v>
      </c>
      <c r="AV1936" s="1">
        <v>13.8</v>
      </c>
      <c r="AW1936" s="1" t="s">
        <v>59</v>
      </c>
      <c r="AX1936" s="1">
        <v>4</v>
      </c>
    </row>
    <row r="1937" spans="1:50">
      <c r="A1937" s="1" t="s">
        <v>3368</v>
      </c>
      <c r="B1937" s="1" t="s">
        <v>3369</v>
      </c>
      <c r="C1937" s="1" t="s">
        <v>328</v>
      </c>
      <c r="D1937" s="1">
        <v>6400</v>
      </c>
      <c r="E1937" s="1" t="s">
        <v>63</v>
      </c>
      <c r="F1937" s="1">
        <v>56</v>
      </c>
      <c r="G1937" s="1" t="s">
        <v>226</v>
      </c>
      <c r="H1937" s="1">
        <v>334.21</v>
      </c>
      <c r="I1937" s="1" t="s">
        <v>100</v>
      </c>
      <c r="J1937" s="1" t="s">
        <v>71</v>
      </c>
      <c r="K1937" s="1" t="s">
        <v>72</v>
      </c>
      <c r="L1937" s="1" t="s">
        <v>58</v>
      </c>
      <c r="M1937" s="1">
        <v>0</v>
      </c>
      <c r="N1937" s="1">
        <v>2</v>
      </c>
      <c r="O1937" s="1">
        <v>1</v>
      </c>
      <c r="P1937" s="1">
        <v>0</v>
      </c>
      <c r="Q1937" s="1" t="s">
        <v>59</v>
      </c>
      <c r="R1937" s="1" t="s">
        <v>66</v>
      </c>
      <c r="S1937" s="1" t="s">
        <v>66</v>
      </c>
      <c r="T1937" s="1" t="s">
        <v>66</v>
      </c>
      <c r="U1937" s="1" t="s">
        <v>66</v>
      </c>
      <c r="V1937" s="1">
        <v>1</v>
      </c>
      <c r="W1937" s="1">
        <v>1</v>
      </c>
      <c r="X1937" s="1">
        <v>1</v>
      </c>
      <c r="Y1937" s="1" t="s">
        <v>66</v>
      </c>
      <c r="Z1937" s="1" t="s">
        <v>66</v>
      </c>
      <c r="AA1937" s="1" t="s">
        <v>58</v>
      </c>
      <c r="AB1937" s="1" t="s">
        <v>66</v>
      </c>
      <c r="AC1937" s="1" t="s">
        <v>58</v>
      </c>
      <c r="AD1937" s="1" t="s">
        <v>58</v>
      </c>
      <c r="AE1937" s="1" t="s">
        <v>66</v>
      </c>
      <c r="AF1937" s="1" t="s">
        <v>58</v>
      </c>
      <c r="AG1937" s="1" t="s">
        <v>58</v>
      </c>
      <c r="AH1937" s="1" t="s">
        <v>66</v>
      </c>
      <c r="AI1937" s="1" t="s">
        <v>58</v>
      </c>
      <c r="AJ1937" s="1" t="s">
        <v>58</v>
      </c>
      <c r="AK1937" s="1">
        <v>1</v>
      </c>
      <c r="AL1937" s="1">
        <v>1</v>
      </c>
      <c r="AM1937" s="1">
        <v>0</v>
      </c>
      <c r="AN1937" s="1">
        <v>0</v>
      </c>
      <c r="AO1937" s="1">
        <v>1</v>
      </c>
      <c r="AP1937" s="1">
        <v>0</v>
      </c>
      <c r="AQ1937" s="1">
        <v>0</v>
      </c>
      <c r="AR1937" s="1">
        <v>0</v>
      </c>
      <c r="AS1937" s="1">
        <v>1</v>
      </c>
      <c r="AT1937" s="1">
        <v>8</v>
      </c>
      <c r="AU1937" s="1">
        <v>66249</v>
      </c>
      <c r="AV1937" s="1">
        <v>13.4</v>
      </c>
      <c r="AW1937" s="1" t="s">
        <v>59</v>
      </c>
      <c r="AX1937" s="1">
        <v>5</v>
      </c>
    </row>
    <row r="1938" spans="1:50">
      <c r="A1938" s="1" t="s">
        <v>3370</v>
      </c>
      <c r="B1938" s="1" t="s">
        <v>2782</v>
      </c>
      <c r="C1938" s="1" t="s">
        <v>366</v>
      </c>
      <c r="D1938" s="1">
        <v>7160</v>
      </c>
      <c r="E1938" s="1" t="s">
        <v>53</v>
      </c>
      <c r="F1938" s="1">
        <v>34</v>
      </c>
      <c r="G1938" s="1" t="s">
        <v>226</v>
      </c>
      <c r="H1938" s="1">
        <v>282.57</v>
      </c>
      <c r="I1938" s="1" t="s">
        <v>55</v>
      </c>
      <c r="J1938" s="1" t="s">
        <v>55</v>
      </c>
      <c r="K1938" s="1" t="s">
        <v>145</v>
      </c>
      <c r="L1938" s="1" t="s">
        <v>58</v>
      </c>
      <c r="M1938" s="1">
        <v>0</v>
      </c>
      <c r="N1938" s="1">
        <v>1</v>
      </c>
      <c r="O1938" s="1">
        <v>1</v>
      </c>
      <c r="P1938" s="1">
        <v>0</v>
      </c>
      <c r="Q1938" s="1" t="s">
        <v>59</v>
      </c>
      <c r="R1938" s="1" t="s">
        <v>59</v>
      </c>
      <c r="S1938" s="1" t="s">
        <v>59</v>
      </c>
      <c r="T1938" s="1" t="s">
        <v>59</v>
      </c>
      <c r="U1938" s="1" t="s">
        <v>59</v>
      </c>
      <c r="V1938" s="1">
        <v>1</v>
      </c>
      <c r="W1938" s="1">
        <v>1</v>
      </c>
      <c r="X1938" s="1">
        <v>0</v>
      </c>
      <c r="Y1938" s="1" t="s">
        <v>58</v>
      </c>
      <c r="Z1938" s="1" t="s">
        <v>66</v>
      </c>
      <c r="AA1938" s="1" t="s">
        <v>58</v>
      </c>
      <c r="AB1938" s="1" t="s">
        <v>66</v>
      </c>
      <c r="AC1938" s="1" t="s">
        <v>58</v>
      </c>
      <c r="AD1938" s="1" t="s">
        <v>58</v>
      </c>
      <c r="AE1938" s="1" t="s">
        <v>58</v>
      </c>
      <c r="AF1938" s="1" t="s">
        <v>58</v>
      </c>
      <c r="AG1938" s="1" t="s">
        <v>58</v>
      </c>
      <c r="AH1938" s="1" t="s">
        <v>58</v>
      </c>
      <c r="AI1938" s="1" t="s">
        <v>58</v>
      </c>
      <c r="AJ1938" s="1" t="s">
        <v>58</v>
      </c>
      <c r="AK1938" s="1">
        <v>0</v>
      </c>
      <c r="AL1938" s="1">
        <v>1</v>
      </c>
      <c r="AM1938" s="1">
        <v>1</v>
      </c>
      <c r="AN1938" s="1">
        <v>0</v>
      </c>
      <c r="AO1938" s="1">
        <v>1</v>
      </c>
      <c r="AP1938" s="1">
        <v>1</v>
      </c>
      <c r="AQ1938" s="1">
        <v>0</v>
      </c>
      <c r="AR1938" s="1">
        <v>0</v>
      </c>
      <c r="AS1938" s="1">
        <v>1</v>
      </c>
      <c r="AT1938" s="1">
        <v>6</v>
      </c>
      <c r="AU1938" s="1">
        <v>63874</v>
      </c>
      <c r="AV1938" s="1">
        <v>13.1</v>
      </c>
      <c r="AW1938" s="1" t="s">
        <v>59</v>
      </c>
      <c r="AX1938" s="1">
        <v>4</v>
      </c>
    </row>
    <row r="1939" spans="1:50">
      <c r="A1939" s="1" t="s">
        <v>3371</v>
      </c>
      <c r="B1939" s="1" t="s">
        <v>3072</v>
      </c>
      <c r="C1939" s="1" t="s">
        <v>171</v>
      </c>
      <c r="D1939" s="1">
        <v>2281</v>
      </c>
      <c r="E1939" s="1" t="s">
        <v>63</v>
      </c>
      <c r="F1939" s="1">
        <v>52</v>
      </c>
      <c r="G1939" s="1" t="s">
        <v>70</v>
      </c>
      <c r="H1939" s="1">
        <v>397.37</v>
      </c>
      <c r="I1939" s="1" t="s">
        <v>105</v>
      </c>
      <c r="J1939" s="1" t="s">
        <v>71</v>
      </c>
      <c r="K1939" s="1" t="s">
        <v>145</v>
      </c>
      <c r="L1939" s="1" t="s">
        <v>66</v>
      </c>
      <c r="M1939" s="1">
        <v>1</v>
      </c>
      <c r="N1939" s="1">
        <v>2</v>
      </c>
      <c r="O1939" s="1">
        <v>2</v>
      </c>
      <c r="P1939" s="1">
        <v>0</v>
      </c>
      <c r="Q1939" s="1" t="s">
        <v>59</v>
      </c>
      <c r="R1939" s="1" t="s">
        <v>59</v>
      </c>
      <c r="S1939" s="1" t="s">
        <v>66</v>
      </c>
      <c r="T1939" s="1" t="s">
        <v>59</v>
      </c>
      <c r="U1939" s="1" t="s">
        <v>59</v>
      </c>
      <c r="V1939" s="1">
        <v>0</v>
      </c>
      <c r="W1939" s="1">
        <v>1</v>
      </c>
      <c r="X1939" s="1">
        <v>0</v>
      </c>
      <c r="Y1939" s="1" t="s">
        <v>66</v>
      </c>
      <c r="Z1939" s="1" t="s">
        <v>66</v>
      </c>
      <c r="AA1939" s="1" t="s">
        <v>66</v>
      </c>
      <c r="AB1939" s="1" t="s">
        <v>66</v>
      </c>
      <c r="AC1939" s="1" t="s">
        <v>58</v>
      </c>
      <c r="AD1939" s="1" t="s">
        <v>58</v>
      </c>
      <c r="AE1939" s="1" t="s">
        <v>66</v>
      </c>
      <c r="AF1939" s="1" t="s">
        <v>58</v>
      </c>
      <c r="AG1939" s="1" t="s">
        <v>58</v>
      </c>
      <c r="AH1939" s="1" t="s">
        <v>58</v>
      </c>
      <c r="AI1939" s="1" t="s">
        <v>58</v>
      </c>
      <c r="AJ1939" s="1" t="s">
        <v>58</v>
      </c>
      <c r="AK1939" s="1">
        <v>0</v>
      </c>
      <c r="AL1939" s="1">
        <v>0</v>
      </c>
      <c r="AM1939" s="1">
        <v>1</v>
      </c>
      <c r="AN1939" s="1">
        <v>1</v>
      </c>
      <c r="AO1939" s="1">
        <v>1</v>
      </c>
      <c r="AP1939" s="1">
        <v>0</v>
      </c>
      <c r="AQ1939" s="1">
        <v>0</v>
      </c>
      <c r="AR1939" s="1">
        <v>0</v>
      </c>
      <c r="AS1939" s="1">
        <v>1</v>
      </c>
      <c r="AT1939" s="1">
        <v>8</v>
      </c>
      <c r="AU1939" s="1">
        <v>88888</v>
      </c>
      <c r="AV1939" s="1">
        <v>14</v>
      </c>
      <c r="AW1939" s="1" t="s">
        <v>59</v>
      </c>
      <c r="AX1939" s="1">
        <v>3</v>
      </c>
    </row>
    <row r="1940" spans="1:50">
      <c r="A1940" s="1" t="s">
        <v>3372</v>
      </c>
      <c r="B1940" s="1" t="s">
        <v>3373</v>
      </c>
      <c r="C1940" s="1" t="s">
        <v>148</v>
      </c>
      <c r="D1940" s="1">
        <v>875</v>
      </c>
      <c r="E1940" s="1" t="s">
        <v>53</v>
      </c>
      <c r="F1940" s="1">
        <v>56</v>
      </c>
      <c r="G1940" s="1" t="s">
        <v>64</v>
      </c>
      <c r="H1940" s="1">
        <v>298.02999999999997</v>
      </c>
      <c r="I1940" s="1" t="s">
        <v>55</v>
      </c>
      <c r="J1940" s="1" t="s">
        <v>55</v>
      </c>
      <c r="K1940" s="1" t="s">
        <v>156</v>
      </c>
      <c r="L1940" s="1" t="s">
        <v>58</v>
      </c>
      <c r="M1940" s="1">
        <v>0</v>
      </c>
      <c r="N1940" s="1">
        <v>0</v>
      </c>
      <c r="O1940" s="1">
        <v>0</v>
      </c>
      <c r="P1940" s="1">
        <v>0</v>
      </c>
      <c r="Q1940" s="1" t="s">
        <v>59</v>
      </c>
      <c r="R1940" s="1" t="s">
        <v>59</v>
      </c>
      <c r="S1940" s="1" t="s">
        <v>59</v>
      </c>
      <c r="T1940" s="1" t="s">
        <v>59</v>
      </c>
      <c r="U1940" s="1" t="s">
        <v>59</v>
      </c>
      <c r="W1940" s="1">
        <v>0</v>
      </c>
      <c r="X1940" s="1">
        <v>0</v>
      </c>
      <c r="Y1940" s="1" t="s">
        <v>59</v>
      </c>
      <c r="Z1940" s="1" t="s">
        <v>59</v>
      </c>
      <c r="AA1940" s="1" t="s">
        <v>59</v>
      </c>
      <c r="AB1940" s="1" t="s">
        <v>59</v>
      </c>
      <c r="AC1940" s="1" t="s">
        <v>59</v>
      </c>
      <c r="AD1940" s="1" t="s">
        <v>59</v>
      </c>
      <c r="AE1940" s="1" t="s">
        <v>59</v>
      </c>
      <c r="AF1940" s="1" t="s">
        <v>59</v>
      </c>
      <c r="AG1940" s="1" t="s">
        <v>59</v>
      </c>
      <c r="AH1940" s="1" t="s">
        <v>59</v>
      </c>
      <c r="AI1940" s="1" t="s">
        <v>59</v>
      </c>
      <c r="AJ1940" s="1" t="s">
        <v>59</v>
      </c>
      <c r="AT1940" s="1">
        <v>5</v>
      </c>
      <c r="AU1940" s="1">
        <v>73999</v>
      </c>
      <c r="AV1940" s="1">
        <v>13.1</v>
      </c>
      <c r="AW1940" s="1" t="s">
        <v>59</v>
      </c>
      <c r="AX1940" s="1">
        <v>3</v>
      </c>
    </row>
    <row r="1941" spans="1:50">
      <c r="A1941" s="1" t="s">
        <v>3374</v>
      </c>
      <c r="B1941" s="1" t="s">
        <v>1535</v>
      </c>
      <c r="C1941" s="1" t="s">
        <v>103</v>
      </c>
      <c r="D1941" s="1">
        <v>7360</v>
      </c>
      <c r="E1941" s="1" t="s">
        <v>63</v>
      </c>
      <c r="F1941" s="1">
        <v>58</v>
      </c>
      <c r="G1941" s="1" t="s">
        <v>70</v>
      </c>
      <c r="H1941" s="1">
        <v>490.46</v>
      </c>
      <c r="I1941" s="1" t="s">
        <v>100</v>
      </c>
      <c r="J1941" s="1" t="s">
        <v>71</v>
      </c>
      <c r="K1941" s="1" t="s">
        <v>72</v>
      </c>
      <c r="L1941" s="1" t="s">
        <v>66</v>
      </c>
      <c r="M1941" s="1">
        <v>2</v>
      </c>
      <c r="N1941" s="1">
        <v>2</v>
      </c>
      <c r="O1941" s="1">
        <v>2</v>
      </c>
      <c r="P1941" s="1">
        <v>0</v>
      </c>
      <c r="Q1941" s="1" t="s">
        <v>66</v>
      </c>
      <c r="R1941" s="1" t="s">
        <v>59</v>
      </c>
      <c r="S1941" s="1" t="s">
        <v>59</v>
      </c>
      <c r="T1941" s="1" t="s">
        <v>59</v>
      </c>
      <c r="U1941" s="1" t="s">
        <v>66</v>
      </c>
      <c r="W1941" s="1">
        <v>0</v>
      </c>
      <c r="X1941" s="1">
        <v>0</v>
      </c>
      <c r="Y1941" s="1" t="s">
        <v>66</v>
      </c>
      <c r="Z1941" s="1" t="s">
        <v>66</v>
      </c>
      <c r="AA1941" s="1" t="s">
        <v>66</v>
      </c>
      <c r="AB1941" s="1" t="s">
        <v>66</v>
      </c>
      <c r="AC1941" s="1" t="s">
        <v>58</v>
      </c>
      <c r="AD1941" s="1" t="s">
        <v>58</v>
      </c>
      <c r="AE1941" s="1" t="s">
        <v>58</v>
      </c>
      <c r="AF1941" s="1" t="s">
        <v>58</v>
      </c>
      <c r="AG1941" s="1" t="s">
        <v>58</v>
      </c>
      <c r="AH1941" s="1" t="s">
        <v>58</v>
      </c>
      <c r="AI1941" s="1" t="s">
        <v>58</v>
      </c>
      <c r="AJ1941" s="1" t="s">
        <v>58</v>
      </c>
      <c r="AK1941" s="1">
        <v>0</v>
      </c>
      <c r="AL1941" s="1">
        <v>0</v>
      </c>
      <c r="AM1941" s="1">
        <v>1</v>
      </c>
      <c r="AN1941" s="1">
        <v>0</v>
      </c>
      <c r="AO1941" s="1">
        <v>1</v>
      </c>
      <c r="AP1941" s="1">
        <v>0</v>
      </c>
      <c r="AQ1941" s="1">
        <v>1</v>
      </c>
      <c r="AR1941" s="1">
        <v>0</v>
      </c>
      <c r="AS1941" s="1">
        <v>1</v>
      </c>
      <c r="AT1941" s="1">
        <v>8</v>
      </c>
      <c r="AU1941" s="1">
        <v>89743</v>
      </c>
      <c r="AV1941" s="1">
        <v>14.1</v>
      </c>
      <c r="AW1941" s="1" t="s">
        <v>66</v>
      </c>
      <c r="AX1941" s="1">
        <v>6</v>
      </c>
    </row>
    <row r="1942" spans="1:50">
      <c r="A1942" s="1" t="s">
        <v>3375</v>
      </c>
      <c r="B1942" s="1" t="s">
        <v>382</v>
      </c>
      <c r="C1942" s="1" t="s">
        <v>103</v>
      </c>
      <c r="D1942" s="1">
        <v>6920</v>
      </c>
      <c r="E1942" s="1" t="s">
        <v>53</v>
      </c>
      <c r="F1942" s="1">
        <v>36</v>
      </c>
      <c r="G1942" s="1" t="s">
        <v>64</v>
      </c>
      <c r="H1942" s="1">
        <v>356.58</v>
      </c>
      <c r="I1942" s="1" t="s">
        <v>100</v>
      </c>
      <c r="J1942" s="1" t="s">
        <v>56</v>
      </c>
      <c r="K1942" s="1" t="s">
        <v>128</v>
      </c>
      <c r="L1942" s="1" t="s">
        <v>66</v>
      </c>
      <c r="M1942" s="1">
        <v>1</v>
      </c>
      <c r="N1942" s="1">
        <v>2</v>
      </c>
      <c r="O1942" s="1">
        <v>2</v>
      </c>
      <c r="P1942" s="1">
        <v>0</v>
      </c>
      <c r="Q1942" s="1" t="s">
        <v>59</v>
      </c>
      <c r="R1942" s="1" t="s">
        <v>66</v>
      </c>
      <c r="S1942" s="1" t="s">
        <v>59</v>
      </c>
      <c r="T1942" s="1" t="s">
        <v>66</v>
      </c>
      <c r="U1942" s="1" t="s">
        <v>66</v>
      </c>
      <c r="W1942" s="1">
        <v>0</v>
      </c>
      <c r="X1942" s="1">
        <v>0</v>
      </c>
      <c r="Y1942" s="1" t="s">
        <v>58</v>
      </c>
      <c r="Z1942" s="1" t="s">
        <v>58</v>
      </c>
      <c r="AA1942" s="1" t="s">
        <v>58</v>
      </c>
      <c r="AB1942" s="1" t="s">
        <v>58</v>
      </c>
      <c r="AC1942" s="1" t="s">
        <v>58</v>
      </c>
      <c r="AD1942" s="1" t="s">
        <v>58</v>
      </c>
      <c r="AE1942" s="1" t="s">
        <v>58</v>
      </c>
      <c r="AF1942" s="1" t="s">
        <v>58</v>
      </c>
      <c r="AG1942" s="1" t="s">
        <v>58</v>
      </c>
      <c r="AH1942" s="1" t="s">
        <v>58</v>
      </c>
      <c r="AI1942" s="1" t="s">
        <v>58</v>
      </c>
      <c r="AJ1942" s="1" t="s">
        <v>58</v>
      </c>
      <c r="AK1942" s="1">
        <v>1</v>
      </c>
      <c r="AL1942" s="1">
        <v>1</v>
      </c>
      <c r="AM1942" s="1">
        <v>0</v>
      </c>
      <c r="AN1942" s="1">
        <v>1</v>
      </c>
      <c r="AO1942" s="1">
        <v>1</v>
      </c>
      <c r="AP1942" s="1">
        <v>1</v>
      </c>
      <c r="AQ1942" s="1">
        <v>0</v>
      </c>
      <c r="AR1942" s="1">
        <v>0</v>
      </c>
      <c r="AS1942" s="1">
        <v>1</v>
      </c>
      <c r="AT1942" s="1">
        <v>2</v>
      </c>
      <c r="AU1942" s="1">
        <v>41931</v>
      </c>
      <c r="AV1942" s="1">
        <v>13.5</v>
      </c>
      <c r="AW1942" s="1" t="s">
        <v>59</v>
      </c>
      <c r="AX1942" s="1">
        <v>6</v>
      </c>
    </row>
    <row r="1943" spans="1:50">
      <c r="A1943" s="1" t="s">
        <v>3376</v>
      </c>
      <c r="B1943" s="1" t="s">
        <v>3377</v>
      </c>
      <c r="C1943" s="1" t="s">
        <v>122</v>
      </c>
      <c r="D1943" s="1">
        <v>2020</v>
      </c>
      <c r="E1943" s="1" t="s">
        <v>53</v>
      </c>
      <c r="F1943" s="1">
        <v>54</v>
      </c>
      <c r="G1943" s="1" t="s">
        <v>84</v>
      </c>
      <c r="H1943" s="1">
        <v>235.53</v>
      </c>
      <c r="I1943" s="1" t="s">
        <v>55</v>
      </c>
      <c r="J1943" s="1" t="s">
        <v>55</v>
      </c>
      <c r="K1943" s="1" t="s">
        <v>72</v>
      </c>
      <c r="L1943" s="1" t="s">
        <v>58</v>
      </c>
      <c r="M1943" s="1">
        <v>0</v>
      </c>
      <c r="N1943" s="1">
        <v>2</v>
      </c>
      <c r="O1943" s="1">
        <v>2</v>
      </c>
      <c r="P1943" s="1">
        <v>0</v>
      </c>
      <c r="Q1943" s="1" t="s">
        <v>59</v>
      </c>
      <c r="R1943" s="1" t="s">
        <v>59</v>
      </c>
      <c r="S1943" s="1" t="s">
        <v>59</v>
      </c>
      <c r="T1943" s="1" t="s">
        <v>59</v>
      </c>
      <c r="U1943" s="1" t="s">
        <v>59</v>
      </c>
      <c r="V1943" s="1">
        <v>2</v>
      </c>
      <c r="W1943" s="1">
        <v>1</v>
      </c>
      <c r="X1943" s="1">
        <v>0</v>
      </c>
      <c r="Y1943" s="1" t="s">
        <v>66</v>
      </c>
      <c r="Z1943" s="1" t="s">
        <v>66</v>
      </c>
      <c r="AA1943" s="1" t="s">
        <v>66</v>
      </c>
      <c r="AB1943" s="1" t="s">
        <v>66</v>
      </c>
      <c r="AC1943" s="1" t="s">
        <v>58</v>
      </c>
      <c r="AD1943" s="1" t="s">
        <v>58</v>
      </c>
      <c r="AE1943" s="1" t="s">
        <v>58</v>
      </c>
      <c r="AF1943" s="1" t="s">
        <v>58</v>
      </c>
      <c r="AG1943" s="1" t="s">
        <v>58</v>
      </c>
      <c r="AH1943" s="1" t="s">
        <v>66</v>
      </c>
      <c r="AI1943" s="1" t="s">
        <v>58</v>
      </c>
      <c r="AJ1943" s="1" t="s">
        <v>58</v>
      </c>
      <c r="AK1943" s="1">
        <v>0</v>
      </c>
      <c r="AL1943" s="1">
        <v>0</v>
      </c>
      <c r="AM1943" s="1">
        <v>1</v>
      </c>
      <c r="AN1943" s="1">
        <v>1</v>
      </c>
      <c r="AO1943" s="1">
        <v>1</v>
      </c>
      <c r="AP1943" s="1">
        <v>0</v>
      </c>
      <c r="AQ1943" s="1">
        <v>0</v>
      </c>
      <c r="AR1943" s="1">
        <v>0</v>
      </c>
      <c r="AS1943" s="1">
        <v>0</v>
      </c>
      <c r="AT1943" s="1">
        <v>3</v>
      </c>
      <c r="AU1943" s="1">
        <v>41041</v>
      </c>
      <c r="AV1943" s="1">
        <v>12.2</v>
      </c>
      <c r="AW1943" s="1" t="s">
        <v>59</v>
      </c>
      <c r="AX1943" s="1">
        <v>7</v>
      </c>
    </row>
    <row r="1944" spans="1:50">
      <c r="A1944" s="1" t="s">
        <v>3378</v>
      </c>
      <c r="B1944" s="1" t="s">
        <v>842</v>
      </c>
      <c r="C1944" s="1" t="s">
        <v>88</v>
      </c>
      <c r="D1944" s="1">
        <v>5120</v>
      </c>
      <c r="E1944" s="1" t="s">
        <v>63</v>
      </c>
      <c r="F1944" s="1">
        <v>54</v>
      </c>
      <c r="G1944" s="1" t="s">
        <v>70</v>
      </c>
      <c r="H1944" s="1">
        <v>316.12</v>
      </c>
      <c r="I1944" s="1" t="s">
        <v>105</v>
      </c>
      <c r="J1944" s="1" t="s">
        <v>71</v>
      </c>
      <c r="K1944" s="1" t="s">
        <v>72</v>
      </c>
      <c r="L1944" s="1" t="s">
        <v>58</v>
      </c>
      <c r="M1944" s="1">
        <v>0</v>
      </c>
      <c r="N1944" s="1">
        <v>2</v>
      </c>
      <c r="O1944" s="1">
        <v>2</v>
      </c>
      <c r="P1944" s="1">
        <v>0</v>
      </c>
      <c r="Q1944" s="1" t="s">
        <v>59</v>
      </c>
      <c r="R1944" s="1" t="s">
        <v>59</v>
      </c>
      <c r="S1944" s="1" t="s">
        <v>59</v>
      </c>
      <c r="T1944" s="1" t="s">
        <v>59</v>
      </c>
      <c r="U1944" s="1" t="s">
        <v>59</v>
      </c>
      <c r="V1944" s="1">
        <v>1</v>
      </c>
      <c r="W1944" s="1">
        <v>1</v>
      </c>
      <c r="X1944" s="1">
        <v>0</v>
      </c>
      <c r="Y1944" s="1" t="s">
        <v>66</v>
      </c>
      <c r="Z1944" s="1" t="s">
        <v>58</v>
      </c>
      <c r="AA1944" s="1" t="s">
        <v>58</v>
      </c>
      <c r="AB1944" s="1" t="s">
        <v>66</v>
      </c>
      <c r="AC1944" s="1" t="s">
        <v>58</v>
      </c>
      <c r="AD1944" s="1" t="s">
        <v>58</v>
      </c>
      <c r="AE1944" s="1" t="s">
        <v>58</v>
      </c>
      <c r="AF1944" s="1" t="s">
        <v>58</v>
      </c>
      <c r="AG1944" s="1" t="s">
        <v>58</v>
      </c>
      <c r="AH1944" s="1" t="s">
        <v>58</v>
      </c>
      <c r="AI1944" s="1" t="s">
        <v>58</v>
      </c>
      <c r="AJ1944" s="1" t="s">
        <v>58</v>
      </c>
      <c r="AK1944" s="1">
        <v>0</v>
      </c>
      <c r="AL1944" s="1">
        <v>0</v>
      </c>
      <c r="AM1944" s="1">
        <v>1</v>
      </c>
      <c r="AN1944" s="1">
        <v>0</v>
      </c>
      <c r="AO1944" s="1">
        <v>1</v>
      </c>
      <c r="AP1944" s="1">
        <v>0</v>
      </c>
      <c r="AQ1944" s="1">
        <v>0</v>
      </c>
      <c r="AR1944" s="1">
        <v>0</v>
      </c>
      <c r="AS1944" s="1">
        <v>0</v>
      </c>
      <c r="AT1944" s="1">
        <v>6</v>
      </c>
      <c r="AU1944" s="1">
        <v>70642</v>
      </c>
      <c r="AV1944" s="1">
        <v>14</v>
      </c>
      <c r="AW1944" s="1" t="s">
        <v>59</v>
      </c>
      <c r="AX1944" s="1">
        <v>8</v>
      </c>
    </row>
    <row r="1945" spans="1:50">
      <c r="A1945" s="1" t="s">
        <v>3379</v>
      </c>
      <c r="B1945" s="1" t="s">
        <v>3380</v>
      </c>
      <c r="C1945" s="1" t="s">
        <v>93</v>
      </c>
      <c r="D1945" s="1">
        <v>8000</v>
      </c>
      <c r="E1945" s="1" t="s">
        <v>53</v>
      </c>
      <c r="F1945" s="1">
        <v>64</v>
      </c>
      <c r="G1945" s="1" t="s">
        <v>64</v>
      </c>
      <c r="H1945" s="1">
        <v>354.28</v>
      </c>
      <c r="I1945" s="1" t="s">
        <v>105</v>
      </c>
      <c r="J1945" s="1" t="s">
        <v>71</v>
      </c>
      <c r="K1945" s="1" t="s">
        <v>72</v>
      </c>
      <c r="L1945" s="1" t="s">
        <v>66</v>
      </c>
      <c r="M1945" s="1">
        <v>1</v>
      </c>
      <c r="N1945" s="1">
        <v>2</v>
      </c>
      <c r="O1945" s="1">
        <v>2</v>
      </c>
      <c r="P1945" s="1">
        <v>0</v>
      </c>
      <c r="Q1945" s="1" t="s">
        <v>59</v>
      </c>
      <c r="R1945" s="1" t="s">
        <v>59</v>
      </c>
      <c r="S1945" s="1" t="s">
        <v>59</v>
      </c>
      <c r="T1945" s="1" t="s">
        <v>59</v>
      </c>
      <c r="U1945" s="1" t="s">
        <v>59</v>
      </c>
      <c r="W1945" s="1">
        <v>0</v>
      </c>
      <c r="X1945" s="1">
        <v>0</v>
      </c>
      <c r="Y1945" s="1" t="s">
        <v>66</v>
      </c>
      <c r="Z1945" s="1" t="s">
        <v>66</v>
      </c>
      <c r="AA1945" s="1" t="s">
        <v>58</v>
      </c>
      <c r="AB1945" s="1" t="s">
        <v>66</v>
      </c>
      <c r="AC1945" s="1" t="s">
        <v>58</v>
      </c>
      <c r="AD1945" s="1" t="s">
        <v>58</v>
      </c>
      <c r="AE1945" s="1" t="s">
        <v>58</v>
      </c>
      <c r="AF1945" s="1" t="s">
        <v>58</v>
      </c>
      <c r="AG1945" s="1" t="s">
        <v>58</v>
      </c>
      <c r="AH1945" s="1" t="s">
        <v>58</v>
      </c>
      <c r="AI1945" s="1" t="s">
        <v>58</v>
      </c>
      <c r="AJ1945" s="1" t="s">
        <v>58</v>
      </c>
      <c r="AK1945" s="1">
        <v>1</v>
      </c>
      <c r="AL1945" s="1">
        <v>1</v>
      </c>
      <c r="AM1945" s="1">
        <v>1</v>
      </c>
      <c r="AN1945" s="1">
        <v>0</v>
      </c>
      <c r="AO1945" s="1">
        <v>0</v>
      </c>
      <c r="AP1945" s="1">
        <v>0</v>
      </c>
      <c r="AQ1945" s="1">
        <v>0</v>
      </c>
      <c r="AR1945" s="1">
        <v>0</v>
      </c>
      <c r="AS1945" s="1">
        <v>0</v>
      </c>
      <c r="AT1945" s="1">
        <v>5</v>
      </c>
      <c r="AU1945" s="1">
        <v>69223</v>
      </c>
      <c r="AV1945" s="1">
        <v>12.1</v>
      </c>
      <c r="AW1945" s="1" t="s">
        <v>59</v>
      </c>
      <c r="AX1945" s="1">
        <v>5</v>
      </c>
    </row>
    <row r="1946" spans="1:50">
      <c r="A1946" s="1" t="s">
        <v>3381</v>
      </c>
      <c r="B1946" s="1" t="s">
        <v>3382</v>
      </c>
      <c r="C1946" s="1" t="s">
        <v>108</v>
      </c>
      <c r="D1946" s="1">
        <v>1920</v>
      </c>
      <c r="E1946" s="1" t="s">
        <v>63</v>
      </c>
      <c r="F1946" s="1">
        <v>58</v>
      </c>
      <c r="G1946" s="1" t="s">
        <v>64</v>
      </c>
      <c r="H1946" s="1">
        <v>289.8</v>
      </c>
      <c r="I1946" s="1" t="s">
        <v>105</v>
      </c>
      <c r="J1946" s="1" t="s">
        <v>71</v>
      </c>
      <c r="K1946" s="1" t="s">
        <v>72</v>
      </c>
      <c r="L1946" s="1" t="s">
        <v>58</v>
      </c>
      <c r="M1946" s="1">
        <v>0</v>
      </c>
      <c r="N1946" s="1">
        <v>1</v>
      </c>
      <c r="O1946" s="1">
        <v>1</v>
      </c>
      <c r="P1946" s="1">
        <v>0</v>
      </c>
      <c r="Q1946" s="1" t="s">
        <v>59</v>
      </c>
      <c r="R1946" s="1" t="s">
        <v>66</v>
      </c>
      <c r="S1946" s="1" t="s">
        <v>66</v>
      </c>
      <c r="T1946" s="1" t="s">
        <v>59</v>
      </c>
      <c r="U1946" s="1" t="s">
        <v>66</v>
      </c>
      <c r="V1946" s="1">
        <v>3</v>
      </c>
      <c r="W1946" s="1">
        <v>1</v>
      </c>
      <c r="X1946" s="1">
        <v>1</v>
      </c>
      <c r="Y1946" s="1" t="s">
        <v>66</v>
      </c>
      <c r="Z1946" s="1" t="s">
        <v>66</v>
      </c>
      <c r="AA1946" s="1" t="s">
        <v>58</v>
      </c>
      <c r="AB1946" s="1" t="s">
        <v>66</v>
      </c>
      <c r="AC1946" s="1" t="s">
        <v>58</v>
      </c>
      <c r="AD1946" s="1" t="s">
        <v>58</v>
      </c>
      <c r="AE1946" s="1" t="s">
        <v>66</v>
      </c>
      <c r="AF1946" s="1" t="s">
        <v>58</v>
      </c>
      <c r="AG1946" s="1" t="s">
        <v>58</v>
      </c>
      <c r="AH1946" s="1" t="s">
        <v>58</v>
      </c>
      <c r="AI1946" s="1" t="s">
        <v>58</v>
      </c>
      <c r="AJ1946" s="1" t="s">
        <v>58</v>
      </c>
      <c r="AK1946" s="1">
        <v>0</v>
      </c>
      <c r="AL1946" s="1">
        <v>0</v>
      </c>
      <c r="AM1946" s="1">
        <v>0</v>
      </c>
      <c r="AN1946" s="1">
        <v>0</v>
      </c>
      <c r="AO1946" s="1">
        <v>0</v>
      </c>
      <c r="AP1946" s="1">
        <v>0</v>
      </c>
      <c r="AQ1946" s="1">
        <v>0</v>
      </c>
      <c r="AR1946" s="1">
        <v>0</v>
      </c>
      <c r="AS1946" s="1">
        <v>0</v>
      </c>
      <c r="AT1946" s="1">
        <v>7</v>
      </c>
      <c r="AU1946" s="1">
        <v>64062</v>
      </c>
      <c r="AV1946" s="1">
        <v>13.6</v>
      </c>
      <c r="AW1946" s="1" t="s">
        <v>59</v>
      </c>
      <c r="AX1946" s="1">
        <v>9</v>
      </c>
    </row>
    <row r="1947" spans="1:50">
      <c r="A1947" s="1" t="s">
        <v>3383</v>
      </c>
      <c r="B1947" s="1" t="s">
        <v>2745</v>
      </c>
      <c r="C1947" s="1" t="s">
        <v>148</v>
      </c>
      <c r="D1947" s="1">
        <v>5015</v>
      </c>
      <c r="E1947" s="1" t="s">
        <v>63</v>
      </c>
      <c r="F1947" s="1">
        <v>42</v>
      </c>
      <c r="G1947" s="1" t="s">
        <v>84</v>
      </c>
      <c r="H1947" s="1">
        <v>204.28</v>
      </c>
      <c r="I1947" s="1" t="s">
        <v>55</v>
      </c>
      <c r="J1947" s="1" t="s">
        <v>55</v>
      </c>
      <c r="K1947" s="1" t="s">
        <v>85</v>
      </c>
      <c r="L1947" s="1" t="s">
        <v>58</v>
      </c>
      <c r="M1947" s="1">
        <v>0</v>
      </c>
      <c r="N1947" s="1">
        <v>0</v>
      </c>
      <c r="O1947" s="1">
        <v>0</v>
      </c>
      <c r="P1947" s="1">
        <v>0</v>
      </c>
      <c r="Q1947" s="1" t="s">
        <v>59</v>
      </c>
      <c r="R1947" s="1" t="s">
        <v>59</v>
      </c>
      <c r="S1947" s="1" t="s">
        <v>59</v>
      </c>
      <c r="T1947" s="1" t="s">
        <v>59</v>
      </c>
      <c r="U1947" s="1" t="s">
        <v>59</v>
      </c>
      <c r="W1947" s="1">
        <v>0</v>
      </c>
      <c r="X1947" s="1">
        <v>0</v>
      </c>
      <c r="Y1947" s="1" t="s">
        <v>59</v>
      </c>
      <c r="Z1947" s="1" t="s">
        <v>59</v>
      </c>
      <c r="AA1947" s="1" t="s">
        <v>59</v>
      </c>
      <c r="AB1947" s="1" t="s">
        <v>59</v>
      </c>
      <c r="AC1947" s="1" t="s">
        <v>59</v>
      </c>
      <c r="AD1947" s="1" t="s">
        <v>59</v>
      </c>
      <c r="AE1947" s="1" t="s">
        <v>59</v>
      </c>
      <c r="AF1947" s="1" t="s">
        <v>59</v>
      </c>
      <c r="AG1947" s="1" t="s">
        <v>59</v>
      </c>
      <c r="AH1947" s="1" t="s">
        <v>59</v>
      </c>
      <c r="AI1947" s="1" t="s">
        <v>59</v>
      </c>
      <c r="AJ1947" s="1" t="s">
        <v>59</v>
      </c>
      <c r="AT1947" s="1">
        <v>5</v>
      </c>
      <c r="AU1947" s="1">
        <v>72499</v>
      </c>
      <c r="AV1947" s="1">
        <v>12.3</v>
      </c>
      <c r="AW1947" s="1" t="s">
        <v>59</v>
      </c>
      <c r="AX1947" s="1">
        <v>3</v>
      </c>
    </row>
    <row r="1948" spans="1:50">
      <c r="A1948" s="1" t="s">
        <v>3384</v>
      </c>
      <c r="B1948" s="1" t="s">
        <v>1388</v>
      </c>
      <c r="C1948" s="1" t="s">
        <v>134</v>
      </c>
      <c r="D1948" s="1">
        <v>1320</v>
      </c>
      <c r="E1948" s="1" t="s">
        <v>53</v>
      </c>
      <c r="F1948" s="1">
        <v>72</v>
      </c>
      <c r="G1948" s="1" t="s">
        <v>84</v>
      </c>
      <c r="H1948" s="1">
        <v>237.17</v>
      </c>
      <c r="I1948" s="1" t="s">
        <v>55</v>
      </c>
      <c r="J1948" s="1" t="s">
        <v>55</v>
      </c>
      <c r="K1948" s="1" t="s">
        <v>215</v>
      </c>
      <c r="L1948" s="1" t="s">
        <v>58</v>
      </c>
      <c r="M1948" s="1">
        <v>0</v>
      </c>
      <c r="N1948" s="1">
        <v>2</v>
      </c>
      <c r="O1948" s="1">
        <v>2</v>
      </c>
      <c r="P1948" s="1">
        <v>0</v>
      </c>
      <c r="Q1948" s="1" t="s">
        <v>59</v>
      </c>
      <c r="R1948" s="1" t="s">
        <v>59</v>
      </c>
      <c r="S1948" s="1" t="s">
        <v>59</v>
      </c>
      <c r="T1948" s="1" t="s">
        <v>66</v>
      </c>
      <c r="U1948" s="1" t="s">
        <v>59</v>
      </c>
      <c r="V1948" s="1">
        <v>3</v>
      </c>
      <c r="W1948" s="1">
        <v>1</v>
      </c>
      <c r="X1948" s="1">
        <v>1</v>
      </c>
      <c r="Y1948" s="1" t="s">
        <v>58</v>
      </c>
      <c r="Z1948" s="1" t="s">
        <v>66</v>
      </c>
      <c r="AA1948" s="1" t="s">
        <v>58</v>
      </c>
      <c r="AB1948" s="1" t="s">
        <v>66</v>
      </c>
      <c r="AC1948" s="1" t="s">
        <v>58</v>
      </c>
      <c r="AD1948" s="1" t="s">
        <v>58</v>
      </c>
      <c r="AE1948" s="1" t="s">
        <v>58</v>
      </c>
      <c r="AF1948" s="1" t="s">
        <v>58</v>
      </c>
      <c r="AG1948" s="1" t="s">
        <v>66</v>
      </c>
      <c r="AH1948" s="1" t="s">
        <v>58</v>
      </c>
      <c r="AI1948" s="1" t="s">
        <v>58</v>
      </c>
      <c r="AJ1948" s="1" t="s">
        <v>58</v>
      </c>
      <c r="AK1948" s="1">
        <v>0</v>
      </c>
      <c r="AL1948" s="1">
        <v>0</v>
      </c>
      <c r="AM1948" s="1">
        <v>1</v>
      </c>
      <c r="AN1948" s="1">
        <v>1</v>
      </c>
      <c r="AO1948" s="1">
        <v>1</v>
      </c>
      <c r="AP1948" s="1">
        <v>0</v>
      </c>
      <c r="AQ1948" s="1">
        <v>0</v>
      </c>
      <c r="AR1948" s="1">
        <v>1</v>
      </c>
      <c r="AS1948" s="1">
        <v>0</v>
      </c>
      <c r="AT1948" s="1">
        <v>6</v>
      </c>
      <c r="AU1948" s="1">
        <v>62797</v>
      </c>
      <c r="AV1948" s="1">
        <v>12.4</v>
      </c>
      <c r="AW1948" s="1" t="s">
        <v>59</v>
      </c>
      <c r="AX1948" s="1">
        <v>1</v>
      </c>
    </row>
    <row r="1949" spans="1:50">
      <c r="A1949" s="1" t="s">
        <v>3385</v>
      </c>
      <c r="B1949" s="1" t="s">
        <v>3386</v>
      </c>
      <c r="C1949" s="1" t="s">
        <v>187</v>
      </c>
      <c r="D1949" s="1">
        <v>5720</v>
      </c>
      <c r="E1949" s="1" t="s">
        <v>53</v>
      </c>
      <c r="F1949" s="1">
        <v>24</v>
      </c>
      <c r="G1949" s="1" t="s">
        <v>115</v>
      </c>
      <c r="H1949" s="1">
        <v>156.25</v>
      </c>
      <c r="I1949" s="1" t="s">
        <v>55</v>
      </c>
      <c r="J1949" s="1" t="s">
        <v>55</v>
      </c>
      <c r="K1949" s="1" t="s">
        <v>85</v>
      </c>
      <c r="L1949" s="1" t="s">
        <v>58</v>
      </c>
      <c r="M1949" s="1">
        <v>0</v>
      </c>
      <c r="N1949" s="1">
        <v>0</v>
      </c>
      <c r="O1949" s="1">
        <v>0</v>
      </c>
      <c r="P1949" s="1">
        <v>0</v>
      </c>
      <c r="Q1949" s="1" t="s">
        <v>59</v>
      </c>
      <c r="R1949" s="1" t="s">
        <v>59</v>
      </c>
      <c r="S1949" s="1" t="s">
        <v>59</v>
      </c>
      <c r="T1949" s="1" t="s">
        <v>59</v>
      </c>
      <c r="U1949" s="1" t="s">
        <v>59</v>
      </c>
      <c r="W1949" s="1">
        <v>0</v>
      </c>
      <c r="X1949" s="1">
        <v>0</v>
      </c>
      <c r="Y1949" s="1" t="s">
        <v>58</v>
      </c>
      <c r="Z1949" s="1" t="s">
        <v>58</v>
      </c>
      <c r="AA1949" s="1" t="s">
        <v>58</v>
      </c>
      <c r="AB1949" s="1" t="s">
        <v>58</v>
      </c>
      <c r="AC1949" s="1" t="s">
        <v>58</v>
      </c>
      <c r="AD1949" s="1" t="s">
        <v>58</v>
      </c>
      <c r="AE1949" s="1" t="s">
        <v>58</v>
      </c>
      <c r="AF1949" s="1" t="s">
        <v>58</v>
      </c>
      <c r="AG1949" s="1" t="s">
        <v>58</v>
      </c>
      <c r="AH1949" s="1" t="s">
        <v>58</v>
      </c>
      <c r="AI1949" s="1" t="s">
        <v>58</v>
      </c>
      <c r="AJ1949" s="1" t="s">
        <v>58</v>
      </c>
      <c r="AK1949" s="1">
        <v>0</v>
      </c>
      <c r="AL1949" s="1">
        <v>0</v>
      </c>
      <c r="AM1949" s="1">
        <v>0</v>
      </c>
      <c r="AN1949" s="1">
        <v>0</v>
      </c>
      <c r="AO1949" s="1">
        <v>0</v>
      </c>
      <c r="AP1949" s="1">
        <v>0</v>
      </c>
      <c r="AQ1949" s="1">
        <v>0</v>
      </c>
      <c r="AR1949" s="1">
        <v>0</v>
      </c>
      <c r="AS1949" s="1">
        <v>0</v>
      </c>
      <c r="AT1949" s="1">
        <v>1</v>
      </c>
      <c r="AU1949" s="1">
        <v>35127</v>
      </c>
      <c r="AV1949" s="1">
        <v>13</v>
      </c>
      <c r="AW1949" s="1" t="s">
        <v>59</v>
      </c>
      <c r="AX1949" s="1">
        <v>7</v>
      </c>
    </row>
    <row r="1950" spans="1:50">
      <c r="A1950" s="1" t="s">
        <v>3387</v>
      </c>
      <c r="B1950" s="1" t="s">
        <v>1771</v>
      </c>
      <c r="C1950" s="1" t="s">
        <v>142</v>
      </c>
      <c r="D1950" s="1">
        <v>7080</v>
      </c>
      <c r="E1950" s="1" t="s">
        <v>53</v>
      </c>
      <c r="F1950" s="1">
        <v>68</v>
      </c>
      <c r="G1950" s="1" t="s">
        <v>104</v>
      </c>
      <c r="H1950" s="1">
        <v>341.45</v>
      </c>
      <c r="I1950" s="1" t="s">
        <v>94</v>
      </c>
      <c r="J1950" s="1" t="s">
        <v>55</v>
      </c>
      <c r="K1950" s="1" t="s">
        <v>153</v>
      </c>
      <c r="L1950" s="1" t="s">
        <v>66</v>
      </c>
      <c r="M1950" s="1">
        <v>1</v>
      </c>
      <c r="N1950" s="1">
        <v>2</v>
      </c>
      <c r="O1950" s="1">
        <v>2</v>
      </c>
      <c r="P1950" s="1">
        <v>0</v>
      </c>
      <c r="Q1950" s="1" t="s">
        <v>59</v>
      </c>
      <c r="R1950" s="1" t="s">
        <v>59</v>
      </c>
      <c r="S1950" s="1" t="s">
        <v>59</v>
      </c>
      <c r="T1950" s="1" t="s">
        <v>66</v>
      </c>
      <c r="U1950" s="1" t="s">
        <v>59</v>
      </c>
      <c r="V1950" s="1">
        <v>1</v>
      </c>
      <c r="W1950" s="1">
        <v>0</v>
      </c>
      <c r="X1950" s="1">
        <v>1</v>
      </c>
      <c r="Y1950" s="1" t="s">
        <v>66</v>
      </c>
      <c r="Z1950" s="1" t="s">
        <v>58</v>
      </c>
      <c r="AA1950" s="1" t="s">
        <v>58</v>
      </c>
      <c r="AB1950" s="1" t="s">
        <v>66</v>
      </c>
      <c r="AC1950" s="1" t="s">
        <v>58</v>
      </c>
      <c r="AD1950" s="1" t="s">
        <v>58</v>
      </c>
      <c r="AE1950" s="1" t="s">
        <v>58</v>
      </c>
      <c r="AF1950" s="1" t="s">
        <v>58</v>
      </c>
      <c r="AG1950" s="1" t="s">
        <v>58</v>
      </c>
      <c r="AH1950" s="1" t="s">
        <v>58</v>
      </c>
      <c r="AI1950" s="1" t="s">
        <v>58</v>
      </c>
      <c r="AJ1950" s="1" t="s">
        <v>58</v>
      </c>
      <c r="AK1950" s="1">
        <v>1</v>
      </c>
      <c r="AL1950" s="1">
        <v>1</v>
      </c>
      <c r="AM1950" s="1">
        <v>1</v>
      </c>
      <c r="AN1950" s="1">
        <v>0</v>
      </c>
      <c r="AO1950" s="1">
        <v>1</v>
      </c>
      <c r="AP1950" s="1">
        <v>0</v>
      </c>
      <c r="AQ1950" s="1">
        <v>0</v>
      </c>
      <c r="AR1950" s="1">
        <v>0</v>
      </c>
      <c r="AS1950" s="1">
        <v>1</v>
      </c>
      <c r="AT1950" s="1">
        <v>7</v>
      </c>
      <c r="AU1950" s="1">
        <v>64916</v>
      </c>
      <c r="AV1950" s="1">
        <v>13.4</v>
      </c>
      <c r="AW1950" s="1" t="s">
        <v>59</v>
      </c>
      <c r="AX1950" s="1">
        <v>6</v>
      </c>
    </row>
    <row r="1951" spans="1:50">
      <c r="A1951" s="1" t="s">
        <v>3388</v>
      </c>
      <c r="B1951" s="1" t="s">
        <v>448</v>
      </c>
      <c r="C1951" s="1" t="s">
        <v>134</v>
      </c>
      <c r="D1951" s="1">
        <v>1840</v>
      </c>
      <c r="E1951" s="1" t="s">
        <v>63</v>
      </c>
      <c r="F1951" s="1">
        <v>48</v>
      </c>
      <c r="G1951" s="1" t="s">
        <v>64</v>
      </c>
      <c r="H1951" s="1">
        <v>237.5</v>
      </c>
      <c r="I1951" s="1" t="s">
        <v>196</v>
      </c>
      <c r="J1951" s="1" t="s">
        <v>55</v>
      </c>
      <c r="K1951" s="1" t="s">
        <v>131</v>
      </c>
      <c r="L1951" s="1" t="s">
        <v>58</v>
      </c>
      <c r="M1951" s="1">
        <v>0</v>
      </c>
      <c r="N1951" s="1">
        <v>2</v>
      </c>
      <c r="O1951" s="1">
        <v>2</v>
      </c>
      <c r="P1951" s="1">
        <v>1</v>
      </c>
      <c r="Q1951" s="1" t="s">
        <v>59</v>
      </c>
      <c r="R1951" s="1" t="s">
        <v>59</v>
      </c>
      <c r="S1951" s="1" t="s">
        <v>59</v>
      </c>
      <c r="T1951" s="1" t="s">
        <v>59</v>
      </c>
      <c r="U1951" s="1" t="s">
        <v>59</v>
      </c>
      <c r="Y1951" s="1" t="s">
        <v>66</v>
      </c>
      <c r="Z1951" s="1" t="s">
        <v>58</v>
      </c>
      <c r="AA1951" s="1" t="s">
        <v>58</v>
      </c>
      <c r="AB1951" s="1" t="s">
        <v>66</v>
      </c>
      <c r="AC1951" s="1" t="s">
        <v>58</v>
      </c>
      <c r="AD1951" s="1" t="s">
        <v>58</v>
      </c>
      <c r="AE1951" s="1" t="s">
        <v>58</v>
      </c>
      <c r="AF1951" s="1" t="s">
        <v>58</v>
      </c>
      <c r="AG1951" s="1" t="s">
        <v>58</v>
      </c>
      <c r="AH1951" s="1" t="s">
        <v>58</v>
      </c>
      <c r="AI1951" s="1" t="s">
        <v>58</v>
      </c>
      <c r="AJ1951" s="1" t="s">
        <v>58</v>
      </c>
      <c r="AK1951" s="1">
        <v>1</v>
      </c>
      <c r="AL1951" s="1">
        <v>1</v>
      </c>
      <c r="AM1951" s="1">
        <v>1</v>
      </c>
      <c r="AN1951" s="1">
        <v>0</v>
      </c>
      <c r="AO1951" s="1">
        <v>1</v>
      </c>
      <c r="AP1951" s="1">
        <v>0</v>
      </c>
      <c r="AQ1951" s="1">
        <v>0</v>
      </c>
      <c r="AR1951" s="1">
        <v>0</v>
      </c>
      <c r="AS1951" s="1">
        <v>1</v>
      </c>
      <c r="AT1951" s="1">
        <v>6</v>
      </c>
      <c r="AU1951" s="1">
        <v>58353</v>
      </c>
      <c r="AW1951" s="1" t="s">
        <v>59</v>
      </c>
      <c r="AX1951" s="1">
        <v>1</v>
      </c>
    </row>
    <row r="1952" spans="1:50">
      <c r="A1952" s="1" t="s">
        <v>3389</v>
      </c>
      <c r="B1952" s="1" t="s">
        <v>1154</v>
      </c>
      <c r="C1952" s="1" t="s">
        <v>75</v>
      </c>
      <c r="D1952" s="1">
        <v>3720</v>
      </c>
      <c r="E1952" s="1" t="s">
        <v>53</v>
      </c>
      <c r="F1952" s="1">
        <v>58</v>
      </c>
      <c r="G1952" s="1" t="s">
        <v>226</v>
      </c>
      <c r="H1952" s="1">
        <v>362.17</v>
      </c>
      <c r="I1952" s="1" t="s">
        <v>55</v>
      </c>
      <c r="J1952" s="1" t="s">
        <v>55</v>
      </c>
      <c r="K1952" s="1" t="s">
        <v>90</v>
      </c>
      <c r="L1952" s="1" t="s">
        <v>58</v>
      </c>
      <c r="M1952" s="1">
        <v>0</v>
      </c>
      <c r="N1952" s="1">
        <v>2</v>
      </c>
      <c r="O1952" s="1">
        <v>2</v>
      </c>
      <c r="P1952" s="1">
        <v>0</v>
      </c>
      <c r="Q1952" s="1" t="s">
        <v>59</v>
      </c>
      <c r="R1952" s="1" t="s">
        <v>66</v>
      </c>
      <c r="S1952" s="1" t="s">
        <v>66</v>
      </c>
      <c r="T1952" s="1" t="s">
        <v>66</v>
      </c>
      <c r="U1952" s="1" t="s">
        <v>66</v>
      </c>
      <c r="V1952" s="1">
        <v>2</v>
      </c>
      <c r="W1952" s="1">
        <v>1</v>
      </c>
      <c r="X1952" s="1">
        <v>1</v>
      </c>
      <c r="Y1952" s="1" t="s">
        <v>66</v>
      </c>
      <c r="Z1952" s="1" t="s">
        <v>66</v>
      </c>
      <c r="AA1952" s="1" t="s">
        <v>58</v>
      </c>
      <c r="AB1952" s="1" t="s">
        <v>58</v>
      </c>
      <c r="AC1952" s="1" t="s">
        <v>58</v>
      </c>
      <c r="AD1952" s="1" t="s">
        <v>58</v>
      </c>
      <c r="AE1952" s="1" t="s">
        <v>58</v>
      </c>
      <c r="AF1952" s="1" t="s">
        <v>58</v>
      </c>
      <c r="AG1952" s="1" t="s">
        <v>58</v>
      </c>
      <c r="AH1952" s="1" t="s">
        <v>66</v>
      </c>
      <c r="AI1952" s="1" t="s">
        <v>58</v>
      </c>
      <c r="AJ1952" s="1" t="s">
        <v>58</v>
      </c>
      <c r="AK1952" s="1">
        <v>0</v>
      </c>
      <c r="AL1952" s="1">
        <v>0</v>
      </c>
      <c r="AM1952" s="1">
        <v>1</v>
      </c>
      <c r="AN1952" s="1">
        <v>0</v>
      </c>
      <c r="AO1952" s="1">
        <v>1</v>
      </c>
      <c r="AP1952" s="1">
        <v>0</v>
      </c>
      <c r="AQ1952" s="1">
        <v>0</v>
      </c>
      <c r="AR1952" s="1">
        <v>0</v>
      </c>
      <c r="AS1952" s="1">
        <v>1</v>
      </c>
      <c r="AT1952" s="1">
        <v>8</v>
      </c>
      <c r="AU1952" s="1">
        <v>77945</v>
      </c>
      <c r="AV1952" s="1">
        <v>14.7</v>
      </c>
      <c r="AW1952" s="1" t="s">
        <v>66</v>
      </c>
      <c r="AX1952" s="1">
        <v>1</v>
      </c>
    </row>
    <row r="1953" spans="1:50">
      <c r="A1953" s="1" t="s">
        <v>3390</v>
      </c>
      <c r="B1953" s="1" t="s">
        <v>770</v>
      </c>
      <c r="C1953" s="1" t="s">
        <v>212</v>
      </c>
      <c r="D1953" s="1">
        <v>1520</v>
      </c>
      <c r="E1953" s="1" t="s">
        <v>63</v>
      </c>
      <c r="F1953" s="1">
        <v>48</v>
      </c>
      <c r="G1953" s="1" t="s">
        <v>104</v>
      </c>
      <c r="H1953" s="1">
        <v>222.7</v>
      </c>
      <c r="I1953" s="1" t="s">
        <v>65</v>
      </c>
      <c r="J1953" s="1" t="s">
        <v>71</v>
      </c>
      <c r="K1953" s="1" t="s">
        <v>156</v>
      </c>
      <c r="L1953" s="1" t="s">
        <v>58</v>
      </c>
      <c r="M1953" s="1">
        <v>0</v>
      </c>
      <c r="N1953" s="1">
        <v>1</v>
      </c>
      <c r="O1953" s="1">
        <v>1</v>
      </c>
      <c r="P1953" s="1">
        <v>0</v>
      </c>
      <c r="Q1953" s="1" t="s">
        <v>59</v>
      </c>
      <c r="R1953" s="1" t="s">
        <v>59</v>
      </c>
      <c r="S1953" s="1" t="s">
        <v>66</v>
      </c>
      <c r="T1953" s="1" t="s">
        <v>59</v>
      </c>
      <c r="U1953" s="1" t="s">
        <v>59</v>
      </c>
      <c r="W1953" s="1">
        <v>0</v>
      </c>
      <c r="X1953" s="1">
        <v>0</v>
      </c>
      <c r="Y1953" s="1" t="s">
        <v>59</v>
      </c>
      <c r="Z1953" s="1" t="s">
        <v>59</v>
      </c>
      <c r="AA1953" s="1" t="s">
        <v>59</v>
      </c>
      <c r="AB1953" s="1" t="s">
        <v>59</v>
      </c>
      <c r="AC1953" s="1" t="s">
        <v>59</v>
      </c>
      <c r="AD1953" s="1" t="s">
        <v>59</v>
      </c>
      <c r="AE1953" s="1" t="s">
        <v>59</v>
      </c>
      <c r="AF1953" s="1" t="s">
        <v>59</v>
      </c>
      <c r="AG1953" s="1" t="s">
        <v>59</v>
      </c>
      <c r="AH1953" s="1" t="s">
        <v>59</v>
      </c>
      <c r="AI1953" s="1" t="s">
        <v>59</v>
      </c>
      <c r="AJ1953" s="1" t="s">
        <v>59</v>
      </c>
      <c r="AT1953" s="1">
        <v>7</v>
      </c>
      <c r="AU1953" s="1">
        <v>60058</v>
      </c>
      <c r="AV1953" s="1">
        <v>12.6</v>
      </c>
      <c r="AW1953" s="1" t="s">
        <v>66</v>
      </c>
      <c r="AX1953" s="1">
        <v>7</v>
      </c>
    </row>
    <row r="1954" spans="1:50">
      <c r="A1954" s="1" t="s">
        <v>3391</v>
      </c>
      <c r="B1954" s="1" t="s">
        <v>968</v>
      </c>
      <c r="C1954" s="1" t="s">
        <v>122</v>
      </c>
      <c r="D1954" s="1">
        <v>5000</v>
      </c>
      <c r="E1954" s="1" t="s">
        <v>63</v>
      </c>
      <c r="F1954" s="1">
        <v>44</v>
      </c>
      <c r="G1954" s="1" t="s">
        <v>226</v>
      </c>
      <c r="H1954" s="1">
        <v>345.72</v>
      </c>
      <c r="I1954" s="1" t="s">
        <v>55</v>
      </c>
      <c r="J1954" s="1" t="s">
        <v>56</v>
      </c>
      <c r="K1954" s="1" t="s">
        <v>153</v>
      </c>
      <c r="L1954" s="1" t="s">
        <v>58</v>
      </c>
      <c r="M1954" s="1">
        <v>0</v>
      </c>
      <c r="N1954" s="1">
        <v>1</v>
      </c>
      <c r="O1954" s="1">
        <v>1</v>
      </c>
      <c r="P1954" s="1">
        <v>0</v>
      </c>
      <c r="Q1954" s="1" t="s">
        <v>59</v>
      </c>
      <c r="R1954" s="1" t="s">
        <v>59</v>
      </c>
      <c r="S1954" s="1" t="s">
        <v>59</v>
      </c>
      <c r="T1954" s="1" t="s">
        <v>59</v>
      </c>
      <c r="U1954" s="1" t="s">
        <v>59</v>
      </c>
      <c r="V1954" s="1">
        <v>2</v>
      </c>
      <c r="W1954" s="1">
        <v>0</v>
      </c>
      <c r="X1954" s="1">
        <v>0</v>
      </c>
      <c r="Y1954" s="1" t="s">
        <v>66</v>
      </c>
      <c r="Z1954" s="1" t="s">
        <v>58</v>
      </c>
      <c r="AA1954" s="1" t="s">
        <v>58</v>
      </c>
      <c r="AB1954" s="1" t="s">
        <v>66</v>
      </c>
      <c r="AC1954" s="1" t="s">
        <v>58</v>
      </c>
      <c r="AD1954" s="1" t="s">
        <v>58</v>
      </c>
      <c r="AE1954" s="1" t="s">
        <v>66</v>
      </c>
      <c r="AF1954" s="1" t="s">
        <v>58</v>
      </c>
      <c r="AG1954" s="1" t="s">
        <v>58</v>
      </c>
      <c r="AH1954" s="1" t="s">
        <v>58</v>
      </c>
      <c r="AI1954" s="1" t="s">
        <v>58</v>
      </c>
      <c r="AJ1954" s="1" t="s">
        <v>58</v>
      </c>
      <c r="AK1954" s="1">
        <v>0</v>
      </c>
      <c r="AL1954" s="1">
        <v>0</v>
      </c>
      <c r="AM1954" s="1">
        <v>1</v>
      </c>
      <c r="AN1954" s="1">
        <v>0</v>
      </c>
      <c r="AO1954" s="1">
        <v>1</v>
      </c>
      <c r="AP1954" s="1">
        <v>1</v>
      </c>
      <c r="AQ1954" s="1">
        <v>1</v>
      </c>
      <c r="AR1954" s="1">
        <v>1</v>
      </c>
      <c r="AS1954" s="1">
        <v>0</v>
      </c>
      <c r="AT1954" s="1">
        <v>3</v>
      </c>
      <c r="AU1954" s="1">
        <v>43508</v>
      </c>
      <c r="AV1954" s="1">
        <v>13.7</v>
      </c>
      <c r="AW1954" s="1" t="s">
        <v>59</v>
      </c>
      <c r="AX1954" s="1">
        <v>7</v>
      </c>
    </row>
    <row r="1955" spans="1:50">
      <c r="A1955" s="1" t="s">
        <v>3392</v>
      </c>
      <c r="B1955" s="1" t="s">
        <v>1106</v>
      </c>
      <c r="C1955" s="1" t="s">
        <v>417</v>
      </c>
      <c r="D1955" s="1">
        <v>1720</v>
      </c>
      <c r="E1955" s="1" t="s">
        <v>53</v>
      </c>
      <c r="F1955" s="1">
        <v>40</v>
      </c>
      <c r="G1955" s="1" t="s">
        <v>70</v>
      </c>
      <c r="H1955" s="1">
        <v>296.70999999999998</v>
      </c>
      <c r="I1955" s="1" t="s">
        <v>55</v>
      </c>
      <c r="J1955" s="1" t="s">
        <v>71</v>
      </c>
      <c r="K1955" s="1" t="s">
        <v>90</v>
      </c>
      <c r="L1955" s="1" t="s">
        <v>58</v>
      </c>
      <c r="M1955" s="1">
        <v>0</v>
      </c>
      <c r="N1955" s="1">
        <v>2</v>
      </c>
      <c r="O1955" s="1">
        <v>2</v>
      </c>
      <c r="P1955" s="1">
        <v>0</v>
      </c>
      <c r="Q1955" s="1" t="s">
        <v>59</v>
      </c>
      <c r="R1955" s="1" t="s">
        <v>59</v>
      </c>
      <c r="S1955" s="1" t="s">
        <v>59</v>
      </c>
      <c r="T1955" s="1" t="s">
        <v>59</v>
      </c>
      <c r="U1955" s="1" t="s">
        <v>59</v>
      </c>
      <c r="V1955" s="1">
        <v>1</v>
      </c>
      <c r="W1955" s="1">
        <v>0</v>
      </c>
      <c r="X1955" s="1">
        <v>0</v>
      </c>
      <c r="Y1955" s="1" t="s">
        <v>58</v>
      </c>
      <c r="Z1955" s="1" t="s">
        <v>58</v>
      </c>
      <c r="AA1955" s="1" t="s">
        <v>58</v>
      </c>
      <c r="AB1955" s="1" t="s">
        <v>58</v>
      </c>
      <c r="AC1955" s="1" t="s">
        <v>58</v>
      </c>
      <c r="AD1955" s="1" t="s">
        <v>58</v>
      </c>
      <c r="AE1955" s="1" t="s">
        <v>58</v>
      </c>
      <c r="AF1955" s="1" t="s">
        <v>58</v>
      </c>
      <c r="AG1955" s="1" t="s">
        <v>58</v>
      </c>
      <c r="AH1955" s="1" t="s">
        <v>58</v>
      </c>
      <c r="AI1955" s="1" t="s">
        <v>58</v>
      </c>
      <c r="AJ1955" s="1" t="s">
        <v>58</v>
      </c>
      <c r="AK1955" s="1">
        <v>0</v>
      </c>
      <c r="AL1955" s="1">
        <v>0</v>
      </c>
      <c r="AM1955" s="1">
        <v>1</v>
      </c>
      <c r="AN1955" s="1">
        <v>0</v>
      </c>
      <c r="AO1955" s="1">
        <v>0</v>
      </c>
      <c r="AP1955" s="1">
        <v>0</v>
      </c>
      <c r="AQ1955" s="1">
        <v>0</v>
      </c>
      <c r="AR1955" s="1">
        <v>0</v>
      </c>
      <c r="AS1955" s="1">
        <v>0</v>
      </c>
      <c r="AT1955" s="1">
        <v>5</v>
      </c>
      <c r="AU1955" s="1">
        <v>63303</v>
      </c>
      <c r="AV1955" s="1">
        <v>13.9</v>
      </c>
      <c r="AW1955" s="1" t="s">
        <v>59</v>
      </c>
      <c r="AX1955" s="1">
        <v>4</v>
      </c>
    </row>
    <row r="1956" spans="1:50">
      <c r="A1956" s="1" t="s">
        <v>3393</v>
      </c>
      <c r="B1956" s="1" t="s">
        <v>2548</v>
      </c>
      <c r="C1956" s="1" t="s">
        <v>103</v>
      </c>
      <c r="D1956" s="1">
        <v>6920</v>
      </c>
      <c r="E1956" s="1" t="s">
        <v>63</v>
      </c>
      <c r="F1956" s="1">
        <v>54</v>
      </c>
      <c r="G1956" s="1" t="s">
        <v>64</v>
      </c>
      <c r="H1956" s="1">
        <v>357.24</v>
      </c>
      <c r="I1956" s="1" t="s">
        <v>313</v>
      </c>
      <c r="J1956" s="1" t="s">
        <v>55</v>
      </c>
      <c r="K1956" s="1" t="s">
        <v>72</v>
      </c>
      <c r="L1956" s="1" t="s">
        <v>58</v>
      </c>
      <c r="M1956" s="1">
        <v>0</v>
      </c>
      <c r="N1956" s="1">
        <v>2</v>
      </c>
      <c r="O1956" s="1">
        <v>2</v>
      </c>
      <c r="P1956" s="1">
        <v>1</v>
      </c>
      <c r="Q1956" s="1" t="s">
        <v>59</v>
      </c>
      <c r="R1956" s="1" t="s">
        <v>59</v>
      </c>
      <c r="S1956" s="1" t="s">
        <v>59</v>
      </c>
      <c r="T1956" s="1" t="s">
        <v>59</v>
      </c>
      <c r="U1956" s="1" t="s">
        <v>59</v>
      </c>
      <c r="Y1956" s="1" t="s">
        <v>66</v>
      </c>
      <c r="Z1956" s="1" t="s">
        <v>58</v>
      </c>
      <c r="AA1956" s="1" t="s">
        <v>58</v>
      </c>
      <c r="AB1956" s="1" t="s">
        <v>66</v>
      </c>
      <c r="AC1956" s="1" t="s">
        <v>58</v>
      </c>
      <c r="AD1956" s="1" t="s">
        <v>58</v>
      </c>
      <c r="AE1956" s="1" t="s">
        <v>58</v>
      </c>
      <c r="AF1956" s="1" t="s">
        <v>58</v>
      </c>
      <c r="AG1956" s="1" t="s">
        <v>58</v>
      </c>
      <c r="AH1956" s="1" t="s">
        <v>58</v>
      </c>
      <c r="AI1956" s="1" t="s">
        <v>58</v>
      </c>
      <c r="AJ1956" s="1" t="s">
        <v>58</v>
      </c>
      <c r="AK1956" s="1">
        <v>1</v>
      </c>
      <c r="AL1956" s="1">
        <v>0</v>
      </c>
      <c r="AM1956" s="1">
        <v>1</v>
      </c>
      <c r="AN1956" s="1">
        <v>0</v>
      </c>
      <c r="AO1956" s="1">
        <v>0</v>
      </c>
      <c r="AP1956" s="1">
        <v>0</v>
      </c>
      <c r="AQ1956" s="1">
        <v>0</v>
      </c>
      <c r="AR1956" s="1">
        <v>0</v>
      </c>
      <c r="AS1956" s="1">
        <v>1</v>
      </c>
      <c r="AT1956" s="1">
        <v>5</v>
      </c>
      <c r="AU1956" s="1">
        <v>63928</v>
      </c>
      <c r="AW1956" s="1" t="s">
        <v>66</v>
      </c>
      <c r="AX1956" s="1">
        <v>6</v>
      </c>
    </row>
    <row r="1957" spans="1:50">
      <c r="A1957" s="1" t="s">
        <v>3394</v>
      </c>
      <c r="B1957" s="1" t="s">
        <v>928</v>
      </c>
      <c r="C1957" s="1" t="s">
        <v>103</v>
      </c>
      <c r="D1957" s="1">
        <v>4480</v>
      </c>
      <c r="E1957" s="1" t="s">
        <v>63</v>
      </c>
      <c r="F1957" s="1">
        <v>0</v>
      </c>
      <c r="G1957" s="1" t="s">
        <v>64</v>
      </c>
      <c r="H1957" s="1">
        <v>286.51</v>
      </c>
      <c r="I1957" s="1" t="s">
        <v>55</v>
      </c>
      <c r="J1957" s="1" t="s">
        <v>55</v>
      </c>
      <c r="K1957" s="1" t="s">
        <v>72</v>
      </c>
      <c r="L1957" s="1" t="s">
        <v>58</v>
      </c>
      <c r="M1957" s="1">
        <v>0</v>
      </c>
      <c r="N1957" s="1">
        <v>2</v>
      </c>
      <c r="O1957" s="1">
        <v>2</v>
      </c>
      <c r="P1957" s="1">
        <v>0</v>
      </c>
      <c r="Q1957" s="1" t="s">
        <v>59</v>
      </c>
      <c r="R1957" s="1" t="s">
        <v>59</v>
      </c>
      <c r="S1957" s="1" t="s">
        <v>59</v>
      </c>
      <c r="T1957" s="1" t="s">
        <v>59</v>
      </c>
      <c r="U1957" s="1" t="s">
        <v>59</v>
      </c>
      <c r="W1957" s="1">
        <v>0</v>
      </c>
      <c r="X1957" s="1">
        <v>0</v>
      </c>
      <c r="Y1957" s="1" t="s">
        <v>66</v>
      </c>
      <c r="Z1957" s="1" t="s">
        <v>66</v>
      </c>
      <c r="AA1957" s="1" t="s">
        <v>58</v>
      </c>
      <c r="AB1957" s="1" t="s">
        <v>66</v>
      </c>
      <c r="AC1957" s="1" t="s">
        <v>58</v>
      </c>
      <c r="AD1957" s="1" t="s">
        <v>58</v>
      </c>
      <c r="AE1957" s="1" t="s">
        <v>66</v>
      </c>
      <c r="AF1957" s="1" t="s">
        <v>58</v>
      </c>
      <c r="AG1957" s="1" t="s">
        <v>58</v>
      </c>
      <c r="AH1957" s="1" t="s">
        <v>58</v>
      </c>
      <c r="AI1957" s="1" t="s">
        <v>58</v>
      </c>
      <c r="AJ1957" s="1" t="s">
        <v>58</v>
      </c>
      <c r="AK1957" s="1">
        <v>1</v>
      </c>
      <c r="AL1957" s="1">
        <v>1</v>
      </c>
      <c r="AM1957" s="1">
        <v>1</v>
      </c>
      <c r="AN1957" s="1">
        <v>0</v>
      </c>
      <c r="AO1957" s="1">
        <v>0</v>
      </c>
      <c r="AP1957" s="1">
        <v>0</v>
      </c>
      <c r="AQ1957" s="1">
        <v>0</v>
      </c>
      <c r="AR1957" s="1">
        <v>0</v>
      </c>
      <c r="AS1957" s="1">
        <v>0</v>
      </c>
      <c r="AT1957" s="1">
        <v>5</v>
      </c>
      <c r="AU1957" s="1">
        <v>61666</v>
      </c>
      <c r="AV1957" s="1">
        <v>13.1</v>
      </c>
      <c r="AW1957" s="1" t="s">
        <v>59</v>
      </c>
      <c r="AX1957" s="1">
        <v>6</v>
      </c>
    </row>
    <row r="1958" spans="1:50">
      <c r="A1958" s="1" t="s">
        <v>3395</v>
      </c>
      <c r="B1958" s="1" t="s">
        <v>3396</v>
      </c>
      <c r="C1958" s="1" t="s">
        <v>122</v>
      </c>
      <c r="D1958" s="1">
        <v>2750</v>
      </c>
      <c r="E1958" s="1" t="s">
        <v>63</v>
      </c>
      <c r="F1958" s="1">
        <v>48</v>
      </c>
      <c r="G1958" s="1" t="s">
        <v>70</v>
      </c>
      <c r="H1958" s="1">
        <v>270.72000000000003</v>
      </c>
      <c r="I1958" s="1" t="s">
        <v>55</v>
      </c>
      <c r="J1958" s="1" t="s">
        <v>55</v>
      </c>
      <c r="K1958" s="1" t="s">
        <v>128</v>
      </c>
      <c r="L1958" s="1" t="s">
        <v>58</v>
      </c>
      <c r="M1958" s="1">
        <v>0</v>
      </c>
      <c r="N1958" s="1">
        <v>1</v>
      </c>
      <c r="O1958" s="1">
        <v>1</v>
      </c>
      <c r="P1958" s="1">
        <v>0</v>
      </c>
      <c r="Q1958" s="1" t="s">
        <v>59</v>
      </c>
      <c r="R1958" s="1" t="s">
        <v>59</v>
      </c>
      <c r="S1958" s="1" t="s">
        <v>59</v>
      </c>
      <c r="T1958" s="1" t="s">
        <v>59</v>
      </c>
      <c r="U1958" s="1" t="s">
        <v>59</v>
      </c>
      <c r="W1958" s="1">
        <v>0</v>
      </c>
      <c r="X1958" s="1">
        <v>0</v>
      </c>
      <c r="Y1958" s="1" t="s">
        <v>58</v>
      </c>
      <c r="Z1958" s="1" t="s">
        <v>58</v>
      </c>
      <c r="AA1958" s="1" t="s">
        <v>58</v>
      </c>
      <c r="AB1958" s="1" t="s">
        <v>58</v>
      </c>
      <c r="AC1958" s="1" t="s">
        <v>58</v>
      </c>
      <c r="AD1958" s="1" t="s">
        <v>58</v>
      </c>
      <c r="AE1958" s="1" t="s">
        <v>58</v>
      </c>
      <c r="AF1958" s="1" t="s">
        <v>58</v>
      </c>
      <c r="AG1958" s="1" t="s">
        <v>58</v>
      </c>
      <c r="AH1958" s="1" t="s">
        <v>58</v>
      </c>
      <c r="AI1958" s="1" t="s">
        <v>58</v>
      </c>
      <c r="AJ1958" s="1" t="s">
        <v>58</v>
      </c>
      <c r="AK1958" s="1">
        <v>0</v>
      </c>
      <c r="AL1958" s="1">
        <v>0</v>
      </c>
      <c r="AM1958" s="1">
        <v>1</v>
      </c>
      <c r="AN1958" s="1">
        <v>1</v>
      </c>
      <c r="AO1958" s="1">
        <v>0</v>
      </c>
      <c r="AP1958" s="1">
        <v>0</v>
      </c>
      <c r="AQ1958" s="1">
        <v>0</v>
      </c>
      <c r="AR1958" s="1">
        <v>0</v>
      </c>
      <c r="AS1958" s="1">
        <v>1</v>
      </c>
      <c r="AT1958" s="1">
        <v>5</v>
      </c>
      <c r="AU1958" s="1">
        <v>53356</v>
      </c>
      <c r="AV1958" s="1">
        <v>12.5</v>
      </c>
      <c r="AW1958" s="1" t="s">
        <v>59</v>
      </c>
      <c r="AX1958" s="1">
        <v>7</v>
      </c>
    </row>
    <row r="1959" spans="1:50">
      <c r="A1959" s="1" t="s">
        <v>3397</v>
      </c>
      <c r="B1959" s="1" t="s">
        <v>3398</v>
      </c>
      <c r="C1959" s="1" t="s">
        <v>93</v>
      </c>
      <c r="D1959" s="1">
        <v>9240</v>
      </c>
      <c r="E1959" s="1" t="s">
        <v>53</v>
      </c>
      <c r="F1959" s="1">
        <v>56</v>
      </c>
      <c r="G1959" s="1" t="s">
        <v>70</v>
      </c>
      <c r="H1959" s="1">
        <v>254.28</v>
      </c>
      <c r="I1959" s="1" t="s">
        <v>100</v>
      </c>
      <c r="J1959" s="1" t="s">
        <v>56</v>
      </c>
      <c r="K1959" s="1" t="s">
        <v>85</v>
      </c>
      <c r="L1959" s="1" t="s">
        <v>58</v>
      </c>
      <c r="M1959" s="1">
        <v>0</v>
      </c>
      <c r="N1959" s="1">
        <v>2</v>
      </c>
      <c r="O1959" s="1">
        <v>2</v>
      </c>
      <c r="P1959" s="1">
        <v>0</v>
      </c>
      <c r="Q1959" s="1" t="s">
        <v>59</v>
      </c>
      <c r="R1959" s="1" t="s">
        <v>59</v>
      </c>
      <c r="S1959" s="1" t="s">
        <v>59</v>
      </c>
      <c r="T1959" s="1" t="s">
        <v>59</v>
      </c>
      <c r="U1959" s="1" t="s">
        <v>66</v>
      </c>
      <c r="W1959" s="1">
        <v>0</v>
      </c>
      <c r="X1959" s="1">
        <v>0</v>
      </c>
      <c r="Y1959" s="1" t="s">
        <v>59</v>
      </c>
      <c r="Z1959" s="1" t="s">
        <v>59</v>
      </c>
      <c r="AA1959" s="1" t="s">
        <v>59</v>
      </c>
      <c r="AB1959" s="1" t="s">
        <v>59</v>
      </c>
      <c r="AC1959" s="1" t="s">
        <v>59</v>
      </c>
      <c r="AD1959" s="1" t="s">
        <v>59</v>
      </c>
      <c r="AE1959" s="1" t="s">
        <v>59</v>
      </c>
      <c r="AF1959" s="1" t="s">
        <v>59</v>
      </c>
      <c r="AG1959" s="1" t="s">
        <v>59</v>
      </c>
      <c r="AH1959" s="1" t="s">
        <v>59</v>
      </c>
      <c r="AI1959" s="1" t="s">
        <v>59</v>
      </c>
      <c r="AJ1959" s="1" t="s">
        <v>59</v>
      </c>
      <c r="AT1959" s="1">
        <v>4</v>
      </c>
      <c r="AU1959" s="1">
        <v>64264</v>
      </c>
      <c r="AV1959" s="1">
        <v>12.3</v>
      </c>
      <c r="AW1959" s="1" t="s">
        <v>59</v>
      </c>
      <c r="AX1959" s="1">
        <v>5</v>
      </c>
    </row>
    <row r="1960" spans="1:50">
      <c r="A1960" s="1" t="s">
        <v>3399</v>
      </c>
      <c r="B1960" s="1" t="s">
        <v>3400</v>
      </c>
      <c r="C1960" s="1" t="s">
        <v>212</v>
      </c>
      <c r="E1960" s="1" t="s">
        <v>63</v>
      </c>
      <c r="F1960" s="1">
        <v>30</v>
      </c>
      <c r="G1960" s="1" t="s">
        <v>64</v>
      </c>
      <c r="H1960" s="1">
        <v>304.61</v>
      </c>
      <c r="I1960" s="1" t="s">
        <v>55</v>
      </c>
      <c r="J1960" s="1" t="s">
        <v>55</v>
      </c>
      <c r="K1960" s="1" t="s">
        <v>85</v>
      </c>
      <c r="L1960" s="1" t="s">
        <v>66</v>
      </c>
      <c r="M1960" s="1">
        <v>3</v>
      </c>
      <c r="N1960" s="1">
        <v>1</v>
      </c>
      <c r="O1960" s="1">
        <v>1</v>
      </c>
      <c r="P1960" s="1">
        <v>0</v>
      </c>
      <c r="Q1960" s="1" t="s">
        <v>59</v>
      </c>
      <c r="R1960" s="1" t="s">
        <v>59</v>
      </c>
      <c r="S1960" s="1" t="s">
        <v>59</v>
      </c>
      <c r="T1960" s="1" t="s">
        <v>59</v>
      </c>
      <c r="U1960" s="1" t="s">
        <v>59</v>
      </c>
      <c r="W1960" s="1">
        <v>0</v>
      </c>
      <c r="X1960" s="1">
        <v>0</v>
      </c>
      <c r="Y1960" s="1" t="s">
        <v>58</v>
      </c>
      <c r="Z1960" s="1" t="s">
        <v>58</v>
      </c>
      <c r="AA1960" s="1" t="s">
        <v>58</v>
      </c>
      <c r="AB1960" s="1" t="s">
        <v>58</v>
      </c>
      <c r="AC1960" s="1" t="s">
        <v>58</v>
      </c>
      <c r="AD1960" s="1" t="s">
        <v>58</v>
      </c>
      <c r="AE1960" s="1" t="s">
        <v>58</v>
      </c>
      <c r="AF1960" s="1" t="s">
        <v>58</v>
      </c>
      <c r="AG1960" s="1" t="s">
        <v>58</v>
      </c>
      <c r="AH1960" s="1" t="s">
        <v>58</v>
      </c>
      <c r="AI1960" s="1" t="s">
        <v>58</v>
      </c>
      <c r="AJ1960" s="1" t="s">
        <v>58</v>
      </c>
      <c r="AK1960" s="1">
        <v>1</v>
      </c>
      <c r="AL1960" s="1">
        <v>0</v>
      </c>
      <c r="AM1960" s="1">
        <v>1</v>
      </c>
      <c r="AN1960" s="1">
        <v>0</v>
      </c>
      <c r="AO1960" s="1">
        <v>0</v>
      </c>
      <c r="AP1960" s="1">
        <v>0</v>
      </c>
      <c r="AQ1960" s="1">
        <v>0</v>
      </c>
      <c r="AR1960" s="1">
        <v>0</v>
      </c>
      <c r="AS1960" s="1">
        <v>1</v>
      </c>
      <c r="AT1960" s="1">
        <v>7</v>
      </c>
      <c r="AU1960" s="1">
        <v>58406</v>
      </c>
      <c r="AV1960" s="1">
        <v>13.7</v>
      </c>
      <c r="AW1960" s="1" t="s">
        <v>59</v>
      </c>
      <c r="AX1960" s="1">
        <v>7</v>
      </c>
    </row>
    <row r="1961" spans="1:50">
      <c r="A1961" s="1" t="s">
        <v>3401</v>
      </c>
      <c r="B1961" s="1" t="s">
        <v>3402</v>
      </c>
      <c r="C1961" s="1" t="s">
        <v>75</v>
      </c>
      <c r="D1961" s="1">
        <v>3000</v>
      </c>
      <c r="E1961" s="1" t="s">
        <v>53</v>
      </c>
      <c r="F1961" s="1">
        <v>28</v>
      </c>
      <c r="G1961" s="1" t="s">
        <v>226</v>
      </c>
      <c r="H1961" s="1">
        <v>390.79</v>
      </c>
      <c r="I1961" s="1" t="s">
        <v>55</v>
      </c>
      <c r="J1961" s="1" t="s">
        <v>55</v>
      </c>
      <c r="K1961" s="1" t="s">
        <v>85</v>
      </c>
      <c r="L1961" s="1" t="s">
        <v>66</v>
      </c>
      <c r="M1961" s="1">
        <v>3</v>
      </c>
      <c r="N1961" s="1">
        <v>1</v>
      </c>
      <c r="O1961" s="1">
        <v>1</v>
      </c>
      <c r="P1961" s="1">
        <v>0</v>
      </c>
      <c r="Q1961" s="1" t="s">
        <v>59</v>
      </c>
      <c r="R1961" s="1" t="s">
        <v>59</v>
      </c>
      <c r="S1961" s="1" t="s">
        <v>59</v>
      </c>
      <c r="T1961" s="1" t="s">
        <v>59</v>
      </c>
      <c r="U1961" s="1" t="s">
        <v>59</v>
      </c>
      <c r="V1961" s="1">
        <v>1</v>
      </c>
      <c r="W1961" s="1">
        <v>1</v>
      </c>
      <c r="X1961" s="1">
        <v>0</v>
      </c>
      <c r="Y1961" s="1" t="s">
        <v>58</v>
      </c>
      <c r="Z1961" s="1" t="s">
        <v>58</v>
      </c>
      <c r="AA1961" s="1" t="s">
        <v>58</v>
      </c>
      <c r="AB1961" s="1" t="s">
        <v>58</v>
      </c>
      <c r="AC1961" s="1" t="s">
        <v>58</v>
      </c>
      <c r="AD1961" s="1" t="s">
        <v>58</v>
      </c>
      <c r="AE1961" s="1" t="s">
        <v>58</v>
      </c>
      <c r="AF1961" s="1" t="s">
        <v>58</v>
      </c>
      <c r="AG1961" s="1" t="s">
        <v>58</v>
      </c>
      <c r="AH1961" s="1" t="s">
        <v>58</v>
      </c>
      <c r="AI1961" s="1" t="s">
        <v>58</v>
      </c>
      <c r="AJ1961" s="1" t="s">
        <v>58</v>
      </c>
      <c r="AK1961" s="1">
        <v>0</v>
      </c>
      <c r="AL1961" s="1">
        <v>1</v>
      </c>
      <c r="AM1961" s="1">
        <v>1</v>
      </c>
      <c r="AN1961" s="1">
        <v>0</v>
      </c>
      <c r="AO1961" s="1">
        <v>0</v>
      </c>
      <c r="AP1961" s="1">
        <v>0</v>
      </c>
      <c r="AQ1961" s="1">
        <v>1</v>
      </c>
      <c r="AR1961" s="1">
        <v>0</v>
      </c>
      <c r="AS1961" s="1">
        <v>0</v>
      </c>
      <c r="AT1961" s="1">
        <v>8</v>
      </c>
      <c r="AU1961" s="1">
        <v>91480</v>
      </c>
      <c r="AV1961" s="1">
        <v>14.3</v>
      </c>
      <c r="AW1961" s="1" t="s">
        <v>59</v>
      </c>
      <c r="AX1961" s="1">
        <v>1</v>
      </c>
    </row>
    <row r="1962" spans="1:50">
      <c r="A1962" s="1" t="s">
        <v>3403</v>
      </c>
      <c r="B1962" s="1" t="s">
        <v>1421</v>
      </c>
      <c r="C1962" s="1" t="s">
        <v>122</v>
      </c>
      <c r="D1962" s="1">
        <v>2680</v>
      </c>
      <c r="E1962" s="1" t="s">
        <v>63</v>
      </c>
      <c r="F1962" s="1">
        <v>40</v>
      </c>
      <c r="G1962" s="1" t="s">
        <v>64</v>
      </c>
      <c r="H1962" s="1">
        <v>275</v>
      </c>
      <c r="I1962" s="1" t="s">
        <v>55</v>
      </c>
      <c r="J1962" s="1" t="s">
        <v>71</v>
      </c>
      <c r="K1962" s="1" t="s">
        <v>85</v>
      </c>
      <c r="L1962" s="1" t="s">
        <v>66</v>
      </c>
      <c r="M1962" s="1">
        <v>3</v>
      </c>
      <c r="N1962" s="1">
        <v>2</v>
      </c>
      <c r="O1962" s="1">
        <v>2</v>
      </c>
      <c r="P1962" s="1">
        <v>0</v>
      </c>
      <c r="Q1962" s="1" t="s">
        <v>59</v>
      </c>
      <c r="R1962" s="1" t="s">
        <v>59</v>
      </c>
      <c r="S1962" s="1" t="s">
        <v>59</v>
      </c>
      <c r="T1962" s="1" t="s">
        <v>59</v>
      </c>
      <c r="U1962" s="1" t="s">
        <v>59</v>
      </c>
      <c r="V1962" s="1">
        <v>0</v>
      </c>
      <c r="W1962" s="1">
        <v>1</v>
      </c>
      <c r="X1962" s="1">
        <v>0</v>
      </c>
      <c r="Y1962" s="1" t="s">
        <v>59</v>
      </c>
      <c r="Z1962" s="1" t="s">
        <v>59</v>
      </c>
      <c r="AA1962" s="1" t="s">
        <v>59</v>
      </c>
      <c r="AB1962" s="1" t="s">
        <v>59</v>
      </c>
      <c r="AC1962" s="1" t="s">
        <v>59</v>
      </c>
      <c r="AD1962" s="1" t="s">
        <v>59</v>
      </c>
      <c r="AE1962" s="1" t="s">
        <v>59</v>
      </c>
      <c r="AF1962" s="1" t="s">
        <v>59</v>
      </c>
      <c r="AG1962" s="1" t="s">
        <v>59</v>
      </c>
      <c r="AH1962" s="1" t="s">
        <v>59</v>
      </c>
      <c r="AI1962" s="1" t="s">
        <v>59</v>
      </c>
      <c r="AJ1962" s="1" t="s">
        <v>59</v>
      </c>
      <c r="AT1962" s="1">
        <v>6</v>
      </c>
      <c r="AU1962" s="1">
        <v>53771</v>
      </c>
      <c r="AV1962" s="1">
        <v>13.9</v>
      </c>
      <c r="AW1962" s="1" t="s">
        <v>59</v>
      </c>
      <c r="AX1962" s="1">
        <v>7</v>
      </c>
    </row>
    <row r="1963" spans="1:50">
      <c r="A1963" s="1" t="s">
        <v>3404</v>
      </c>
      <c r="B1963" s="1" t="s">
        <v>3405</v>
      </c>
      <c r="C1963" s="1" t="s">
        <v>1269</v>
      </c>
      <c r="E1963" s="1" t="s">
        <v>63</v>
      </c>
      <c r="F1963" s="1">
        <v>30</v>
      </c>
      <c r="G1963" s="1" t="s">
        <v>70</v>
      </c>
      <c r="H1963" s="1">
        <v>311.83999999999997</v>
      </c>
      <c r="I1963" s="1" t="s">
        <v>55</v>
      </c>
      <c r="J1963" s="1" t="s">
        <v>55</v>
      </c>
      <c r="K1963" s="1" t="s">
        <v>85</v>
      </c>
      <c r="L1963" s="1" t="s">
        <v>66</v>
      </c>
      <c r="M1963" s="1">
        <v>1</v>
      </c>
      <c r="N1963" s="1">
        <v>2</v>
      </c>
      <c r="O1963" s="1">
        <v>2</v>
      </c>
      <c r="P1963" s="1">
        <v>1</v>
      </c>
      <c r="Q1963" s="1" t="s">
        <v>59</v>
      </c>
      <c r="R1963" s="1" t="s">
        <v>59</v>
      </c>
      <c r="S1963" s="1" t="s">
        <v>59</v>
      </c>
      <c r="T1963" s="1" t="s">
        <v>59</v>
      </c>
      <c r="U1963" s="1" t="s">
        <v>59</v>
      </c>
      <c r="V1963" s="1">
        <v>2</v>
      </c>
      <c r="W1963" s="1">
        <v>1</v>
      </c>
      <c r="X1963" s="1">
        <v>1</v>
      </c>
      <c r="Y1963" s="1" t="s">
        <v>66</v>
      </c>
      <c r="Z1963" s="1" t="s">
        <v>66</v>
      </c>
      <c r="AA1963" s="1" t="s">
        <v>58</v>
      </c>
      <c r="AB1963" s="1" t="s">
        <v>66</v>
      </c>
      <c r="AC1963" s="1" t="s">
        <v>58</v>
      </c>
      <c r="AD1963" s="1" t="s">
        <v>58</v>
      </c>
      <c r="AE1963" s="1" t="s">
        <v>58</v>
      </c>
      <c r="AF1963" s="1" t="s">
        <v>58</v>
      </c>
      <c r="AG1963" s="1" t="s">
        <v>58</v>
      </c>
      <c r="AH1963" s="1" t="s">
        <v>58</v>
      </c>
      <c r="AI1963" s="1" t="s">
        <v>58</v>
      </c>
      <c r="AJ1963" s="1" t="s">
        <v>58</v>
      </c>
      <c r="AK1963" s="1">
        <v>0</v>
      </c>
      <c r="AL1963" s="1">
        <v>0</v>
      </c>
      <c r="AM1963" s="1">
        <v>1</v>
      </c>
      <c r="AN1963" s="1">
        <v>0</v>
      </c>
      <c r="AO1963" s="1">
        <v>1</v>
      </c>
      <c r="AP1963" s="1">
        <v>1</v>
      </c>
      <c r="AQ1963" s="1">
        <v>0</v>
      </c>
      <c r="AR1963" s="1">
        <v>0</v>
      </c>
      <c r="AS1963" s="1">
        <v>1</v>
      </c>
      <c r="AT1963" s="1">
        <v>7</v>
      </c>
      <c r="AU1963" s="1">
        <v>55925</v>
      </c>
      <c r="AV1963" s="1">
        <v>13.6</v>
      </c>
      <c r="AW1963" s="1" t="s">
        <v>59</v>
      </c>
      <c r="AX1963" s="1">
        <v>4</v>
      </c>
    </row>
    <row r="1964" spans="1:50">
      <c r="A1964" s="1" t="s">
        <v>3406</v>
      </c>
      <c r="B1964" s="1" t="s">
        <v>3407</v>
      </c>
      <c r="C1964" s="1" t="s">
        <v>529</v>
      </c>
      <c r="D1964" s="1">
        <v>5920</v>
      </c>
      <c r="E1964" s="1" t="s">
        <v>53</v>
      </c>
      <c r="F1964" s="1">
        <v>30</v>
      </c>
      <c r="G1964" s="1" t="s">
        <v>226</v>
      </c>
      <c r="H1964" s="1">
        <v>311.83999999999997</v>
      </c>
      <c r="I1964" s="1" t="s">
        <v>55</v>
      </c>
      <c r="J1964" s="1" t="s">
        <v>55</v>
      </c>
      <c r="K1964" s="1" t="s">
        <v>57</v>
      </c>
      <c r="L1964" s="1" t="s">
        <v>66</v>
      </c>
      <c r="M1964" s="1">
        <v>2</v>
      </c>
      <c r="N1964" s="1">
        <v>2</v>
      </c>
      <c r="O1964" s="1">
        <v>2</v>
      </c>
      <c r="P1964" s="1">
        <v>0</v>
      </c>
      <c r="Q1964" s="1" t="s">
        <v>59</v>
      </c>
      <c r="R1964" s="1" t="s">
        <v>59</v>
      </c>
      <c r="S1964" s="1" t="s">
        <v>59</v>
      </c>
      <c r="T1964" s="1" t="s">
        <v>59</v>
      </c>
      <c r="U1964" s="1" t="s">
        <v>59</v>
      </c>
      <c r="V1964" s="1">
        <v>0</v>
      </c>
      <c r="W1964" s="1">
        <v>1</v>
      </c>
      <c r="X1964" s="1">
        <v>0</v>
      </c>
      <c r="Y1964" s="1" t="s">
        <v>59</v>
      </c>
      <c r="Z1964" s="1" t="s">
        <v>59</v>
      </c>
      <c r="AA1964" s="1" t="s">
        <v>59</v>
      </c>
      <c r="AB1964" s="1" t="s">
        <v>59</v>
      </c>
      <c r="AC1964" s="1" t="s">
        <v>59</v>
      </c>
      <c r="AD1964" s="1" t="s">
        <v>59</v>
      </c>
      <c r="AE1964" s="1" t="s">
        <v>59</v>
      </c>
      <c r="AF1964" s="1" t="s">
        <v>59</v>
      </c>
      <c r="AG1964" s="1" t="s">
        <v>59</v>
      </c>
      <c r="AH1964" s="1" t="s">
        <v>59</v>
      </c>
      <c r="AI1964" s="1" t="s">
        <v>59</v>
      </c>
      <c r="AJ1964" s="1" t="s">
        <v>59</v>
      </c>
      <c r="AT1964" s="1">
        <v>9</v>
      </c>
      <c r="AU1964" s="1">
        <v>86967</v>
      </c>
      <c r="AV1964" s="1">
        <v>14</v>
      </c>
      <c r="AW1964" s="1" t="s">
        <v>59</v>
      </c>
      <c r="AX1964" s="1">
        <v>8</v>
      </c>
    </row>
    <row r="1965" spans="1:50">
      <c r="A1965" s="1" t="s">
        <v>3408</v>
      </c>
      <c r="B1965" s="1" t="s">
        <v>3409</v>
      </c>
      <c r="C1965" s="1" t="s">
        <v>126</v>
      </c>
      <c r="D1965" s="1">
        <v>3160</v>
      </c>
      <c r="E1965" s="1" t="s">
        <v>53</v>
      </c>
      <c r="F1965" s="1">
        <v>32</v>
      </c>
      <c r="G1965" s="1" t="s">
        <v>70</v>
      </c>
      <c r="H1965" s="1">
        <v>303.29000000000002</v>
      </c>
      <c r="I1965" s="1" t="s">
        <v>55</v>
      </c>
      <c r="J1965" s="1" t="s">
        <v>55</v>
      </c>
      <c r="K1965" s="1" t="s">
        <v>145</v>
      </c>
      <c r="L1965" s="1" t="s">
        <v>66</v>
      </c>
      <c r="M1965" s="1">
        <v>3</v>
      </c>
      <c r="N1965" s="1">
        <v>2</v>
      </c>
      <c r="O1965" s="1">
        <v>2</v>
      </c>
      <c r="P1965" s="1">
        <v>0</v>
      </c>
      <c r="Q1965" s="1" t="s">
        <v>59</v>
      </c>
      <c r="R1965" s="1" t="s">
        <v>59</v>
      </c>
      <c r="S1965" s="1" t="s">
        <v>59</v>
      </c>
      <c r="T1965" s="1" t="s">
        <v>59</v>
      </c>
      <c r="U1965" s="1" t="s">
        <v>59</v>
      </c>
      <c r="W1965" s="1">
        <v>0</v>
      </c>
      <c r="X1965" s="1">
        <v>0</v>
      </c>
      <c r="Y1965" s="1" t="s">
        <v>58</v>
      </c>
      <c r="Z1965" s="1" t="s">
        <v>58</v>
      </c>
      <c r="AA1965" s="1" t="s">
        <v>58</v>
      </c>
      <c r="AB1965" s="1" t="s">
        <v>58</v>
      </c>
      <c r="AC1965" s="1" t="s">
        <v>58</v>
      </c>
      <c r="AD1965" s="1" t="s">
        <v>58</v>
      </c>
      <c r="AE1965" s="1" t="s">
        <v>66</v>
      </c>
      <c r="AF1965" s="1" t="s">
        <v>58</v>
      </c>
      <c r="AG1965" s="1" t="s">
        <v>58</v>
      </c>
      <c r="AH1965" s="1" t="s">
        <v>58</v>
      </c>
      <c r="AI1965" s="1" t="s">
        <v>58</v>
      </c>
      <c r="AJ1965" s="1" t="s">
        <v>58</v>
      </c>
      <c r="AK1965" s="1">
        <v>0</v>
      </c>
      <c r="AL1965" s="1">
        <v>0</v>
      </c>
      <c r="AM1965" s="1">
        <v>1</v>
      </c>
      <c r="AN1965" s="1">
        <v>0</v>
      </c>
      <c r="AO1965" s="1">
        <v>0</v>
      </c>
      <c r="AP1965" s="1">
        <v>0</v>
      </c>
      <c r="AQ1965" s="1">
        <v>0</v>
      </c>
      <c r="AR1965" s="1">
        <v>0</v>
      </c>
      <c r="AS1965" s="1">
        <v>0</v>
      </c>
      <c r="AT1965" s="1">
        <v>6</v>
      </c>
      <c r="AU1965" s="1">
        <v>49086</v>
      </c>
      <c r="AV1965" s="1">
        <v>12</v>
      </c>
      <c r="AW1965" s="1" t="s">
        <v>59</v>
      </c>
      <c r="AX1965" s="1">
        <v>7</v>
      </c>
    </row>
    <row r="1966" spans="1:50">
      <c r="A1966" s="1" t="s">
        <v>3410</v>
      </c>
      <c r="B1966" s="1" t="s">
        <v>3143</v>
      </c>
      <c r="C1966" s="1" t="s">
        <v>199</v>
      </c>
      <c r="D1966" s="1">
        <v>3240</v>
      </c>
      <c r="E1966" s="1" t="s">
        <v>53</v>
      </c>
      <c r="F1966" s="1">
        <v>54</v>
      </c>
      <c r="G1966" s="1" t="s">
        <v>70</v>
      </c>
      <c r="H1966" s="1">
        <v>248.68</v>
      </c>
      <c r="I1966" s="1" t="s">
        <v>55</v>
      </c>
      <c r="J1966" s="1" t="s">
        <v>55</v>
      </c>
      <c r="K1966" s="1" t="s">
        <v>57</v>
      </c>
      <c r="L1966" s="1" t="s">
        <v>58</v>
      </c>
      <c r="M1966" s="1">
        <v>0</v>
      </c>
      <c r="N1966" s="1">
        <v>1</v>
      </c>
      <c r="O1966" s="1">
        <v>1</v>
      </c>
      <c r="P1966" s="1">
        <v>0</v>
      </c>
      <c r="Q1966" s="1" t="s">
        <v>59</v>
      </c>
      <c r="R1966" s="1" t="s">
        <v>59</v>
      </c>
      <c r="S1966" s="1" t="s">
        <v>59</v>
      </c>
      <c r="T1966" s="1" t="s">
        <v>59</v>
      </c>
      <c r="U1966" s="1" t="s">
        <v>59</v>
      </c>
      <c r="W1966" s="1">
        <v>0</v>
      </c>
      <c r="X1966" s="1">
        <v>0</v>
      </c>
      <c r="Y1966" s="1" t="s">
        <v>59</v>
      </c>
      <c r="Z1966" s="1" t="s">
        <v>59</v>
      </c>
      <c r="AA1966" s="1" t="s">
        <v>59</v>
      </c>
      <c r="AB1966" s="1" t="s">
        <v>59</v>
      </c>
      <c r="AC1966" s="1" t="s">
        <v>59</v>
      </c>
      <c r="AD1966" s="1" t="s">
        <v>59</v>
      </c>
      <c r="AE1966" s="1" t="s">
        <v>59</v>
      </c>
      <c r="AF1966" s="1" t="s">
        <v>59</v>
      </c>
      <c r="AG1966" s="1" t="s">
        <v>59</v>
      </c>
      <c r="AH1966" s="1" t="s">
        <v>59</v>
      </c>
      <c r="AI1966" s="1" t="s">
        <v>59</v>
      </c>
      <c r="AJ1966" s="1" t="s">
        <v>59</v>
      </c>
      <c r="AT1966" s="1">
        <v>7</v>
      </c>
      <c r="AU1966" s="1">
        <v>65178</v>
      </c>
      <c r="AV1966" s="1">
        <v>14.1</v>
      </c>
      <c r="AW1966" s="1" t="s">
        <v>59</v>
      </c>
      <c r="AX1966" s="1">
        <v>3</v>
      </c>
    </row>
    <row r="1967" spans="1:50">
      <c r="A1967" s="1" t="s">
        <v>3411</v>
      </c>
      <c r="B1967" s="1" t="s">
        <v>3412</v>
      </c>
      <c r="C1967" s="1" t="s">
        <v>119</v>
      </c>
      <c r="D1967" s="1">
        <v>1560</v>
      </c>
      <c r="E1967" s="1" t="s">
        <v>63</v>
      </c>
      <c r="F1967" s="1">
        <v>62</v>
      </c>
      <c r="G1967" s="1" t="s">
        <v>226</v>
      </c>
      <c r="H1967" s="1">
        <v>287.5</v>
      </c>
      <c r="I1967" s="1" t="s">
        <v>55</v>
      </c>
      <c r="J1967" s="1" t="s">
        <v>71</v>
      </c>
      <c r="K1967" s="1" t="s">
        <v>72</v>
      </c>
      <c r="L1967" s="1" t="s">
        <v>58</v>
      </c>
      <c r="M1967" s="1">
        <v>0</v>
      </c>
      <c r="N1967" s="1">
        <v>1</v>
      </c>
      <c r="O1967" s="1">
        <v>1</v>
      </c>
      <c r="P1967" s="1">
        <v>0</v>
      </c>
      <c r="Q1967" s="1" t="s">
        <v>59</v>
      </c>
      <c r="R1967" s="1" t="s">
        <v>59</v>
      </c>
      <c r="S1967" s="1" t="s">
        <v>59</v>
      </c>
      <c r="T1967" s="1" t="s">
        <v>59</v>
      </c>
      <c r="U1967" s="1" t="s">
        <v>59</v>
      </c>
      <c r="W1967" s="1">
        <v>0</v>
      </c>
      <c r="X1967" s="1">
        <v>0</v>
      </c>
      <c r="Y1967" s="1" t="s">
        <v>66</v>
      </c>
      <c r="Z1967" s="1" t="s">
        <v>66</v>
      </c>
      <c r="AA1967" s="1" t="s">
        <v>58</v>
      </c>
      <c r="AB1967" s="1" t="s">
        <v>66</v>
      </c>
      <c r="AC1967" s="1" t="s">
        <v>58</v>
      </c>
      <c r="AD1967" s="1" t="s">
        <v>58</v>
      </c>
      <c r="AE1967" s="1" t="s">
        <v>58</v>
      </c>
      <c r="AF1967" s="1" t="s">
        <v>58</v>
      </c>
      <c r="AG1967" s="1" t="s">
        <v>58</v>
      </c>
      <c r="AH1967" s="1" t="s">
        <v>58</v>
      </c>
      <c r="AI1967" s="1" t="s">
        <v>58</v>
      </c>
      <c r="AJ1967" s="1" t="s">
        <v>58</v>
      </c>
      <c r="AK1967" s="1">
        <v>0</v>
      </c>
      <c r="AL1967" s="1">
        <v>0</v>
      </c>
      <c r="AM1967" s="1">
        <v>1</v>
      </c>
      <c r="AN1967" s="1">
        <v>0</v>
      </c>
      <c r="AO1967" s="1">
        <v>0</v>
      </c>
      <c r="AP1967" s="1">
        <v>0</v>
      </c>
      <c r="AQ1967" s="1">
        <v>1</v>
      </c>
      <c r="AR1967" s="1">
        <v>0</v>
      </c>
      <c r="AS1967" s="1">
        <v>0</v>
      </c>
      <c r="AT1967" s="1">
        <v>5</v>
      </c>
      <c r="AU1967" s="1">
        <v>56514</v>
      </c>
      <c r="AV1967" s="1">
        <v>12.4</v>
      </c>
      <c r="AW1967" s="1" t="s">
        <v>59</v>
      </c>
      <c r="AX1967" s="1">
        <v>7</v>
      </c>
    </row>
    <row r="1968" spans="1:50">
      <c r="A1968" s="1" t="s">
        <v>3413</v>
      </c>
      <c r="B1968" s="1" t="s">
        <v>848</v>
      </c>
      <c r="C1968" s="1" t="s">
        <v>103</v>
      </c>
      <c r="D1968" s="1">
        <v>4480</v>
      </c>
      <c r="E1968" s="1" t="s">
        <v>53</v>
      </c>
      <c r="F1968" s="1">
        <v>46</v>
      </c>
      <c r="G1968" s="1" t="s">
        <v>54</v>
      </c>
      <c r="H1968" s="1">
        <v>218.75</v>
      </c>
      <c r="I1968" s="1" t="s">
        <v>105</v>
      </c>
      <c r="J1968" s="1" t="s">
        <v>56</v>
      </c>
      <c r="K1968" s="1" t="s">
        <v>85</v>
      </c>
      <c r="L1968" s="1" t="s">
        <v>58</v>
      </c>
      <c r="M1968" s="1">
        <v>0</v>
      </c>
      <c r="N1968" s="1">
        <v>1</v>
      </c>
      <c r="O1968" s="1">
        <v>1</v>
      </c>
      <c r="P1968" s="1">
        <v>0</v>
      </c>
      <c r="Q1968" s="1" t="s">
        <v>59</v>
      </c>
      <c r="R1968" s="1" t="s">
        <v>59</v>
      </c>
      <c r="S1968" s="1" t="s">
        <v>59</v>
      </c>
      <c r="T1968" s="1" t="s">
        <v>59</v>
      </c>
      <c r="U1968" s="1" t="s">
        <v>59</v>
      </c>
      <c r="W1968" s="1">
        <v>0</v>
      </c>
      <c r="X1968" s="1">
        <v>0</v>
      </c>
      <c r="Y1968" s="1" t="s">
        <v>59</v>
      </c>
      <c r="Z1968" s="1" t="s">
        <v>59</v>
      </c>
      <c r="AA1968" s="1" t="s">
        <v>59</v>
      </c>
      <c r="AB1968" s="1" t="s">
        <v>59</v>
      </c>
      <c r="AC1968" s="1" t="s">
        <v>59</v>
      </c>
      <c r="AD1968" s="1" t="s">
        <v>59</v>
      </c>
      <c r="AE1968" s="1" t="s">
        <v>59</v>
      </c>
      <c r="AF1968" s="1" t="s">
        <v>59</v>
      </c>
      <c r="AG1968" s="1" t="s">
        <v>59</v>
      </c>
      <c r="AH1968" s="1" t="s">
        <v>59</v>
      </c>
      <c r="AI1968" s="1" t="s">
        <v>59</v>
      </c>
      <c r="AJ1968" s="1" t="s">
        <v>59</v>
      </c>
      <c r="AT1968" s="1">
        <v>3</v>
      </c>
      <c r="AU1968" s="1">
        <v>52499</v>
      </c>
      <c r="AV1968" s="1">
        <v>14.3</v>
      </c>
      <c r="AW1968" s="1" t="s">
        <v>59</v>
      </c>
      <c r="AX1968" s="1">
        <v>6</v>
      </c>
    </row>
    <row r="1969" spans="1:50">
      <c r="A1969" s="1" t="s">
        <v>3414</v>
      </c>
      <c r="B1969" s="1" t="s">
        <v>1356</v>
      </c>
      <c r="C1969" s="1" t="s">
        <v>69</v>
      </c>
      <c r="D1969" s="1">
        <v>6440</v>
      </c>
      <c r="E1969" s="1" t="s">
        <v>63</v>
      </c>
      <c r="F1969" s="1">
        <v>0</v>
      </c>
      <c r="G1969" s="1" t="s">
        <v>70</v>
      </c>
      <c r="H1969" s="1">
        <v>291.45</v>
      </c>
      <c r="I1969" s="1" t="s">
        <v>55</v>
      </c>
      <c r="J1969" s="1" t="s">
        <v>55</v>
      </c>
      <c r="K1969" s="1" t="s">
        <v>72</v>
      </c>
      <c r="L1969" s="1" t="s">
        <v>58</v>
      </c>
      <c r="M1969" s="1">
        <v>0</v>
      </c>
      <c r="N1969" s="1">
        <v>0</v>
      </c>
      <c r="O1969" s="1">
        <v>0</v>
      </c>
      <c r="P1969" s="1">
        <v>0</v>
      </c>
      <c r="Q1969" s="1" t="s">
        <v>59</v>
      </c>
      <c r="R1969" s="1" t="s">
        <v>59</v>
      </c>
      <c r="S1969" s="1" t="s">
        <v>59</v>
      </c>
      <c r="T1969" s="1" t="s">
        <v>59</v>
      </c>
      <c r="U1969" s="1" t="s">
        <v>59</v>
      </c>
      <c r="W1969" s="1">
        <v>0</v>
      </c>
      <c r="X1969" s="1">
        <v>0</v>
      </c>
      <c r="Y1969" s="1" t="s">
        <v>58</v>
      </c>
      <c r="Z1969" s="1" t="s">
        <v>58</v>
      </c>
      <c r="AA1969" s="1" t="s">
        <v>58</v>
      </c>
      <c r="AB1969" s="1" t="s">
        <v>58</v>
      </c>
      <c r="AC1969" s="1" t="s">
        <v>58</v>
      </c>
      <c r="AD1969" s="1" t="s">
        <v>58</v>
      </c>
      <c r="AE1969" s="1" t="s">
        <v>58</v>
      </c>
      <c r="AF1969" s="1" t="s">
        <v>58</v>
      </c>
      <c r="AG1969" s="1" t="s">
        <v>58</v>
      </c>
      <c r="AH1969" s="1" t="s">
        <v>58</v>
      </c>
      <c r="AI1969" s="1" t="s">
        <v>58</v>
      </c>
      <c r="AJ1969" s="1" t="s">
        <v>58</v>
      </c>
      <c r="AK1969" s="1">
        <v>0</v>
      </c>
      <c r="AL1969" s="1">
        <v>0</v>
      </c>
      <c r="AM1969" s="1">
        <v>1</v>
      </c>
      <c r="AN1969" s="1">
        <v>0</v>
      </c>
      <c r="AO1969" s="1">
        <v>1</v>
      </c>
      <c r="AP1969" s="1">
        <v>0</v>
      </c>
      <c r="AQ1969" s="1">
        <v>0</v>
      </c>
      <c r="AR1969" s="1">
        <v>0</v>
      </c>
      <c r="AS1969" s="1">
        <v>0</v>
      </c>
      <c r="AT1969" s="1">
        <v>5</v>
      </c>
      <c r="AU1969" s="1">
        <v>58067</v>
      </c>
      <c r="AV1969" s="1">
        <v>13.3</v>
      </c>
      <c r="AW1969" s="1" t="s">
        <v>59</v>
      </c>
      <c r="AX1969" s="1">
        <v>6</v>
      </c>
    </row>
    <row r="1970" spans="1:50">
      <c r="A1970" s="1" t="s">
        <v>3415</v>
      </c>
      <c r="B1970" s="1" t="s">
        <v>3416</v>
      </c>
      <c r="C1970" s="1" t="s">
        <v>182</v>
      </c>
      <c r="D1970" s="1">
        <v>9160</v>
      </c>
      <c r="E1970" s="1" t="s">
        <v>63</v>
      </c>
      <c r="F1970" s="1">
        <v>64</v>
      </c>
      <c r="G1970" s="1" t="s">
        <v>163</v>
      </c>
      <c r="H1970" s="1">
        <v>355.26</v>
      </c>
      <c r="I1970" s="1" t="s">
        <v>105</v>
      </c>
      <c r="J1970" s="1" t="s">
        <v>71</v>
      </c>
      <c r="K1970" s="1" t="s">
        <v>215</v>
      </c>
      <c r="L1970" s="1" t="s">
        <v>58</v>
      </c>
      <c r="M1970" s="1">
        <v>0</v>
      </c>
      <c r="N1970" s="1">
        <v>2</v>
      </c>
      <c r="O1970" s="1">
        <v>2</v>
      </c>
      <c r="P1970" s="1">
        <v>0</v>
      </c>
      <c r="Q1970" s="1" t="s">
        <v>66</v>
      </c>
      <c r="R1970" s="1" t="s">
        <v>59</v>
      </c>
      <c r="S1970" s="1" t="s">
        <v>66</v>
      </c>
      <c r="T1970" s="1" t="s">
        <v>66</v>
      </c>
      <c r="U1970" s="1" t="s">
        <v>66</v>
      </c>
      <c r="V1970" s="1">
        <v>1</v>
      </c>
      <c r="W1970" s="1">
        <v>1</v>
      </c>
      <c r="X1970" s="1">
        <v>1</v>
      </c>
      <c r="Y1970" s="1" t="s">
        <v>66</v>
      </c>
      <c r="Z1970" s="1" t="s">
        <v>66</v>
      </c>
      <c r="AA1970" s="1" t="s">
        <v>58</v>
      </c>
      <c r="AB1970" s="1" t="s">
        <v>58</v>
      </c>
      <c r="AC1970" s="1" t="s">
        <v>58</v>
      </c>
      <c r="AD1970" s="1" t="s">
        <v>66</v>
      </c>
      <c r="AE1970" s="1" t="s">
        <v>58</v>
      </c>
      <c r="AF1970" s="1" t="s">
        <v>58</v>
      </c>
      <c r="AG1970" s="1" t="s">
        <v>58</v>
      </c>
      <c r="AH1970" s="1" t="s">
        <v>58</v>
      </c>
      <c r="AI1970" s="1" t="s">
        <v>58</v>
      </c>
      <c r="AJ1970" s="1" t="s">
        <v>58</v>
      </c>
      <c r="AK1970" s="1">
        <v>0</v>
      </c>
      <c r="AL1970" s="1">
        <v>0</v>
      </c>
      <c r="AM1970" s="1">
        <v>1</v>
      </c>
      <c r="AN1970" s="1">
        <v>1</v>
      </c>
      <c r="AO1970" s="1">
        <v>1</v>
      </c>
      <c r="AP1970" s="1">
        <v>0</v>
      </c>
      <c r="AQ1970" s="1">
        <v>0</v>
      </c>
      <c r="AR1970" s="1">
        <v>0</v>
      </c>
      <c r="AS1970" s="1">
        <v>1</v>
      </c>
      <c r="AT1970" s="1">
        <v>3</v>
      </c>
      <c r="AU1970" s="1">
        <v>61874</v>
      </c>
      <c r="AV1970" s="1">
        <v>13</v>
      </c>
      <c r="AW1970" s="1" t="s">
        <v>66</v>
      </c>
      <c r="AX1970" s="1">
        <v>7</v>
      </c>
    </row>
    <row r="1971" spans="1:50">
      <c r="A1971" s="1" t="s">
        <v>3417</v>
      </c>
      <c r="B1971" s="1" t="s">
        <v>3418</v>
      </c>
      <c r="C1971" s="1" t="s">
        <v>119</v>
      </c>
      <c r="D1971" s="1">
        <v>520</v>
      </c>
      <c r="E1971" s="1" t="s">
        <v>53</v>
      </c>
      <c r="F1971" s="1">
        <v>64</v>
      </c>
      <c r="G1971" s="1" t="s">
        <v>70</v>
      </c>
      <c r="H1971" s="1">
        <v>311.83999999999997</v>
      </c>
      <c r="I1971" s="1" t="s">
        <v>55</v>
      </c>
      <c r="J1971" s="1" t="s">
        <v>71</v>
      </c>
      <c r="K1971" s="1" t="s">
        <v>215</v>
      </c>
      <c r="L1971" s="1" t="s">
        <v>66</v>
      </c>
      <c r="M1971" s="1">
        <v>1</v>
      </c>
      <c r="N1971" s="1">
        <v>2</v>
      </c>
      <c r="O1971" s="1">
        <v>2</v>
      </c>
      <c r="P1971" s="1">
        <v>0</v>
      </c>
      <c r="Q1971" s="1" t="s">
        <v>59</v>
      </c>
      <c r="R1971" s="1" t="s">
        <v>59</v>
      </c>
      <c r="S1971" s="1" t="s">
        <v>59</v>
      </c>
      <c r="T1971" s="1" t="s">
        <v>59</v>
      </c>
      <c r="U1971" s="1" t="s">
        <v>59</v>
      </c>
      <c r="W1971" s="1">
        <v>0</v>
      </c>
      <c r="X1971" s="1">
        <v>0</v>
      </c>
      <c r="Y1971" s="1" t="s">
        <v>59</v>
      </c>
      <c r="Z1971" s="1" t="s">
        <v>59</v>
      </c>
      <c r="AA1971" s="1" t="s">
        <v>59</v>
      </c>
      <c r="AB1971" s="1" t="s">
        <v>59</v>
      </c>
      <c r="AC1971" s="1" t="s">
        <v>59</v>
      </c>
      <c r="AD1971" s="1" t="s">
        <v>59</v>
      </c>
      <c r="AE1971" s="1" t="s">
        <v>59</v>
      </c>
      <c r="AF1971" s="1" t="s">
        <v>59</v>
      </c>
      <c r="AG1971" s="1" t="s">
        <v>59</v>
      </c>
      <c r="AH1971" s="1" t="s">
        <v>59</v>
      </c>
      <c r="AI1971" s="1" t="s">
        <v>59</v>
      </c>
      <c r="AJ1971" s="1" t="s">
        <v>59</v>
      </c>
      <c r="AT1971" s="1">
        <v>8</v>
      </c>
      <c r="AU1971" s="1">
        <v>83332</v>
      </c>
      <c r="AV1971" s="1">
        <v>13.5</v>
      </c>
      <c r="AW1971" s="1" t="s">
        <v>59</v>
      </c>
      <c r="AX1971" s="1">
        <v>7</v>
      </c>
    </row>
    <row r="1972" spans="1:50">
      <c r="A1972" s="1" t="s">
        <v>3419</v>
      </c>
      <c r="B1972" s="1" t="s">
        <v>446</v>
      </c>
      <c r="C1972" s="1" t="s">
        <v>185</v>
      </c>
      <c r="D1972" s="1">
        <v>1600</v>
      </c>
      <c r="E1972" s="1" t="s">
        <v>53</v>
      </c>
      <c r="F1972" s="1">
        <v>56</v>
      </c>
      <c r="G1972" s="1" t="s">
        <v>64</v>
      </c>
      <c r="H1972" s="1">
        <v>251.97</v>
      </c>
      <c r="I1972" s="1" t="s">
        <v>100</v>
      </c>
      <c r="J1972" s="1" t="s">
        <v>56</v>
      </c>
      <c r="K1972" s="1" t="s">
        <v>72</v>
      </c>
      <c r="L1972" s="1" t="s">
        <v>58</v>
      </c>
      <c r="M1972" s="1">
        <v>0</v>
      </c>
      <c r="N1972" s="1">
        <v>2</v>
      </c>
      <c r="O1972" s="1">
        <v>2</v>
      </c>
      <c r="P1972" s="1">
        <v>1</v>
      </c>
      <c r="Q1972" s="1" t="s">
        <v>59</v>
      </c>
      <c r="R1972" s="1" t="s">
        <v>59</v>
      </c>
      <c r="S1972" s="1" t="s">
        <v>59</v>
      </c>
      <c r="T1972" s="1" t="s">
        <v>59</v>
      </c>
      <c r="U1972" s="1" t="s">
        <v>59</v>
      </c>
      <c r="W1972" s="1">
        <v>0</v>
      </c>
      <c r="X1972" s="1">
        <v>0</v>
      </c>
      <c r="Y1972" s="1" t="s">
        <v>66</v>
      </c>
      <c r="Z1972" s="1" t="s">
        <v>58</v>
      </c>
      <c r="AA1972" s="1" t="s">
        <v>66</v>
      </c>
      <c r="AB1972" s="1" t="s">
        <v>58</v>
      </c>
      <c r="AC1972" s="1" t="s">
        <v>58</v>
      </c>
      <c r="AD1972" s="1" t="s">
        <v>58</v>
      </c>
      <c r="AE1972" s="1" t="s">
        <v>66</v>
      </c>
      <c r="AF1972" s="1" t="s">
        <v>58</v>
      </c>
      <c r="AG1972" s="1" t="s">
        <v>58</v>
      </c>
      <c r="AH1972" s="1" t="s">
        <v>58</v>
      </c>
      <c r="AI1972" s="1" t="s">
        <v>58</v>
      </c>
      <c r="AJ1972" s="1" t="s">
        <v>58</v>
      </c>
      <c r="AK1972" s="1">
        <v>0</v>
      </c>
      <c r="AL1972" s="1">
        <v>0</v>
      </c>
      <c r="AM1972" s="1">
        <v>0</v>
      </c>
      <c r="AN1972" s="1">
        <v>0</v>
      </c>
      <c r="AO1972" s="1">
        <v>0</v>
      </c>
      <c r="AP1972" s="1">
        <v>0</v>
      </c>
      <c r="AQ1972" s="1">
        <v>0</v>
      </c>
      <c r="AR1972" s="1">
        <v>0</v>
      </c>
      <c r="AS1972" s="1">
        <v>0</v>
      </c>
      <c r="AT1972" s="1">
        <v>4</v>
      </c>
      <c r="AU1972" s="1">
        <v>57651</v>
      </c>
      <c r="AV1972" s="1">
        <v>11.9</v>
      </c>
      <c r="AW1972" s="1" t="s">
        <v>59</v>
      </c>
      <c r="AX1972" s="1">
        <v>1</v>
      </c>
    </row>
    <row r="1973" spans="1:50">
      <c r="A1973" s="1" t="s">
        <v>3420</v>
      </c>
      <c r="B1973" s="1" t="s">
        <v>380</v>
      </c>
      <c r="C1973" s="1" t="s">
        <v>108</v>
      </c>
      <c r="D1973" s="1">
        <v>640</v>
      </c>
      <c r="E1973" s="1" t="s">
        <v>63</v>
      </c>
      <c r="F1973" s="1">
        <v>38</v>
      </c>
      <c r="G1973" s="1" t="s">
        <v>64</v>
      </c>
      <c r="H1973" s="1">
        <v>274.67</v>
      </c>
      <c r="I1973" s="1" t="s">
        <v>55</v>
      </c>
      <c r="J1973" s="1" t="s">
        <v>56</v>
      </c>
      <c r="K1973" s="1" t="s">
        <v>153</v>
      </c>
      <c r="L1973" s="1" t="s">
        <v>58</v>
      </c>
      <c r="M1973" s="1">
        <v>0</v>
      </c>
      <c r="N1973" s="1">
        <v>2</v>
      </c>
      <c r="O1973" s="1">
        <v>2</v>
      </c>
      <c r="P1973" s="1">
        <v>0</v>
      </c>
      <c r="Q1973" s="1" t="s">
        <v>59</v>
      </c>
      <c r="R1973" s="1" t="s">
        <v>59</v>
      </c>
      <c r="S1973" s="1" t="s">
        <v>59</v>
      </c>
      <c r="T1973" s="1" t="s">
        <v>59</v>
      </c>
      <c r="U1973" s="1" t="s">
        <v>59</v>
      </c>
      <c r="V1973" s="1">
        <v>1</v>
      </c>
      <c r="W1973" s="1">
        <v>1</v>
      </c>
      <c r="X1973" s="1">
        <v>0</v>
      </c>
      <c r="Y1973" s="1" t="s">
        <v>66</v>
      </c>
      <c r="Z1973" s="1" t="s">
        <v>58</v>
      </c>
      <c r="AA1973" s="1" t="s">
        <v>58</v>
      </c>
      <c r="AB1973" s="1" t="s">
        <v>66</v>
      </c>
      <c r="AC1973" s="1" t="s">
        <v>58</v>
      </c>
      <c r="AD1973" s="1" t="s">
        <v>58</v>
      </c>
      <c r="AE1973" s="1" t="s">
        <v>66</v>
      </c>
      <c r="AF1973" s="1" t="s">
        <v>58</v>
      </c>
      <c r="AG1973" s="1" t="s">
        <v>58</v>
      </c>
      <c r="AH1973" s="1" t="s">
        <v>58</v>
      </c>
      <c r="AI1973" s="1" t="s">
        <v>58</v>
      </c>
      <c r="AJ1973" s="1" t="s">
        <v>58</v>
      </c>
      <c r="AK1973" s="1">
        <v>0</v>
      </c>
      <c r="AL1973" s="1">
        <v>1</v>
      </c>
      <c r="AM1973" s="1">
        <v>1</v>
      </c>
      <c r="AN1973" s="1">
        <v>0</v>
      </c>
      <c r="AO1973" s="1">
        <v>1</v>
      </c>
      <c r="AP1973" s="1">
        <v>0</v>
      </c>
      <c r="AQ1973" s="1">
        <v>0</v>
      </c>
      <c r="AR1973" s="1">
        <v>0</v>
      </c>
      <c r="AS1973" s="1">
        <v>1</v>
      </c>
      <c r="AT1973" s="1">
        <v>7</v>
      </c>
      <c r="AU1973" s="1">
        <v>63577</v>
      </c>
      <c r="AV1973" s="1">
        <v>14</v>
      </c>
      <c r="AW1973" s="1" t="s">
        <v>59</v>
      </c>
      <c r="AX1973" s="1">
        <v>9</v>
      </c>
    </row>
    <row r="1974" spans="1:50">
      <c r="A1974" s="1" t="s">
        <v>3421</v>
      </c>
      <c r="B1974" s="1" t="s">
        <v>3422</v>
      </c>
      <c r="C1974" s="1" t="s">
        <v>122</v>
      </c>
      <c r="D1974" s="1">
        <v>5000</v>
      </c>
      <c r="E1974" s="1" t="s">
        <v>53</v>
      </c>
      <c r="F1974" s="1">
        <v>60</v>
      </c>
      <c r="G1974" s="1" t="s">
        <v>163</v>
      </c>
      <c r="H1974" s="1">
        <v>476.32</v>
      </c>
      <c r="I1974" s="1" t="s">
        <v>55</v>
      </c>
      <c r="J1974" s="1" t="s">
        <v>55</v>
      </c>
      <c r="K1974" s="1" t="s">
        <v>72</v>
      </c>
      <c r="L1974" s="1" t="s">
        <v>58</v>
      </c>
      <c r="M1974" s="1">
        <v>0</v>
      </c>
      <c r="N1974" s="1">
        <v>2</v>
      </c>
      <c r="O1974" s="1">
        <v>2</v>
      </c>
      <c r="P1974" s="1">
        <v>0</v>
      </c>
      <c r="Q1974" s="1" t="s">
        <v>59</v>
      </c>
      <c r="R1974" s="1" t="s">
        <v>59</v>
      </c>
      <c r="S1974" s="1" t="s">
        <v>59</v>
      </c>
      <c r="T1974" s="1" t="s">
        <v>59</v>
      </c>
      <c r="U1974" s="1" t="s">
        <v>59</v>
      </c>
      <c r="V1974" s="1">
        <v>1</v>
      </c>
      <c r="W1974" s="1">
        <v>1</v>
      </c>
      <c r="X1974" s="1">
        <v>1</v>
      </c>
      <c r="Y1974" s="1" t="s">
        <v>66</v>
      </c>
      <c r="Z1974" s="1" t="s">
        <v>66</v>
      </c>
      <c r="AA1974" s="1" t="s">
        <v>58</v>
      </c>
      <c r="AB1974" s="1" t="s">
        <v>58</v>
      </c>
      <c r="AC1974" s="1" t="s">
        <v>58</v>
      </c>
      <c r="AD1974" s="1" t="s">
        <v>58</v>
      </c>
      <c r="AE1974" s="1" t="s">
        <v>66</v>
      </c>
      <c r="AF1974" s="1" t="s">
        <v>58</v>
      </c>
      <c r="AG1974" s="1" t="s">
        <v>58</v>
      </c>
      <c r="AH1974" s="1" t="s">
        <v>58</v>
      </c>
      <c r="AI1974" s="1" t="s">
        <v>58</v>
      </c>
      <c r="AJ1974" s="1" t="s">
        <v>58</v>
      </c>
      <c r="AK1974" s="1">
        <v>1</v>
      </c>
      <c r="AL1974" s="1">
        <v>0</v>
      </c>
      <c r="AM1974" s="1">
        <v>1</v>
      </c>
      <c r="AN1974" s="1">
        <v>0</v>
      </c>
      <c r="AO1974" s="1">
        <v>1</v>
      </c>
      <c r="AP1974" s="1">
        <v>0</v>
      </c>
      <c r="AQ1974" s="1">
        <v>0</v>
      </c>
      <c r="AR1974" s="1">
        <v>0</v>
      </c>
      <c r="AS1974" s="1">
        <v>0</v>
      </c>
      <c r="AT1974" s="1">
        <v>9</v>
      </c>
      <c r="AU1974" s="1">
        <v>86093</v>
      </c>
      <c r="AV1974" s="1">
        <v>13.5</v>
      </c>
      <c r="AW1974" s="1" t="s">
        <v>59</v>
      </c>
      <c r="AX1974" s="1">
        <v>7</v>
      </c>
    </row>
    <row r="1975" spans="1:50">
      <c r="A1975" s="1" t="s">
        <v>3423</v>
      </c>
      <c r="B1975" s="1" t="s">
        <v>842</v>
      </c>
      <c r="C1975" s="1" t="s">
        <v>88</v>
      </c>
      <c r="D1975" s="1">
        <v>5120</v>
      </c>
      <c r="E1975" s="1" t="s">
        <v>53</v>
      </c>
      <c r="F1975" s="1">
        <v>48</v>
      </c>
      <c r="G1975" s="1" t="s">
        <v>163</v>
      </c>
      <c r="H1975" s="1">
        <v>365.13</v>
      </c>
      <c r="I1975" s="1" t="s">
        <v>55</v>
      </c>
      <c r="J1975" s="1" t="s">
        <v>71</v>
      </c>
      <c r="K1975" s="1" t="s">
        <v>145</v>
      </c>
      <c r="L1975" s="1" t="s">
        <v>58</v>
      </c>
      <c r="M1975" s="1">
        <v>0</v>
      </c>
      <c r="N1975" s="1">
        <v>2</v>
      </c>
      <c r="O1975" s="1">
        <v>2</v>
      </c>
      <c r="P1975" s="1">
        <v>0</v>
      </c>
      <c r="Q1975" s="1" t="s">
        <v>59</v>
      </c>
      <c r="R1975" s="1" t="s">
        <v>59</v>
      </c>
      <c r="S1975" s="1" t="s">
        <v>59</v>
      </c>
      <c r="T1975" s="1" t="s">
        <v>59</v>
      </c>
      <c r="U1975" s="1" t="s">
        <v>59</v>
      </c>
      <c r="V1975" s="1">
        <v>1</v>
      </c>
      <c r="W1975" s="1">
        <v>1</v>
      </c>
      <c r="X1975" s="1">
        <v>1</v>
      </c>
      <c r="Y1975" s="1" t="s">
        <v>58</v>
      </c>
      <c r="Z1975" s="1" t="s">
        <v>58</v>
      </c>
      <c r="AA1975" s="1" t="s">
        <v>58</v>
      </c>
      <c r="AB1975" s="1" t="s">
        <v>66</v>
      </c>
      <c r="AC1975" s="1" t="s">
        <v>58</v>
      </c>
      <c r="AD1975" s="1" t="s">
        <v>58</v>
      </c>
      <c r="AE1975" s="1" t="s">
        <v>58</v>
      </c>
      <c r="AF1975" s="1" t="s">
        <v>58</v>
      </c>
      <c r="AG1975" s="1" t="s">
        <v>58</v>
      </c>
      <c r="AH1975" s="1" t="s">
        <v>58</v>
      </c>
      <c r="AI1975" s="1" t="s">
        <v>58</v>
      </c>
      <c r="AJ1975" s="1" t="s">
        <v>58</v>
      </c>
      <c r="AK1975" s="1">
        <v>0</v>
      </c>
      <c r="AL1975" s="1">
        <v>0</v>
      </c>
      <c r="AM1975" s="1">
        <v>0</v>
      </c>
      <c r="AN1975" s="1">
        <v>0</v>
      </c>
      <c r="AO1975" s="1">
        <v>0</v>
      </c>
      <c r="AP1975" s="1">
        <v>0</v>
      </c>
      <c r="AQ1975" s="1">
        <v>0</v>
      </c>
      <c r="AR1975" s="1">
        <v>0</v>
      </c>
      <c r="AS1975" s="1">
        <v>0</v>
      </c>
      <c r="AT1975" s="1">
        <v>7</v>
      </c>
      <c r="AU1975" s="1">
        <v>73478</v>
      </c>
      <c r="AV1975" s="1">
        <v>13.8</v>
      </c>
      <c r="AW1975" s="1" t="s">
        <v>59</v>
      </c>
      <c r="AX1975" s="1">
        <v>8</v>
      </c>
    </row>
    <row r="1976" spans="1:50">
      <c r="A1976" s="1" t="s">
        <v>3424</v>
      </c>
      <c r="B1976" s="1" t="s">
        <v>3425</v>
      </c>
      <c r="C1976" s="1" t="s">
        <v>122</v>
      </c>
      <c r="D1976" s="1">
        <v>4900</v>
      </c>
      <c r="E1976" s="1" t="s">
        <v>63</v>
      </c>
      <c r="F1976" s="1">
        <v>62</v>
      </c>
      <c r="G1976" s="1" t="s">
        <v>163</v>
      </c>
      <c r="H1976" s="1">
        <v>352.3</v>
      </c>
      <c r="I1976" s="1" t="s">
        <v>105</v>
      </c>
      <c r="J1976" s="1" t="s">
        <v>71</v>
      </c>
      <c r="K1976" s="1" t="s">
        <v>72</v>
      </c>
      <c r="L1976" s="1" t="s">
        <v>58</v>
      </c>
      <c r="M1976" s="1">
        <v>0</v>
      </c>
      <c r="N1976" s="1">
        <v>1</v>
      </c>
      <c r="O1976" s="1">
        <v>1</v>
      </c>
      <c r="P1976" s="1">
        <v>0</v>
      </c>
      <c r="Q1976" s="1" t="s">
        <v>59</v>
      </c>
      <c r="R1976" s="1" t="s">
        <v>59</v>
      </c>
      <c r="S1976" s="1" t="s">
        <v>59</v>
      </c>
      <c r="T1976" s="1" t="s">
        <v>59</v>
      </c>
      <c r="U1976" s="1" t="s">
        <v>59</v>
      </c>
      <c r="V1976" s="1">
        <v>2</v>
      </c>
      <c r="W1976" s="1">
        <v>0</v>
      </c>
      <c r="X1976" s="1">
        <v>1</v>
      </c>
      <c r="Y1976" s="1" t="s">
        <v>66</v>
      </c>
      <c r="Z1976" s="1" t="s">
        <v>66</v>
      </c>
      <c r="AA1976" s="1" t="s">
        <v>58</v>
      </c>
      <c r="AB1976" s="1" t="s">
        <v>66</v>
      </c>
      <c r="AC1976" s="1" t="s">
        <v>58</v>
      </c>
      <c r="AD1976" s="1" t="s">
        <v>58</v>
      </c>
      <c r="AE1976" s="1" t="s">
        <v>58</v>
      </c>
      <c r="AF1976" s="1" t="s">
        <v>58</v>
      </c>
      <c r="AG1976" s="1" t="s">
        <v>58</v>
      </c>
      <c r="AH1976" s="1" t="s">
        <v>58</v>
      </c>
      <c r="AI1976" s="1" t="s">
        <v>58</v>
      </c>
      <c r="AJ1976" s="1" t="s">
        <v>58</v>
      </c>
      <c r="AK1976" s="1">
        <v>0</v>
      </c>
      <c r="AL1976" s="1">
        <v>0</v>
      </c>
      <c r="AM1976" s="1">
        <v>1</v>
      </c>
      <c r="AN1976" s="1">
        <v>0</v>
      </c>
      <c r="AO1976" s="1">
        <v>0</v>
      </c>
      <c r="AP1976" s="1">
        <v>0</v>
      </c>
      <c r="AQ1976" s="1">
        <v>0</v>
      </c>
      <c r="AR1976" s="1">
        <v>1</v>
      </c>
      <c r="AS1976" s="1">
        <v>0</v>
      </c>
      <c r="AT1976" s="1">
        <v>8</v>
      </c>
      <c r="AU1976" s="1">
        <v>72384</v>
      </c>
      <c r="AV1976" s="1">
        <v>14.2</v>
      </c>
      <c r="AW1976" s="1" t="s">
        <v>59</v>
      </c>
      <c r="AX1976" s="1">
        <v>7</v>
      </c>
    </row>
    <row r="1977" spans="1:50">
      <c r="A1977" s="1" t="s">
        <v>3426</v>
      </c>
      <c r="B1977" s="1" t="s">
        <v>1079</v>
      </c>
      <c r="C1977" s="1" t="s">
        <v>122</v>
      </c>
      <c r="D1977" s="1">
        <v>6080</v>
      </c>
      <c r="E1977" s="1" t="s">
        <v>63</v>
      </c>
      <c r="F1977" s="1">
        <v>62</v>
      </c>
      <c r="G1977" s="1" t="s">
        <v>64</v>
      </c>
      <c r="H1977" s="1">
        <v>320.07</v>
      </c>
      <c r="I1977" s="1" t="s">
        <v>100</v>
      </c>
      <c r="J1977" s="1" t="s">
        <v>71</v>
      </c>
      <c r="K1977" s="1" t="s">
        <v>72</v>
      </c>
      <c r="L1977" s="1" t="s">
        <v>58</v>
      </c>
      <c r="M1977" s="1">
        <v>0</v>
      </c>
      <c r="N1977" s="1">
        <v>2</v>
      </c>
      <c r="O1977" s="1">
        <v>2</v>
      </c>
      <c r="P1977" s="1">
        <v>0</v>
      </c>
      <c r="Q1977" s="1" t="s">
        <v>66</v>
      </c>
      <c r="R1977" s="1" t="s">
        <v>59</v>
      </c>
      <c r="S1977" s="1" t="s">
        <v>66</v>
      </c>
      <c r="T1977" s="1" t="s">
        <v>66</v>
      </c>
      <c r="U1977" s="1" t="s">
        <v>59</v>
      </c>
      <c r="V1977" s="1">
        <v>1</v>
      </c>
      <c r="W1977" s="1">
        <v>1</v>
      </c>
      <c r="X1977" s="1">
        <v>1</v>
      </c>
      <c r="Y1977" s="1" t="s">
        <v>66</v>
      </c>
      <c r="Z1977" s="1" t="s">
        <v>66</v>
      </c>
      <c r="AA1977" s="1" t="s">
        <v>58</v>
      </c>
      <c r="AB1977" s="1" t="s">
        <v>66</v>
      </c>
      <c r="AC1977" s="1" t="s">
        <v>58</v>
      </c>
      <c r="AD1977" s="1" t="s">
        <v>58</v>
      </c>
      <c r="AE1977" s="1" t="s">
        <v>58</v>
      </c>
      <c r="AF1977" s="1" t="s">
        <v>58</v>
      </c>
      <c r="AG1977" s="1" t="s">
        <v>58</v>
      </c>
      <c r="AH1977" s="1" t="s">
        <v>58</v>
      </c>
      <c r="AI1977" s="1" t="s">
        <v>58</v>
      </c>
      <c r="AJ1977" s="1" t="s">
        <v>66</v>
      </c>
      <c r="AK1977" s="1">
        <v>0</v>
      </c>
      <c r="AL1977" s="1">
        <v>1</v>
      </c>
      <c r="AM1977" s="1">
        <v>1</v>
      </c>
      <c r="AN1977" s="1">
        <v>1</v>
      </c>
      <c r="AO1977" s="1">
        <v>1</v>
      </c>
      <c r="AP1977" s="1">
        <v>0</v>
      </c>
      <c r="AQ1977" s="1">
        <v>1</v>
      </c>
      <c r="AR1977" s="1">
        <v>1</v>
      </c>
      <c r="AS1977" s="1">
        <v>0</v>
      </c>
      <c r="AT1977" s="1">
        <v>5</v>
      </c>
      <c r="AU1977" s="1">
        <v>49347</v>
      </c>
      <c r="AV1977" s="1">
        <v>13.6</v>
      </c>
      <c r="AW1977" s="1" t="s">
        <v>66</v>
      </c>
      <c r="AX1977" s="1">
        <v>7</v>
      </c>
    </row>
    <row r="1978" spans="1:50">
      <c r="A1978" s="1" t="s">
        <v>3427</v>
      </c>
      <c r="B1978" s="1" t="s">
        <v>3428</v>
      </c>
      <c r="C1978" s="1" t="s">
        <v>212</v>
      </c>
      <c r="D1978" s="1">
        <v>1520</v>
      </c>
      <c r="E1978" s="1" t="s">
        <v>53</v>
      </c>
      <c r="F1978" s="1">
        <v>50</v>
      </c>
      <c r="G1978" s="1" t="s">
        <v>64</v>
      </c>
      <c r="H1978" s="1">
        <v>249.01</v>
      </c>
      <c r="I1978" s="1" t="s">
        <v>55</v>
      </c>
      <c r="J1978" s="1" t="s">
        <v>55</v>
      </c>
      <c r="K1978" s="1" t="s">
        <v>72</v>
      </c>
      <c r="L1978" s="1" t="s">
        <v>58</v>
      </c>
      <c r="M1978" s="1">
        <v>0</v>
      </c>
      <c r="N1978" s="1">
        <v>1</v>
      </c>
      <c r="O1978" s="1">
        <v>1</v>
      </c>
      <c r="P1978" s="1">
        <v>0</v>
      </c>
      <c r="Q1978" s="1" t="s">
        <v>59</v>
      </c>
      <c r="R1978" s="1" t="s">
        <v>59</v>
      </c>
      <c r="S1978" s="1" t="s">
        <v>59</v>
      </c>
      <c r="T1978" s="1" t="s">
        <v>59</v>
      </c>
      <c r="U1978" s="1" t="s">
        <v>59</v>
      </c>
      <c r="W1978" s="1">
        <v>0</v>
      </c>
      <c r="X1978" s="1">
        <v>0</v>
      </c>
      <c r="Y1978" s="1" t="s">
        <v>66</v>
      </c>
      <c r="Z1978" s="1" t="s">
        <v>66</v>
      </c>
      <c r="AA1978" s="1" t="s">
        <v>58</v>
      </c>
      <c r="AB1978" s="1" t="s">
        <v>66</v>
      </c>
      <c r="AC1978" s="1" t="s">
        <v>58</v>
      </c>
      <c r="AD1978" s="1" t="s">
        <v>58</v>
      </c>
      <c r="AE1978" s="1" t="s">
        <v>58</v>
      </c>
      <c r="AF1978" s="1" t="s">
        <v>58</v>
      </c>
      <c r="AG1978" s="1" t="s">
        <v>58</v>
      </c>
      <c r="AH1978" s="1" t="s">
        <v>58</v>
      </c>
      <c r="AI1978" s="1" t="s">
        <v>58</v>
      </c>
      <c r="AJ1978" s="1" t="s">
        <v>58</v>
      </c>
      <c r="AK1978" s="1">
        <v>1</v>
      </c>
      <c r="AL1978" s="1">
        <v>1</v>
      </c>
      <c r="AM1978" s="1">
        <v>1</v>
      </c>
      <c r="AN1978" s="1">
        <v>0</v>
      </c>
      <c r="AO1978" s="1">
        <v>0</v>
      </c>
      <c r="AP1978" s="1">
        <v>0</v>
      </c>
      <c r="AQ1978" s="1">
        <v>0</v>
      </c>
      <c r="AR1978" s="1">
        <v>0</v>
      </c>
      <c r="AS1978" s="1">
        <v>0</v>
      </c>
      <c r="AT1978" s="1">
        <v>6</v>
      </c>
      <c r="AU1978" s="1">
        <v>54225</v>
      </c>
      <c r="AV1978" s="1">
        <v>12.1</v>
      </c>
      <c r="AW1978" s="1" t="s">
        <v>59</v>
      </c>
      <c r="AX1978" s="1">
        <v>7</v>
      </c>
    </row>
    <row r="1979" spans="1:50">
      <c r="A1979" s="1" t="s">
        <v>3429</v>
      </c>
      <c r="B1979" s="1" t="s">
        <v>2258</v>
      </c>
      <c r="C1979" s="1" t="s">
        <v>1828</v>
      </c>
      <c r="D1979" s="1">
        <v>3320</v>
      </c>
      <c r="E1979" s="1" t="s">
        <v>63</v>
      </c>
      <c r="F1979" s="1">
        <v>66</v>
      </c>
      <c r="G1979" s="1" t="s">
        <v>64</v>
      </c>
      <c r="H1979" s="1">
        <v>365.46</v>
      </c>
      <c r="I1979" s="1" t="s">
        <v>55</v>
      </c>
      <c r="J1979" s="1" t="s">
        <v>55</v>
      </c>
      <c r="K1979" s="1" t="s">
        <v>215</v>
      </c>
      <c r="L1979" s="1" t="s">
        <v>66</v>
      </c>
      <c r="M1979" s="1">
        <v>1</v>
      </c>
      <c r="N1979" s="1">
        <v>0</v>
      </c>
      <c r="O1979" s="1">
        <v>0</v>
      </c>
      <c r="P1979" s="1">
        <v>0</v>
      </c>
      <c r="Q1979" s="1" t="s">
        <v>59</v>
      </c>
      <c r="R1979" s="1" t="s">
        <v>59</v>
      </c>
      <c r="S1979" s="1" t="s">
        <v>59</v>
      </c>
      <c r="T1979" s="1" t="s">
        <v>59</v>
      </c>
      <c r="U1979" s="1" t="s">
        <v>59</v>
      </c>
      <c r="W1979" s="1">
        <v>0</v>
      </c>
      <c r="X1979" s="1">
        <v>0</v>
      </c>
      <c r="Y1979" s="1" t="s">
        <v>59</v>
      </c>
      <c r="Z1979" s="1" t="s">
        <v>59</v>
      </c>
      <c r="AA1979" s="1" t="s">
        <v>59</v>
      </c>
      <c r="AB1979" s="1" t="s">
        <v>59</v>
      </c>
      <c r="AC1979" s="1" t="s">
        <v>59</v>
      </c>
      <c r="AD1979" s="1" t="s">
        <v>59</v>
      </c>
      <c r="AE1979" s="1" t="s">
        <v>59</v>
      </c>
      <c r="AF1979" s="1" t="s">
        <v>59</v>
      </c>
      <c r="AG1979" s="1" t="s">
        <v>59</v>
      </c>
      <c r="AH1979" s="1" t="s">
        <v>59</v>
      </c>
      <c r="AI1979" s="1" t="s">
        <v>59</v>
      </c>
      <c r="AJ1979" s="1" t="s">
        <v>59</v>
      </c>
      <c r="AT1979" s="1">
        <v>7</v>
      </c>
      <c r="AU1979" s="1">
        <v>77882</v>
      </c>
      <c r="AV1979" s="1">
        <v>13.6</v>
      </c>
      <c r="AW1979" s="1" t="s">
        <v>59</v>
      </c>
      <c r="AX1979" s="1">
        <v>6</v>
      </c>
    </row>
    <row r="1980" spans="1:50">
      <c r="A1980" s="1" t="s">
        <v>3430</v>
      </c>
      <c r="B1980" s="1" t="s">
        <v>3431</v>
      </c>
      <c r="C1980" s="1" t="s">
        <v>93</v>
      </c>
      <c r="D1980" s="1">
        <v>6480</v>
      </c>
      <c r="E1980" s="1" t="s">
        <v>63</v>
      </c>
      <c r="F1980" s="1">
        <v>78</v>
      </c>
      <c r="G1980" s="1" t="s">
        <v>104</v>
      </c>
      <c r="H1980" s="1">
        <v>378.62</v>
      </c>
      <c r="I1980" s="1" t="s">
        <v>241</v>
      </c>
      <c r="J1980" s="1" t="s">
        <v>71</v>
      </c>
      <c r="K1980" s="1" t="s">
        <v>72</v>
      </c>
      <c r="L1980" s="1" t="s">
        <v>58</v>
      </c>
      <c r="M1980" s="1">
        <v>0</v>
      </c>
      <c r="N1980" s="1">
        <v>2</v>
      </c>
      <c r="O1980" s="1">
        <v>2</v>
      </c>
      <c r="P1980" s="1">
        <v>1</v>
      </c>
      <c r="Q1980" s="1" t="s">
        <v>59</v>
      </c>
      <c r="R1980" s="1" t="s">
        <v>59</v>
      </c>
      <c r="S1980" s="1" t="s">
        <v>66</v>
      </c>
      <c r="T1980" s="1" t="s">
        <v>66</v>
      </c>
      <c r="U1980" s="1" t="s">
        <v>66</v>
      </c>
      <c r="W1980" s="1">
        <v>0</v>
      </c>
      <c r="X1980" s="1">
        <v>0</v>
      </c>
      <c r="Y1980" s="1" t="s">
        <v>66</v>
      </c>
      <c r="Z1980" s="1" t="s">
        <v>58</v>
      </c>
      <c r="AA1980" s="1" t="s">
        <v>58</v>
      </c>
      <c r="AB1980" s="1" t="s">
        <v>66</v>
      </c>
      <c r="AC1980" s="1" t="s">
        <v>58</v>
      </c>
      <c r="AD1980" s="1" t="s">
        <v>58</v>
      </c>
      <c r="AE1980" s="1" t="s">
        <v>58</v>
      </c>
      <c r="AF1980" s="1" t="s">
        <v>58</v>
      </c>
      <c r="AG1980" s="1" t="s">
        <v>58</v>
      </c>
      <c r="AH1980" s="1" t="s">
        <v>58</v>
      </c>
      <c r="AI1980" s="1" t="s">
        <v>58</v>
      </c>
      <c r="AJ1980" s="1" t="s">
        <v>58</v>
      </c>
      <c r="AK1980" s="1">
        <v>0</v>
      </c>
      <c r="AL1980" s="1">
        <v>0</v>
      </c>
      <c r="AM1980" s="1">
        <v>0</v>
      </c>
      <c r="AN1980" s="1">
        <v>0</v>
      </c>
      <c r="AO1980" s="1">
        <v>0</v>
      </c>
      <c r="AP1980" s="1">
        <v>0</v>
      </c>
      <c r="AQ1980" s="1">
        <v>0</v>
      </c>
      <c r="AR1980" s="1">
        <v>0</v>
      </c>
      <c r="AS1980" s="1">
        <v>0</v>
      </c>
      <c r="AT1980" s="1">
        <v>4</v>
      </c>
      <c r="AU1980" s="1">
        <v>67499</v>
      </c>
      <c r="AV1980" s="1">
        <v>12.7</v>
      </c>
      <c r="AW1980" s="1" t="s">
        <v>59</v>
      </c>
      <c r="AX1980" s="1">
        <v>5</v>
      </c>
    </row>
    <row r="1981" spans="1:50">
      <c r="A1981" s="1" t="s">
        <v>3432</v>
      </c>
      <c r="B1981" s="1" t="s">
        <v>1849</v>
      </c>
      <c r="C1981" s="1" t="s">
        <v>75</v>
      </c>
      <c r="D1981" s="1">
        <v>2160</v>
      </c>
      <c r="E1981" s="1" t="s">
        <v>53</v>
      </c>
      <c r="F1981" s="1">
        <v>48</v>
      </c>
      <c r="G1981" s="1" t="s">
        <v>163</v>
      </c>
      <c r="H1981" s="1">
        <v>368.75</v>
      </c>
      <c r="I1981" s="1" t="s">
        <v>55</v>
      </c>
      <c r="J1981" s="1" t="s">
        <v>55</v>
      </c>
      <c r="K1981" s="1" t="s">
        <v>90</v>
      </c>
      <c r="L1981" s="1" t="s">
        <v>58</v>
      </c>
      <c r="M1981" s="1">
        <v>0</v>
      </c>
      <c r="N1981" s="1">
        <v>2</v>
      </c>
      <c r="O1981" s="1">
        <v>2</v>
      </c>
      <c r="P1981" s="1">
        <v>0</v>
      </c>
      <c r="Q1981" s="1" t="s">
        <v>59</v>
      </c>
      <c r="R1981" s="1" t="s">
        <v>59</v>
      </c>
      <c r="S1981" s="1" t="s">
        <v>59</v>
      </c>
      <c r="T1981" s="1" t="s">
        <v>66</v>
      </c>
      <c r="U1981" s="1" t="s">
        <v>66</v>
      </c>
      <c r="V1981" s="1">
        <v>2</v>
      </c>
      <c r="W1981" s="1">
        <v>1</v>
      </c>
      <c r="X1981" s="1">
        <v>1</v>
      </c>
      <c r="Y1981" s="1" t="s">
        <v>66</v>
      </c>
      <c r="Z1981" s="1" t="s">
        <v>66</v>
      </c>
      <c r="AA1981" s="1" t="s">
        <v>58</v>
      </c>
      <c r="AB1981" s="1" t="s">
        <v>66</v>
      </c>
      <c r="AC1981" s="1" t="s">
        <v>58</v>
      </c>
      <c r="AD1981" s="1" t="s">
        <v>58</v>
      </c>
      <c r="AE1981" s="1" t="s">
        <v>58</v>
      </c>
      <c r="AF1981" s="1" t="s">
        <v>58</v>
      </c>
      <c r="AG1981" s="1" t="s">
        <v>58</v>
      </c>
      <c r="AH1981" s="1" t="s">
        <v>66</v>
      </c>
      <c r="AI1981" s="1" t="s">
        <v>58</v>
      </c>
      <c r="AJ1981" s="1" t="s">
        <v>58</v>
      </c>
      <c r="AK1981" s="1">
        <v>0</v>
      </c>
      <c r="AL1981" s="1">
        <v>1</v>
      </c>
      <c r="AM1981" s="1">
        <v>1</v>
      </c>
      <c r="AN1981" s="1">
        <v>0</v>
      </c>
      <c r="AO1981" s="1">
        <v>1</v>
      </c>
      <c r="AP1981" s="1">
        <v>0</v>
      </c>
      <c r="AQ1981" s="1">
        <v>0</v>
      </c>
      <c r="AR1981" s="1">
        <v>0</v>
      </c>
      <c r="AS1981" s="1">
        <v>1</v>
      </c>
      <c r="AT1981" s="1">
        <v>8</v>
      </c>
      <c r="AU1981" s="1">
        <v>91036</v>
      </c>
      <c r="AV1981" s="1">
        <v>13.6</v>
      </c>
      <c r="AW1981" s="1" t="s">
        <v>66</v>
      </c>
      <c r="AX1981" s="1">
        <v>1</v>
      </c>
    </row>
    <row r="1982" spans="1:50">
      <c r="A1982" s="1" t="s">
        <v>3433</v>
      </c>
      <c r="B1982" s="1" t="s">
        <v>3434</v>
      </c>
      <c r="C1982" s="1" t="s">
        <v>187</v>
      </c>
      <c r="D1982" s="1">
        <v>1540</v>
      </c>
      <c r="E1982" s="1" t="s">
        <v>63</v>
      </c>
      <c r="F1982" s="1">
        <v>84</v>
      </c>
      <c r="G1982" s="1" t="s">
        <v>64</v>
      </c>
      <c r="H1982" s="1">
        <v>249.34</v>
      </c>
      <c r="I1982" s="1" t="s">
        <v>55</v>
      </c>
      <c r="J1982" s="1" t="s">
        <v>55</v>
      </c>
      <c r="K1982" s="1" t="s">
        <v>215</v>
      </c>
      <c r="L1982" s="1" t="s">
        <v>58</v>
      </c>
      <c r="M1982" s="1">
        <v>0</v>
      </c>
      <c r="N1982" s="1">
        <v>2</v>
      </c>
      <c r="O1982" s="1">
        <v>2</v>
      </c>
      <c r="P1982" s="1">
        <v>0</v>
      </c>
      <c r="Q1982" s="1" t="s">
        <v>59</v>
      </c>
      <c r="R1982" s="1" t="s">
        <v>59</v>
      </c>
      <c r="S1982" s="1" t="s">
        <v>59</v>
      </c>
      <c r="T1982" s="1" t="s">
        <v>59</v>
      </c>
      <c r="U1982" s="1" t="s">
        <v>59</v>
      </c>
      <c r="W1982" s="1">
        <v>0</v>
      </c>
      <c r="X1982" s="1">
        <v>0</v>
      </c>
      <c r="Y1982" s="1" t="s">
        <v>58</v>
      </c>
      <c r="Z1982" s="1" t="s">
        <v>66</v>
      </c>
      <c r="AA1982" s="1" t="s">
        <v>58</v>
      </c>
      <c r="AB1982" s="1" t="s">
        <v>66</v>
      </c>
      <c r="AC1982" s="1" t="s">
        <v>58</v>
      </c>
      <c r="AD1982" s="1" t="s">
        <v>58</v>
      </c>
      <c r="AE1982" s="1" t="s">
        <v>66</v>
      </c>
      <c r="AF1982" s="1" t="s">
        <v>58</v>
      </c>
      <c r="AG1982" s="1" t="s">
        <v>58</v>
      </c>
      <c r="AH1982" s="1" t="s">
        <v>58</v>
      </c>
      <c r="AI1982" s="1" t="s">
        <v>58</v>
      </c>
      <c r="AJ1982" s="1" t="s">
        <v>58</v>
      </c>
      <c r="AK1982" s="1">
        <v>0</v>
      </c>
      <c r="AL1982" s="1">
        <v>1</v>
      </c>
      <c r="AM1982" s="1">
        <v>1</v>
      </c>
      <c r="AN1982" s="1">
        <v>0</v>
      </c>
      <c r="AO1982" s="1">
        <v>1</v>
      </c>
      <c r="AP1982" s="1">
        <v>0</v>
      </c>
      <c r="AQ1982" s="1">
        <v>0</v>
      </c>
      <c r="AR1982" s="1">
        <v>1</v>
      </c>
      <c r="AS1982" s="1">
        <v>1</v>
      </c>
      <c r="AT1982" s="1">
        <v>4</v>
      </c>
      <c r="AU1982" s="1">
        <v>52758</v>
      </c>
      <c r="AV1982" s="1">
        <v>14.5</v>
      </c>
      <c r="AW1982" s="1" t="s">
        <v>59</v>
      </c>
      <c r="AX1982" s="1">
        <v>7</v>
      </c>
    </row>
    <row r="1983" spans="1:50">
      <c r="A1983" s="1" t="s">
        <v>3435</v>
      </c>
      <c r="B1983" s="1" t="s">
        <v>315</v>
      </c>
      <c r="C1983" s="1" t="s">
        <v>134</v>
      </c>
      <c r="D1983" s="1">
        <v>1840</v>
      </c>
      <c r="E1983" s="1" t="s">
        <v>53</v>
      </c>
      <c r="F1983" s="1">
        <v>58</v>
      </c>
      <c r="G1983" s="1" t="s">
        <v>64</v>
      </c>
      <c r="H1983" s="1">
        <v>282.24</v>
      </c>
      <c r="I1983" s="1" t="s">
        <v>196</v>
      </c>
      <c r="J1983" s="1" t="s">
        <v>55</v>
      </c>
      <c r="K1983" s="1" t="s">
        <v>72</v>
      </c>
      <c r="L1983" s="1" t="s">
        <v>66</v>
      </c>
      <c r="M1983" s="1">
        <v>0</v>
      </c>
      <c r="N1983" s="1">
        <v>2</v>
      </c>
      <c r="O1983" s="1">
        <v>2</v>
      </c>
      <c r="P1983" s="1">
        <v>1</v>
      </c>
      <c r="Q1983" s="1" t="s">
        <v>59</v>
      </c>
      <c r="R1983" s="1" t="s">
        <v>59</v>
      </c>
      <c r="S1983" s="1" t="s">
        <v>59</v>
      </c>
      <c r="T1983" s="1" t="s">
        <v>59</v>
      </c>
      <c r="U1983" s="1" t="s">
        <v>59</v>
      </c>
      <c r="Y1983" s="1" t="s">
        <v>58</v>
      </c>
      <c r="Z1983" s="1" t="s">
        <v>66</v>
      </c>
      <c r="AA1983" s="1" t="s">
        <v>58</v>
      </c>
      <c r="AB1983" s="1" t="s">
        <v>66</v>
      </c>
      <c r="AC1983" s="1" t="s">
        <v>58</v>
      </c>
      <c r="AD1983" s="1" t="s">
        <v>58</v>
      </c>
      <c r="AE1983" s="1" t="s">
        <v>58</v>
      </c>
      <c r="AF1983" s="1" t="s">
        <v>58</v>
      </c>
      <c r="AG1983" s="1" t="s">
        <v>58</v>
      </c>
      <c r="AH1983" s="1" t="s">
        <v>58</v>
      </c>
      <c r="AI1983" s="1" t="s">
        <v>58</v>
      </c>
      <c r="AJ1983" s="1" t="s">
        <v>58</v>
      </c>
      <c r="AK1983" s="1">
        <v>0</v>
      </c>
      <c r="AL1983" s="1">
        <v>0</v>
      </c>
      <c r="AM1983" s="1">
        <v>1</v>
      </c>
      <c r="AN1983" s="1">
        <v>0</v>
      </c>
      <c r="AO1983" s="1">
        <v>1</v>
      </c>
      <c r="AP1983" s="1">
        <v>1</v>
      </c>
      <c r="AQ1983" s="1">
        <v>0</v>
      </c>
      <c r="AR1983" s="1">
        <v>0</v>
      </c>
      <c r="AS1983" s="1">
        <v>1</v>
      </c>
      <c r="AT1983" s="1">
        <v>8</v>
      </c>
      <c r="AU1983" s="1">
        <v>75356</v>
      </c>
      <c r="AW1983" s="1" t="s">
        <v>66</v>
      </c>
      <c r="AX1983" s="1">
        <v>1</v>
      </c>
    </row>
    <row r="1984" spans="1:50">
      <c r="A1984" s="1" t="s">
        <v>3436</v>
      </c>
      <c r="B1984" s="1" t="s">
        <v>3437</v>
      </c>
      <c r="C1984" s="1" t="s">
        <v>103</v>
      </c>
      <c r="D1984" s="1">
        <v>7320</v>
      </c>
      <c r="E1984" s="1" t="s">
        <v>63</v>
      </c>
      <c r="F1984" s="1">
        <v>46</v>
      </c>
      <c r="G1984" s="1" t="s">
        <v>64</v>
      </c>
      <c r="H1984" s="1">
        <v>368.75</v>
      </c>
      <c r="I1984" s="1" t="s">
        <v>55</v>
      </c>
      <c r="J1984" s="1" t="s">
        <v>55</v>
      </c>
      <c r="K1984" s="1" t="s">
        <v>72</v>
      </c>
      <c r="L1984" s="1" t="s">
        <v>58</v>
      </c>
      <c r="M1984" s="1">
        <v>0</v>
      </c>
      <c r="N1984" s="1">
        <v>0</v>
      </c>
      <c r="O1984" s="1">
        <v>0</v>
      </c>
      <c r="P1984" s="1">
        <v>0</v>
      </c>
      <c r="Q1984" s="1" t="s">
        <v>59</v>
      </c>
      <c r="R1984" s="1" t="s">
        <v>59</v>
      </c>
      <c r="S1984" s="1" t="s">
        <v>59</v>
      </c>
      <c r="T1984" s="1" t="s">
        <v>59</v>
      </c>
      <c r="U1984" s="1" t="s">
        <v>59</v>
      </c>
      <c r="W1984" s="1">
        <v>0</v>
      </c>
      <c r="X1984" s="1">
        <v>0</v>
      </c>
      <c r="Y1984" s="1" t="s">
        <v>58</v>
      </c>
      <c r="Z1984" s="1" t="s">
        <v>58</v>
      </c>
      <c r="AA1984" s="1" t="s">
        <v>58</v>
      </c>
      <c r="AB1984" s="1" t="s">
        <v>58</v>
      </c>
      <c r="AC1984" s="1" t="s">
        <v>58</v>
      </c>
      <c r="AD1984" s="1" t="s">
        <v>58</v>
      </c>
      <c r="AE1984" s="1" t="s">
        <v>58</v>
      </c>
      <c r="AF1984" s="1" t="s">
        <v>58</v>
      </c>
      <c r="AG1984" s="1" t="s">
        <v>58</v>
      </c>
      <c r="AH1984" s="1" t="s">
        <v>58</v>
      </c>
      <c r="AI1984" s="1" t="s">
        <v>58</v>
      </c>
      <c r="AJ1984" s="1" t="s">
        <v>58</v>
      </c>
      <c r="AK1984" s="1">
        <v>0</v>
      </c>
      <c r="AL1984" s="1">
        <v>0</v>
      </c>
      <c r="AM1984" s="1">
        <v>0</v>
      </c>
      <c r="AN1984" s="1">
        <v>0</v>
      </c>
      <c r="AO1984" s="1">
        <v>0</v>
      </c>
      <c r="AP1984" s="1">
        <v>0</v>
      </c>
      <c r="AQ1984" s="1">
        <v>0</v>
      </c>
      <c r="AR1984" s="1">
        <v>0</v>
      </c>
      <c r="AS1984" s="1">
        <v>1</v>
      </c>
      <c r="AT1984" s="1">
        <v>5</v>
      </c>
      <c r="AU1984" s="1">
        <v>60070</v>
      </c>
      <c r="AV1984" s="1">
        <v>12.7</v>
      </c>
      <c r="AW1984" s="1" t="s">
        <v>59</v>
      </c>
      <c r="AX1984" s="1">
        <v>6</v>
      </c>
    </row>
    <row r="1985" spans="1:50">
      <c r="A1985" s="1" t="s">
        <v>3438</v>
      </c>
      <c r="B1985" s="1" t="s">
        <v>1964</v>
      </c>
      <c r="C1985" s="1" t="s">
        <v>69</v>
      </c>
      <c r="D1985" s="1">
        <v>7600</v>
      </c>
      <c r="E1985" s="1" t="s">
        <v>63</v>
      </c>
      <c r="F1985" s="1">
        <v>50</v>
      </c>
      <c r="G1985" s="1" t="s">
        <v>70</v>
      </c>
      <c r="H1985" s="1">
        <v>390.46</v>
      </c>
      <c r="I1985" s="1" t="s">
        <v>55</v>
      </c>
      <c r="J1985" s="1" t="s">
        <v>71</v>
      </c>
      <c r="K1985" s="1" t="s">
        <v>72</v>
      </c>
      <c r="L1985" s="1" t="s">
        <v>58</v>
      </c>
      <c r="M1985" s="1">
        <v>0</v>
      </c>
      <c r="N1985" s="1">
        <v>2</v>
      </c>
      <c r="O1985" s="1">
        <v>2</v>
      </c>
      <c r="P1985" s="1">
        <v>0</v>
      </c>
      <c r="Q1985" s="1" t="s">
        <v>59</v>
      </c>
      <c r="R1985" s="1" t="s">
        <v>59</v>
      </c>
      <c r="S1985" s="1" t="s">
        <v>59</v>
      </c>
      <c r="T1985" s="1" t="s">
        <v>59</v>
      </c>
      <c r="U1985" s="1" t="s">
        <v>59</v>
      </c>
      <c r="W1985" s="1">
        <v>0</v>
      </c>
      <c r="X1985" s="1">
        <v>0</v>
      </c>
      <c r="Y1985" s="1" t="s">
        <v>58</v>
      </c>
      <c r="Z1985" s="1" t="s">
        <v>58</v>
      </c>
      <c r="AA1985" s="1" t="s">
        <v>58</v>
      </c>
      <c r="AB1985" s="1" t="s">
        <v>58</v>
      </c>
      <c r="AC1985" s="1" t="s">
        <v>58</v>
      </c>
      <c r="AD1985" s="1" t="s">
        <v>58</v>
      </c>
      <c r="AE1985" s="1" t="s">
        <v>58</v>
      </c>
      <c r="AF1985" s="1" t="s">
        <v>58</v>
      </c>
      <c r="AG1985" s="1" t="s">
        <v>58</v>
      </c>
      <c r="AH1985" s="1" t="s">
        <v>58</v>
      </c>
      <c r="AI1985" s="1" t="s">
        <v>58</v>
      </c>
      <c r="AJ1985" s="1" t="s">
        <v>58</v>
      </c>
      <c r="AK1985" s="1">
        <v>0</v>
      </c>
      <c r="AL1985" s="1">
        <v>0</v>
      </c>
      <c r="AM1985" s="1">
        <v>1</v>
      </c>
      <c r="AN1985" s="1">
        <v>0</v>
      </c>
      <c r="AO1985" s="1">
        <v>1</v>
      </c>
      <c r="AP1985" s="1">
        <v>0</v>
      </c>
      <c r="AQ1985" s="1">
        <v>1</v>
      </c>
      <c r="AR1985" s="1">
        <v>0</v>
      </c>
      <c r="AS1985" s="1">
        <v>1</v>
      </c>
      <c r="AT1985" s="1">
        <v>8</v>
      </c>
      <c r="AU1985" s="1">
        <v>85226</v>
      </c>
      <c r="AV1985" s="1">
        <v>13.5</v>
      </c>
      <c r="AW1985" s="1" t="s">
        <v>59</v>
      </c>
      <c r="AX1985" s="1">
        <v>6</v>
      </c>
    </row>
    <row r="1986" spans="1:50">
      <c r="A1986" s="1" t="s">
        <v>3439</v>
      </c>
      <c r="B1986" s="1" t="s">
        <v>2246</v>
      </c>
      <c r="C1986" s="1" t="s">
        <v>420</v>
      </c>
      <c r="D1986" s="1">
        <v>4280</v>
      </c>
      <c r="E1986" s="1" t="s">
        <v>63</v>
      </c>
      <c r="F1986" s="1">
        <v>44</v>
      </c>
      <c r="G1986" s="1" t="s">
        <v>363</v>
      </c>
      <c r="H1986" s="1">
        <v>382.89</v>
      </c>
      <c r="I1986" s="1" t="s">
        <v>105</v>
      </c>
      <c r="J1986" s="1" t="s">
        <v>71</v>
      </c>
      <c r="K1986" s="1" t="s">
        <v>215</v>
      </c>
      <c r="L1986" s="1" t="s">
        <v>66</v>
      </c>
      <c r="M1986" s="1">
        <v>1</v>
      </c>
      <c r="N1986" s="1">
        <v>2</v>
      </c>
      <c r="O1986" s="1">
        <v>2</v>
      </c>
      <c r="P1986" s="1">
        <v>0</v>
      </c>
      <c r="Q1986" s="1" t="s">
        <v>59</v>
      </c>
      <c r="R1986" s="1" t="s">
        <v>59</v>
      </c>
      <c r="S1986" s="1" t="s">
        <v>59</v>
      </c>
      <c r="T1986" s="1" t="s">
        <v>59</v>
      </c>
      <c r="U1986" s="1" t="s">
        <v>59</v>
      </c>
      <c r="V1986" s="1">
        <v>2</v>
      </c>
      <c r="W1986" s="1">
        <v>1</v>
      </c>
      <c r="X1986" s="1">
        <v>1</v>
      </c>
      <c r="Y1986" s="1" t="s">
        <v>58</v>
      </c>
      <c r="Z1986" s="1" t="s">
        <v>58</v>
      </c>
      <c r="AA1986" s="1" t="s">
        <v>58</v>
      </c>
      <c r="AB1986" s="1" t="s">
        <v>66</v>
      </c>
      <c r="AC1986" s="1" t="s">
        <v>58</v>
      </c>
      <c r="AD1986" s="1" t="s">
        <v>58</v>
      </c>
      <c r="AE1986" s="1" t="s">
        <v>58</v>
      </c>
      <c r="AF1986" s="1" t="s">
        <v>58</v>
      </c>
      <c r="AG1986" s="1" t="s">
        <v>58</v>
      </c>
      <c r="AH1986" s="1" t="s">
        <v>58</v>
      </c>
      <c r="AI1986" s="1" t="s">
        <v>58</v>
      </c>
      <c r="AJ1986" s="1" t="s">
        <v>58</v>
      </c>
      <c r="AK1986" s="1">
        <v>1</v>
      </c>
      <c r="AL1986" s="1">
        <v>1</v>
      </c>
      <c r="AM1986" s="1">
        <v>1</v>
      </c>
      <c r="AN1986" s="1">
        <v>0</v>
      </c>
      <c r="AO1986" s="1">
        <v>0</v>
      </c>
      <c r="AP1986" s="1">
        <v>0</v>
      </c>
      <c r="AQ1986" s="1">
        <v>0</v>
      </c>
      <c r="AR1986" s="1">
        <v>1</v>
      </c>
      <c r="AS1986" s="1">
        <v>1</v>
      </c>
      <c r="AT1986" s="1">
        <v>7</v>
      </c>
      <c r="AU1986" s="1">
        <v>52824</v>
      </c>
      <c r="AV1986" s="1">
        <v>12.2</v>
      </c>
      <c r="AW1986" s="1" t="s">
        <v>59</v>
      </c>
      <c r="AX1986" s="1">
        <v>2</v>
      </c>
    </row>
    <row r="1987" spans="1:50">
      <c r="A1987" s="1" t="s">
        <v>3440</v>
      </c>
      <c r="B1987" s="1" t="s">
        <v>3441</v>
      </c>
      <c r="C1987" s="1" t="s">
        <v>171</v>
      </c>
      <c r="D1987" s="1">
        <v>1280</v>
      </c>
      <c r="E1987" s="1" t="s">
        <v>53</v>
      </c>
      <c r="F1987" s="1">
        <v>52</v>
      </c>
      <c r="G1987" s="1" t="s">
        <v>64</v>
      </c>
      <c r="H1987" s="1">
        <v>275.66000000000003</v>
      </c>
      <c r="I1987" s="1" t="s">
        <v>261</v>
      </c>
      <c r="J1987" s="1" t="s">
        <v>71</v>
      </c>
      <c r="K1987" s="1" t="s">
        <v>215</v>
      </c>
      <c r="L1987" s="1" t="s">
        <v>58</v>
      </c>
      <c r="M1987" s="1">
        <v>0</v>
      </c>
      <c r="N1987" s="1">
        <v>2</v>
      </c>
      <c r="O1987" s="1">
        <v>2</v>
      </c>
      <c r="P1987" s="1">
        <v>0</v>
      </c>
      <c r="Q1987" s="1" t="s">
        <v>59</v>
      </c>
      <c r="R1987" s="1" t="s">
        <v>59</v>
      </c>
      <c r="S1987" s="1" t="s">
        <v>66</v>
      </c>
      <c r="T1987" s="1" t="s">
        <v>66</v>
      </c>
      <c r="U1987" s="1" t="s">
        <v>59</v>
      </c>
      <c r="V1987" s="1">
        <v>1</v>
      </c>
      <c r="W1987" s="1">
        <v>1</v>
      </c>
      <c r="X1987" s="1">
        <v>1</v>
      </c>
      <c r="Y1987" s="1" t="s">
        <v>58</v>
      </c>
      <c r="Z1987" s="1" t="s">
        <v>66</v>
      </c>
      <c r="AA1987" s="1" t="s">
        <v>58</v>
      </c>
      <c r="AB1987" s="1" t="s">
        <v>58</v>
      </c>
      <c r="AC1987" s="1" t="s">
        <v>58</v>
      </c>
      <c r="AD1987" s="1" t="s">
        <v>58</v>
      </c>
      <c r="AE1987" s="1" t="s">
        <v>58</v>
      </c>
      <c r="AF1987" s="1" t="s">
        <v>58</v>
      </c>
      <c r="AG1987" s="1" t="s">
        <v>58</v>
      </c>
      <c r="AH1987" s="1" t="s">
        <v>58</v>
      </c>
      <c r="AI1987" s="1" t="s">
        <v>58</v>
      </c>
      <c r="AJ1987" s="1" t="s">
        <v>58</v>
      </c>
      <c r="AK1987" s="1">
        <v>1</v>
      </c>
      <c r="AL1987" s="1">
        <v>1</v>
      </c>
      <c r="AM1987" s="1">
        <v>1</v>
      </c>
      <c r="AN1987" s="1">
        <v>0</v>
      </c>
      <c r="AO1987" s="1">
        <v>0</v>
      </c>
      <c r="AP1987" s="1">
        <v>0</v>
      </c>
      <c r="AQ1987" s="1">
        <v>0</v>
      </c>
      <c r="AR1987" s="1">
        <v>0</v>
      </c>
      <c r="AS1987" s="1">
        <v>0</v>
      </c>
      <c r="AT1987" s="1">
        <v>5</v>
      </c>
      <c r="AU1987" s="1">
        <v>61629</v>
      </c>
      <c r="AV1987" s="1">
        <v>12.7</v>
      </c>
      <c r="AW1987" s="1" t="s">
        <v>66</v>
      </c>
      <c r="AX1987" s="1">
        <v>3</v>
      </c>
    </row>
    <row r="1988" spans="1:50">
      <c r="A1988" s="1" t="s">
        <v>3442</v>
      </c>
      <c r="B1988" s="1" t="s">
        <v>2324</v>
      </c>
      <c r="C1988" s="1" t="s">
        <v>212</v>
      </c>
      <c r="E1988" s="1" t="s">
        <v>53</v>
      </c>
      <c r="F1988" s="1">
        <v>32</v>
      </c>
      <c r="G1988" s="1" t="s">
        <v>115</v>
      </c>
      <c r="H1988" s="1">
        <v>137.16999999999999</v>
      </c>
      <c r="I1988" s="1" t="s">
        <v>55</v>
      </c>
      <c r="J1988" s="1" t="s">
        <v>55</v>
      </c>
      <c r="K1988" s="1" t="s">
        <v>131</v>
      </c>
      <c r="L1988" s="1" t="s">
        <v>58</v>
      </c>
      <c r="M1988" s="1">
        <v>0</v>
      </c>
      <c r="N1988" s="1">
        <v>0</v>
      </c>
      <c r="O1988" s="1">
        <v>0</v>
      </c>
      <c r="P1988" s="1">
        <v>0</v>
      </c>
      <c r="Q1988" s="1" t="s">
        <v>59</v>
      </c>
      <c r="R1988" s="1" t="s">
        <v>59</v>
      </c>
      <c r="S1988" s="1" t="s">
        <v>59</v>
      </c>
      <c r="T1988" s="1" t="s">
        <v>59</v>
      </c>
      <c r="U1988" s="1" t="s">
        <v>59</v>
      </c>
      <c r="W1988" s="1">
        <v>0</v>
      </c>
      <c r="X1988" s="1">
        <v>0</v>
      </c>
      <c r="Y1988" s="1" t="s">
        <v>58</v>
      </c>
      <c r="Z1988" s="1" t="s">
        <v>58</v>
      </c>
      <c r="AA1988" s="1" t="s">
        <v>58</v>
      </c>
      <c r="AB1988" s="1" t="s">
        <v>58</v>
      </c>
      <c r="AC1988" s="1" t="s">
        <v>58</v>
      </c>
      <c r="AD1988" s="1" t="s">
        <v>58</v>
      </c>
      <c r="AE1988" s="1" t="s">
        <v>58</v>
      </c>
      <c r="AF1988" s="1" t="s">
        <v>58</v>
      </c>
      <c r="AG1988" s="1" t="s">
        <v>58</v>
      </c>
      <c r="AH1988" s="1" t="s">
        <v>58</v>
      </c>
      <c r="AI1988" s="1" t="s">
        <v>58</v>
      </c>
      <c r="AJ1988" s="1" t="s">
        <v>58</v>
      </c>
      <c r="AK1988" s="1">
        <v>0</v>
      </c>
      <c r="AL1988" s="1">
        <v>0</v>
      </c>
      <c r="AM1988" s="1">
        <v>0</v>
      </c>
      <c r="AN1988" s="1">
        <v>0</v>
      </c>
      <c r="AO1988" s="1">
        <v>0</v>
      </c>
      <c r="AP1988" s="1">
        <v>0</v>
      </c>
      <c r="AQ1988" s="1">
        <v>0</v>
      </c>
      <c r="AR1988" s="1">
        <v>0</v>
      </c>
      <c r="AS1988" s="1">
        <v>0</v>
      </c>
      <c r="AT1988" s="1">
        <v>1</v>
      </c>
      <c r="AU1988" s="1">
        <v>36606</v>
      </c>
      <c r="AV1988" s="1">
        <v>12.2</v>
      </c>
      <c r="AW1988" s="1" t="s">
        <v>59</v>
      </c>
      <c r="AX1988" s="1">
        <v>7</v>
      </c>
    </row>
    <row r="1989" spans="1:50">
      <c r="A1989" s="1" t="s">
        <v>3443</v>
      </c>
      <c r="B1989" s="1" t="s">
        <v>384</v>
      </c>
      <c r="C1989" s="1" t="s">
        <v>69</v>
      </c>
      <c r="D1989" s="1">
        <v>8200</v>
      </c>
      <c r="E1989" s="1" t="s">
        <v>63</v>
      </c>
      <c r="F1989" s="1">
        <v>0</v>
      </c>
      <c r="G1989" s="1" t="s">
        <v>64</v>
      </c>
      <c r="H1989" s="1">
        <v>354.61</v>
      </c>
      <c r="I1989" s="1" t="s">
        <v>261</v>
      </c>
      <c r="J1989" s="1" t="s">
        <v>71</v>
      </c>
      <c r="K1989" s="1" t="s">
        <v>90</v>
      </c>
      <c r="L1989" s="1" t="s">
        <v>66</v>
      </c>
      <c r="M1989" s="1">
        <v>1</v>
      </c>
      <c r="N1989" s="1">
        <v>0</v>
      </c>
      <c r="O1989" s="1">
        <v>0</v>
      </c>
      <c r="P1989" s="1">
        <v>0</v>
      </c>
      <c r="Q1989" s="1" t="s">
        <v>59</v>
      </c>
      <c r="R1989" s="1" t="s">
        <v>59</v>
      </c>
      <c r="S1989" s="1" t="s">
        <v>59</v>
      </c>
      <c r="T1989" s="1" t="s">
        <v>59</v>
      </c>
      <c r="U1989" s="1" t="s">
        <v>59</v>
      </c>
      <c r="W1989" s="1">
        <v>0</v>
      </c>
      <c r="X1989" s="1">
        <v>0</v>
      </c>
      <c r="Y1989" s="1" t="s">
        <v>58</v>
      </c>
      <c r="Z1989" s="1" t="s">
        <v>66</v>
      </c>
      <c r="AA1989" s="1" t="s">
        <v>58</v>
      </c>
      <c r="AB1989" s="1" t="s">
        <v>58</v>
      </c>
      <c r="AC1989" s="1" t="s">
        <v>58</v>
      </c>
      <c r="AD1989" s="1" t="s">
        <v>58</v>
      </c>
      <c r="AE1989" s="1" t="s">
        <v>58</v>
      </c>
      <c r="AF1989" s="1" t="s">
        <v>58</v>
      </c>
      <c r="AG1989" s="1" t="s">
        <v>58</v>
      </c>
      <c r="AH1989" s="1" t="s">
        <v>58</v>
      </c>
      <c r="AI1989" s="1" t="s">
        <v>58</v>
      </c>
      <c r="AJ1989" s="1" t="s">
        <v>58</v>
      </c>
      <c r="AK1989" s="1">
        <v>1</v>
      </c>
      <c r="AL1989" s="1">
        <v>1</v>
      </c>
      <c r="AM1989" s="1">
        <v>1</v>
      </c>
      <c r="AN1989" s="1">
        <v>0</v>
      </c>
      <c r="AO1989" s="1">
        <v>0</v>
      </c>
      <c r="AP1989" s="1">
        <v>0</v>
      </c>
      <c r="AQ1989" s="1">
        <v>0</v>
      </c>
      <c r="AR1989" s="1">
        <v>1</v>
      </c>
      <c r="AS1989" s="1">
        <v>1</v>
      </c>
      <c r="AT1989" s="1">
        <v>2</v>
      </c>
      <c r="AU1989" s="1">
        <v>43957</v>
      </c>
      <c r="AV1989" s="1">
        <v>13.2</v>
      </c>
      <c r="AW1989" s="1" t="s">
        <v>66</v>
      </c>
      <c r="AX1989" s="1">
        <v>6</v>
      </c>
    </row>
    <row r="1990" spans="1:50">
      <c r="A1990" s="1" t="s">
        <v>3444</v>
      </c>
      <c r="B1990" s="1" t="s">
        <v>3445</v>
      </c>
      <c r="C1990" s="1" t="s">
        <v>212</v>
      </c>
      <c r="D1990" s="1">
        <v>1520</v>
      </c>
      <c r="E1990" s="1" t="s">
        <v>63</v>
      </c>
      <c r="F1990" s="1">
        <v>38</v>
      </c>
      <c r="G1990" s="1" t="s">
        <v>226</v>
      </c>
      <c r="H1990" s="1">
        <v>318.75</v>
      </c>
      <c r="I1990" s="1" t="s">
        <v>55</v>
      </c>
      <c r="J1990" s="1" t="s">
        <v>71</v>
      </c>
      <c r="K1990" s="1" t="s">
        <v>57</v>
      </c>
      <c r="L1990" s="1" t="s">
        <v>66</v>
      </c>
      <c r="M1990" s="1">
        <v>3</v>
      </c>
      <c r="N1990" s="1">
        <v>0</v>
      </c>
      <c r="O1990" s="1">
        <v>0</v>
      </c>
      <c r="P1990" s="1">
        <v>0</v>
      </c>
      <c r="Q1990" s="1" t="s">
        <v>59</v>
      </c>
      <c r="R1990" s="1" t="s">
        <v>59</v>
      </c>
      <c r="S1990" s="1" t="s">
        <v>59</v>
      </c>
      <c r="T1990" s="1" t="s">
        <v>59</v>
      </c>
      <c r="U1990" s="1" t="s">
        <v>59</v>
      </c>
      <c r="W1990" s="1">
        <v>0</v>
      </c>
      <c r="X1990" s="1">
        <v>0</v>
      </c>
      <c r="Y1990" s="1" t="s">
        <v>66</v>
      </c>
      <c r="Z1990" s="1" t="s">
        <v>66</v>
      </c>
      <c r="AA1990" s="1" t="s">
        <v>58</v>
      </c>
      <c r="AB1990" s="1" t="s">
        <v>58</v>
      </c>
      <c r="AC1990" s="1" t="s">
        <v>58</v>
      </c>
      <c r="AD1990" s="1" t="s">
        <v>58</v>
      </c>
      <c r="AE1990" s="1" t="s">
        <v>58</v>
      </c>
      <c r="AF1990" s="1" t="s">
        <v>58</v>
      </c>
      <c r="AG1990" s="1" t="s">
        <v>58</v>
      </c>
      <c r="AH1990" s="1" t="s">
        <v>58</v>
      </c>
      <c r="AI1990" s="1" t="s">
        <v>58</v>
      </c>
      <c r="AJ1990" s="1" t="s">
        <v>58</v>
      </c>
      <c r="AK1990" s="1">
        <v>1</v>
      </c>
      <c r="AL1990" s="1">
        <v>1</v>
      </c>
      <c r="AM1990" s="1">
        <v>1</v>
      </c>
      <c r="AN1990" s="1">
        <v>1</v>
      </c>
      <c r="AO1990" s="1">
        <v>0</v>
      </c>
      <c r="AP1990" s="1">
        <v>0</v>
      </c>
      <c r="AQ1990" s="1">
        <v>0</v>
      </c>
      <c r="AR1990" s="1">
        <v>1</v>
      </c>
      <c r="AS1990" s="1">
        <v>0</v>
      </c>
      <c r="AT1990" s="1">
        <v>7</v>
      </c>
      <c r="AU1990" s="1">
        <v>60058</v>
      </c>
      <c r="AV1990" s="1">
        <v>12.6</v>
      </c>
      <c r="AW1990" s="1" t="s">
        <v>59</v>
      </c>
      <c r="AX1990" s="1">
        <v>7</v>
      </c>
    </row>
    <row r="1991" spans="1:50">
      <c r="A1991" s="1" t="s">
        <v>3446</v>
      </c>
      <c r="B1991" s="1" t="s">
        <v>978</v>
      </c>
      <c r="C1991" s="1" t="s">
        <v>75</v>
      </c>
      <c r="D1991" s="1">
        <v>3520</v>
      </c>
      <c r="E1991" s="1" t="s">
        <v>63</v>
      </c>
      <c r="F1991" s="1">
        <v>50</v>
      </c>
      <c r="G1991" s="1" t="s">
        <v>127</v>
      </c>
      <c r="H1991" s="1">
        <v>459.54</v>
      </c>
      <c r="I1991" s="1" t="s">
        <v>55</v>
      </c>
      <c r="J1991" s="1" t="s">
        <v>71</v>
      </c>
      <c r="K1991" s="1" t="s">
        <v>72</v>
      </c>
      <c r="L1991" s="1" t="s">
        <v>66</v>
      </c>
      <c r="M1991" s="1">
        <v>1</v>
      </c>
      <c r="N1991" s="1">
        <v>2</v>
      </c>
      <c r="O1991" s="1">
        <v>2</v>
      </c>
      <c r="P1991" s="1">
        <v>0</v>
      </c>
      <c r="Q1991" s="1" t="s">
        <v>59</v>
      </c>
      <c r="R1991" s="1" t="s">
        <v>59</v>
      </c>
      <c r="S1991" s="1" t="s">
        <v>59</v>
      </c>
      <c r="T1991" s="1" t="s">
        <v>59</v>
      </c>
      <c r="U1991" s="1" t="s">
        <v>59</v>
      </c>
      <c r="V1991" s="1">
        <v>3</v>
      </c>
      <c r="W1991" s="1">
        <v>0</v>
      </c>
      <c r="X1991" s="1">
        <v>1</v>
      </c>
      <c r="Y1991" s="1" t="s">
        <v>66</v>
      </c>
      <c r="Z1991" s="1" t="s">
        <v>58</v>
      </c>
      <c r="AA1991" s="1" t="s">
        <v>58</v>
      </c>
      <c r="AB1991" s="1" t="s">
        <v>58</v>
      </c>
      <c r="AC1991" s="1" t="s">
        <v>58</v>
      </c>
      <c r="AD1991" s="1" t="s">
        <v>58</v>
      </c>
      <c r="AE1991" s="1" t="s">
        <v>58</v>
      </c>
      <c r="AF1991" s="1" t="s">
        <v>58</v>
      </c>
      <c r="AG1991" s="1" t="s">
        <v>58</v>
      </c>
      <c r="AH1991" s="1" t="s">
        <v>58</v>
      </c>
      <c r="AI1991" s="1" t="s">
        <v>58</v>
      </c>
      <c r="AJ1991" s="1" t="s">
        <v>58</v>
      </c>
      <c r="AK1991" s="1">
        <v>0</v>
      </c>
      <c r="AL1991" s="1">
        <v>1</v>
      </c>
      <c r="AM1991" s="1">
        <v>1</v>
      </c>
      <c r="AN1991" s="1">
        <v>0</v>
      </c>
      <c r="AO1991" s="1">
        <v>1</v>
      </c>
      <c r="AP1991" s="1">
        <v>0</v>
      </c>
      <c r="AQ1991" s="1">
        <v>0</v>
      </c>
      <c r="AR1991" s="1">
        <v>1</v>
      </c>
      <c r="AS1991" s="1">
        <v>0</v>
      </c>
      <c r="AT1991" s="1">
        <v>7</v>
      </c>
      <c r="AU1991" s="1">
        <v>74317</v>
      </c>
      <c r="AV1991" s="1">
        <v>14.4</v>
      </c>
      <c r="AW1991" s="1" t="s">
        <v>59</v>
      </c>
      <c r="AX1991" s="1">
        <v>1</v>
      </c>
    </row>
    <row r="1992" spans="1:50">
      <c r="A1992" s="1" t="s">
        <v>3447</v>
      </c>
      <c r="B1992" s="1" t="s">
        <v>466</v>
      </c>
      <c r="C1992" s="1" t="s">
        <v>137</v>
      </c>
      <c r="D1992" s="1">
        <v>6480</v>
      </c>
      <c r="E1992" s="1" t="s">
        <v>63</v>
      </c>
      <c r="F1992" s="1">
        <v>44</v>
      </c>
      <c r="G1992" s="1" t="s">
        <v>127</v>
      </c>
      <c r="H1992" s="1">
        <v>400</v>
      </c>
      <c r="I1992" s="1" t="s">
        <v>105</v>
      </c>
      <c r="J1992" s="1" t="s">
        <v>71</v>
      </c>
      <c r="K1992" s="1" t="s">
        <v>72</v>
      </c>
      <c r="L1992" s="1" t="s">
        <v>58</v>
      </c>
      <c r="M1992" s="1">
        <v>0</v>
      </c>
      <c r="N1992" s="1">
        <v>1</v>
      </c>
      <c r="O1992" s="1">
        <v>1</v>
      </c>
      <c r="P1992" s="1">
        <v>0</v>
      </c>
      <c r="Q1992" s="1" t="s">
        <v>59</v>
      </c>
      <c r="R1992" s="1" t="s">
        <v>66</v>
      </c>
      <c r="S1992" s="1" t="s">
        <v>59</v>
      </c>
      <c r="T1992" s="1" t="s">
        <v>66</v>
      </c>
      <c r="U1992" s="1" t="s">
        <v>66</v>
      </c>
      <c r="W1992" s="1">
        <v>0</v>
      </c>
      <c r="X1992" s="1">
        <v>0</v>
      </c>
      <c r="Y1992" s="1" t="s">
        <v>66</v>
      </c>
      <c r="Z1992" s="1" t="s">
        <v>66</v>
      </c>
      <c r="AA1992" s="1" t="s">
        <v>58</v>
      </c>
      <c r="AB1992" s="1" t="s">
        <v>66</v>
      </c>
      <c r="AC1992" s="1" t="s">
        <v>58</v>
      </c>
      <c r="AD1992" s="1" t="s">
        <v>66</v>
      </c>
      <c r="AE1992" s="1" t="s">
        <v>66</v>
      </c>
      <c r="AF1992" s="1" t="s">
        <v>58</v>
      </c>
      <c r="AG1992" s="1" t="s">
        <v>58</v>
      </c>
      <c r="AH1992" s="1" t="s">
        <v>58</v>
      </c>
      <c r="AI1992" s="1" t="s">
        <v>58</v>
      </c>
      <c r="AJ1992" s="1" t="s">
        <v>58</v>
      </c>
      <c r="AK1992" s="1">
        <v>1</v>
      </c>
      <c r="AL1992" s="1">
        <v>0</v>
      </c>
      <c r="AM1992" s="1">
        <v>1</v>
      </c>
      <c r="AN1992" s="1">
        <v>0</v>
      </c>
      <c r="AO1992" s="1">
        <v>1</v>
      </c>
      <c r="AP1992" s="1">
        <v>0</v>
      </c>
      <c r="AQ1992" s="1">
        <v>0</v>
      </c>
      <c r="AR1992" s="1">
        <v>0</v>
      </c>
      <c r="AS1992" s="1">
        <v>0</v>
      </c>
      <c r="AT1992" s="1">
        <v>2</v>
      </c>
      <c r="AU1992" s="1">
        <v>43055</v>
      </c>
      <c r="AV1992" s="1">
        <v>14.1</v>
      </c>
      <c r="AW1992" s="1" t="s">
        <v>59</v>
      </c>
      <c r="AX1992" s="1">
        <v>5</v>
      </c>
    </row>
    <row r="1993" spans="1:50">
      <c r="A1993" s="1" t="s">
        <v>3448</v>
      </c>
      <c r="B1993" s="1" t="s">
        <v>3449</v>
      </c>
      <c r="C1993" s="1" t="s">
        <v>93</v>
      </c>
      <c r="D1993" s="1">
        <v>4560</v>
      </c>
      <c r="E1993" s="1" t="s">
        <v>63</v>
      </c>
      <c r="F1993" s="1">
        <v>36</v>
      </c>
      <c r="G1993" s="1" t="s">
        <v>64</v>
      </c>
      <c r="H1993" s="1">
        <v>350</v>
      </c>
      <c r="I1993" s="1" t="s">
        <v>55</v>
      </c>
      <c r="J1993" s="1" t="s">
        <v>55</v>
      </c>
      <c r="K1993" s="1" t="s">
        <v>116</v>
      </c>
      <c r="L1993" s="1" t="s">
        <v>66</v>
      </c>
      <c r="M1993" s="1">
        <v>2</v>
      </c>
      <c r="N1993" s="1">
        <v>2</v>
      </c>
      <c r="O1993" s="1">
        <v>2</v>
      </c>
      <c r="P1993" s="1">
        <v>0</v>
      </c>
      <c r="Q1993" s="1" t="s">
        <v>59</v>
      </c>
      <c r="R1993" s="1" t="s">
        <v>59</v>
      </c>
      <c r="S1993" s="1" t="s">
        <v>59</v>
      </c>
      <c r="T1993" s="1" t="s">
        <v>59</v>
      </c>
      <c r="U1993" s="1" t="s">
        <v>59</v>
      </c>
      <c r="W1993" s="1">
        <v>0</v>
      </c>
      <c r="X1993" s="1">
        <v>0</v>
      </c>
      <c r="Y1993" s="1" t="s">
        <v>66</v>
      </c>
      <c r="Z1993" s="1" t="s">
        <v>58</v>
      </c>
      <c r="AA1993" s="1" t="s">
        <v>58</v>
      </c>
      <c r="AB1993" s="1" t="s">
        <v>58</v>
      </c>
      <c r="AC1993" s="1" t="s">
        <v>58</v>
      </c>
      <c r="AD1993" s="1" t="s">
        <v>58</v>
      </c>
      <c r="AE1993" s="1" t="s">
        <v>58</v>
      </c>
      <c r="AF1993" s="1" t="s">
        <v>58</v>
      </c>
      <c r="AG1993" s="1" t="s">
        <v>58</v>
      </c>
      <c r="AH1993" s="1" t="s">
        <v>58</v>
      </c>
      <c r="AI1993" s="1" t="s">
        <v>58</v>
      </c>
      <c r="AJ1993" s="1" t="s">
        <v>58</v>
      </c>
      <c r="AK1993" s="1">
        <v>0</v>
      </c>
      <c r="AL1993" s="1">
        <v>1</v>
      </c>
      <c r="AM1993" s="1">
        <v>1</v>
      </c>
      <c r="AN1993" s="1">
        <v>0</v>
      </c>
      <c r="AO1993" s="1">
        <v>1</v>
      </c>
      <c r="AP1993" s="1">
        <v>0</v>
      </c>
      <c r="AQ1993" s="1">
        <v>0</v>
      </c>
      <c r="AR1993" s="1">
        <v>0</v>
      </c>
      <c r="AS1993" s="1">
        <v>0</v>
      </c>
      <c r="AT1993" s="1">
        <v>5</v>
      </c>
      <c r="AU1993" s="1">
        <v>72142</v>
      </c>
      <c r="AV1993" s="1">
        <v>12.6</v>
      </c>
      <c r="AW1993" s="1" t="s">
        <v>59</v>
      </c>
      <c r="AX1993" s="1">
        <v>5</v>
      </c>
    </row>
    <row r="1994" spans="1:50">
      <c r="A1994" s="1" t="s">
        <v>3450</v>
      </c>
      <c r="B1994" s="1" t="s">
        <v>3451</v>
      </c>
      <c r="C1994" s="1" t="s">
        <v>223</v>
      </c>
      <c r="D1994" s="1">
        <v>1480</v>
      </c>
      <c r="E1994" s="1" t="s">
        <v>63</v>
      </c>
      <c r="F1994" s="1">
        <v>72</v>
      </c>
      <c r="G1994" s="1" t="s">
        <v>64</v>
      </c>
      <c r="H1994" s="1">
        <v>281.25</v>
      </c>
      <c r="I1994" s="1" t="s">
        <v>105</v>
      </c>
      <c r="J1994" s="1" t="s">
        <v>55</v>
      </c>
      <c r="K1994" s="1" t="s">
        <v>72</v>
      </c>
      <c r="L1994" s="1" t="s">
        <v>58</v>
      </c>
      <c r="M1994" s="1">
        <v>0</v>
      </c>
      <c r="N1994" s="1">
        <v>2</v>
      </c>
      <c r="O1994" s="1">
        <v>2</v>
      </c>
      <c r="P1994" s="1">
        <v>0</v>
      </c>
      <c r="Q1994" s="1" t="s">
        <v>59</v>
      </c>
      <c r="R1994" s="1" t="s">
        <v>59</v>
      </c>
      <c r="S1994" s="1" t="s">
        <v>59</v>
      </c>
      <c r="T1994" s="1" t="s">
        <v>59</v>
      </c>
      <c r="U1994" s="1" t="s">
        <v>59</v>
      </c>
      <c r="V1994" s="1">
        <v>2</v>
      </c>
      <c r="W1994" s="1">
        <v>1</v>
      </c>
      <c r="X1994" s="1">
        <v>1</v>
      </c>
      <c r="Y1994" s="1" t="s">
        <v>58</v>
      </c>
      <c r="Z1994" s="1" t="s">
        <v>58</v>
      </c>
      <c r="AA1994" s="1" t="s">
        <v>58</v>
      </c>
      <c r="AB1994" s="1" t="s">
        <v>66</v>
      </c>
      <c r="AC1994" s="1" t="s">
        <v>58</v>
      </c>
      <c r="AD1994" s="1" t="s">
        <v>58</v>
      </c>
      <c r="AE1994" s="1" t="s">
        <v>58</v>
      </c>
      <c r="AF1994" s="1" t="s">
        <v>58</v>
      </c>
      <c r="AG1994" s="1" t="s">
        <v>58</v>
      </c>
      <c r="AH1994" s="1" t="s">
        <v>58</v>
      </c>
      <c r="AI1994" s="1" t="s">
        <v>58</v>
      </c>
      <c r="AJ1994" s="1" t="s">
        <v>58</v>
      </c>
      <c r="AK1994" s="1">
        <v>1</v>
      </c>
      <c r="AL1994" s="1">
        <v>1</v>
      </c>
      <c r="AM1994" s="1">
        <v>1</v>
      </c>
      <c r="AN1994" s="1">
        <v>0</v>
      </c>
      <c r="AO1994" s="1">
        <v>1</v>
      </c>
      <c r="AP1994" s="1">
        <v>0</v>
      </c>
      <c r="AQ1994" s="1">
        <v>0</v>
      </c>
      <c r="AR1994" s="1">
        <v>0</v>
      </c>
      <c r="AS1994" s="1">
        <v>1</v>
      </c>
      <c r="AT1994" s="1">
        <v>9</v>
      </c>
      <c r="AU1994" s="1">
        <v>58332</v>
      </c>
      <c r="AV1994" s="1">
        <v>12.5</v>
      </c>
      <c r="AW1994" s="1" t="s">
        <v>66</v>
      </c>
      <c r="AX1994" s="1">
        <v>7</v>
      </c>
    </row>
    <row r="1995" spans="1:50">
      <c r="A1995" s="1" t="s">
        <v>3452</v>
      </c>
      <c r="B1995" s="1" t="s">
        <v>1678</v>
      </c>
      <c r="C1995" s="1" t="s">
        <v>103</v>
      </c>
      <c r="D1995" s="1">
        <v>5945</v>
      </c>
      <c r="E1995" s="1" t="s">
        <v>63</v>
      </c>
      <c r="F1995" s="1">
        <v>58</v>
      </c>
      <c r="G1995" s="1" t="s">
        <v>54</v>
      </c>
      <c r="H1995" s="1">
        <v>490.46</v>
      </c>
      <c r="I1995" s="1" t="s">
        <v>105</v>
      </c>
      <c r="J1995" s="1" t="s">
        <v>55</v>
      </c>
      <c r="K1995" s="1" t="s">
        <v>72</v>
      </c>
      <c r="L1995" s="1" t="s">
        <v>66</v>
      </c>
      <c r="M1995" s="1">
        <v>1</v>
      </c>
      <c r="N1995" s="1">
        <v>2</v>
      </c>
      <c r="O1995" s="1">
        <v>2</v>
      </c>
      <c r="P1995" s="1">
        <v>2</v>
      </c>
      <c r="Q1995" s="1" t="s">
        <v>59</v>
      </c>
      <c r="R1995" s="1" t="s">
        <v>59</v>
      </c>
      <c r="S1995" s="1" t="s">
        <v>59</v>
      </c>
      <c r="T1995" s="1" t="s">
        <v>66</v>
      </c>
      <c r="U1995" s="1" t="s">
        <v>59</v>
      </c>
      <c r="W1995" s="1">
        <v>0</v>
      </c>
      <c r="X1995" s="1">
        <v>0</v>
      </c>
      <c r="Y1995" s="1" t="s">
        <v>66</v>
      </c>
      <c r="Z1995" s="1" t="s">
        <v>58</v>
      </c>
      <c r="AA1995" s="1" t="s">
        <v>58</v>
      </c>
      <c r="AB1995" s="1" t="s">
        <v>66</v>
      </c>
      <c r="AC1995" s="1" t="s">
        <v>58</v>
      </c>
      <c r="AD1995" s="1" t="s">
        <v>58</v>
      </c>
      <c r="AE1995" s="1" t="s">
        <v>58</v>
      </c>
      <c r="AF1995" s="1" t="s">
        <v>58</v>
      </c>
      <c r="AG1995" s="1" t="s">
        <v>58</v>
      </c>
      <c r="AH1995" s="1" t="s">
        <v>58</v>
      </c>
      <c r="AI1995" s="1" t="s">
        <v>58</v>
      </c>
      <c r="AJ1995" s="1" t="s">
        <v>58</v>
      </c>
      <c r="AK1995" s="1">
        <v>0</v>
      </c>
      <c r="AL1995" s="1">
        <v>1</v>
      </c>
      <c r="AM1995" s="1">
        <v>1</v>
      </c>
      <c r="AN1995" s="1">
        <v>0</v>
      </c>
      <c r="AO1995" s="1">
        <v>1</v>
      </c>
      <c r="AP1995" s="1">
        <v>1</v>
      </c>
      <c r="AQ1995" s="1">
        <v>1</v>
      </c>
      <c r="AR1995" s="1">
        <v>0</v>
      </c>
      <c r="AS1995" s="1">
        <v>1</v>
      </c>
      <c r="AT1995" s="1">
        <v>4</v>
      </c>
      <c r="AU1995" s="1">
        <v>55713</v>
      </c>
      <c r="AV1995" s="1">
        <v>14.6</v>
      </c>
      <c r="AW1995" s="1" t="s">
        <v>59</v>
      </c>
      <c r="AX1995" s="1">
        <v>6</v>
      </c>
    </row>
    <row r="1996" spans="1:50">
      <c r="A1996" s="1" t="s">
        <v>3453</v>
      </c>
      <c r="B1996" s="1" t="s">
        <v>1161</v>
      </c>
      <c r="C1996" s="1" t="s">
        <v>97</v>
      </c>
      <c r="E1996" s="1" t="s">
        <v>53</v>
      </c>
      <c r="F1996" s="1">
        <v>50</v>
      </c>
      <c r="G1996" s="1" t="s">
        <v>54</v>
      </c>
      <c r="H1996" s="1">
        <v>311.51</v>
      </c>
      <c r="I1996" s="1" t="s">
        <v>261</v>
      </c>
      <c r="J1996" s="1" t="s">
        <v>56</v>
      </c>
      <c r="K1996" s="1" t="s">
        <v>215</v>
      </c>
      <c r="L1996" s="1" t="s">
        <v>58</v>
      </c>
      <c r="M1996" s="1">
        <v>0</v>
      </c>
      <c r="N1996" s="1">
        <v>2</v>
      </c>
      <c r="O1996" s="1">
        <v>2</v>
      </c>
      <c r="P1996" s="1">
        <v>0</v>
      </c>
      <c r="Q1996" s="1" t="s">
        <v>59</v>
      </c>
      <c r="R1996" s="1" t="s">
        <v>59</v>
      </c>
      <c r="S1996" s="1" t="s">
        <v>59</v>
      </c>
      <c r="T1996" s="1" t="s">
        <v>59</v>
      </c>
      <c r="U1996" s="1" t="s">
        <v>59</v>
      </c>
      <c r="V1996" s="1">
        <v>0</v>
      </c>
      <c r="W1996" s="1">
        <v>0</v>
      </c>
      <c r="X1996" s="1">
        <v>0</v>
      </c>
      <c r="Y1996" s="1" t="s">
        <v>58</v>
      </c>
      <c r="Z1996" s="1" t="s">
        <v>58</v>
      </c>
      <c r="AA1996" s="1" t="s">
        <v>58</v>
      </c>
      <c r="AB1996" s="1" t="s">
        <v>58</v>
      </c>
      <c r="AC1996" s="1" t="s">
        <v>58</v>
      </c>
      <c r="AD1996" s="1" t="s">
        <v>58</v>
      </c>
      <c r="AE1996" s="1" t="s">
        <v>58</v>
      </c>
      <c r="AF1996" s="1" t="s">
        <v>58</v>
      </c>
      <c r="AG1996" s="1" t="s">
        <v>58</v>
      </c>
      <c r="AH1996" s="1" t="s">
        <v>58</v>
      </c>
      <c r="AI1996" s="1" t="s">
        <v>58</v>
      </c>
      <c r="AJ1996" s="1" t="s">
        <v>58</v>
      </c>
      <c r="AK1996" s="1">
        <v>1</v>
      </c>
      <c r="AL1996" s="1">
        <v>1</v>
      </c>
      <c r="AM1996" s="1">
        <v>1</v>
      </c>
      <c r="AN1996" s="1">
        <v>0</v>
      </c>
      <c r="AO1996" s="1">
        <v>0</v>
      </c>
      <c r="AP1996" s="1">
        <v>0</v>
      </c>
      <c r="AQ1996" s="1">
        <v>1</v>
      </c>
      <c r="AR1996" s="1">
        <v>0</v>
      </c>
      <c r="AS1996" s="1">
        <v>1</v>
      </c>
      <c r="AT1996" s="1">
        <v>6</v>
      </c>
      <c r="AU1996" s="1">
        <v>71531</v>
      </c>
      <c r="AV1996" s="1">
        <v>14.7</v>
      </c>
      <c r="AW1996" s="1" t="s">
        <v>59</v>
      </c>
      <c r="AX1996" s="1">
        <v>5</v>
      </c>
    </row>
    <row r="1997" spans="1:50">
      <c r="A1997" s="1" t="s">
        <v>3454</v>
      </c>
      <c r="B1997" s="1" t="s">
        <v>570</v>
      </c>
      <c r="C1997" s="1" t="s">
        <v>114</v>
      </c>
      <c r="D1997" s="1">
        <v>4120</v>
      </c>
      <c r="E1997" s="1" t="s">
        <v>63</v>
      </c>
      <c r="F1997" s="1">
        <v>40</v>
      </c>
      <c r="G1997" s="1" t="s">
        <v>64</v>
      </c>
      <c r="H1997" s="1">
        <v>261.83999999999997</v>
      </c>
      <c r="I1997" s="1" t="s">
        <v>55</v>
      </c>
      <c r="J1997" s="1" t="s">
        <v>55</v>
      </c>
      <c r="K1997" s="1" t="s">
        <v>128</v>
      </c>
      <c r="L1997" s="1" t="s">
        <v>58</v>
      </c>
      <c r="M1997" s="1">
        <v>0</v>
      </c>
      <c r="N1997" s="1">
        <v>1</v>
      </c>
      <c r="O1997" s="1">
        <v>1</v>
      </c>
      <c r="P1997" s="1">
        <v>0</v>
      </c>
      <c r="Q1997" s="1" t="s">
        <v>59</v>
      </c>
      <c r="R1997" s="1" t="s">
        <v>59</v>
      </c>
      <c r="S1997" s="1" t="s">
        <v>59</v>
      </c>
      <c r="T1997" s="1" t="s">
        <v>59</v>
      </c>
      <c r="U1997" s="1" t="s">
        <v>59</v>
      </c>
      <c r="W1997" s="1">
        <v>0</v>
      </c>
      <c r="X1997" s="1">
        <v>0</v>
      </c>
      <c r="Y1997" s="1" t="s">
        <v>59</v>
      </c>
      <c r="Z1997" s="1" t="s">
        <v>59</v>
      </c>
      <c r="AA1997" s="1" t="s">
        <v>59</v>
      </c>
      <c r="AB1997" s="1" t="s">
        <v>59</v>
      </c>
      <c r="AC1997" s="1" t="s">
        <v>59</v>
      </c>
      <c r="AD1997" s="1" t="s">
        <v>59</v>
      </c>
      <c r="AE1997" s="1" t="s">
        <v>59</v>
      </c>
      <c r="AF1997" s="1" t="s">
        <v>59</v>
      </c>
      <c r="AG1997" s="1" t="s">
        <v>59</v>
      </c>
      <c r="AH1997" s="1" t="s">
        <v>59</v>
      </c>
      <c r="AI1997" s="1" t="s">
        <v>59</v>
      </c>
      <c r="AJ1997" s="1" t="s">
        <v>59</v>
      </c>
      <c r="AT1997" s="1">
        <v>5</v>
      </c>
      <c r="AU1997" s="1">
        <v>60734</v>
      </c>
      <c r="AV1997" s="1">
        <v>13</v>
      </c>
      <c r="AW1997" s="1" t="s">
        <v>59</v>
      </c>
      <c r="AX1997" s="1">
        <v>4</v>
      </c>
    </row>
    <row r="1998" spans="1:50">
      <c r="A1998" s="1" t="s">
        <v>3455</v>
      </c>
      <c r="B1998" s="1" t="s">
        <v>268</v>
      </c>
      <c r="C1998" s="1" t="s">
        <v>187</v>
      </c>
      <c r="D1998" s="1">
        <v>5720</v>
      </c>
      <c r="E1998" s="1" t="s">
        <v>53</v>
      </c>
      <c r="F1998" s="1">
        <v>36</v>
      </c>
      <c r="G1998" s="1" t="s">
        <v>104</v>
      </c>
      <c r="H1998" s="1">
        <v>214.14</v>
      </c>
      <c r="I1998" s="1" t="s">
        <v>55</v>
      </c>
      <c r="J1998" s="1" t="s">
        <v>55</v>
      </c>
      <c r="K1998" s="1" t="s">
        <v>145</v>
      </c>
      <c r="L1998" s="1" t="s">
        <v>66</v>
      </c>
      <c r="M1998" s="1">
        <v>2</v>
      </c>
      <c r="N1998" s="1">
        <v>2</v>
      </c>
      <c r="O1998" s="1">
        <v>2</v>
      </c>
      <c r="P1998" s="1">
        <v>0</v>
      </c>
      <c r="Q1998" s="1" t="s">
        <v>59</v>
      </c>
      <c r="R1998" s="1" t="s">
        <v>59</v>
      </c>
      <c r="S1998" s="1" t="s">
        <v>66</v>
      </c>
      <c r="T1998" s="1" t="s">
        <v>59</v>
      </c>
      <c r="U1998" s="1" t="s">
        <v>59</v>
      </c>
      <c r="W1998" s="1">
        <v>0</v>
      </c>
      <c r="X1998" s="1">
        <v>0</v>
      </c>
      <c r="Y1998" s="1" t="s">
        <v>58</v>
      </c>
      <c r="Z1998" s="1" t="s">
        <v>66</v>
      </c>
      <c r="AA1998" s="1" t="s">
        <v>58</v>
      </c>
      <c r="AB1998" s="1" t="s">
        <v>66</v>
      </c>
      <c r="AC1998" s="1" t="s">
        <v>58</v>
      </c>
      <c r="AD1998" s="1" t="s">
        <v>58</v>
      </c>
      <c r="AE1998" s="1" t="s">
        <v>58</v>
      </c>
      <c r="AF1998" s="1" t="s">
        <v>58</v>
      </c>
      <c r="AG1998" s="1" t="s">
        <v>58</v>
      </c>
      <c r="AH1998" s="1" t="s">
        <v>58</v>
      </c>
      <c r="AI1998" s="1" t="s">
        <v>58</v>
      </c>
      <c r="AJ1998" s="1" t="s">
        <v>58</v>
      </c>
      <c r="AK1998" s="1">
        <v>0</v>
      </c>
      <c r="AL1998" s="1">
        <v>0</v>
      </c>
      <c r="AM1998" s="1">
        <v>1</v>
      </c>
      <c r="AN1998" s="1">
        <v>0</v>
      </c>
      <c r="AO1998" s="1">
        <v>1</v>
      </c>
      <c r="AP1998" s="1">
        <v>0</v>
      </c>
      <c r="AQ1998" s="1">
        <v>0</v>
      </c>
      <c r="AR1998" s="1">
        <v>0</v>
      </c>
      <c r="AS1998" s="1">
        <v>0</v>
      </c>
      <c r="AT1998" s="1">
        <v>2</v>
      </c>
      <c r="AU1998" s="1">
        <v>39275</v>
      </c>
      <c r="AV1998" s="1">
        <v>13.4</v>
      </c>
      <c r="AW1998" s="1" t="s">
        <v>59</v>
      </c>
      <c r="AX1998" s="1">
        <v>7</v>
      </c>
    </row>
    <row r="1999" spans="1:50">
      <c r="A1999" s="1" t="s">
        <v>3456</v>
      </c>
      <c r="B1999" s="1" t="s">
        <v>3457</v>
      </c>
      <c r="C1999" s="1" t="s">
        <v>119</v>
      </c>
      <c r="D1999" s="1">
        <v>7520</v>
      </c>
      <c r="E1999" s="1" t="s">
        <v>63</v>
      </c>
      <c r="F1999" s="1">
        <v>42</v>
      </c>
      <c r="G1999" s="1" t="s">
        <v>70</v>
      </c>
      <c r="H1999" s="1">
        <v>340.13</v>
      </c>
      <c r="I1999" s="1" t="s">
        <v>55</v>
      </c>
      <c r="J1999" s="1" t="s">
        <v>71</v>
      </c>
      <c r="K1999" s="1" t="s">
        <v>80</v>
      </c>
      <c r="L1999" s="1" t="s">
        <v>58</v>
      </c>
      <c r="M1999" s="1">
        <v>0</v>
      </c>
      <c r="N1999" s="1">
        <v>1</v>
      </c>
      <c r="O1999" s="1">
        <v>1</v>
      </c>
      <c r="P1999" s="1">
        <v>0</v>
      </c>
      <c r="Q1999" s="1" t="s">
        <v>59</v>
      </c>
      <c r="R1999" s="1" t="s">
        <v>59</v>
      </c>
      <c r="S1999" s="1" t="s">
        <v>59</v>
      </c>
      <c r="T1999" s="1" t="s">
        <v>59</v>
      </c>
      <c r="U1999" s="1" t="s">
        <v>59</v>
      </c>
      <c r="W1999" s="1">
        <v>0</v>
      </c>
      <c r="X1999" s="1">
        <v>0</v>
      </c>
      <c r="Y1999" s="1" t="s">
        <v>58</v>
      </c>
      <c r="Z1999" s="1" t="s">
        <v>66</v>
      </c>
      <c r="AA1999" s="1" t="s">
        <v>58</v>
      </c>
      <c r="AB1999" s="1" t="s">
        <v>58</v>
      </c>
      <c r="AC1999" s="1" t="s">
        <v>58</v>
      </c>
      <c r="AD1999" s="1" t="s">
        <v>58</v>
      </c>
      <c r="AE1999" s="1" t="s">
        <v>66</v>
      </c>
      <c r="AF1999" s="1" t="s">
        <v>58</v>
      </c>
      <c r="AG1999" s="1" t="s">
        <v>58</v>
      </c>
      <c r="AH1999" s="1" t="s">
        <v>58</v>
      </c>
      <c r="AI1999" s="1" t="s">
        <v>58</v>
      </c>
      <c r="AJ1999" s="1" t="s">
        <v>58</v>
      </c>
      <c r="AK1999" s="1">
        <v>1</v>
      </c>
      <c r="AL1999" s="1">
        <v>1</v>
      </c>
      <c r="AM1999" s="1">
        <v>1</v>
      </c>
      <c r="AN1999" s="1">
        <v>1</v>
      </c>
      <c r="AO1999" s="1">
        <v>1</v>
      </c>
      <c r="AP1999" s="1">
        <v>0</v>
      </c>
      <c r="AQ1999" s="1">
        <v>0</v>
      </c>
      <c r="AR1999" s="1">
        <v>0</v>
      </c>
      <c r="AS1999" s="1">
        <v>1</v>
      </c>
      <c r="AT1999" s="1">
        <v>8</v>
      </c>
      <c r="AU1999" s="1">
        <v>83658</v>
      </c>
      <c r="AV1999" s="1">
        <v>13.6</v>
      </c>
      <c r="AW1999" s="1" t="s">
        <v>59</v>
      </c>
      <c r="AX1999" s="1">
        <v>7</v>
      </c>
    </row>
    <row r="2000" spans="1:50">
      <c r="A2000" s="1" t="s">
        <v>3458</v>
      </c>
      <c r="B2000" s="1" t="s">
        <v>3459</v>
      </c>
      <c r="C2000" s="1" t="s">
        <v>148</v>
      </c>
      <c r="D2000" s="1">
        <v>5190</v>
      </c>
      <c r="E2000" s="1" t="s">
        <v>53</v>
      </c>
      <c r="F2000" s="1">
        <v>26</v>
      </c>
      <c r="G2000" s="1" t="s">
        <v>115</v>
      </c>
      <c r="H2000" s="1">
        <v>255.26</v>
      </c>
      <c r="I2000" s="1" t="s">
        <v>55</v>
      </c>
      <c r="J2000" s="1" t="s">
        <v>55</v>
      </c>
      <c r="K2000" s="1" t="s">
        <v>256</v>
      </c>
      <c r="L2000" s="1" t="s">
        <v>58</v>
      </c>
      <c r="M2000" s="1">
        <v>0</v>
      </c>
      <c r="N2000" s="1">
        <v>2</v>
      </c>
      <c r="O2000" s="1">
        <v>2</v>
      </c>
      <c r="P2000" s="1">
        <v>0</v>
      </c>
      <c r="Q2000" s="1" t="s">
        <v>59</v>
      </c>
      <c r="R2000" s="1" t="s">
        <v>59</v>
      </c>
      <c r="S2000" s="1" t="s">
        <v>59</v>
      </c>
      <c r="T2000" s="1" t="s">
        <v>59</v>
      </c>
      <c r="U2000" s="1" t="s">
        <v>59</v>
      </c>
      <c r="W2000" s="1">
        <v>0</v>
      </c>
      <c r="X2000" s="1">
        <v>0</v>
      </c>
      <c r="Y2000" s="1" t="s">
        <v>58</v>
      </c>
      <c r="Z2000" s="1" t="s">
        <v>58</v>
      </c>
      <c r="AA2000" s="1" t="s">
        <v>58</v>
      </c>
      <c r="AB2000" s="1" t="s">
        <v>58</v>
      </c>
      <c r="AC2000" s="1" t="s">
        <v>58</v>
      </c>
      <c r="AD2000" s="1" t="s">
        <v>58</v>
      </c>
      <c r="AE2000" s="1" t="s">
        <v>58</v>
      </c>
      <c r="AF2000" s="1" t="s">
        <v>58</v>
      </c>
      <c r="AG2000" s="1" t="s">
        <v>58</v>
      </c>
      <c r="AH2000" s="1" t="s">
        <v>58</v>
      </c>
      <c r="AI2000" s="1" t="s">
        <v>58</v>
      </c>
      <c r="AJ2000" s="1" t="s">
        <v>58</v>
      </c>
      <c r="AK2000" s="1">
        <v>0</v>
      </c>
      <c r="AL2000" s="1">
        <v>0</v>
      </c>
      <c r="AM2000" s="1">
        <v>0</v>
      </c>
      <c r="AN2000" s="1">
        <v>0</v>
      </c>
      <c r="AO2000" s="1">
        <v>0</v>
      </c>
      <c r="AP2000" s="1">
        <v>0</v>
      </c>
      <c r="AQ2000" s="1">
        <v>0</v>
      </c>
      <c r="AR2000" s="1">
        <v>0</v>
      </c>
      <c r="AS2000" s="1">
        <v>0</v>
      </c>
      <c r="AT2000" s="1">
        <v>3</v>
      </c>
      <c r="AU2000" s="1">
        <v>58461</v>
      </c>
      <c r="AV2000" s="1">
        <v>12</v>
      </c>
      <c r="AW2000" s="1" t="s">
        <v>59</v>
      </c>
      <c r="AX2000" s="1">
        <v>3</v>
      </c>
    </row>
    <row r="2001" spans="1:50">
      <c r="A2001" s="1" t="s">
        <v>3460</v>
      </c>
      <c r="B2001" s="1" t="s">
        <v>3461</v>
      </c>
      <c r="C2001" s="1" t="s">
        <v>199</v>
      </c>
      <c r="D2001" s="1">
        <v>6160</v>
      </c>
      <c r="E2001" s="1" t="s">
        <v>63</v>
      </c>
      <c r="F2001" s="1">
        <v>56</v>
      </c>
      <c r="G2001" s="1" t="s">
        <v>226</v>
      </c>
      <c r="H2001" s="1">
        <v>348.03</v>
      </c>
      <c r="I2001" s="1" t="s">
        <v>105</v>
      </c>
      <c r="J2001" s="1" t="s">
        <v>55</v>
      </c>
      <c r="K2001" s="1" t="s">
        <v>72</v>
      </c>
      <c r="L2001" s="1" t="s">
        <v>66</v>
      </c>
      <c r="M2001" s="1">
        <v>2</v>
      </c>
      <c r="N2001" s="1">
        <v>2</v>
      </c>
      <c r="O2001" s="1">
        <v>2</v>
      </c>
      <c r="P2001" s="1">
        <v>0</v>
      </c>
      <c r="Q2001" s="1" t="s">
        <v>66</v>
      </c>
      <c r="R2001" s="1" t="s">
        <v>66</v>
      </c>
      <c r="S2001" s="1" t="s">
        <v>66</v>
      </c>
      <c r="T2001" s="1" t="s">
        <v>59</v>
      </c>
      <c r="U2001" s="1" t="s">
        <v>59</v>
      </c>
      <c r="W2001" s="1">
        <v>0</v>
      </c>
      <c r="X2001" s="1">
        <v>0</v>
      </c>
      <c r="Y2001" s="1" t="s">
        <v>66</v>
      </c>
      <c r="Z2001" s="1" t="s">
        <v>66</v>
      </c>
      <c r="AA2001" s="1" t="s">
        <v>58</v>
      </c>
      <c r="AB2001" s="1" t="s">
        <v>66</v>
      </c>
      <c r="AC2001" s="1" t="s">
        <v>58</v>
      </c>
      <c r="AD2001" s="1" t="s">
        <v>58</v>
      </c>
      <c r="AE2001" s="1" t="s">
        <v>66</v>
      </c>
      <c r="AF2001" s="1" t="s">
        <v>58</v>
      </c>
      <c r="AG2001" s="1" t="s">
        <v>58</v>
      </c>
      <c r="AH2001" s="1" t="s">
        <v>58</v>
      </c>
      <c r="AI2001" s="1" t="s">
        <v>58</v>
      </c>
      <c r="AJ2001" s="1" t="s">
        <v>58</v>
      </c>
      <c r="AK2001" s="1">
        <v>0</v>
      </c>
      <c r="AL2001" s="1">
        <v>0</v>
      </c>
      <c r="AM2001" s="1">
        <v>1</v>
      </c>
      <c r="AN2001" s="1">
        <v>1</v>
      </c>
      <c r="AO2001" s="1">
        <v>1</v>
      </c>
      <c r="AP2001" s="1">
        <v>0</v>
      </c>
      <c r="AQ2001" s="1">
        <v>0</v>
      </c>
      <c r="AR2001" s="1">
        <v>0</v>
      </c>
      <c r="AS2001" s="1">
        <v>0</v>
      </c>
      <c r="AT2001" s="1">
        <v>7</v>
      </c>
      <c r="AU2001" s="1">
        <v>70832</v>
      </c>
      <c r="AV2001" s="1">
        <v>12.3</v>
      </c>
      <c r="AW2001" s="1" t="s">
        <v>66</v>
      </c>
      <c r="AX2001" s="1">
        <v>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B26:H49"/>
  <sheetViews>
    <sheetView topLeftCell="A16" workbookViewId="0">
      <selection activeCell="C46" sqref="C46:C47"/>
    </sheetView>
  </sheetViews>
  <sheetFormatPr defaultColWidth="23.140625" defaultRowHeight="15"/>
  <cols>
    <col min="1" max="1" width="4.7109375" customWidth="1"/>
    <col min="2" max="2" width="35.42578125" customWidth="1"/>
    <col min="3" max="8" width="12.42578125" customWidth="1"/>
  </cols>
  <sheetData>
    <row r="26" spans="2:8" ht="15.75" thickBot="1"/>
    <row r="27" spans="2:8" ht="19.5" customHeight="1" thickBot="1">
      <c r="B27" s="2" t="s">
        <v>3462</v>
      </c>
      <c r="C27" s="3" t="s">
        <v>3463</v>
      </c>
      <c r="D27" s="3" t="s">
        <v>3464</v>
      </c>
      <c r="E27" s="3" t="s">
        <v>3465</v>
      </c>
      <c r="F27" s="3" t="s">
        <v>3466</v>
      </c>
      <c r="G27" s="3" t="s">
        <v>3467</v>
      </c>
      <c r="H27" s="3" t="s">
        <v>3468</v>
      </c>
    </row>
    <row r="28" spans="2:8" ht="19.5" customHeight="1" thickBot="1">
      <c r="B28" s="4" t="s">
        <v>5</v>
      </c>
      <c r="C28" s="5">
        <v>2000</v>
      </c>
      <c r="D28" s="5">
        <v>0</v>
      </c>
      <c r="E28" s="5">
        <v>46.201999999999998</v>
      </c>
      <c r="F28" s="5">
        <v>96</v>
      </c>
      <c r="G28" s="5">
        <v>0</v>
      </c>
      <c r="H28" s="5">
        <v>96</v>
      </c>
    </row>
    <row r="29" spans="2:8" ht="19.5" customHeight="1" thickBot="1">
      <c r="B29" s="4" t="s">
        <v>7</v>
      </c>
      <c r="C29" s="5">
        <v>2000</v>
      </c>
      <c r="D29" s="5">
        <v>0</v>
      </c>
      <c r="E29" s="5">
        <v>301.83762000000002</v>
      </c>
      <c r="F29" s="5">
        <v>490.46</v>
      </c>
      <c r="G29" s="5">
        <v>100</v>
      </c>
      <c r="H29" s="5">
        <v>390.46</v>
      </c>
    </row>
    <row r="30" spans="2:8" ht="19.5" customHeight="1" thickBot="1">
      <c r="B30" s="4" t="s">
        <v>12</v>
      </c>
      <c r="C30" s="5">
        <v>2000</v>
      </c>
      <c r="D30" s="5">
        <v>0</v>
      </c>
      <c r="E30" s="5">
        <v>0.58599999999999997</v>
      </c>
      <c r="F30" s="5">
        <v>6</v>
      </c>
      <c r="G30" s="5">
        <v>0</v>
      </c>
      <c r="H30" s="5">
        <v>6</v>
      </c>
    </row>
    <row r="31" spans="2:8" ht="19.5" customHeight="1" thickBot="1">
      <c r="B31" s="4" t="s">
        <v>13</v>
      </c>
      <c r="C31" s="5">
        <v>2000</v>
      </c>
      <c r="D31" s="5">
        <v>0</v>
      </c>
      <c r="E31" s="5">
        <v>1.2955000000000001</v>
      </c>
      <c r="F31" s="5">
        <v>2</v>
      </c>
      <c r="G31" s="5">
        <v>0</v>
      </c>
      <c r="H31" s="5">
        <v>2</v>
      </c>
    </row>
    <row r="32" spans="2:8" ht="19.5" customHeight="1" thickBot="1">
      <c r="B32" s="4" t="s">
        <v>14</v>
      </c>
      <c r="C32" s="5">
        <v>2000</v>
      </c>
      <c r="D32" s="5">
        <v>0</v>
      </c>
      <c r="E32" s="5">
        <v>1.2535000000000001</v>
      </c>
      <c r="F32" s="5">
        <v>2</v>
      </c>
      <c r="G32" s="5">
        <v>0</v>
      </c>
      <c r="H32" s="5">
        <v>2</v>
      </c>
    </row>
    <row r="33" spans="2:8" ht="19.5" customHeight="1" thickBot="1">
      <c r="B33" s="4" t="s">
        <v>15</v>
      </c>
      <c r="C33" s="5">
        <v>2000</v>
      </c>
      <c r="D33" s="5">
        <v>0</v>
      </c>
      <c r="E33" s="5">
        <v>0.1095</v>
      </c>
      <c r="F33" s="5">
        <v>2</v>
      </c>
      <c r="G33" s="5">
        <v>0</v>
      </c>
      <c r="H33" s="5">
        <v>2</v>
      </c>
    </row>
    <row r="34" spans="2:8" ht="19.5" customHeight="1" thickBot="1">
      <c r="B34" s="4" t="s">
        <v>21</v>
      </c>
      <c r="C34" s="5">
        <v>927</v>
      </c>
      <c r="D34" s="5">
        <v>1073</v>
      </c>
      <c r="E34" s="5">
        <v>1.0312836999999999</v>
      </c>
      <c r="F34" s="5">
        <v>9</v>
      </c>
      <c r="G34" s="5">
        <v>0</v>
      </c>
      <c r="H34" s="5">
        <v>9</v>
      </c>
    </row>
    <row r="35" spans="2:8" ht="19.5" customHeight="1" thickBot="1">
      <c r="B35" s="4" t="s">
        <v>22</v>
      </c>
      <c r="C35" s="5">
        <v>1906</v>
      </c>
      <c r="D35" s="5">
        <v>94</v>
      </c>
      <c r="E35" s="5">
        <v>0.30430220000000002</v>
      </c>
      <c r="F35" s="5">
        <v>1</v>
      </c>
      <c r="G35" s="5">
        <v>0</v>
      </c>
      <c r="H35" s="5">
        <v>1</v>
      </c>
    </row>
    <row r="36" spans="2:8" ht="19.5" customHeight="1" thickBot="1">
      <c r="B36" s="4" t="s">
        <v>23</v>
      </c>
      <c r="C36" s="5">
        <v>1906</v>
      </c>
      <c r="D36" s="5">
        <v>94</v>
      </c>
      <c r="E36" s="5">
        <v>0.2402938</v>
      </c>
      <c r="F36" s="5">
        <v>1</v>
      </c>
      <c r="G36" s="5">
        <v>0</v>
      </c>
      <c r="H36" s="5">
        <v>1</v>
      </c>
    </row>
    <row r="37" spans="2:8" ht="19.5" customHeight="1" thickBot="1">
      <c r="B37" s="4" t="s">
        <v>36</v>
      </c>
      <c r="C37" s="5">
        <v>1567</v>
      </c>
      <c r="D37" s="5">
        <v>433</v>
      </c>
      <c r="E37" s="5">
        <v>0.29738350000000002</v>
      </c>
      <c r="F37" s="5">
        <v>1</v>
      </c>
      <c r="G37" s="5">
        <v>0</v>
      </c>
      <c r="H37" s="5">
        <v>1</v>
      </c>
    </row>
    <row r="38" spans="2:8" ht="19.5" customHeight="1" thickBot="1">
      <c r="B38" s="4" t="s">
        <v>37</v>
      </c>
      <c r="C38" s="5">
        <v>1567</v>
      </c>
      <c r="D38" s="5">
        <v>433</v>
      </c>
      <c r="E38" s="5">
        <v>0.44671349999999999</v>
      </c>
      <c r="F38" s="5">
        <v>1</v>
      </c>
      <c r="G38" s="5">
        <v>0</v>
      </c>
      <c r="H38" s="5">
        <v>1</v>
      </c>
    </row>
    <row r="39" spans="2:8" ht="19.5" customHeight="1" thickBot="1">
      <c r="B39" s="4" t="s">
        <v>38</v>
      </c>
      <c r="C39" s="5">
        <v>1567</v>
      </c>
      <c r="D39" s="5">
        <v>433</v>
      </c>
      <c r="E39" s="5">
        <v>0.82386729999999997</v>
      </c>
      <c r="F39" s="5">
        <v>1</v>
      </c>
      <c r="G39" s="5">
        <v>0</v>
      </c>
      <c r="H39" s="5">
        <v>1</v>
      </c>
    </row>
    <row r="40" spans="2:8" ht="19.5" customHeight="1" thickBot="1">
      <c r="B40" s="4" t="s">
        <v>39</v>
      </c>
      <c r="C40" s="5">
        <v>1567</v>
      </c>
      <c r="D40" s="5">
        <v>433</v>
      </c>
      <c r="E40" s="5">
        <v>0.17421829999999999</v>
      </c>
      <c r="F40" s="5">
        <v>1</v>
      </c>
      <c r="G40" s="5">
        <v>0</v>
      </c>
      <c r="H40" s="5">
        <v>1</v>
      </c>
    </row>
    <row r="41" spans="2:8" ht="19.5" customHeight="1" thickBot="1">
      <c r="B41" s="4" t="s">
        <v>40</v>
      </c>
      <c r="C41" s="5">
        <v>1567</v>
      </c>
      <c r="D41" s="5">
        <v>433</v>
      </c>
      <c r="E41" s="5">
        <v>0.56030630000000003</v>
      </c>
      <c r="F41" s="5">
        <v>1</v>
      </c>
      <c r="G41" s="5">
        <v>0</v>
      </c>
      <c r="H41" s="5">
        <v>1</v>
      </c>
    </row>
    <row r="42" spans="2:8" ht="19.5" customHeight="1" thickBot="1">
      <c r="B42" s="4" t="s">
        <v>41</v>
      </c>
      <c r="C42" s="5">
        <v>1567</v>
      </c>
      <c r="D42" s="5">
        <v>433</v>
      </c>
      <c r="E42" s="5">
        <v>7.4026800000000004E-2</v>
      </c>
      <c r="F42" s="5">
        <v>1</v>
      </c>
      <c r="G42" s="5">
        <v>0</v>
      </c>
      <c r="H42" s="5">
        <v>1</v>
      </c>
    </row>
    <row r="43" spans="2:8" ht="19.5" customHeight="1" thickBot="1">
      <c r="B43" s="4" t="s">
        <v>42</v>
      </c>
      <c r="C43" s="5">
        <v>1567</v>
      </c>
      <c r="D43" s="5">
        <v>433</v>
      </c>
      <c r="E43" s="5">
        <v>0.12380339999999999</v>
      </c>
      <c r="F43" s="5">
        <v>1</v>
      </c>
      <c r="G43" s="5">
        <v>0</v>
      </c>
      <c r="H43" s="5">
        <v>1</v>
      </c>
    </row>
    <row r="44" spans="2:8" ht="19.5" customHeight="1" thickBot="1">
      <c r="B44" s="4" t="s">
        <v>43</v>
      </c>
      <c r="C44" s="5">
        <v>1567</v>
      </c>
      <c r="D44" s="5">
        <v>433</v>
      </c>
      <c r="E44" s="5">
        <v>0.1550734</v>
      </c>
      <c r="F44" s="5">
        <v>1</v>
      </c>
      <c r="G44" s="5">
        <v>0</v>
      </c>
      <c r="H44" s="5">
        <v>1</v>
      </c>
    </row>
    <row r="45" spans="2:8" ht="19.5" customHeight="1" thickBot="1">
      <c r="B45" s="4" t="s">
        <v>44</v>
      </c>
      <c r="C45" s="5">
        <v>1567</v>
      </c>
      <c r="D45" s="5">
        <v>433</v>
      </c>
      <c r="E45" s="5">
        <v>0.43331209999999998</v>
      </c>
      <c r="F45" s="5">
        <v>1</v>
      </c>
      <c r="G45" s="5">
        <v>0</v>
      </c>
      <c r="H45" s="5">
        <v>1</v>
      </c>
    </row>
    <row r="46" spans="2:8" ht="19.5" customHeight="1" thickBot="1">
      <c r="B46" s="4" t="s">
        <v>45</v>
      </c>
      <c r="C46" s="5">
        <v>507</v>
      </c>
      <c r="D46" s="5">
        <v>1493</v>
      </c>
      <c r="E46" s="5">
        <v>7.3925048999999996</v>
      </c>
      <c r="F46" s="5">
        <v>9</v>
      </c>
      <c r="G46" s="5">
        <v>1</v>
      </c>
      <c r="H46" s="5">
        <v>8</v>
      </c>
    </row>
    <row r="47" spans="2:8" ht="19.5" customHeight="1" thickBot="1">
      <c r="B47" s="4" t="s">
        <v>46</v>
      </c>
      <c r="C47" s="5">
        <v>507</v>
      </c>
      <c r="D47" s="5">
        <v>1493</v>
      </c>
      <c r="E47" s="5">
        <v>88414.76</v>
      </c>
      <c r="F47" s="5">
        <v>549999</v>
      </c>
      <c r="G47" s="5">
        <v>35127</v>
      </c>
      <c r="H47" s="5">
        <v>514872</v>
      </c>
    </row>
    <row r="48" spans="2:8" ht="19.5" customHeight="1" thickBot="1">
      <c r="B48" s="4" t="s">
        <v>47</v>
      </c>
      <c r="C48" s="5">
        <v>1903</v>
      </c>
      <c r="D48" s="5">
        <v>97</v>
      </c>
      <c r="E48" s="5">
        <v>13.263216</v>
      </c>
      <c r="F48" s="5">
        <v>18.100000000000001</v>
      </c>
      <c r="G48" s="5">
        <v>5.7</v>
      </c>
      <c r="H48" s="5">
        <v>12.4</v>
      </c>
    </row>
    <row r="49" spans="2:8" ht="19.5" customHeight="1" thickBot="1">
      <c r="B49" s="4" t="s">
        <v>49</v>
      </c>
      <c r="C49" s="5">
        <v>2000</v>
      </c>
      <c r="D49" s="5">
        <v>0</v>
      </c>
      <c r="E49" s="5">
        <v>4.6905000000000001</v>
      </c>
      <c r="F49" s="5">
        <v>9</v>
      </c>
      <c r="G49" s="5">
        <v>1</v>
      </c>
      <c r="H49" s="5">
        <v>8</v>
      </c>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B1:I494"/>
  <sheetViews>
    <sheetView topLeftCell="A19" workbookViewId="0">
      <selection activeCell="F29" sqref="F29"/>
    </sheetView>
  </sheetViews>
  <sheetFormatPr defaultColWidth="8.85546875" defaultRowHeight="16.5"/>
  <cols>
    <col min="1" max="1" width="6.42578125" style="16" customWidth="1"/>
    <col min="2" max="2" width="12.7109375" style="16" bestFit="1" customWidth="1"/>
    <col min="3" max="3" width="17.85546875" style="16" customWidth="1"/>
    <col min="4" max="4" width="13.7109375" style="16" customWidth="1"/>
    <col min="5" max="5" width="8.85546875" style="16"/>
    <col min="6" max="6" width="29.85546875" style="16" customWidth="1"/>
    <col min="7" max="7" width="14.140625" style="16" bestFit="1" customWidth="1"/>
    <col min="8" max="8" width="17.140625" style="16" customWidth="1"/>
    <col min="9" max="9" width="14.42578125" style="16" customWidth="1"/>
    <col min="10" max="16384" width="8.85546875" style="16"/>
  </cols>
  <sheetData>
    <row r="1" spans="2:9" s="15" customFormat="1" ht="16.5" customHeight="1" thickBot="1"/>
    <row r="2" spans="2:9" ht="33">
      <c r="B2" s="7" t="s">
        <v>7</v>
      </c>
      <c r="C2" s="7" t="s">
        <v>46</v>
      </c>
      <c r="D2" s="7" t="s">
        <v>47</v>
      </c>
      <c r="F2" s="12"/>
      <c r="G2" s="13" t="s">
        <v>7</v>
      </c>
      <c r="H2" s="13" t="s">
        <v>46</v>
      </c>
      <c r="I2" s="14" t="s">
        <v>47</v>
      </c>
    </row>
    <row r="3" spans="2:9" ht="17.25" thickBot="1">
      <c r="B3" s="1">
        <v>141.12</v>
      </c>
      <c r="C3" s="1">
        <v>69835</v>
      </c>
      <c r="D3" s="1">
        <v>12</v>
      </c>
      <c r="F3" s="8" t="s">
        <v>7</v>
      </c>
      <c r="G3" s="6">
        <v>1</v>
      </c>
      <c r="H3" s="6">
        <v>0.56636725352508421</v>
      </c>
      <c r="I3" s="10">
        <v>0.60469747908534388</v>
      </c>
    </row>
    <row r="4" spans="2:9" ht="17.25" thickBot="1">
      <c r="B4" s="1">
        <v>246.38</v>
      </c>
      <c r="C4" s="1">
        <v>64938</v>
      </c>
      <c r="D4" s="1">
        <v>14.5</v>
      </c>
      <c r="F4" s="8" t="s">
        <v>46</v>
      </c>
      <c r="G4" s="6">
        <v>0.56636725352508421</v>
      </c>
      <c r="H4" s="6">
        <v>1</v>
      </c>
      <c r="I4" s="10">
        <v>0.59837169292807413</v>
      </c>
    </row>
    <row r="5" spans="2:9" ht="17.25" thickBot="1">
      <c r="B5" s="1">
        <v>375.33</v>
      </c>
      <c r="C5" s="1">
        <v>59645</v>
      </c>
      <c r="D5" s="1">
        <v>13.5</v>
      </c>
      <c r="F5" s="9" t="s">
        <v>47</v>
      </c>
      <c r="G5" s="10">
        <v>0.60469747908534388</v>
      </c>
      <c r="H5" s="10">
        <v>0.59837169292807413</v>
      </c>
      <c r="I5" s="11">
        <v>1</v>
      </c>
    </row>
    <row r="6" spans="2:9">
      <c r="B6" s="1">
        <v>333.88</v>
      </c>
      <c r="C6" s="1">
        <v>62719</v>
      </c>
      <c r="D6" s="1">
        <v>13.4</v>
      </c>
    </row>
    <row r="7" spans="2:9">
      <c r="B7" s="1">
        <v>336.18</v>
      </c>
      <c r="C7" s="1">
        <v>72273</v>
      </c>
      <c r="D7" s="1">
        <v>14.5</v>
      </c>
      <c r="F7" s="37" t="s">
        <v>3469</v>
      </c>
      <c r="G7" s="37"/>
      <c r="H7" s="37"/>
      <c r="I7" s="37"/>
    </row>
    <row r="8" spans="2:9">
      <c r="B8" s="1">
        <v>323.68</v>
      </c>
      <c r="C8" s="1">
        <v>55903</v>
      </c>
      <c r="D8" s="1">
        <v>14.6</v>
      </c>
    </row>
    <row r="9" spans="2:9">
      <c r="B9" s="1">
        <v>413.49</v>
      </c>
      <c r="C9" s="1">
        <v>99999</v>
      </c>
      <c r="D9" s="1">
        <v>15.8</v>
      </c>
      <c r="F9" s="16" t="s">
        <v>3463</v>
      </c>
      <c r="G9" s="16">
        <f>COUNT(B:B)</f>
        <v>492</v>
      </c>
      <c r="H9" s="16" t="s">
        <v>3473</v>
      </c>
      <c r="I9" s="16">
        <f>$G$9-2</f>
        <v>490</v>
      </c>
    </row>
    <row r="10" spans="2:9">
      <c r="B10" s="1">
        <v>399.01</v>
      </c>
      <c r="C10" s="1">
        <v>100168</v>
      </c>
      <c r="D10" s="1">
        <v>15.7</v>
      </c>
    </row>
    <row r="11" spans="2:9">
      <c r="B11" s="1">
        <v>472.37</v>
      </c>
      <c r="C11" s="1">
        <v>115351</v>
      </c>
      <c r="D11" s="1">
        <v>15</v>
      </c>
      <c r="F11" s="37" t="s">
        <v>3470</v>
      </c>
      <c r="G11" s="37"/>
      <c r="H11" s="37"/>
      <c r="I11" s="37"/>
    </row>
    <row r="12" spans="2:9" ht="17.25" thickBot="1">
      <c r="B12" s="1">
        <v>490.46</v>
      </c>
      <c r="C12" s="1">
        <v>133928</v>
      </c>
      <c r="D12" s="1">
        <v>15.2</v>
      </c>
    </row>
    <row r="13" spans="2:9" ht="33">
      <c r="B13" s="1">
        <v>220.39</v>
      </c>
      <c r="C13" s="1">
        <v>64999</v>
      </c>
      <c r="D13" s="1">
        <v>13.8</v>
      </c>
      <c r="F13" s="12"/>
      <c r="G13" s="13" t="s">
        <v>7</v>
      </c>
      <c r="H13" s="13" t="s">
        <v>46</v>
      </c>
      <c r="I13" s="14" t="s">
        <v>47</v>
      </c>
    </row>
    <row r="14" spans="2:9">
      <c r="B14" s="1">
        <v>450.99</v>
      </c>
      <c r="C14" s="1">
        <v>113311</v>
      </c>
      <c r="D14" s="1">
        <v>15.3</v>
      </c>
      <c r="F14" s="8" t="s">
        <v>7</v>
      </c>
      <c r="G14" s="6" t="s">
        <v>3471</v>
      </c>
      <c r="H14" s="6">
        <f>H3/SQRT((1-H3^2)/($G$9-2))</f>
        <v>15.212070938285647</v>
      </c>
      <c r="I14" s="6">
        <f>I3/SQRT((1-I3^2)/($G$9-2))</f>
        <v>16.806404845858978</v>
      </c>
    </row>
    <row r="15" spans="2:9">
      <c r="B15" s="1">
        <v>443.09</v>
      </c>
      <c r="C15" s="1">
        <v>103124</v>
      </c>
      <c r="D15" s="1">
        <v>15.1</v>
      </c>
      <c r="F15" s="8" t="s">
        <v>46</v>
      </c>
      <c r="G15" s="6">
        <f>G4/SQRT((1-G4^2)/($G$9-2))</f>
        <v>15.212070938285647</v>
      </c>
      <c r="H15" s="6" t="s">
        <v>3471</v>
      </c>
      <c r="I15" s="6">
        <f>I4/SQRT((1-I4^2)/($G$9-2))</f>
        <v>16.531719701924054</v>
      </c>
    </row>
    <row r="16" spans="2:9" ht="17.25" thickBot="1">
      <c r="B16" s="1">
        <v>475.33</v>
      </c>
      <c r="C16" s="1">
        <v>120634</v>
      </c>
      <c r="D16" s="1">
        <v>16</v>
      </c>
      <c r="F16" s="9" t="s">
        <v>47</v>
      </c>
      <c r="G16" s="6">
        <f>G5/SQRT((1-G5^2)/($G$9-2))</f>
        <v>16.806404845858978</v>
      </c>
      <c r="H16" s="6">
        <f>H5/SQRT((1-H5^2)/($G$9-2))</f>
        <v>16.531719701924054</v>
      </c>
      <c r="I16" s="11" t="s">
        <v>3471</v>
      </c>
    </row>
    <row r="17" spans="2:9">
      <c r="B17" s="1">
        <v>467.11</v>
      </c>
      <c r="C17" s="1">
        <v>99166</v>
      </c>
      <c r="D17" s="1">
        <v>14.3</v>
      </c>
    </row>
    <row r="18" spans="2:9">
      <c r="B18" s="1">
        <v>295.39</v>
      </c>
      <c r="C18" s="1">
        <v>71874</v>
      </c>
      <c r="D18" s="1">
        <v>13.9</v>
      </c>
    </row>
    <row r="19" spans="2:9">
      <c r="B19" s="1">
        <v>395.72</v>
      </c>
      <c r="C19" s="1">
        <v>96943</v>
      </c>
      <c r="D19" s="1">
        <v>14.8</v>
      </c>
      <c r="F19" s="37" t="s">
        <v>3472</v>
      </c>
      <c r="G19" s="37"/>
      <c r="H19" s="37"/>
      <c r="I19" s="37"/>
    </row>
    <row r="20" spans="2:9" ht="17.25" thickBot="1">
      <c r="B20" s="1">
        <v>419.08</v>
      </c>
      <c r="C20" s="1">
        <v>119396</v>
      </c>
      <c r="D20" s="1">
        <v>16.7</v>
      </c>
    </row>
    <row r="21" spans="2:9" ht="33">
      <c r="B21" s="1">
        <v>484.87</v>
      </c>
      <c r="C21" s="1">
        <v>111028</v>
      </c>
      <c r="D21" s="1">
        <v>15.1</v>
      </c>
      <c r="F21" s="12"/>
      <c r="G21" s="13" t="s">
        <v>7</v>
      </c>
      <c r="H21" s="13" t="s">
        <v>46</v>
      </c>
      <c r="I21" s="14" t="s">
        <v>47</v>
      </c>
    </row>
    <row r="22" spans="2:9">
      <c r="B22" s="1">
        <v>490.46</v>
      </c>
      <c r="C22" s="1">
        <v>199122</v>
      </c>
      <c r="D22" s="1">
        <v>16.600000000000001</v>
      </c>
      <c r="F22" s="8" t="s">
        <v>7</v>
      </c>
      <c r="G22" s="6">
        <v>0</v>
      </c>
      <c r="H22" s="6">
        <f>TDIST(H14,$I$9,1)</f>
        <v>2.2104518566702139E-43</v>
      </c>
      <c r="I22" s="6">
        <f>TDIST(I14,$I$9,1)</f>
        <v>1.1005479674229032E-50</v>
      </c>
    </row>
    <row r="23" spans="2:9">
      <c r="B23" s="1">
        <v>376.97</v>
      </c>
      <c r="C23" s="1">
        <v>86817</v>
      </c>
      <c r="D23" s="1">
        <v>12.8</v>
      </c>
      <c r="F23" s="8" t="s">
        <v>46</v>
      </c>
      <c r="G23" s="6">
        <f>TDIST(G15,$I$9,1)</f>
        <v>2.2104518566702139E-43</v>
      </c>
      <c r="H23" s="6">
        <v>0</v>
      </c>
      <c r="I23" s="6">
        <f>TDIST(I15,$I$9,1)</f>
        <v>2.0656843836661548E-49</v>
      </c>
    </row>
    <row r="24" spans="2:9" ht="17.25" thickBot="1">
      <c r="B24" s="1">
        <v>444.08</v>
      </c>
      <c r="C24" s="1">
        <v>101922</v>
      </c>
      <c r="D24" s="1">
        <v>15</v>
      </c>
      <c r="F24" s="9" t="s">
        <v>47</v>
      </c>
      <c r="G24" s="6">
        <f>TDIST(G16,$I$9,1)</f>
        <v>1.1005479674229032E-50</v>
      </c>
      <c r="H24" s="6">
        <f>TDIST(H16,$I$9,1)</f>
        <v>2.0656843836661548E-49</v>
      </c>
      <c r="I24" s="11">
        <v>0</v>
      </c>
    </row>
    <row r="25" spans="2:9">
      <c r="B25" s="1">
        <v>343.09</v>
      </c>
      <c r="C25" s="1">
        <v>81874</v>
      </c>
      <c r="D25" s="1">
        <v>15.2</v>
      </c>
    </row>
    <row r="26" spans="2:9">
      <c r="B26" s="1">
        <v>277.95999999999998</v>
      </c>
      <c r="C26" s="1">
        <v>76624</v>
      </c>
      <c r="D26" s="1">
        <v>14.3</v>
      </c>
    </row>
    <row r="27" spans="2:9">
      <c r="B27" s="1">
        <v>475.66</v>
      </c>
      <c r="C27" s="1">
        <v>121473</v>
      </c>
      <c r="D27" s="1">
        <v>14.2</v>
      </c>
    </row>
    <row r="28" spans="2:9">
      <c r="B28" s="1">
        <v>429.28</v>
      </c>
      <c r="C28" s="1">
        <v>101406</v>
      </c>
      <c r="D28" s="1">
        <v>14.7</v>
      </c>
    </row>
    <row r="29" spans="2:9">
      <c r="B29" s="1">
        <v>429.61</v>
      </c>
      <c r="C29" s="1">
        <v>104290</v>
      </c>
      <c r="D29" s="1">
        <v>14.5</v>
      </c>
    </row>
    <row r="30" spans="2:9">
      <c r="B30" s="1">
        <v>355.26</v>
      </c>
      <c r="C30" s="1">
        <v>83838</v>
      </c>
      <c r="D30" s="1">
        <v>13.3</v>
      </c>
    </row>
    <row r="31" spans="2:9">
      <c r="B31" s="1">
        <v>343.42</v>
      </c>
      <c r="C31" s="1">
        <v>82499</v>
      </c>
      <c r="D31" s="1">
        <v>14.8</v>
      </c>
    </row>
    <row r="32" spans="2:9">
      <c r="B32" s="1">
        <v>386.18</v>
      </c>
      <c r="C32" s="1">
        <v>108437</v>
      </c>
      <c r="D32" s="1">
        <v>14.5</v>
      </c>
    </row>
    <row r="33" spans="2:4">
      <c r="B33" s="1">
        <v>490.46</v>
      </c>
      <c r="C33" s="1">
        <v>109614</v>
      </c>
      <c r="D33" s="1">
        <v>15.5</v>
      </c>
    </row>
    <row r="34" spans="2:4">
      <c r="B34" s="1">
        <v>348.36</v>
      </c>
      <c r="C34" s="1">
        <v>74456</v>
      </c>
      <c r="D34" s="1">
        <v>13.2</v>
      </c>
    </row>
    <row r="35" spans="2:4">
      <c r="B35" s="1">
        <v>405.92</v>
      </c>
      <c r="C35" s="1">
        <v>86332</v>
      </c>
      <c r="D35" s="1">
        <v>13.7</v>
      </c>
    </row>
    <row r="36" spans="2:4">
      <c r="B36" s="1">
        <v>351.97</v>
      </c>
      <c r="C36" s="1">
        <v>108076</v>
      </c>
      <c r="D36" s="1">
        <v>14.9</v>
      </c>
    </row>
    <row r="37" spans="2:4">
      <c r="B37" s="1">
        <v>363.16</v>
      </c>
      <c r="C37" s="1">
        <v>86830</v>
      </c>
      <c r="D37" s="1">
        <v>14.7</v>
      </c>
    </row>
    <row r="38" spans="2:4">
      <c r="B38" s="1">
        <v>476.64</v>
      </c>
      <c r="C38" s="1">
        <v>149565</v>
      </c>
      <c r="D38" s="1">
        <v>15.9</v>
      </c>
    </row>
    <row r="39" spans="2:4">
      <c r="B39" s="1">
        <v>389.14</v>
      </c>
      <c r="C39" s="1">
        <v>98689</v>
      </c>
      <c r="D39" s="1">
        <v>14.2</v>
      </c>
    </row>
    <row r="40" spans="2:4">
      <c r="B40" s="1">
        <v>490.46</v>
      </c>
      <c r="C40" s="1">
        <v>125666</v>
      </c>
      <c r="D40" s="1">
        <v>15</v>
      </c>
    </row>
    <row r="41" spans="2:4">
      <c r="B41" s="1">
        <v>458.22</v>
      </c>
      <c r="C41" s="1">
        <v>109651</v>
      </c>
      <c r="D41" s="1">
        <v>15.4</v>
      </c>
    </row>
    <row r="42" spans="2:4">
      <c r="B42" s="1">
        <v>332.24</v>
      </c>
      <c r="C42" s="1">
        <v>86693</v>
      </c>
      <c r="D42" s="1">
        <v>14.4</v>
      </c>
    </row>
    <row r="43" spans="2:4">
      <c r="B43" s="1">
        <v>490.46</v>
      </c>
      <c r="C43" s="1">
        <v>104166</v>
      </c>
      <c r="D43" s="1">
        <v>15.9</v>
      </c>
    </row>
    <row r="44" spans="2:4">
      <c r="B44" s="1">
        <v>354.93</v>
      </c>
      <c r="C44" s="1">
        <v>69499</v>
      </c>
      <c r="D44" s="1">
        <v>13.6</v>
      </c>
    </row>
    <row r="45" spans="2:4">
      <c r="B45" s="1">
        <v>272.37</v>
      </c>
      <c r="C45" s="1">
        <v>74712</v>
      </c>
      <c r="D45" s="1">
        <v>14.8</v>
      </c>
    </row>
    <row r="46" spans="2:4">
      <c r="B46" s="1">
        <v>345.39</v>
      </c>
      <c r="C46" s="1">
        <v>129031</v>
      </c>
      <c r="D46" s="1">
        <v>15.7</v>
      </c>
    </row>
    <row r="47" spans="2:4">
      <c r="B47" s="1">
        <v>359.87</v>
      </c>
      <c r="C47" s="1">
        <v>73689</v>
      </c>
      <c r="D47" s="1">
        <v>14.3</v>
      </c>
    </row>
    <row r="48" spans="2:4">
      <c r="B48" s="1">
        <v>384.21</v>
      </c>
      <c r="C48" s="1">
        <v>86249</v>
      </c>
      <c r="D48" s="1">
        <v>15.3</v>
      </c>
    </row>
    <row r="49" spans="2:4">
      <c r="B49" s="1">
        <v>345.72</v>
      </c>
      <c r="C49" s="1">
        <v>66695</v>
      </c>
      <c r="D49" s="1">
        <v>13.1</v>
      </c>
    </row>
    <row r="50" spans="2:4">
      <c r="B50" s="1">
        <v>361.84</v>
      </c>
      <c r="C50" s="1">
        <v>105221</v>
      </c>
      <c r="D50" s="1">
        <v>14.3</v>
      </c>
    </row>
    <row r="51" spans="2:4">
      <c r="B51" s="1">
        <v>312.5</v>
      </c>
      <c r="C51" s="1">
        <v>83257</v>
      </c>
      <c r="D51" s="1">
        <v>12.3</v>
      </c>
    </row>
    <row r="52" spans="2:4">
      <c r="B52" s="1">
        <v>465.13</v>
      </c>
      <c r="C52" s="1">
        <v>110118</v>
      </c>
      <c r="D52" s="1">
        <v>15.6</v>
      </c>
    </row>
    <row r="53" spans="2:4">
      <c r="B53" s="1">
        <v>344.41</v>
      </c>
      <c r="C53" s="1">
        <v>75171</v>
      </c>
      <c r="D53" s="1">
        <v>13.7</v>
      </c>
    </row>
    <row r="54" spans="2:4">
      <c r="B54" s="1">
        <v>490.46</v>
      </c>
      <c r="C54" s="1">
        <v>549999</v>
      </c>
      <c r="D54" s="1">
        <v>16.5</v>
      </c>
    </row>
    <row r="55" spans="2:4">
      <c r="B55" s="1">
        <v>490.46</v>
      </c>
      <c r="C55" s="1">
        <v>171130</v>
      </c>
      <c r="D55" s="1">
        <v>15.7</v>
      </c>
    </row>
    <row r="56" spans="2:4">
      <c r="B56" s="1">
        <v>292.43</v>
      </c>
      <c r="C56" s="1">
        <v>81694</v>
      </c>
      <c r="D56" s="1">
        <v>13.6</v>
      </c>
    </row>
    <row r="57" spans="2:4">
      <c r="B57" s="1">
        <v>434.87</v>
      </c>
      <c r="C57" s="1">
        <v>124443</v>
      </c>
      <c r="D57" s="1">
        <v>16</v>
      </c>
    </row>
    <row r="58" spans="2:4">
      <c r="B58" s="1">
        <v>490.46</v>
      </c>
      <c r="C58" s="1">
        <v>191048</v>
      </c>
      <c r="D58" s="1">
        <v>15.8</v>
      </c>
    </row>
    <row r="59" spans="2:4">
      <c r="B59" s="1">
        <v>315.13</v>
      </c>
      <c r="C59" s="1">
        <v>85322</v>
      </c>
      <c r="D59" s="1">
        <v>12.8</v>
      </c>
    </row>
    <row r="60" spans="2:4">
      <c r="B60" s="1">
        <v>432.24</v>
      </c>
      <c r="C60" s="1">
        <v>120016</v>
      </c>
      <c r="D60" s="1">
        <v>15.7</v>
      </c>
    </row>
    <row r="61" spans="2:4">
      <c r="B61" s="1">
        <v>456.25</v>
      </c>
      <c r="C61" s="1">
        <v>91506</v>
      </c>
      <c r="D61" s="1">
        <v>14.9</v>
      </c>
    </row>
    <row r="62" spans="2:4">
      <c r="B62" s="1">
        <v>387.83</v>
      </c>
      <c r="C62" s="1">
        <v>87261</v>
      </c>
      <c r="D62" s="1">
        <v>15.2</v>
      </c>
    </row>
    <row r="63" spans="2:4">
      <c r="B63" s="1">
        <v>490.46</v>
      </c>
      <c r="C63" s="1">
        <v>138914</v>
      </c>
      <c r="D63" s="1">
        <v>15.8</v>
      </c>
    </row>
    <row r="64" spans="2:4">
      <c r="B64" s="1">
        <v>354.61</v>
      </c>
      <c r="C64" s="1">
        <v>75845</v>
      </c>
      <c r="D64" s="1">
        <v>15.3</v>
      </c>
    </row>
    <row r="65" spans="2:4">
      <c r="B65" s="1">
        <v>354.61</v>
      </c>
      <c r="C65" s="1">
        <v>93408</v>
      </c>
      <c r="D65" s="1">
        <v>15</v>
      </c>
    </row>
    <row r="66" spans="2:4">
      <c r="B66" s="1">
        <v>490.46</v>
      </c>
      <c r="C66" s="1">
        <v>130287</v>
      </c>
      <c r="D66" s="1">
        <v>15.8</v>
      </c>
    </row>
    <row r="67" spans="2:4">
      <c r="B67" s="1">
        <v>290.45999999999998</v>
      </c>
      <c r="C67" s="1">
        <v>69999</v>
      </c>
      <c r="D67" s="1">
        <v>13.4</v>
      </c>
    </row>
    <row r="68" spans="2:4">
      <c r="B68" s="1">
        <v>313.16000000000003</v>
      </c>
      <c r="C68" s="1">
        <v>123610</v>
      </c>
      <c r="D68" s="1">
        <v>14.4</v>
      </c>
    </row>
    <row r="69" spans="2:4">
      <c r="B69" s="1">
        <v>379.93</v>
      </c>
      <c r="C69" s="1">
        <v>85951</v>
      </c>
      <c r="D69" s="1">
        <v>14.7</v>
      </c>
    </row>
    <row r="70" spans="2:4">
      <c r="B70" s="1">
        <v>392.11</v>
      </c>
      <c r="C70" s="1">
        <v>86020</v>
      </c>
      <c r="D70" s="1">
        <v>14.6</v>
      </c>
    </row>
    <row r="71" spans="2:4">
      <c r="B71" s="1">
        <v>323.02999999999997</v>
      </c>
      <c r="C71" s="1">
        <v>71562</v>
      </c>
      <c r="D71" s="1">
        <v>13.2</v>
      </c>
    </row>
    <row r="72" spans="2:4">
      <c r="B72" s="1">
        <v>335.53</v>
      </c>
      <c r="C72" s="1">
        <v>107712</v>
      </c>
      <c r="D72" s="1">
        <v>14.4</v>
      </c>
    </row>
    <row r="73" spans="2:4">
      <c r="B73" s="1">
        <v>464.8</v>
      </c>
      <c r="C73" s="1">
        <v>119166</v>
      </c>
      <c r="D73" s="1">
        <v>15.6</v>
      </c>
    </row>
    <row r="74" spans="2:4">
      <c r="B74" s="1">
        <v>300.66000000000003</v>
      </c>
      <c r="C74" s="1">
        <v>116994</v>
      </c>
      <c r="D74" s="1">
        <v>13.3</v>
      </c>
    </row>
    <row r="75" spans="2:4">
      <c r="B75" s="1">
        <v>473.03</v>
      </c>
      <c r="C75" s="1">
        <v>101562</v>
      </c>
      <c r="D75" s="1">
        <v>15</v>
      </c>
    </row>
    <row r="76" spans="2:4">
      <c r="B76" s="1">
        <v>428.29</v>
      </c>
      <c r="C76" s="1">
        <v>82499</v>
      </c>
      <c r="D76" s="1">
        <v>14.4</v>
      </c>
    </row>
    <row r="77" spans="2:4">
      <c r="B77" s="1">
        <v>303.62</v>
      </c>
      <c r="C77" s="1">
        <v>78332</v>
      </c>
      <c r="D77" s="1">
        <v>14.1</v>
      </c>
    </row>
    <row r="78" spans="2:4">
      <c r="B78" s="1">
        <v>430.59</v>
      </c>
      <c r="C78" s="1">
        <v>116900</v>
      </c>
      <c r="D78" s="1">
        <v>15</v>
      </c>
    </row>
    <row r="79" spans="2:4">
      <c r="B79" s="1">
        <v>452.3</v>
      </c>
      <c r="C79" s="1">
        <v>118209</v>
      </c>
      <c r="D79" s="1">
        <v>15.3</v>
      </c>
    </row>
    <row r="80" spans="2:4">
      <c r="B80" s="1">
        <v>315.79000000000002</v>
      </c>
      <c r="C80" s="1">
        <v>66543</v>
      </c>
      <c r="D80" s="1">
        <v>12.4</v>
      </c>
    </row>
    <row r="81" spans="2:4">
      <c r="B81" s="1">
        <v>336.84</v>
      </c>
      <c r="C81" s="1">
        <v>71229</v>
      </c>
      <c r="D81" s="1">
        <v>13.7</v>
      </c>
    </row>
    <row r="82" spans="2:4">
      <c r="B82" s="1">
        <v>361.84</v>
      </c>
      <c r="C82" s="1">
        <v>107999</v>
      </c>
      <c r="D82" s="1">
        <v>12.5</v>
      </c>
    </row>
    <row r="83" spans="2:4">
      <c r="B83" s="1">
        <v>332.89</v>
      </c>
      <c r="C83" s="1">
        <v>71154</v>
      </c>
      <c r="D83" s="1">
        <v>13.6</v>
      </c>
    </row>
    <row r="84" spans="2:4">
      <c r="B84" s="1">
        <v>402.3</v>
      </c>
      <c r="C84" s="1">
        <v>126063</v>
      </c>
      <c r="D84" s="1">
        <v>15.6</v>
      </c>
    </row>
    <row r="85" spans="2:4">
      <c r="B85" s="1">
        <v>460.2</v>
      </c>
      <c r="C85" s="1">
        <v>153164</v>
      </c>
      <c r="D85" s="1">
        <v>17.2</v>
      </c>
    </row>
    <row r="86" spans="2:4">
      <c r="B86" s="1">
        <v>348.68</v>
      </c>
      <c r="C86" s="1">
        <v>105681</v>
      </c>
      <c r="D86" s="1">
        <v>15.3</v>
      </c>
    </row>
    <row r="87" spans="2:4">
      <c r="B87" s="1">
        <v>490.46</v>
      </c>
      <c r="C87" s="1">
        <v>101562</v>
      </c>
      <c r="D87" s="1">
        <v>15.6</v>
      </c>
    </row>
    <row r="88" spans="2:4">
      <c r="B88" s="1">
        <v>385.2</v>
      </c>
      <c r="C88" s="1">
        <v>90249</v>
      </c>
      <c r="D88" s="1">
        <v>15.8</v>
      </c>
    </row>
    <row r="89" spans="2:4">
      <c r="B89" s="1">
        <v>347.37</v>
      </c>
      <c r="C89" s="1">
        <v>62431</v>
      </c>
      <c r="D89" s="1">
        <v>12.8</v>
      </c>
    </row>
    <row r="90" spans="2:4">
      <c r="B90" s="1">
        <v>490.46</v>
      </c>
      <c r="C90" s="1">
        <v>149037</v>
      </c>
      <c r="D90" s="1">
        <v>16.600000000000001</v>
      </c>
    </row>
    <row r="91" spans="2:4">
      <c r="B91" s="1">
        <v>427.96</v>
      </c>
      <c r="C91" s="1">
        <v>81212</v>
      </c>
      <c r="D91" s="1">
        <v>15.6</v>
      </c>
    </row>
    <row r="92" spans="2:4">
      <c r="B92" s="1">
        <v>421.38</v>
      </c>
      <c r="C92" s="1">
        <v>100716</v>
      </c>
      <c r="D92" s="1">
        <v>15.3</v>
      </c>
    </row>
    <row r="93" spans="2:4">
      <c r="B93" s="1">
        <v>376.97</v>
      </c>
      <c r="C93" s="1">
        <v>66166</v>
      </c>
      <c r="D93" s="1">
        <v>15.1</v>
      </c>
    </row>
    <row r="94" spans="2:4">
      <c r="B94" s="1">
        <v>465.79</v>
      </c>
      <c r="C94" s="1">
        <v>116849</v>
      </c>
      <c r="D94" s="1">
        <v>15.1</v>
      </c>
    </row>
    <row r="95" spans="2:4">
      <c r="B95" s="1">
        <v>453.95</v>
      </c>
      <c r="C95" s="1">
        <v>107782</v>
      </c>
      <c r="D95" s="1">
        <v>15.5</v>
      </c>
    </row>
    <row r="96" spans="2:4">
      <c r="B96" s="1">
        <v>490.46</v>
      </c>
      <c r="C96" s="1">
        <v>137283</v>
      </c>
      <c r="D96" s="1">
        <v>15.8</v>
      </c>
    </row>
    <row r="97" spans="2:4">
      <c r="B97" s="1">
        <v>323.36</v>
      </c>
      <c r="C97" s="1">
        <v>69317</v>
      </c>
      <c r="D97" s="1">
        <v>14.4</v>
      </c>
    </row>
    <row r="98" spans="2:4">
      <c r="B98" s="1">
        <v>470.39</v>
      </c>
      <c r="C98" s="1">
        <v>112980</v>
      </c>
      <c r="D98" s="1">
        <v>16.3</v>
      </c>
    </row>
    <row r="99" spans="2:4">
      <c r="B99" s="1">
        <v>490.46</v>
      </c>
      <c r="C99" s="1">
        <v>110673</v>
      </c>
      <c r="D99" s="1">
        <v>15.2</v>
      </c>
    </row>
    <row r="100" spans="2:4">
      <c r="B100" s="1">
        <v>427.63</v>
      </c>
      <c r="C100" s="1">
        <v>105164</v>
      </c>
      <c r="D100" s="1">
        <v>15.8</v>
      </c>
    </row>
    <row r="101" spans="2:4">
      <c r="B101" s="1">
        <v>490.46</v>
      </c>
      <c r="C101" s="1">
        <v>160038</v>
      </c>
      <c r="D101" s="1">
        <v>16.399999999999999</v>
      </c>
    </row>
    <row r="102" spans="2:4">
      <c r="B102" s="1">
        <v>469.08</v>
      </c>
      <c r="C102" s="1">
        <v>153868</v>
      </c>
      <c r="D102" s="1">
        <v>16.100000000000001</v>
      </c>
    </row>
    <row r="103" spans="2:4">
      <c r="B103" s="1">
        <v>490.46</v>
      </c>
      <c r="C103" s="1">
        <v>147209</v>
      </c>
      <c r="D103" s="1">
        <v>16.5</v>
      </c>
    </row>
    <row r="104" spans="2:4">
      <c r="B104" s="1">
        <v>400</v>
      </c>
      <c r="C104" s="1">
        <v>80356</v>
      </c>
      <c r="D104" s="1">
        <v>14.4</v>
      </c>
    </row>
    <row r="105" spans="2:4">
      <c r="B105" s="1">
        <v>255.92</v>
      </c>
      <c r="C105" s="1">
        <v>93437</v>
      </c>
      <c r="D105" s="1">
        <v>14.7</v>
      </c>
    </row>
    <row r="106" spans="2:4">
      <c r="B106" s="1">
        <v>393.42</v>
      </c>
      <c r="C106" s="1">
        <v>109090</v>
      </c>
      <c r="D106" s="1">
        <v>14.6</v>
      </c>
    </row>
    <row r="107" spans="2:4">
      <c r="B107" s="1">
        <v>329.61</v>
      </c>
      <c r="C107" s="1">
        <v>82370</v>
      </c>
      <c r="D107" s="1">
        <v>14.6</v>
      </c>
    </row>
    <row r="108" spans="2:4">
      <c r="B108" s="1">
        <v>439.14</v>
      </c>
      <c r="C108" s="1">
        <v>72737</v>
      </c>
      <c r="D108" s="1">
        <v>14</v>
      </c>
    </row>
    <row r="109" spans="2:4">
      <c r="B109" s="1">
        <v>392.11</v>
      </c>
      <c r="C109" s="1">
        <v>78725</v>
      </c>
      <c r="D109" s="1">
        <v>13.9</v>
      </c>
    </row>
    <row r="110" spans="2:4">
      <c r="B110" s="1">
        <v>428.29</v>
      </c>
      <c r="C110" s="1">
        <v>81428</v>
      </c>
      <c r="D110" s="1">
        <v>13.4</v>
      </c>
    </row>
    <row r="111" spans="2:4">
      <c r="B111" s="1">
        <v>358.22</v>
      </c>
      <c r="C111" s="1">
        <v>85832</v>
      </c>
      <c r="D111" s="1">
        <v>14.8</v>
      </c>
    </row>
    <row r="112" spans="2:4">
      <c r="B112" s="1">
        <v>427.3</v>
      </c>
      <c r="C112" s="1">
        <v>144791</v>
      </c>
      <c r="D112" s="1">
        <v>16.5</v>
      </c>
    </row>
    <row r="113" spans="2:4">
      <c r="B113" s="1">
        <v>403.95</v>
      </c>
      <c r="C113" s="1">
        <v>84090</v>
      </c>
      <c r="D113" s="1">
        <v>14.2</v>
      </c>
    </row>
    <row r="114" spans="2:4">
      <c r="B114" s="1">
        <v>360.86</v>
      </c>
      <c r="C114" s="1">
        <v>62893</v>
      </c>
      <c r="D114" s="1">
        <v>14.1</v>
      </c>
    </row>
    <row r="115" spans="2:4">
      <c r="B115" s="1">
        <v>449.34</v>
      </c>
      <c r="C115" s="1">
        <v>133881</v>
      </c>
      <c r="D115" s="1">
        <v>15.2</v>
      </c>
    </row>
    <row r="116" spans="2:4">
      <c r="B116" s="1">
        <v>399.01</v>
      </c>
      <c r="C116" s="1">
        <v>92845</v>
      </c>
      <c r="D116" s="1">
        <v>14</v>
      </c>
    </row>
    <row r="117" spans="2:4">
      <c r="B117" s="1">
        <v>403.29</v>
      </c>
      <c r="C117" s="1">
        <v>110617</v>
      </c>
      <c r="D117" s="1">
        <v>15.5</v>
      </c>
    </row>
    <row r="118" spans="2:4">
      <c r="B118" s="1">
        <v>378.62</v>
      </c>
      <c r="C118" s="1">
        <v>97655</v>
      </c>
      <c r="D118" s="1">
        <v>14.7</v>
      </c>
    </row>
    <row r="119" spans="2:4">
      <c r="B119" s="1">
        <v>413.82</v>
      </c>
      <c r="C119" s="1">
        <v>92962</v>
      </c>
      <c r="D119" s="1">
        <v>15.4</v>
      </c>
    </row>
    <row r="120" spans="2:4">
      <c r="B120" s="1">
        <v>224.01</v>
      </c>
      <c r="C120" s="1">
        <v>91730</v>
      </c>
      <c r="D120" s="1">
        <v>13.6</v>
      </c>
    </row>
    <row r="121" spans="2:4">
      <c r="B121" s="1">
        <v>377.3</v>
      </c>
      <c r="C121" s="1">
        <v>120345</v>
      </c>
      <c r="D121" s="1">
        <v>15.1</v>
      </c>
    </row>
    <row r="122" spans="2:4">
      <c r="B122" s="1">
        <v>461.84</v>
      </c>
      <c r="C122" s="1">
        <v>112291</v>
      </c>
      <c r="D122" s="1">
        <v>13.8</v>
      </c>
    </row>
    <row r="123" spans="2:4">
      <c r="B123" s="1">
        <v>395.39</v>
      </c>
      <c r="C123" s="1">
        <v>83749</v>
      </c>
      <c r="D123" s="1">
        <v>15.9</v>
      </c>
    </row>
    <row r="124" spans="2:4">
      <c r="B124" s="1">
        <v>476.32</v>
      </c>
      <c r="C124" s="1">
        <v>145876</v>
      </c>
      <c r="D124" s="1">
        <v>16.100000000000001</v>
      </c>
    </row>
    <row r="125" spans="2:4">
      <c r="B125" s="1">
        <v>487.83</v>
      </c>
      <c r="C125" s="1">
        <v>95624</v>
      </c>
      <c r="D125" s="1">
        <v>15.7</v>
      </c>
    </row>
    <row r="126" spans="2:4">
      <c r="B126" s="1">
        <v>373.03</v>
      </c>
      <c r="C126" s="1">
        <v>81363</v>
      </c>
      <c r="D126" s="1">
        <v>13.4</v>
      </c>
    </row>
    <row r="127" spans="2:4">
      <c r="B127" s="1">
        <v>431.25</v>
      </c>
      <c r="C127" s="1">
        <v>102336</v>
      </c>
      <c r="D127" s="1">
        <v>16.600000000000001</v>
      </c>
    </row>
    <row r="128" spans="2:4">
      <c r="B128" s="1">
        <v>447.7</v>
      </c>
      <c r="C128" s="1">
        <v>136753</v>
      </c>
      <c r="D128" s="1">
        <v>15.4</v>
      </c>
    </row>
    <row r="129" spans="2:4">
      <c r="B129" s="1">
        <v>478.62</v>
      </c>
      <c r="C129" s="1">
        <v>116780</v>
      </c>
      <c r="D129" s="1">
        <v>15.1</v>
      </c>
    </row>
    <row r="130" spans="2:4">
      <c r="B130" s="1">
        <v>373.68</v>
      </c>
      <c r="C130" s="1">
        <v>81573</v>
      </c>
      <c r="D130" s="1">
        <v>13.7</v>
      </c>
    </row>
    <row r="131" spans="2:4">
      <c r="B131" s="1">
        <v>423.68</v>
      </c>
      <c r="C131" s="1">
        <v>105133</v>
      </c>
      <c r="D131" s="1">
        <v>15</v>
      </c>
    </row>
    <row r="132" spans="2:4">
      <c r="B132" s="1">
        <v>429.28</v>
      </c>
      <c r="C132" s="1">
        <v>103171</v>
      </c>
      <c r="D132" s="1">
        <v>14.7</v>
      </c>
    </row>
    <row r="133" spans="2:4">
      <c r="B133" s="1">
        <v>351.32</v>
      </c>
      <c r="C133" s="1">
        <v>94228</v>
      </c>
      <c r="D133" s="1">
        <v>14.4</v>
      </c>
    </row>
    <row r="134" spans="2:4">
      <c r="B134" s="1">
        <v>475</v>
      </c>
      <c r="C134" s="1">
        <v>116893</v>
      </c>
      <c r="D134" s="1">
        <v>15.7</v>
      </c>
    </row>
    <row r="135" spans="2:4">
      <c r="B135" s="1">
        <v>490.46</v>
      </c>
      <c r="C135" s="1">
        <v>110854</v>
      </c>
      <c r="D135" s="1">
        <v>15.8</v>
      </c>
    </row>
    <row r="136" spans="2:4">
      <c r="B136" s="1">
        <v>404.61</v>
      </c>
      <c r="C136" s="1">
        <v>93962</v>
      </c>
      <c r="D136" s="1">
        <v>13.8</v>
      </c>
    </row>
    <row r="137" spans="2:4">
      <c r="B137" s="1">
        <v>467.76</v>
      </c>
      <c r="C137" s="1">
        <v>96388</v>
      </c>
      <c r="D137" s="1">
        <v>14</v>
      </c>
    </row>
    <row r="138" spans="2:4">
      <c r="B138" s="1">
        <v>368.42</v>
      </c>
      <c r="C138" s="1">
        <v>106080</v>
      </c>
      <c r="D138" s="1">
        <v>16.399999999999999</v>
      </c>
    </row>
    <row r="139" spans="2:4">
      <c r="B139" s="1">
        <v>466.45</v>
      </c>
      <c r="C139" s="1">
        <v>110780</v>
      </c>
      <c r="D139" s="1">
        <v>15.6</v>
      </c>
    </row>
    <row r="140" spans="2:4">
      <c r="B140" s="1">
        <v>490.46</v>
      </c>
      <c r="C140" s="1">
        <v>169166</v>
      </c>
      <c r="D140" s="1">
        <v>17.2</v>
      </c>
    </row>
    <row r="141" spans="2:4">
      <c r="B141" s="1">
        <v>274.67</v>
      </c>
      <c r="C141" s="1">
        <v>72947</v>
      </c>
      <c r="D141" s="1">
        <v>12.7</v>
      </c>
    </row>
    <row r="142" spans="2:4">
      <c r="B142" s="1">
        <v>367.11</v>
      </c>
      <c r="C142" s="1">
        <v>71963</v>
      </c>
      <c r="D142" s="1">
        <v>13.1</v>
      </c>
    </row>
    <row r="143" spans="2:4">
      <c r="B143" s="1">
        <v>346.38</v>
      </c>
      <c r="C143" s="1">
        <v>126325</v>
      </c>
      <c r="D143" s="1">
        <v>16.7</v>
      </c>
    </row>
    <row r="144" spans="2:4">
      <c r="B144" s="1">
        <v>477.96</v>
      </c>
      <c r="C144" s="1">
        <v>111817</v>
      </c>
      <c r="D144" s="1">
        <v>15.7</v>
      </c>
    </row>
    <row r="145" spans="2:4">
      <c r="B145" s="1">
        <v>334.54</v>
      </c>
      <c r="C145" s="1">
        <v>116330</v>
      </c>
      <c r="D145" s="1">
        <v>15.2</v>
      </c>
    </row>
    <row r="146" spans="2:4">
      <c r="B146" s="1">
        <v>467.76</v>
      </c>
      <c r="C146" s="1">
        <v>84647</v>
      </c>
      <c r="D146" s="1">
        <v>13.9</v>
      </c>
    </row>
    <row r="147" spans="2:4">
      <c r="B147" s="1">
        <v>402.96</v>
      </c>
      <c r="C147" s="1">
        <v>102336</v>
      </c>
      <c r="D147" s="1">
        <v>16.600000000000001</v>
      </c>
    </row>
    <row r="148" spans="2:4">
      <c r="B148" s="1">
        <v>424.01</v>
      </c>
      <c r="C148" s="1">
        <v>121590</v>
      </c>
      <c r="D148" s="1">
        <v>15</v>
      </c>
    </row>
    <row r="149" spans="2:4">
      <c r="B149" s="1">
        <v>460.86</v>
      </c>
      <c r="C149" s="1">
        <v>149122</v>
      </c>
      <c r="D149" s="1">
        <v>17.100000000000001</v>
      </c>
    </row>
    <row r="150" spans="2:4">
      <c r="B150" s="1">
        <v>413.16</v>
      </c>
      <c r="C150" s="1">
        <v>93666</v>
      </c>
      <c r="D150" s="1">
        <v>16.5</v>
      </c>
    </row>
    <row r="151" spans="2:4">
      <c r="B151" s="1">
        <v>441.45</v>
      </c>
      <c r="C151" s="1">
        <v>108208</v>
      </c>
      <c r="D151" s="1">
        <v>16.100000000000001</v>
      </c>
    </row>
    <row r="152" spans="2:4">
      <c r="B152" s="1">
        <v>422.37</v>
      </c>
      <c r="C152" s="1">
        <v>118538</v>
      </c>
      <c r="D152" s="1">
        <v>15.6</v>
      </c>
    </row>
    <row r="153" spans="2:4">
      <c r="B153" s="1">
        <v>409.87</v>
      </c>
      <c r="C153" s="1">
        <v>138042</v>
      </c>
      <c r="D153" s="1">
        <v>15.9</v>
      </c>
    </row>
    <row r="154" spans="2:4">
      <c r="B154" s="1">
        <v>490.46</v>
      </c>
      <c r="C154" s="1">
        <v>122309</v>
      </c>
      <c r="D154" s="1">
        <v>14.2</v>
      </c>
    </row>
    <row r="155" spans="2:4">
      <c r="B155" s="1">
        <v>408.55</v>
      </c>
      <c r="C155" s="1">
        <v>89931</v>
      </c>
      <c r="D155" s="1">
        <v>14.4</v>
      </c>
    </row>
    <row r="156" spans="2:4">
      <c r="B156" s="1">
        <v>252.3</v>
      </c>
      <c r="C156" s="1">
        <v>66692</v>
      </c>
      <c r="D156" s="1">
        <v>12.9</v>
      </c>
    </row>
    <row r="157" spans="2:4">
      <c r="B157" s="1">
        <v>423.68</v>
      </c>
      <c r="C157" s="1">
        <v>103570</v>
      </c>
      <c r="D157" s="1">
        <v>14.5</v>
      </c>
    </row>
    <row r="158" spans="2:4">
      <c r="B158" s="1">
        <v>284.87</v>
      </c>
      <c r="C158" s="1">
        <v>38265</v>
      </c>
      <c r="D158" s="1">
        <v>15</v>
      </c>
    </row>
    <row r="159" spans="2:4">
      <c r="B159" s="1">
        <v>325.66000000000003</v>
      </c>
      <c r="C159" s="1">
        <v>111931</v>
      </c>
      <c r="D159" s="1">
        <v>15.6</v>
      </c>
    </row>
    <row r="160" spans="2:4">
      <c r="B160" s="1">
        <v>490.46</v>
      </c>
      <c r="C160" s="1">
        <v>93999</v>
      </c>
      <c r="D160" s="1">
        <v>16.2</v>
      </c>
    </row>
    <row r="161" spans="2:4">
      <c r="B161" s="1">
        <v>490.46</v>
      </c>
      <c r="C161" s="1">
        <v>114828</v>
      </c>
      <c r="D161" s="1">
        <v>14.4</v>
      </c>
    </row>
    <row r="162" spans="2:4">
      <c r="B162" s="1">
        <v>490.46</v>
      </c>
      <c r="C162" s="1">
        <v>101973</v>
      </c>
      <c r="D162" s="1">
        <v>14.9</v>
      </c>
    </row>
    <row r="163" spans="2:4">
      <c r="B163" s="1">
        <v>474.34</v>
      </c>
      <c r="C163" s="1">
        <v>115788</v>
      </c>
      <c r="D163" s="1">
        <v>14.2</v>
      </c>
    </row>
    <row r="164" spans="2:4">
      <c r="B164" s="1">
        <v>442.76</v>
      </c>
      <c r="C164" s="1">
        <v>82666</v>
      </c>
      <c r="D164" s="1">
        <v>15.1</v>
      </c>
    </row>
    <row r="165" spans="2:4">
      <c r="B165" s="1">
        <v>482.24</v>
      </c>
      <c r="C165" s="1">
        <v>128570</v>
      </c>
      <c r="D165" s="1">
        <v>15.4</v>
      </c>
    </row>
    <row r="166" spans="2:4">
      <c r="B166" s="1">
        <v>490.46</v>
      </c>
      <c r="C166" s="1">
        <v>108423</v>
      </c>
      <c r="D166" s="1">
        <v>16.3</v>
      </c>
    </row>
    <row r="167" spans="2:4">
      <c r="B167" s="1">
        <v>425.66</v>
      </c>
      <c r="C167" s="1">
        <v>83795</v>
      </c>
      <c r="D167" s="1">
        <v>14</v>
      </c>
    </row>
    <row r="168" spans="2:4">
      <c r="B168" s="1">
        <v>346.38</v>
      </c>
      <c r="C168" s="1">
        <v>94166</v>
      </c>
      <c r="D168" s="1">
        <v>15.7</v>
      </c>
    </row>
    <row r="169" spans="2:4">
      <c r="B169" s="1">
        <v>436.84</v>
      </c>
      <c r="C169" s="1">
        <v>116334</v>
      </c>
      <c r="D169" s="1">
        <v>15.9</v>
      </c>
    </row>
    <row r="170" spans="2:4">
      <c r="B170" s="1">
        <v>369.08</v>
      </c>
      <c r="C170" s="1">
        <v>89047</v>
      </c>
      <c r="D170" s="1">
        <v>14.4</v>
      </c>
    </row>
    <row r="171" spans="2:4">
      <c r="B171" s="1">
        <v>446.71</v>
      </c>
      <c r="C171" s="1">
        <v>96666</v>
      </c>
      <c r="D171" s="1">
        <v>15</v>
      </c>
    </row>
    <row r="172" spans="2:4">
      <c r="B172" s="1">
        <v>438.82</v>
      </c>
      <c r="C172" s="1">
        <v>110433</v>
      </c>
      <c r="D172" s="1">
        <v>15.2</v>
      </c>
    </row>
    <row r="173" spans="2:4">
      <c r="B173" s="1">
        <v>318.42</v>
      </c>
      <c r="C173" s="1">
        <v>73888</v>
      </c>
      <c r="D173" s="1">
        <v>14.2</v>
      </c>
    </row>
    <row r="174" spans="2:4">
      <c r="B174" s="1">
        <v>490.46</v>
      </c>
      <c r="C174" s="1">
        <v>92559</v>
      </c>
      <c r="D174" s="1">
        <v>14.5</v>
      </c>
    </row>
    <row r="175" spans="2:4">
      <c r="B175" s="1">
        <v>350.66</v>
      </c>
      <c r="C175" s="1">
        <v>116956</v>
      </c>
      <c r="D175" s="1">
        <v>13.8</v>
      </c>
    </row>
    <row r="176" spans="2:4">
      <c r="B176" s="1">
        <v>373.36</v>
      </c>
      <c r="C176" s="1">
        <v>95763</v>
      </c>
      <c r="D176" s="1">
        <v>16.100000000000001</v>
      </c>
    </row>
    <row r="177" spans="2:4">
      <c r="B177" s="1">
        <v>335.86</v>
      </c>
      <c r="C177" s="1">
        <v>99264</v>
      </c>
      <c r="D177" s="1">
        <v>14.9</v>
      </c>
    </row>
    <row r="178" spans="2:4">
      <c r="B178" s="1">
        <v>318.42</v>
      </c>
      <c r="C178" s="1">
        <v>89749</v>
      </c>
      <c r="D178" s="1">
        <v>14.6</v>
      </c>
    </row>
    <row r="179" spans="2:4">
      <c r="B179" s="1">
        <v>487.17</v>
      </c>
      <c r="C179" s="1">
        <v>122999</v>
      </c>
      <c r="D179" s="1">
        <v>16.100000000000001</v>
      </c>
    </row>
    <row r="180" spans="2:4">
      <c r="B180" s="1">
        <v>422.7</v>
      </c>
      <c r="C180" s="1">
        <v>199122</v>
      </c>
      <c r="D180" s="1">
        <v>16.600000000000001</v>
      </c>
    </row>
    <row r="181" spans="2:4">
      <c r="B181" s="1">
        <v>414.47</v>
      </c>
      <c r="C181" s="1">
        <v>107462</v>
      </c>
      <c r="D181" s="1">
        <v>15.4</v>
      </c>
    </row>
    <row r="182" spans="2:4">
      <c r="B182" s="1">
        <v>437.83</v>
      </c>
      <c r="C182" s="1">
        <v>110226</v>
      </c>
      <c r="D182" s="1">
        <v>15.5</v>
      </c>
    </row>
    <row r="183" spans="2:4">
      <c r="B183" s="1">
        <v>343.42</v>
      </c>
      <c r="C183" s="1">
        <v>93408</v>
      </c>
      <c r="D183" s="1">
        <v>15.6</v>
      </c>
    </row>
    <row r="184" spans="2:4">
      <c r="B184" s="1">
        <v>490.46</v>
      </c>
      <c r="C184" s="1">
        <v>142462</v>
      </c>
      <c r="D184" s="1">
        <v>16.3</v>
      </c>
    </row>
    <row r="185" spans="2:4">
      <c r="B185" s="1">
        <v>425</v>
      </c>
      <c r="C185" s="1">
        <v>96666</v>
      </c>
      <c r="D185" s="1">
        <v>15</v>
      </c>
    </row>
    <row r="186" spans="2:4">
      <c r="B186" s="1">
        <v>490.46</v>
      </c>
      <c r="C186" s="1">
        <v>113970</v>
      </c>
      <c r="D186" s="1">
        <v>14.5</v>
      </c>
    </row>
    <row r="187" spans="2:4">
      <c r="B187" s="1">
        <v>387.17</v>
      </c>
      <c r="C187" s="1">
        <v>84396</v>
      </c>
      <c r="D187" s="1">
        <v>13.5</v>
      </c>
    </row>
    <row r="188" spans="2:4">
      <c r="B188" s="1">
        <v>414.8</v>
      </c>
      <c r="C188" s="1">
        <v>114963</v>
      </c>
      <c r="D188" s="1">
        <v>15.7</v>
      </c>
    </row>
    <row r="189" spans="2:4">
      <c r="B189" s="1">
        <v>490.46</v>
      </c>
      <c r="C189" s="1">
        <v>130491</v>
      </c>
      <c r="D189" s="1">
        <v>15.5</v>
      </c>
    </row>
    <row r="190" spans="2:4">
      <c r="B190" s="1">
        <v>390.13</v>
      </c>
      <c r="C190" s="1">
        <v>89674</v>
      </c>
      <c r="D190" s="1">
        <v>13.5</v>
      </c>
    </row>
    <row r="191" spans="2:4">
      <c r="B191" s="1">
        <v>400.33</v>
      </c>
      <c r="C191" s="1">
        <v>83408</v>
      </c>
      <c r="D191" s="1">
        <v>15.4</v>
      </c>
    </row>
    <row r="192" spans="2:4">
      <c r="B192" s="1">
        <v>490.46</v>
      </c>
      <c r="C192" s="1">
        <v>130816</v>
      </c>
      <c r="D192" s="1">
        <v>15.9</v>
      </c>
    </row>
    <row r="193" spans="2:4">
      <c r="B193" s="1">
        <v>441.12</v>
      </c>
      <c r="C193" s="1">
        <v>164251</v>
      </c>
      <c r="D193" s="1">
        <v>16.5</v>
      </c>
    </row>
    <row r="194" spans="2:4">
      <c r="B194" s="1">
        <v>377.3</v>
      </c>
      <c r="C194" s="1">
        <v>79431</v>
      </c>
      <c r="D194" s="1">
        <v>13.6</v>
      </c>
    </row>
    <row r="195" spans="2:4">
      <c r="B195" s="1">
        <v>490.46</v>
      </c>
      <c r="C195" s="1">
        <v>138203</v>
      </c>
      <c r="D195" s="1">
        <v>16</v>
      </c>
    </row>
    <row r="196" spans="2:4">
      <c r="B196" s="1">
        <v>299.01</v>
      </c>
      <c r="C196" s="1">
        <v>61980</v>
      </c>
      <c r="D196" s="1">
        <v>13.5</v>
      </c>
    </row>
    <row r="197" spans="2:4">
      <c r="B197" s="1">
        <v>434.87</v>
      </c>
      <c r="C197" s="1">
        <v>109347</v>
      </c>
      <c r="D197" s="1">
        <v>14.7</v>
      </c>
    </row>
    <row r="198" spans="2:4">
      <c r="B198" s="1">
        <v>372.37</v>
      </c>
      <c r="C198" s="1">
        <v>103905</v>
      </c>
      <c r="D198" s="1">
        <v>13.7</v>
      </c>
    </row>
    <row r="199" spans="2:4">
      <c r="B199" s="1">
        <v>482.57</v>
      </c>
      <c r="C199" s="1">
        <v>87777</v>
      </c>
      <c r="D199" s="1">
        <v>13.6</v>
      </c>
    </row>
    <row r="200" spans="2:4">
      <c r="B200" s="1">
        <v>490.46</v>
      </c>
      <c r="C200" s="1">
        <v>141744</v>
      </c>
      <c r="D200" s="1">
        <v>16.3</v>
      </c>
    </row>
    <row r="201" spans="2:4">
      <c r="B201" s="1">
        <v>453.62</v>
      </c>
      <c r="C201" s="1">
        <v>87015</v>
      </c>
      <c r="D201" s="1">
        <v>14.7</v>
      </c>
    </row>
    <row r="202" spans="2:4">
      <c r="B202" s="1">
        <v>346.05</v>
      </c>
      <c r="C202" s="1">
        <v>92020</v>
      </c>
      <c r="D202" s="1">
        <v>14.2</v>
      </c>
    </row>
    <row r="203" spans="2:4">
      <c r="B203" s="1">
        <v>393.42</v>
      </c>
      <c r="C203" s="1">
        <v>112730</v>
      </c>
      <c r="D203" s="1">
        <v>15.6</v>
      </c>
    </row>
    <row r="204" spans="2:4">
      <c r="B204" s="1">
        <v>376.32</v>
      </c>
      <c r="C204" s="1">
        <v>91704</v>
      </c>
      <c r="D204" s="1">
        <v>15.5</v>
      </c>
    </row>
    <row r="205" spans="2:4">
      <c r="B205" s="1">
        <v>490.46</v>
      </c>
      <c r="C205" s="1">
        <v>130654</v>
      </c>
      <c r="D205" s="1">
        <v>15.2</v>
      </c>
    </row>
    <row r="206" spans="2:4">
      <c r="B206" s="1">
        <v>354.28</v>
      </c>
      <c r="C206" s="1">
        <v>79443</v>
      </c>
      <c r="D206" s="1">
        <v>13.3</v>
      </c>
    </row>
    <row r="207" spans="2:4">
      <c r="B207" s="1">
        <v>282.89</v>
      </c>
      <c r="C207" s="1">
        <v>72668</v>
      </c>
      <c r="D207" s="1">
        <v>14</v>
      </c>
    </row>
    <row r="208" spans="2:4">
      <c r="B208" s="1">
        <v>395.39</v>
      </c>
      <c r="C208" s="1">
        <v>81033</v>
      </c>
      <c r="D208" s="1">
        <v>13.5</v>
      </c>
    </row>
    <row r="209" spans="2:4">
      <c r="B209" s="1">
        <v>436.18</v>
      </c>
      <c r="C209" s="1">
        <v>94128</v>
      </c>
      <c r="D209" s="1">
        <v>14.1</v>
      </c>
    </row>
    <row r="210" spans="2:4">
      <c r="B210" s="1">
        <v>351.64</v>
      </c>
      <c r="C210" s="1">
        <v>69072</v>
      </c>
      <c r="D210" s="1">
        <v>14.2</v>
      </c>
    </row>
    <row r="211" spans="2:4">
      <c r="B211" s="1">
        <v>398.36</v>
      </c>
      <c r="C211" s="1">
        <v>97428</v>
      </c>
      <c r="D211" s="1">
        <v>14.1</v>
      </c>
    </row>
    <row r="212" spans="2:4">
      <c r="B212" s="1">
        <v>302.95999999999998</v>
      </c>
      <c r="C212" s="1">
        <v>74712</v>
      </c>
      <c r="D212" s="1">
        <v>14.8</v>
      </c>
    </row>
    <row r="213" spans="2:4">
      <c r="B213" s="1">
        <v>437.83</v>
      </c>
      <c r="C213" s="1">
        <v>119642</v>
      </c>
      <c r="D213" s="1">
        <v>15.2</v>
      </c>
    </row>
    <row r="214" spans="2:4">
      <c r="B214" s="1">
        <v>490.46</v>
      </c>
      <c r="C214" s="1">
        <v>164758</v>
      </c>
      <c r="D214" s="1">
        <v>15.9</v>
      </c>
    </row>
    <row r="215" spans="2:4">
      <c r="B215" s="1">
        <v>410.53</v>
      </c>
      <c r="C215" s="1">
        <v>113353</v>
      </c>
      <c r="D215" s="1">
        <v>14.2</v>
      </c>
    </row>
    <row r="216" spans="2:4">
      <c r="B216" s="1">
        <v>403.95</v>
      </c>
      <c r="C216" s="1">
        <v>76175</v>
      </c>
      <c r="D216" s="1">
        <v>13.6</v>
      </c>
    </row>
    <row r="217" spans="2:4">
      <c r="B217" s="1">
        <v>387.17</v>
      </c>
      <c r="C217" s="1">
        <v>100961</v>
      </c>
      <c r="D217" s="1">
        <v>15.3</v>
      </c>
    </row>
    <row r="218" spans="2:4">
      <c r="B218" s="1">
        <v>369.08</v>
      </c>
      <c r="C218" s="1">
        <v>94883</v>
      </c>
      <c r="D218" s="1">
        <v>14.9</v>
      </c>
    </row>
    <row r="219" spans="2:4">
      <c r="B219" s="1">
        <v>364.8</v>
      </c>
      <c r="C219" s="1">
        <v>70376</v>
      </c>
      <c r="D219" s="1">
        <v>13.5</v>
      </c>
    </row>
    <row r="220" spans="2:4">
      <c r="B220" s="1">
        <v>339.8</v>
      </c>
      <c r="C220" s="1">
        <v>87527</v>
      </c>
      <c r="D220" s="1">
        <v>15.4</v>
      </c>
    </row>
    <row r="221" spans="2:4">
      <c r="B221" s="1">
        <v>356.91</v>
      </c>
      <c r="C221" s="1">
        <v>74134</v>
      </c>
      <c r="D221" s="1">
        <v>13.1</v>
      </c>
    </row>
    <row r="222" spans="2:4">
      <c r="B222" s="1">
        <v>395.72</v>
      </c>
      <c r="C222" s="1">
        <v>77916</v>
      </c>
      <c r="D222" s="1">
        <v>13.5</v>
      </c>
    </row>
    <row r="223" spans="2:4">
      <c r="B223" s="1">
        <v>415.46</v>
      </c>
      <c r="C223" s="1">
        <v>104015</v>
      </c>
      <c r="D223" s="1">
        <v>14.4</v>
      </c>
    </row>
    <row r="224" spans="2:4">
      <c r="B224" s="1">
        <v>375.33</v>
      </c>
      <c r="C224" s="1">
        <v>88437</v>
      </c>
      <c r="D224" s="1">
        <v>15.3</v>
      </c>
    </row>
    <row r="225" spans="2:4">
      <c r="B225" s="1">
        <v>268.75</v>
      </c>
      <c r="C225" s="1">
        <v>51062</v>
      </c>
      <c r="D225" s="1">
        <v>11.7</v>
      </c>
    </row>
    <row r="226" spans="2:4">
      <c r="B226" s="1">
        <v>306.25</v>
      </c>
      <c r="C226" s="1">
        <v>67068</v>
      </c>
      <c r="D226" s="1">
        <v>12.4</v>
      </c>
    </row>
    <row r="227" spans="2:4">
      <c r="B227" s="1">
        <v>339.47</v>
      </c>
      <c r="C227" s="1">
        <v>63970</v>
      </c>
      <c r="D227" s="1">
        <v>14</v>
      </c>
    </row>
    <row r="228" spans="2:4">
      <c r="B228" s="1">
        <v>404.28</v>
      </c>
      <c r="C228" s="1">
        <v>94999</v>
      </c>
      <c r="D228" s="1">
        <v>15.4</v>
      </c>
    </row>
    <row r="229" spans="2:4">
      <c r="B229" s="1">
        <v>300</v>
      </c>
      <c r="C229" s="1">
        <v>65908</v>
      </c>
      <c r="D229" s="1">
        <v>14.5</v>
      </c>
    </row>
    <row r="230" spans="2:4">
      <c r="B230" s="1">
        <v>376.32</v>
      </c>
      <c r="C230" s="1">
        <v>92499</v>
      </c>
      <c r="D230" s="1">
        <v>14.1</v>
      </c>
    </row>
    <row r="231" spans="2:4">
      <c r="B231" s="1">
        <v>369.41</v>
      </c>
      <c r="C231" s="1">
        <v>82499</v>
      </c>
      <c r="D231" s="1">
        <v>13.7</v>
      </c>
    </row>
    <row r="232" spans="2:4">
      <c r="B232" s="1">
        <v>392.43</v>
      </c>
      <c r="C232" s="1">
        <v>71487</v>
      </c>
      <c r="D232" s="1">
        <v>15.1</v>
      </c>
    </row>
    <row r="233" spans="2:4">
      <c r="B233" s="1">
        <v>375</v>
      </c>
      <c r="C233" s="1">
        <v>166175</v>
      </c>
      <c r="D233" s="1">
        <v>15.1</v>
      </c>
    </row>
    <row r="234" spans="2:4">
      <c r="B234" s="1">
        <v>422.04</v>
      </c>
      <c r="C234" s="1">
        <v>80587</v>
      </c>
      <c r="D234" s="1">
        <v>13.2</v>
      </c>
    </row>
    <row r="235" spans="2:4">
      <c r="B235" s="1">
        <v>350.99</v>
      </c>
      <c r="C235" s="1">
        <v>83999</v>
      </c>
      <c r="D235" s="1">
        <v>14.4</v>
      </c>
    </row>
    <row r="236" spans="2:4">
      <c r="B236" s="1">
        <v>423.36</v>
      </c>
      <c r="C236" s="1">
        <v>82466</v>
      </c>
      <c r="D236" s="1">
        <v>14.9</v>
      </c>
    </row>
    <row r="237" spans="2:4">
      <c r="B237" s="1">
        <v>327.3</v>
      </c>
      <c r="C237" s="1">
        <v>68810</v>
      </c>
      <c r="D237" s="1">
        <v>13.9</v>
      </c>
    </row>
    <row r="238" spans="2:4">
      <c r="B238" s="1">
        <v>301.97000000000003</v>
      </c>
      <c r="C238" s="1">
        <v>65777</v>
      </c>
      <c r="D238" s="1">
        <v>14.4</v>
      </c>
    </row>
    <row r="239" spans="2:4">
      <c r="B239" s="1">
        <v>330.59</v>
      </c>
      <c r="C239" s="1">
        <v>85258</v>
      </c>
      <c r="D239" s="1">
        <v>13.3</v>
      </c>
    </row>
    <row r="240" spans="2:4">
      <c r="B240" s="1">
        <v>286.83999999999997</v>
      </c>
      <c r="C240" s="1">
        <v>73022</v>
      </c>
      <c r="D240" s="1">
        <v>13.2</v>
      </c>
    </row>
    <row r="241" spans="2:4">
      <c r="B241" s="1">
        <v>451.97</v>
      </c>
      <c r="C241" s="1">
        <v>100814</v>
      </c>
      <c r="D241" s="1">
        <v>15.2</v>
      </c>
    </row>
    <row r="242" spans="2:4">
      <c r="B242" s="1">
        <v>410.86</v>
      </c>
      <c r="C242" s="1">
        <v>72726</v>
      </c>
      <c r="D242" s="1">
        <v>14.5</v>
      </c>
    </row>
    <row r="243" spans="2:4">
      <c r="B243" s="1">
        <v>318.08999999999997</v>
      </c>
      <c r="C243" s="1">
        <v>48630</v>
      </c>
      <c r="D243" s="1">
        <v>12.6</v>
      </c>
    </row>
    <row r="244" spans="2:4">
      <c r="B244" s="1">
        <v>293.75</v>
      </c>
      <c r="C244" s="1">
        <v>65131</v>
      </c>
      <c r="D244" s="1">
        <v>14</v>
      </c>
    </row>
    <row r="245" spans="2:4">
      <c r="B245" s="1">
        <v>324.67</v>
      </c>
      <c r="C245" s="1">
        <v>76999</v>
      </c>
      <c r="D245" s="1">
        <v>11.8</v>
      </c>
    </row>
    <row r="246" spans="2:4">
      <c r="B246" s="1">
        <v>283.55</v>
      </c>
      <c r="C246" s="1">
        <v>78475</v>
      </c>
      <c r="D246" s="1">
        <v>14.6</v>
      </c>
    </row>
    <row r="247" spans="2:4">
      <c r="B247" s="1">
        <v>400</v>
      </c>
      <c r="C247" s="1">
        <v>80892</v>
      </c>
      <c r="D247" s="1">
        <v>14.6</v>
      </c>
    </row>
    <row r="248" spans="2:4">
      <c r="B248" s="1">
        <v>242.11</v>
      </c>
      <c r="C248" s="1">
        <v>54570</v>
      </c>
      <c r="D248" s="1">
        <v>12</v>
      </c>
    </row>
    <row r="249" spans="2:4">
      <c r="B249" s="1">
        <v>432.89</v>
      </c>
      <c r="C249" s="1">
        <v>77930</v>
      </c>
      <c r="D249" s="1">
        <v>14.2</v>
      </c>
    </row>
    <row r="250" spans="2:4">
      <c r="B250" s="1">
        <v>270.39</v>
      </c>
      <c r="C250" s="1">
        <v>78124</v>
      </c>
      <c r="D250" s="1">
        <v>14.5</v>
      </c>
    </row>
    <row r="251" spans="2:4">
      <c r="B251" s="1">
        <v>173.36</v>
      </c>
      <c r="C251" s="1">
        <v>61837</v>
      </c>
      <c r="D251" s="1">
        <v>12.3</v>
      </c>
    </row>
    <row r="252" spans="2:4">
      <c r="B252" s="1">
        <v>340.13</v>
      </c>
      <c r="C252" s="1">
        <v>105221</v>
      </c>
      <c r="D252" s="1">
        <v>15.7</v>
      </c>
    </row>
    <row r="253" spans="2:4">
      <c r="B253" s="1">
        <v>305.58999999999997</v>
      </c>
      <c r="C253" s="1">
        <v>87291</v>
      </c>
      <c r="D253" s="1">
        <v>13.5</v>
      </c>
    </row>
    <row r="254" spans="2:4">
      <c r="B254" s="1">
        <v>269.41000000000003</v>
      </c>
      <c r="C254" s="1">
        <v>67499</v>
      </c>
      <c r="D254" s="1">
        <v>14.2</v>
      </c>
    </row>
    <row r="255" spans="2:4">
      <c r="B255" s="1">
        <v>343.75</v>
      </c>
      <c r="C255" s="1">
        <v>75853</v>
      </c>
      <c r="D255" s="1">
        <v>12.7</v>
      </c>
    </row>
    <row r="256" spans="2:4">
      <c r="B256" s="1">
        <v>360.2</v>
      </c>
      <c r="C256" s="1">
        <v>74448</v>
      </c>
      <c r="D256" s="1">
        <v>13.4</v>
      </c>
    </row>
    <row r="257" spans="2:4">
      <c r="B257" s="1">
        <v>312.17</v>
      </c>
      <c r="C257" s="1">
        <v>54799</v>
      </c>
      <c r="D257" s="1">
        <v>12</v>
      </c>
    </row>
    <row r="258" spans="2:4">
      <c r="B258" s="1">
        <v>376.97</v>
      </c>
      <c r="C258" s="1">
        <v>117775</v>
      </c>
      <c r="D258" s="1">
        <v>15</v>
      </c>
    </row>
    <row r="259" spans="2:4">
      <c r="B259" s="1">
        <v>379.93</v>
      </c>
      <c r="C259" s="1">
        <v>100986</v>
      </c>
      <c r="D259" s="1">
        <v>13.9</v>
      </c>
    </row>
    <row r="260" spans="2:4">
      <c r="B260" s="1">
        <v>411.84</v>
      </c>
      <c r="C260" s="1">
        <v>71142</v>
      </c>
      <c r="D260" s="1">
        <v>13</v>
      </c>
    </row>
    <row r="261" spans="2:4">
      <c r="B261" s="1">
        <v>399.67</v>
      </c>
      <c r="C261" s="1">
        <v>110293</v>
      </c>
      <c r="D261" s="1">
        <v>15</v>
      </c>
    </row>
    <row r="262" spans="2:4">
      <c r="B262" s="1">
        <v>400.99</v>
      </c>
      <c r="C262" s="1">
        <v>89204</v>
      </c>
      <c r="D262" s="1">
        <v>13.1</v>
      </c>
    </row>
    <row r="263" spans="2:4">
      <c r="B263" s="1">
        <v>317.43</v>
      </c>
      <c r="C263" s="1">
        <v>67343</v>
      </c>
      <c r="D263" s="1">
        <v>12.1</v>
      </c>
    </row>
    <row r="264" spans="2:4">
      <c r="B264" s="1">
        <v>490.46</v>
      </c>
      <c r="C264" s="1">
        <v>86499</v>
      </c>
      <c r="D264" s="1">
        <v>15.4</v>
      </c>
    </row>
    <row r="265" spans="2:4">
      <c r="B265" s="1">
        <v>249.01</v>
      </c>
      <c r="C265" s="1">
        <v>65624</v>
      </c>
      <c r="D265" s="1">
        <v>12.4</v>
      </c>
    </row>
    <row r="266" spans="2:4">
      <c r="B266" s="1">
        <v>379.28</v>
      </c>
      <c r="C266" s="1">
        <v>83213</v>
      </c>
      <c r="D266" s="1">
        <v>12.4</v>
      </c>
    </row>
    <row r="267" spans="2:4">
      <c r="B267" s="1">
        <v>308.55</v>
      </c>
      <c r="C267" s="1">
        <v>78916</v>
      </c>
      <c r="D267" s="1">
        <v>13.9</v>
      </c>
    </row>
    <row r="268" spans="2:4">
      <c r="B268" s="1">
        <v>376.64</v>
      </c>
      <c r="C268" s="1">
        <v>81357</v>
      </c>
      <c r="D268" s="1">
        <v>13.4</v>
      </c>
    </row>
    <row r="269" spans="2:4">
      <c r="B269" s="1">
        <v>325.33</v>
      </c>
      <c r="C269" s="1">
        <v>64544</v>
      </c>
      <c r="D269" s="1">
        <v>13.4</v>
      </c>
    </row>
    <row r="270" spans="2:4">
      <c r="B270" s="1">
        <v>465.79</v>
      </c>
      <c r="C270" s="1">
        <v>86249</v>
      </c>
      <c r="D270" s="1">
        <v>15.8</v>
      </c>
    </row>
    <row r="271" spans="2:4">
      <c r="B271" s="1">
        <v>330.26</v>
      </c>
      <c r="C271" s="1">
        <v>83809</v>
      </c>
      <c r="D271" s="1">
        <v>14.1</v>
      </c>
    </row>
    <row r="272" spans="2:4">
      <c r="B272" s="1">
        <v>360.2</v>
      </c>
      <c r="C272" s="1">
        <v>70690</v>
      </c>
      <c r="D272" s="1">
        <v>13.3</v>
      </c>
    </row>
    <row r="273" spans="2:4">
      <c r="B273" s="1">
        <v>253.62</v>
      </c>
      <c r="C273" s="1">
        <v>57884</v>
      </c>
      <c r="D273" s="1">
        <v>12.2</v>
      </c>
    </row>
    <row r="274" spans="2:4">
      <c r="B274" s="1">
        <v>490.46</v>
      </c>
      <c r="C274" s="1">
        <v>124608</v>
      </c>
      <c r="D274" s="1">
        <v>15</v>
      </c>
    </row>
    <row r="275" spans="2:4">
      <c r="B275" s="1">
        <v>314.14</v>
      </c>
      <c r="C275" s="1">
        <v>87218</v>
      </c>
      <c r="D275" s="1">
        <v>14.6</v>
      </c>
    </row>
    <row r="276" spans="2:4">
      <c r="B276" s="1">
        <v>487.83</v>
      </c>
      <c r="C276" s="1">
        <v>106724</v>
      </c>
      <c r="D276" s="1">
        <v>13.9</v>
      </c>
    </row>
    <row r="277" spans="2:4">
      <c r="B277" s="1">
        <v>356.25</v>
      </c>
      <c r="C277" s="1">
        <v>81817</v>
      </c>
      <c r="D277" s="1">
        <v>12.4</v>
      </c>
    </row>
    <row r="278" spans="2:4">
      <c r="B278" s="1">
        <v>316.12</v>
      </c>
      <c r="C278" s="1">
        <v>80713</v>
      </c>
      <c r="D278" s="1">
        <v>13.1</v>
      </c>
    </row>
    <row r="279" spans="2:4">
      <c r="B279" s="1">
        <v>448.36</v>
      </c>
      <c r="C279" s="1">
        <v>89166</v>
      </c>
      <c r="D279" s="1">
        <v>14.8</v>
      </c>
    </row>
    <row r="280" spans="2:4">
      <c r="B280" s="1">
        <v>368.09</v>
      </c>
      <c r="C280" s="1">
        <v>98957</v>
      </c>
      <c r="D280" s="1">
        <v>12.4</v>
      </c>
    </row>
    <row r="281" spans="2:4">
      <c r="B281" s="1">
        <v>344.41</v>
      </c>
      <c r="C281" s="1">
        <v>107357</v>
      </c>
      <c r="D281" s="1">
        <v>15.5</v>
      </c>
    </row>
    <row r="282" spans="2:4">
      <c r="B282" s="1">
        <v>405.26</v>
      </c>
      <c r="C282" s="1">
        <v>51832</v>
      </c>
      <c r="D282" s="1">
        <v>12.9</v>
      </c>
    </row>
    <row r="283" spans="2:4">
      <c r="B283" s="1">
        <v>307.24</v>
      </c>
      <c r="C283" s="1">
        <v>69880</v>
      </c>
      <c r="D283" s="1">
        <v>13.3</v>
      </c>
    </row>
    <row r="284" spans="2:4">
      <c r="B284" s="1">
        <v>454.28</v>
      </c>
      <c r="C284" s="1">
        <v>108810</v>
      </c>
      <c r="D284" s="1">
        <v>14.5</v>
      </c>
    </row>
    <row r="285" spans="2:4">
      <c r="B285" s="1">
        <v>335.53</v>
      </c>
      <c r="C285" s="1">
        <v>76388</v>
      </c>
      <c r="D285" s="1">
        <v>13.2</v>
      </c>
    </row>
    <row r="286" spans="2:4">
      <c r="B286" s="1">
        <v>400.33</v>
      </c>
      <c r="C286" s="1">
        <v>81817</v>
      </c>
      <c r="D286" s="1">
        <v>12.4</v>
      </c>
    </row>
    <row r="287" spans="2:4">
      <c r="B287" s="1">
        <v>490.46</v>
      </c>
      <c r="C287" s="1">
        <v>102805</v>
      </c>
      <c r="D287" s="1">
        <v>15</v>
      </c>
    </row>
    <row r="288" spans="2:4">
      <c r="B288" s="1">
        <v>395.39</v>
      </c>
      <c r="C288" s="1">
        <v>66956</v>
      </c>
      <c r="D288" s="1">
        <v>12.3</v>
      </c>
    </row>
    <row r="289" spans="2:4">
      <c r="B289" s="1">
        <v>353.95</v>
      </c>
      <c r="C289" s="1">
        <v>70832</v>
      </c>
      <c r="D289" s="1">
        <v>12.8</v>
      </c>
    </row>
    <row r="290" spans="2:4">
      <c r="B290" s="1">
        <v>426.32</v>
      </c>
      <c r="C290" s="1">
        <v>66499</v>
      </c>
      <c r="D290" s="1">
        <v>14.3</v>
      </c>
    </row>
    <row r="291" spans="2:4">
      <c r="B291" s="1">
        <v>367.11</v>
      </c>
      <c r="C291" s="1">
        <v>75118</v>
      </c>
      <c r="D291" s="1">
        <v>12.7</v>
      </c>
    </row>
    <row r="292" spans="2:4">
      <c r="B292" s="1">
        <v>347.04</v>
      </c>
      <c r="C292" s="1">
        <v>80118</v>
      </c>
      <c r="D292" s="1">
        <v>12.7</v>
      </c>
    </row>
    <row r="293" spans="2:4">
      <c r="B293" s="1">
        <v>330.92</v>
      </c>
      <c r="C293" s="1">
        <v>65672</v>
      </c>
      <c r="D293" s="1">
        <v>13.3</v>
      </c>
    </row>
    <row r="294" spans="2:4">
      <c r="B294" s="1">
        <v>444.41</v>
      </c>
      <c r="C294" s="1">
        <v>113035</v>
      </c>
      <c r="D294" s="1">
        <v>15.3</v>
      </c>
    </row>
    <row r="295" spans="2:4">
      <c r="B295" s="1">
        <v>367.11</v>
      </c>
      <c r="C295" s="1">
        <v>78237</v>
      </c>
      <c r="D295" s="1">
        <v>12.7</v>
      </c>
    </row>
    <row r="296" spans="2:4">
      <c r="B296" s="1">
        <v>274.01</v>
      </c>
      <c r="C296" s="1">
        <v>53778</v>
      </c>
      <c r="D296" s="1">
        <v>13</v>
      </c>
    </row>
    <row r="297" spans="2:4">
      <c r="B297" s="1">
        <v>420.72</v>
      </c>
      <c r="C297" s="1">
        <v>94270</v>
      </c>
      <c r="D297" s="1">
        <v>13.5</v>
      </c>
    </row>
    <row r="298" spans="2:4">
      <c r="B298" s="1">
        <v>248.03</v>
      </c>
      <c r="C298" s="1">
        <v>76249</v>
      </c>
      <c r="D298" s="1">
        <v>14.2</v>
      </c>
    </row>
    <row r="299" spans="2:4">
      <c r="B299" s="1">
        <v>490.46</v>
      </c>
      <c r="C299" s="1">
        <v>71128</v>
      </c>
      <c r="D299" s="1">
        <v>15.9</v>
      </c>
    </row>
    <row r="300" spans="2:4">
      <c r="B300" s="1">
        <v>405.26</v>
      </c>
      <c r="C300" s="1">
        <v>77812</v>
      </c>
      <c r="D300" s="1">
        <v>13.2</v>
      </c>
    </row>
    <row r="301" spans="2:4">
      <c r="B301" s="1">
        <v>356.58</v>
      </c>
      <c r="C301" s="1">
        <v>73016</v>
      </c>
      <c r="D301" s="1">
        <v>12.8</v>
      </c>
    </row>
    <row r="302" spans="2:4">
      <c r="B302" s="1">
        <v>368.42</v>
      </c>
      <c r="C302" s="1">
        <v>76249</v>
      </c>
      <c r="D302" s="1">
        <v>12.4</v>
      </c>
    </row>
    <row r="303" spans="2:4">
      <c r="B303" s="1">
        <v>397.37</v>
      </c>
      <c r="C303" s="1">
        <v>73408</v>
      </c>
      <c r="D303" s="1">
        <v>12.8</v>
      </c>
    </row>
    <row r="304" spans="2:4">
      <c r="B304" s="1">
        <v>324.01</v>
      </c>
      <c r="C304" s="1">
        <v>68025</v>
      </c>
      <c r="D304" s="1">
        <v>12.9</v>
      </c>
    </row>
    <row r="305" spans="2:4">
      <c r="B305" s="1">
        <v>314.8</v>
      </c>
      <c r="C305" s="1">
        <v>49999</v>
      </c>
      <c r="D305" s="1">
        <v>13.1</v>
      </c>
    </row>
    <row r="306" spans="2:4">
      <c r="B306" s="1">
        <v>336.51</v>
      </c>
      <c r="C306" s="1">
        <v>77433</v>
      </c>
      <c r="D306" s="1">
        <v>13.6</v>
      </c>
    </row>
    <row r="307" spans="2:4">
      <c r="B307" s="1">
        <v>358.22</v>
      </c>
      <c r="C307" s="1">
        <v>76547</v>
      </c>
      <c r="D307" s="1">
        <v>13.3</v>
      </c>
    </row>
    <row r="308" spans="2:4">
      <c r="B308" s="1">
        <v>339.8</v>
      </c>
      <c r="C308" s="1">
        <v>75672</v>
      </c>
      <c r="D308" s="1">
        <v>13.1</v>
      </c>
    </row>
    <row r="309" spans="2:4">
      <c r="B309" s="1">
        <v>334.21</v>
      </c>
      <c r="C309" s="1">
        <v>71817</v>
      </c>
      <c r="D309" s="1">
        <v>13.7</v>
      </c>
    </row>
    <row r="310" spans="2:4">
      <c r="B310" s="1">
        <v>446.38</v>
      </c>
      <c r="C310" s="1">
        <v>102106</v>
      </c>
      <c r="D310" s="1">
        <v>14.2</v>
      </c>
    </row>
    <row r="311" spans="2:4">
      <c r="B311" s="1">
        <v>450.33</v>
      </c>
      <c r="C311" s="1">
        <v>104230</v>
      </c>
      <c r="D311" s="1">
        <v>13.7</v>
      </c>
    </row>
    <row r="312" spans="2:4">
      <c r="B312" s="1">
        <v>349.01</v>
      </c>
      <c r="C312" s="1">
        <v>78965</v>
      </c>
      <c r="D312" s="1">
        <v>13.4</v>
      </c>
    </row>
    <row r="313" spans="2:4">
      <c r="B313" s="1">
        <v>370.07</v>
      </c>
      <c r="C313" s="1">
        <v>91249</v>
      </c>
      <c r="D313" s="1">
        <v>13.1</v>
      </c>
    </row>
    <row r="314" spans="2:4">
      <c r="B314" s="1">
        <v>367.11</v>
      </c>
      <c r="C314" s="1">
        <v>64852</v>
      </c>
      <c r="D314" s="1">
        <v>13.5</v>
      </c>
    </row>
    <row r="315" spans="2:4">
      <c r="B315" s="1">
        <v>402.63</v>
      </c>
      <c r="C315" s="1">
        <v>109401</v>
      </c>
      <c r="D315" s="1">
        <v>15.2</v>
      </c>
    </row>
    <row r="316" spans="2:4">
      <c r="B316" s="1">
        <v>194.08</v>
      </c>
      <c r="C316" s="1">
        <v>79874</v>
      </c>
      <c r="D316" s="1">
        <v>12.8</v>
      </c>
    </row>
    <row r="317" spans="2:4">
      <c r="B317" s="1">
        <v>246.05</v>
      </c>
      <c r="C317" s="1">
        <v>46847</v>
      </c>
      <c r="D317" s="1">
        <v>13.2</v>
      </c>
    </row>
    <row r="318" spans="2:4">
      <c r="B318" s="1">
        <v>351.97</v>
      </c>
      <c r="C318" s="1">
        <v>72077</v>
      </c>
      <c r="D318" s="1">
        <v>14.3</v>
      </c>
    </row>
    <row r="319" spans="2:4">
      <c r="B319" s="1">
        <v>352.3</v>
      </c>
      <c r="C319" s="1">
        <v>90216</v>
      </c>
      <c r="D319" s="1">
        <v>12.9</v>
      </c>
    </row>
    <row r="320" spans="2:4">
      <c r="B320" s="1">
        <v>328.95</v>
      </c>
      <c r="C320" s="1">
        <v>92142</v>
      </c>
      <c r="D320" s="1">
        <v>13.8</v>
      </c>
    </row>
    <row r="321" spans="2:4">
      <c r="B321" s="1">
        <v>261.83999999999997</v>
      </c>
      <c r="C321" s="1">
        <v>83392</v>
      </c>
      <c r="D321" s="1">
        <v>12.1</v>
      </c>
    </row>
    <row r="322" spans="2:4">
      <c r="B322" s="1">
        <v>402.63</v>
      </c>
      <c r="C322" s="1">
        <v>109871</v>
      </c>
      <c r="D322" s="1">
        <v>15.1</v>
      </c>
    </row>
    <row r="323" spans="2:4">
      <c r="B323" s="1">
        <v>361.84</v>
      </c>
      <c r="C323" s="1">
        <v>77624</v>
      </c>
      <c r="D323" s="1">
        <v>12.7</v>
      </c>
    </row>
    <row r="324" spans="2:4">
      <c r="B324" s="1">
        <v>391.45</v>
      </c>
      <c r="C324" s="1">
        <v>69526</v>
      </c>
      <c r="D324" s="1">
        <v>14.1</v>
      </c>
    </row>
    <row r="325" spans="2:4">
      <c r="B325" s="1">
        <v>415.46</v>
      </c>
      <c r="C325" s="1">
        <v>79916</v>
      </c>
      <c r="D325" s="1">
        <v>13.9</v>
      </c>
    </row>
    <row r="326" spans="2:4">
      <c r="B326" s="1">
        <v>279.93</v>
      </c>
      <c r="C326" s="1">
        <v>69393</v>
      </c>
      <c r="D326" s="1">
        <v>14.1</v>
      </c>
    </row>
    <row r="327" spans="2:4">
      <c r="B327" s="1">
        <v>371.38</v>
      </c>
      <c r="C327" s="1">
        <v>82777</v>
      </c>
      <c r="D327" s="1">
        <v>14.1</v>
      </c>
    </row>
    <row r="328" spans="2:4">
      <c r="B328" s="1">
        <v>353.29</v>
      </c>
      <c r="C328" s="1">
        <v>84999</v>
      </c>
      <c r="D328" s="1">
        <v>12.7</v>
      </c>
    </row>
    <row r="329" spans="2:4">
      <c r="B329" s="1">
        <v>460.2</v>
      </c>
      <c r="C329" s="1">
        <v>101419</v>
      </c>
      <c r="D329" s="1">
        <v>15.3</v>
      </c>
    </row>
    <row r="330" spans="2:4">
      <c r="B330" s="1">
        <v>417.43</v>
      </c>
      <c r="C330" s="1">
        <v>66619</v>
      </c>
      <c r="D330" s="1">
        <v>13.6</v>
      </c>
    </row>
    <row r="331" spans="2:4">
      <c r="B331" s="1">
        <v>466.78</v>
      </c>
      <c r="C331" s="1">
        <v>84399</v>
      </c>
      <c r="D331" s="1">
        <v>13.3</v>
      </c>
    </row>
    <row r="332" spans="2:4">
      <c r="B332" s="1">
        <v>324.01</v>
      </c>
      <c r="C332" s="1">
        <v>58610</v>
      </c>
      <c r="D332" s="1">
        <v>13</v>
      </c>
    </row>
    <row r="333" spans="2:4">
      <c r="B333" s="1">
        <v>477.96</v>
      </c>
      <c r="C333" s="1">
        <v>103839</v>
      </c>
      <c r="D333" s="1">
        <v>15.7</v>
      </c>
    </row>
    <row r="334" spans="2:4">
      <c r="B334" s="1">
        <v>359.87</v>
      </c>
      <c r="C334" s="1">
        <v>73931</v>
      </c>
      <c r="D334" s="1">
        <v>12.4</v>
      </c>
    </row>
    <row r="335" spans="2:4">
      <c r="B335" s="1">
        <v>381.58</v>
      </c>
      <c r="C335" s="1">
        <v>97671</v>
      </c>
      <c r="D335" s="1">
        <v>14.7</v>
      </c>
    </row>
    <row r="336" spans="2:4">
      <c r="B336" s="1">
        <v>304.93</v>
      </c>
      <c r="C336" s="1">
        <v>72367</v>
      </c>
      <c r="D336" s="1">
        <v>12.1</v>
      </c>
    </row>
    <row r="337" spans="2:4">
      <c r="B337" s="1">
        <v>466.45</v>
      </c>
      <c r="C337" s="1">
        <v>64910</v>
      </c>
      <c r="D337" s="1">
        <v>14.3</v>
      </c>
    </row>
    <row r="338" spans="2:4">
      <c r="B338" s="1">
        <v>352.63</v>
      </c>
      <c r="C338" s="1">
        <v>65624</v>
      </c>
      <c r="D338" s="1">
        <v>13.2</v>
      </c>
    </row>
    <row r="339" spans="2:4">
      <c r="B339" s="1">
        <v>307.57</v>
      </c>
      <c r="C339" s="1">
        <v>53912</v>
      </c>
      <c r="D339" s="1">
        <v>13.3</v>
      </c>
    </row>
    <row r="340" spans="2:4">
      <c r="B340" s="1">
        <v>346.38</v>
      </c>
      <c r="C340" s="1">
        <v>78080</v>
      </c>
      <c r="D340" s="1">
        <v>15.3</v>
      </c>
    </row>
    <row r="341" spans="2:4">
      <c r="B341" s="1">
        <v>420.39</v>
      </c>
      <c r="C341" s="1">
        <v>96943</v>
      </c>
      <c r="D341" s="1">
        <v>15.6</v>
      </c>
    </row>
    <row r="342" spans="2:4">
      <c r="B342" s="1">
        <v>355.59</v>
      </c>
      <c r="C342" s="1">
        <v>74095</v>
      </c>
      <c r="D342" s="1">
        <v>14</v>
      </c>
    </row>
    <row r="343" spans="2:4">
      <c r="B343" s="1">
        <v>326.64</v>
      </c>
      <c r="C343" s="1">
        <v>66499</v>
      </c>
      <c r="D343" s="1">
        <v>15.1</v>
      </c>
    </row>
    <row r="344" spans="2:4">
      <c r="B344" s="1">
        <v>312.5</v>
      </c>
      <c r="C344" s="1">
        <v>72454</v>
      </c>
      <c r="D344" s="1">
        <v>13.6</v>
      </c>
    </row>
    <row r="345" spans="2:4">
      <c r="B345" s="1">
        <v>388.82</v>
      </c>
      <c r="C345" s="1">
        <v>80757</v>
      </c>
      <c r="D345" s="1">
        <v>13.9</v>
      </c>
    </row>
    <row r="346" spans="2:4">
      <c r="B346" s="1">
        <v>348.03</v>
      </c>
      <c r="C346" s="1">
        <v>89564</v>
      </c>
      <c r="D346" s="1">
        <v>15.1</v>
      </c>
    </row>
    <row r="347" spans="2:4">
      <c r="B347" s="1">
        <v>328.29</v>
      </c>
      <c r="C347" s="1">
        <v>70749</v>
      </c>
      <c r="D347" s="1">
        <v>12.4</v>
      </c>
    </row>
    <row r="348" spans="2:4">
      <c r="B348" s="1">
        <v>439.47</v>
      </c>
      <c r="C348" s="1">
        <v>123300</v>
      </c>
      <c r="D348" s="1">
        <v>15.4</v>
      </c>
    </row>
    <row r="349" spans="2:4">
      <c r="B349" s="1">
        <v>234.54</v>
      </c>
      <c r="C349" s="1">
        <v>54658</v>
      </c>
      <c r="D349" s="1">
        <v>12.4</v>
      </c>
    </row>
    <row r="350" spans="2:4">
      <c r="B350" s="1">
        <v>356.25</v>
      </c>
      <c r="C350" s="1">
        <v>68610</v>
      </c>
      <c r="D350" s="1">
        <v>14.8</v>
      </c>
    </row>
    <row r="351" spans="2:4">
      <c r="B351" s="1">
        <v>355.92</v>
      </c>
      <c r="C351" s="1">
        <v>88845</v>
      </c>
      <c r="D351" s="1">
        <v>13.8</v>
      </c>
    </row>
    <row r="352" spans="2:4">
      <c r="B352" s="1">
        <v>398.36</v>
      </c>
      <c r="C352" s="1">
        <v>98332</v>
      </c>
      <c r="D352" s="1">
        <v>14.8</v>
      </c>
    </row>
    <row r="353" spans="2:4">
      <c r="B353" s="1">
        <v>329.93</v>
      </c>
      <c r="C353" s="1">
        <v>75088</v>
      </c>
      <c r="D353" s="1">
        <v>14.8</v>
      </c>
    </row>
    <row r="354" spans="2:4">
      <c r="B354" s="1">
        <v>264.14</v>
      </c>
      <c r="C354" s="1">
        <v>83275</v>
      </c>
      <c r="D354" s="1">
        <v>14.6</v>
      </c>
    </row>
    <row r="355" spans="2:4">
      <c r="B355" s="1">
        <v>374.34</v>
      </c>
      <c r="C355" s="1">
        <v>73447</v>
      </c>
      <c r="D355" s="1">
        <v>13.3</v>
      </c>
    </row>
    <row r="356" spans="2:4">
      <c r="B356" s="1">
        <v>164.47</v>
      </c>
      <c r="C356" s="1">
        <v>64047</v>
      </c>
      <c r="D356" s="1">
        <v>12</v>
      </c>
    </row>
    <row r="357" spans="2:4">
      <c r="B357" s="1">
        <v>300</v>
      </c>
      <c r="C357" s="1">
        <v>84031</v>
      </c>
      <c r="D357" s="1">
        <v>13.1</v>
      </c>
    </row>
    <row r="358" spans="2:4">
      <c r="B358" s="1">
        <v>281.25</v>
      </c>
      <c r="C358" s="1">
        <v>70155</v>
      </c>
      <c r="D358" s="1">
        <v>12.6</v>
      </c>
    </row>
    <row r="359" spans="2:4">
      <c r="B359" s="1">
        <v>423.03</v>
      </c>
      <c r="C359" s="1">
        <v>64920</v>
      </c>
      <c r="D359" s="1">
        <v>13.6</v>
      </c>
    </row>
    <row r="360" spans="2:4">
      <c r="B360" s="1">
        <v>322.7</v>
      </c>
      <c r="C360" s="1">
        <v>56911</v>
      </c>
      <c r="D360" s="1">
        <v>14.3</v>
      </c>
    </row>
    <row r="361" spans="2:4">
      <c r="B361" s="1">
        <v>276.32</v>
      </c>
      <c r="C361" s="1">
        <v>63917</v>
      </c>
      <c r="D361" s="1">
        <v>12.8</v>
      </c>
    </row>
    <row r="362" spans="2:4">
      <c r="B362" s="1">
        <v>347.37</v>
      </c>
      <c r="C362" s="1">
        <v>101189</v>
      </c>
      <c r="D362" s="1">
        <v>14.7</v>
      </c>
    </row>
    <row r="363" spans="2:4">
      <c r="B363" s="1">
        <v>376.97</v>
      </c>
      <c r="C363" s="1">
        <v>91296</v>
      </c>
      <c r="D363" s="1">
        <v>14.4</v>
      </c>
    </row>
    <row r="364" spans="2:4">
      <c r="B364" s="1">
        <v>490.46</v>
      </c>
      <c r="C364" s="1">
        <v>185365</v>
      </c>
      <c r="D364" s="1">
        <v>15.6</v>
      </c>
    </row>
    <row r="365" spans="2:4">
      <c r="B365" s="1">
        <v>298.02999999999997</v>
      </c>
      <c r="C365" s="1">
        <v>57302</v>
      </c>
      <c r="D365" s="1">
        <v>11.5</v>
      </c>
    </row>
    <row r="366" spans="2:4">
      <c r="B366" s="1">
        <v>359.87</v>
      </c>
      <c r="C366" s="1">
        <v>72499</v>
      </c>
      <c r="D366" s="1">
        <v>13.2</v>
      </c>
    </row>
    <row r="367" spans="2:4">
      <c r="B367" s="1">
        <v>342.11</v>
      </c>
      <c r="C367" s="1">
        <v>81943</v>
      </c>
      <c r="D367" s="1">
        <v>13.2</v>
      </c>
    </row>
    <row r="368" spans="2:4">
      <c r="B368" s="1">
        <v>232.89</v>
      </c>
      <c r="C368" s="1">
        <v>74999</v>
      </c>
      <c r="D368" s="1">
        <v>12.2</v>
      </c>
    </row>
    <row r="369" spans="2:4">
      <c r="B369" s="1">
        <v>335.2</v>
      </c>
      <c r="C369" s="1">
        <v>67684</v>
      </c>
      <c r="D369" s="1">
        <v>14.4</v>
      </c>
    </row>
    <row r="370" spans="2:4">
      <c r="B370" s="1">
        <v>224.01</v>
      </c>
      <c r="C370" s="1">
        <v>59673</v>
      </c>
      <c r="D370" s="1">
        <v>12</v>
      </c>
    </row>
    <row r="371" spans="2:4">
      <c r="B371" s="1">
        <v>334.54</v>
      </c>
      <c r="C371" s="1">
        <v>88255</v>
      </c>
      <c r="D371" s="1">
        <v>12.9</v>
      </c>
    </row>
    <row r="372" spans="2:4">
      <c r="B372" s="1">
        <v>359.87</v>
      </c>
      <c r="C372" s="1">
        <v>63888</v>
      </c>
      <c r="D372" s="1">
        <v>14.1</v>
      </c>
    </row>
    <row r="373" spans="2:4">
      <c r="B373" s="1">
        <v>457.24</v>
      </c>
      <c r="C373" s="1">
        <v>79699</v>
      </c>
      <c r="D373" s="1">
        <v>15.6</v>
      </c>
    </row>
    <row r="374" spans="2:4">
      <c r="B374" s="1">
        <v>414.8</v>
      </c>
      <c r="C374" s="1">
        <v>77749</v>
      </c>
      <c r="D374" s="1">
        <v>13.3</v>
      </c>
    </row>
    <row r="375" spans="2:4">
      <c r="B375" s="1">
        <v>378.29</v>
      </c>
      <c r="C375" s="1">
        <v>76621</v>
      </c>
      <c r="D375" s="1">
        <v>12.8</v>
      </c>
    </row>
    <row r="376" spans="2:4">
      <c r="B376" s="1">
        <v>438.82</v>
      </c>
      <c r="C376" s="1">
        <v>72056</v>
      </c>
      <c r="D376" s="1">
        <v>13.2</v>
      </c>
    </row>
    <row r="377" spans="2:4">
      <c r="B377" s="1">
        <v>264.8</v>
      </c>
      <c r="C377" s="1">
        <v>83280</v>
      </c>
      <c r="D377" s="1">
        <v>14.4</v>
      </c>
    </row>
    <row r="378" spans="2:4">
      <c r="B378" s="1">
        <v>316.45</v>
      </c>
      <c r="C378" s="1">
        <v>86172</v>
      </c>
      <c r="D378" s="1">
        <v>15.1</v>
      </c>
    </row>
    <row r="379" spans="2:4">
      <c r="B379" s="1">
        <v>327.3</v>
      </c>
      <c r="C379" s="1">
        <v>64999</v>
      </c>
      <c r="D379" s="1">
        <v>11.9</v>
      </c>
    </row>
    <row r="380" spans="2:4">
      <c r="B380" s="1">
        <v>337.17</v>
      </c>
      <c r="C380" s="1">
        <v>88787</v>
      </c>
      <c r="D380" s="1">
        <v>14.5</v>
      </c>
    </row>
    <row r="381" spans="2:4">
      <c r="B381" s="1">
        <v>402.96</v>
      </c>
      <c r="C381" s="1">
        <v>79374</v>
      </c>
      <c r="D381" s="1">
        <v>13.6</v>
      </c>
    </row>
    <row r="382" spans="2:4">
      <c r="B382" s="1">
        <v>376.97</v>
      </c>
      <c r="C382" s="1">
        <v>87385</v>
      </c>
      <c r="D382" s="1">
        <v>16</v>
      </c>
    </row>
    <row r="383" spans="2:4">
      <c r="B383" s="1">
        <v>454.61</v>
      </c>
      <c r="C383" s="1">
        <v>95356</v>
      </c>
      <c r="D383" s="1">
        <v>13.9</v>
      </c>
    </row>
    <row r="384" spans="2:4">
      <c r="B384" s="1">
        <v>368.42</v>
      </c>
      <c r="C384" s="1">
        <v>74099</v>
      </c>
      <c r="D384" s="1">
        <v>15.6</v>
      </c>
    </row>
    <row r="385" spans="2:4">
      <c r="B385" s="1">
        <v>362.17</v>
      </c>
      <c r="C385" s="1">
        <v>88055</v>
      </c>
      <c r="D385" s="1">
        <v>13.7</v>
      </c>
    </row>
    <row r="386" spans="2:4">
      <c r="B386" s="1">
        <v>334.21</v>
      </c>
      <c r="C386" s="1">
        <v>71718</v>
      </c>
      <c r="D386" s="1">
        <v>12.2</v>
      </c>
    </row>
    <row r="387" spans="2:4">
      <c r="B387" s="1">
        <v>226.32</v>
      </c>
      <c r="C387" s="1">
        <v>60499</v>
      </c>
      <c r="D387" s="1">
        <v>13.7</v>
      </c>
    </row>
    <row r="388" spans="2:4">
      <c r="B388" s="1">
        <v>304.93</v>
      </c>
      <c r="C388" s="1">
        <v>72758</v>
      </c>
      <c r="D388" s="1">
        <v>12.1</v>
      </c>
    </row>
    <row r="389" spans="2:4">
      <c r="B389" s="1">
        <v>465.46</v>
      </c>
      <c r="C389" s="1">
        <v>107638</v>
      </c>
      <c r="D389" s="1">
        <v>13.4</v>
      </c>
    </row>
    <row r="390" spans="2:4">
      <c r="B390" s="1">
        <v>375.66</v>
      </c>
      <c r="C390" s="1">
        <v>66428</v>
      </c>
      <c r="D390" s="1">
        <v>12.7</v>
      </c>
    </row>
    <row r="391" spans="2:4">
      <c r="B391" s="1">
        <v>415.46</v>
      </c>
      <c r="C391" s="1">
        <v>103861</v>
      </c>
      <c r="D391" s="1">
        <v>14.7</v>
      </c>
    </row>
    <row r="392" spans="2:4">
      <c r="B392" s="1">
        <v>265.79000000000002</v>
      </c>
      <c r="C392" s="1">
        <v>70356</v>
      </c>
      <c r="D392" s="1">
        <v>12.4</v>
      </c>
    </row>
    <row r="393" spans="2:4">
      <c r="B393" s="1">
        <v>253.95</v>
      </c>
      <c r="C393" s="1">
        <v>66999</v>
      </c>
      <c r="D393" s="1">
        <v>13.7</v>
      </c>
    </row>
    <row r="394" spans="2:4">
      <c r="B394" s="1">
        <v>470.07</v>
      </c>
      <c r="C394" s="1">
        <v>108559</v>
      </c>
      <c r="D394" s="1">
        <v>15.7</v>
      </c>
    </row>
    <row r="395" spans="2:4">
      <c r="B395" s="1">
        <v>365.79</v>
      </c>
      <c r="C395" s="1">
        <v>82104</v>
      </c>
      <c r="D395" s="1">
        <v>13.7</v>
      </c>
    </row>
    <row r="396" spans="2:4">
      <c r="B396" s="1">
        <v>247.7</v>
      </c>
      <c r="C396" s="1">
        <v>72835</v>
      </c>
      <c r="D396" s="1">
        <v>12.2</v>
      </c>
    </row>
    <row r="397" spans="2:4">
      <c r="B397" s="1">
        <v>360.2</v>
      </c>
      <c r="C397" s="1">
        <v>54608</v>
      </c>
      <c r="D397" s="1">
        <v>11.6</v>
      </c>
    </row>
    <row r="398" spans="2:4">
      <c r="B398" s="1">
        <v>338.49</v>
      </c>
      <c r="C398" s="1">
        <v>59964</v>
      </c>
      <c r="D398" s="1">
        <v>14.1</v>
      </c>
    </row>
    <row r="399" spans="2:4">
      <c r="B399" s="1">
        <v>337.5</v>
      </c>
      <c r="C399" s="1">
        <v>82678</v>
      </c>
      <c r="D399" s="1">
        <v>14.3</v>
      </c>
    </row>
    <row r="400" spans="2:4">
      <c r="B400" s="1">
        <v>287.5</v>
      </c>
      <c r="C400" s="1">
        <v>75624</v>
      </c>
      <c r="D400" s="1">
        <v>14.3</v>
      </c>
    </row>
    <row r="401" spans="2:4">
      <c r="B401" s="1">
        <v>300.66000000000003</v>
      </c>
      <c r="C401" s="1">
        <v>64999</v>
      </c>
      <c r="D401" s="1">
        <v>14.1</v>
      </c>
    </row>
    <row r="402" spans="2:4">
      <c r="B402" s="1">
        <v>284.87</v>
      </c>
      <c r="C402" s="1">
        <v>58832</v>
      </c>
      <c r="D402" s="1">
        <v>13.1</v>
      </c>
    </row>
    <row r="403" spans="2:4">
      <c r="B403" s="1">
        <v>451.32</v>
      </c>
      <c r="C403" s="1">
        <v>93025</v>
      </c>
      <c r="D403" s="1">
        <v>13.9</v>
      </c>
    </row>
    <row r="404" spans="2:4">
      <c r="B404" s="1">
        <v>261.83999999999997</v>
      </c>
      <c r="C404" s="1">
        <v>71573</v>
      </c>
      <c r="D404" s="1">
        <v>12.3</v>
      </c>
    </row>
    <row r="405" spans="2:4">
      <c r="B405" s="1">
        <v>328.29</v>
      </c>
      <c r="C405" s="1">
        <v>84062</v>
      </c>
      <c r="D405" s="1">
        <v>14.1</v>
      </c>
    </row>
    <row r="406" spans="2:4">
      <c r="B406" s="1">
        <v>387.83</v>
      </c>
      <c r="C406" s="1">
        <v>85624</v>
      </c>
      <c r="D406" s="1">
        <v>14</v>
      </c>
    </row>
    <row r="407" spans="2:4">
      <c r="B407" s="1">
        <v>343.42</v>
      </c>
      <c r="C407" s="1">
        <v>76353</v>
      </c>
      <c r="D407" s="1">
        <v>13</v>
      </c>
    </row>
    <row r="408" spans="2:4">
      <c r="B408" s="1">
        <v>251.32</v>
      </c>
      <c r="C408" s="1">
        <v>64482</v>
      </c>
      <c r="D408" s="1">
        <v>13.6</v>
      </c>
    </row>
    <row r="409" spans="2:4">
      <c r="B409" s="1">
        <v>326.97000000000003</v>
      </c>
      <c r="C409" s="1">
        <v>73688</v>
      </c>
      <c r="D409" s="1">
        <v>13.8</v>
      </c>
    </row>
    <row r="410" spans="2:4">
      <c r="B410" s="1">
        <v>423.68</v>
      </c>
      <c r="C410" s="1">
        <v>66967</v>
      </c>
      <c r="D410" s="1">
        <v>13.5</v>
      </c>
    </row>
    <row r="411" spans="2:4">
      <c r="B411" s="1">
        <v>490.46</v>
      </c>
      <c r="C411" s="1">
        <v>137499</v>
      </c>
      <c r="D411" s="1">
        <v>15.2</v>
      </c>
    </row>
    <row r="412" spans="2:4">
      <c r="B412" s="1">
        <v>350</v>
      </c>
      <c r="C412" s="1">
        <v>69230</v>
      </c>
      <c r="D412" s="1">
        <v>13.1</v>
      </c>
    </row>
    <row r="413" spans="2:4">
      <c r="B413" s="1">
        <v>275.99</v>
      </c>
      <c r="C413" s="1">
        <v>57634</v>
      </c>
      <c r="D413" s="1">
        <v>12.7</v>
      </c>
    </row>
    <row r="414" spans="2:4">
      <c r="B414" s="1">
        <v>264.8</v>
      </c>
      <c r="C414" s="1">
        <v>55749</v>
      </c>
      <c r="D414" s="1">
        <v>12.3</v>
      </c>
    </row>
    <row r="415" spans="2:4">
      <c r="B415" s="1">
        <v>401.97</v>
      </c>
      <c r="C415" s="1">
        <v>82962</v>
      </c>
      <c r="D415" s="1">
        <v>15.1</v>
      </c>
    </row>
    <row r="416" spans="2:4">
      <c r="B416" s="1">
        <v>328.62</v>
      </c>
      <c r="C416" s="1">
        <v>70832</v>
      </c>
      <c r="D416" s="1">
        <v>14.4</v>
      </c>
    </row>
    <row r="417" spans="2:4">
      <c r="B417" s="1">
        <v>418.09</v>
      </c>
      <c r="C417" s="1">
        <v>95749</v>
      </c>
      <c r="D417" s="1">
        <v>15.7</v>
      </c>
    </row>
    <row r="418" spans="2:4">
      <c r="B418" s="1">
        <v>445.72</v>
      </c>
      <c r="C418" s="1">
        <v>101874</v>
      </c>
      <c r="D418" s="1">
        <v>13</v>
      </c>
    </row>
    <row r="419" spans="2:4">
      <c r="B419" s="1">
        <v>301.32</v>
      </c>
      <c r="C419" s="1">
        <v>62272</v>
      </c>
      <c r="D419" s="1">
        <v>13.9</v>
      </c>
    </row>
    <row r="420" spans="2:4">
      <c r="B420" s="1">
        <v>299.33999999999997</v>
      </c>
      <c r="C420" s="1">
        <v>72062</v>
      </c>
      <c r="D420" s="1">
        <v>13.5</v>
      </c>
    </row>
    <row r="421" spans="2:4">
      <c r="B421" s="1">
        <v>433.22</v>
      </c>
      <c r="C421" s="1">
        <v>93635</v>
      </c>
      <c r="D421" s="1">
        <v>14.5</v>
      </c>
    </row>
    <row r="422" spans="2:4">
      <c r="B422" s="1">
        <v>321.05</v>
      </c>
      <c r="C422" s="1">
        <v>69166</v>
      </c>
      <c r="D422" s="1">
        <v>14.6</v>
      </c>
    </row>
    <row r="423" spans="2:4">
      <c r="B423" s="1">
        <v>378.29</v>
      </c>
      <c r="C423" s="1">
        <v>88832</v>
      </c>
      <c r="D423" s="1">
        <v>12.8</v>
      </c>
    </row>
    <row r="424" spans="2:4">
      <c r="B424" s="1">
        <v>354.61</v>
      </c>
      <c r="C424" s="1">
        <v>59015</v>
      </c>
      <c r="D424" s="1">
        <v>13</v>
      </c>
    </row>
    <row r="425" spans="2:4">
      <c r="B425" s="1">
        <v>329.93</v>
      </c>
      <c r="C425" s="1">
        <v>92314</v>
      </c>
      <c r="D425" s="1">
        <v>15.3</v>
      </c>
    </row>
    <row r="426" spans="2:4">
      <c r="B426" s="1">
        <v>284.87</v>
      </c>
      <c r="C426" s="1">
        <v>67856</v>
      </c>
      <c r="D426" s="1">
        <v>13.6</v>
      </c>
    </row>
    <row r="427" spans="2:4">
      <c r="B427" s="1">
        <v>432.89</v>
      </c>
      <c r="C427" s="1">
        <v>88420</v>
      </c>
      <c r="D427" s="1">
        <v>13.7</v>
      </c>
    </row>
    <row r="428" spans="2:4">
      <c r="B428" s="1">
        <v>274.67</v>
      </c>
      <c r="C428" s="1">
        <v>56982</v>
      </c>
      <c r="D428" s="1">
        <v>12.2</v>
      </c>
    </row>
    <row r="429" spans="2:4">
      <c r="B429" s="1">
        <v>339.14</v>
      </c>
      <c r="C429" s="1">
        <v>89658</v>
      </c>
      <c r="D429" s="1">
        <v>14.9</v>
      </c>
    </row>
    <row r="430" spans="2:4">
      <c r="B430" s="1">
        <v>392.43</v>
      </c>
      <c r="C430" s="1">
        <v>83563</v>
      </c>
      <c r="D430" s="1">
        <v>13.8</v>
      </c>
    </row>
    <row r="431" spans="2:4">
      <c r="B431" s="1">
        <v>444.41</v>
      </c>
      <c r="C431" s="1">
        <v>80624</v>
      </c>
      <c r="D431" s="1">
        <v>12.8</v>
      </c>
    </row>
    <row r="432" spans="2:4">
      <c r="B432" s="1">
        <v>282.89</v>
      </c>
      <c r="C432" s="1">
        <v>65728</v>
      </c>
      <c r="D432" s="1">
        <v>13.8</v>
      </c>
    </row>
    <row r="433" spans="2:4">
      <c r="B433" s="1">
        <v>334.21</v>
      </c>
      <c r="C433" s="1">
        <v>66249</v>
      </c>
      <c r="D433" s="1">
        <v>13.4</v>
      </c>
    </row>
    <row r="434" spans="2:4">
      <c r="B434" s="1">
        <v>282.57</v>
      </c>
      <c r="C434" s="1">
        <v>63874</v>
      </c>
      <c r="D434" s="1">
        <v>13.1</v>
      </c>
    </row>
    <row r="435" spans="2:4">
      <c r="B435" s="1">
        <v>397.37</v>
      </c>
      <c r="C435" s="1">
        <v>88888</v>
      </c>
      <c r="D435" s="1">
        <v>14</v>
      </c>
    </row>
    <row r="436" spans="2:4">
      <c r="B436" s="1">
        <v>298.02999999999997</v>
      </c>
      <c r="C436" s="1">
        <v>73999</v>
      </c>
      <c r="D436" s="1">
        <v>13.1</v>
      </c>
    </row>
    <row r="437" spans="2:4">
      <c r="B437" s="1">
        <v>490.46</v>
      </c>
      <c r="C437" s="1">
        <v>89743</v>
      </c>
      <c r="D437" s="1">
        <v>14.1</v>
      </c>
    </row>
    <row r="438" spans="2:4">
      <c r="B438" s="1">
        <v>356.58</v>
      </c>
      <c r="C438" s="1">
        <v>41931</v>
      </c>
      <c r="D438" s="1">
        <v>13.5</v>
      </c>
    </row>
    <row r="439" spans="2:4">
      <c r="B439" s="1">
        <v>235.53</v>
      </c>
      <c r="C439" s="1">
        <v>41041</v>
      </c>
      <c r="D439" s="1">
        <v>12.2</v>
      </c>
    </row>
    <row r="440" spans="2:4">
      <c r="B440" s="1">
        <v>316.12</v>
      </c>
      <c r="C440" s="1">
        <v>70642</v>
      </c>
      <c r="D440" s="1">
        <v>14</v>
      </c>
    </row>
    <row r="441" spans="2:4">
      <c r="B441" s="1">
        <v>354.28</v>
      </c>
      <c r="C441" s="1">
        <v>69223</v>
      </c>
      <c r="D441" s="1">
        <v>12.1</v>
      </c>
    </row>
    <row r="442" spans="2:4">
      <c r="B442" s="1">
        <v>289.8</v>
      </c>
      <c r="C442" s="1">
        <v>64062</v>
      </c>
      <c r="D442" s="1">
        <v>13.6</v>
      </c>
    </row>
    <row r="443" spans="2:4">
      <c r="B443" s="1">
        <v>204.28</v>
      </c>
      <c r="C443" s="1">
        <v>72499</v>
      </c>
      <c r="D443" s="1">
        <v>12.3</v>
      </c>
    </row>
    <row r="444" spans="2:4">
      <c r="B444" s="1">
        <v>237.17</v>
      </c>
      <c r="C444" s="1">
        <v>62797</v>
      </c>
      <c r="D444" s="1">
        <v>12.4</v>
      </c>
    </row>
    <row r="445" spans="2:4">
      <c r="B445" s="1">
        <v>156.25</v>
      </c>
      <c r="C445" s="1">
        <v>35127</v>
      </c>
      <c r="D445" s="1">
        <v>13</v>
      </c>
    </row>
    <row r="446" spans="2:4">
      <c r="B446" s="1">
        <v>341.45</v>
      </c>
      <c r="C446" s="1">
        <v>64916</v>
      </c>
      <c r="D446" s="1">
        <v>13.4</v>
      </c>
    </row>
    <row r="447" spans="2:4">
      <c r="B447" s="1">
        <v>362.17</v>
      </c>
      <c r="C447" s="1">
        <v>77945</v>
      </c>
      <c r="D447" s="1">
        <v>14.7</v>
      </c>
    </row>
    <row r="448" spans="2:4">
      <c r="B448" s="1">
        <v>222.7</v>
      </c>
      <c r="C448" s="1">
        <v>60058</v>
      </c>
      <c r="D448" s="1">
        <v>12.6</v>
      </c>
    </row>
    <row r="449" spans="2:4">
      <c r="B449" s="1">
        <v>345.72</v>
      </c>
      <c r="C449" s="1">
        <v>43508</v>
      </c>
      <c r="D449" s="1">
        <v>13.7</v>
      </c>
    </row>
    <row r="450" spans="2:4">
      <c r="B450" s="1">
        <v>296.70999999999998</v>
      </c>
      <c r="C450" s="1">
        <v>63303</v>
      </c>
      <c r="D450" s="1">
        <v>13.9</v>
      </c>
    </row>
    <row r="451" spans="2:4">
      <c r="B451" s="1">
        <v>286.51</v>
      </c>
      <c r="C451" s="1">
        <v>61666</v>
      </c>
      <c r="D451" s="1">
        <v>13.1</v>
      </c>
    </row>
    <row r="452" spans="2:4">
      <c r="B452" s="1">
        <v>270.72000000000003</v>
      </c>
      <c r="C452" s="1">
        <v>53356</v>
      </c>
      <c r="D452" s="1">
        <v>12.5</v>
      </c>
    </row>
    <row r="453" spans="2:4">
      <c r="B453" s="1">
        <v>254.28</v>
      </c>
      <c r="C453" s="1">
        <v>64264</v>
      </c>
      <c r="D453" s="1">
        <v>12.3</v>
      </c>
    </row>
    <row r="454" spans="2:4">
      <c r="B454" s="1">
        <v>304.61</v>
      </c>
      <c r="C454" s="1">
        <v>58406</v>
      </c>
      <c r="D454" s="1">
        <v>13.7</v>
      </c>
    </row>
    <row r="455" spans="2:4">
      <c r="B455" s="1">
        <v>390.79</v>
      </c>
      <c r="C455" s="1">
        <v>91480</v>
      </c>
      <c r="D455" s="1">
        <v>14.3</v>
      </c>
    </row>
    <row r="456" spans="2:4">
      <c r="B456" s="1">
        <v>275</v>
      </c>
      <c r="C456" s="1">
        <v>53771</v>
      </c>
      <c r="D456" s="1">
        <v>13.9</v>
      </c>
    </row>
    <row r="457" spans="2:4">
      <c r="B457" s="1">
        <v>311.83999999999997</v>
      </c>
      <c r="C457" s="1">
        <v>55925</v>
      </c>
      <c r="D457" s="1">
        <v>13.6</v>
      </c>
    </row>
    <row r="458" spans="2:4">
      <c r="B458" s="1">
        <v>311.83999999999997</v>
      </c>
      <c r="C458" s="1">
        <v>86967</v>
      </c>
      <c r="D458" s="1">
        <v>14</v>
      </c>
    </row>
    <row r="459" spans="2:4">
      <c r="B459" s="1">
        <v>303.29000000000002</v>
      </c>
      <c r="C459" s="1">
        <v>49086</v>
      </c>
      <c r="D459" s="1">
        <v>12</v>
      </c>
    </row>
    <row r="460" spans="2:4">
      <c r="B460" s="1">
        <v>248.68</v>
      </c>
      <c r="C460" s="1">
        <v>65178</v>
      </c>
      <c r="D460" s="1">
        <v>14.1</v>
      </c>
    </row>
    <row r="461" spans="2:4">
      <c r="B461" s="1">
        <v>287.5</v>
      </c>
      <c r="C461" s="1">
        <v>56514</v>
      </c>
      <c r="D461" s="1">
        <v>12.4</v>
      </c>
    </row>
    <row r="462" spans="2:4">
      <c r="B462" s="1">
        <v>218.75</v>
      </c>
      <c r="C462" s="1">
        <v>52499</v>
      </c>
      <c r="D462" s="1">
        <v>14.3</v>
      </c>
    </row>
    <row r="463" spans="2:4">
      <c r="B463" s="1">
        <v>291.45</v>
      </c>
      <c r="C463" s="1">
        <v>58067</v>
      </c>
      <c r="D463" s="1">
        <v>13.3</v>
      </c>
    </row>
    <row r="464" spans="2:4">
      <c r="B464" s="1">
        <v>355.26</v>
      </c>
      <c r="C464" s="1">
        <v>61874</v>
      </c>
      <c r="D464" s="1">
        <v>13</v>
      </c>
    </row>
    <row r="465" spans="2:4">
      <c r="B465" s="1">
        <v>311.83999999999997</v>
      </c>
      <c r="C465" s="1">
        <v>83332</v>
      </c>
      <c r="D465" s="1">
        <v>13.5</v>
      </c>
    </row>
    <row r="466" spans="2:4">
      <c r="B466" s="1">
        <v>251.97</v>
      </c>
      <c r="C466" s="1">
        <v>57651</v>
      </c>
      <c r="D466" s="1">
        <v>11.9</v>
      </c>
    </row>
    <row r="467" spans="2:4">
      <c r="B467" s="1">
        <v>274.67</v>
      </c>
      <c r="C467" s="1">
        <v>63577</v>
      </c>
      <c r="D467" s="1">
        <v>14</v>
      </c>
    </row>
    <row r="468" spans="2:4">
      <c r="B468" s="1">
        <v>476.32</v>
      </c>
      <c r="C468" s="1">
        <v>86093</v>
      </c>
      <c r="D468" s="1">
        <v>13.5</v>
      </c>
    </row>
    <row r="469" spans="2:4">
      <c r="B469" s="1">
        <v>365.13</v>
      </c>
      <c r="C469" s="1">
        <v>73478</v>
      </c>
      <c r="D469" s="1">
        <v>13.8</v>
      </c>
    </row>
    <row r="470" spans="2:4">
      <c r="B470" s="1">
        <v>352.3</v>
      </c>
      <c r="C470" s="1">
        <v>72384</v>
      </c>
      <c r="D470" s="1">
        <v>14.2</v>
      </c>
    </row>
    <row r="471" spans="2:4">
      <c r="B471" s="1">
        <v>320.07</v>
      </c>
      <c r="C471" s="1">
        <v>49347</v>
      </c>
      <c r="D471" s="1">
        <v>13.6</v>
      </c>
    </row>
    <row r="472" spans="2:4">
      <c r="B472" s="1">
        <v>249.01</v>
      </c>
      <c r="C472" s="1">
        <v>54225</v>
      </c>
      <c r="D472" s="1">
        <v>12.1</v>
      </c>
    </row>
    <row r="473" spans="2:4">
      <c r="B473" s="1">
        <v>365.46</v>
      </c>
      <c r="C473" s="1">
        <v>77882</v>
      </c>
      <c r="D473" s="1">
        <v>13.6</v>
      </c>
    </row>
    <row r="474" spans="2:4">
      <c r="B474" s="1">
        <v>378.62</v>
      </c>
      <c r="C474" s="1">
        <v>67499</v>
      </c>
      <c r="D474" s="1">
        <v>12.7</v>
      </c>
    </row>
    <row r="475" spans="2:4">
      <c r="B475" s="1">
        <v>368.75</v>
      </c>
      <c r="C475" s="1">
        <v>91036</v>
      </c>
      <c r="D475" s="1">
        <v>13.6</v>
      </c>
    </row>
    <row r="476" spans="2:4">
      <c r="B476" s="1">
        <v>249.34</v>
      </c>
      <c r="C476" s="1">
        <v>52758</v>
      </c>
      <c r="D476" s="1">
        <v>14.5</v>
      </c>
    </row>
    <row r="477" spans="2:4">
      <c r="B477" s="1">
        <v>368.75</v>
      </c>
      <c r="C477" s="1">
        <v>60070</v>
      </c>
      <c r="D477" s="1">
        <v>12.7</v>
      </c>
    </row>
    <row r="478" spans="2:4">
      <c r="B478" s="1">
        <v>390.46</v>
      </c>
      <c r="C478" s="1">
        <v>85226</v>
      </c>
      <c r="D478" s="1">
        <v>13.5</v>
      </c>
    </row>
    <row r="479" spans="2:4">
      <c r="B479" s="1">
        <v>382.89</v>
      </c>
      <c r="C479" s="1">
        <v>52824</v>
      </c>
      <c r="D479" s="1">
        <v>12.2</v>
      </c>
    </row>
    <row r="480" spans="2:4">
      <c r="B480" s="1">
        <v>275.66000000000003</v>
      </c>
      <c r="C480" s="1">
        <v>61629</v>
      </c>
      <c r="D480" s="1">
        <v>12.7</v>
      </c>
    </row>
    <row r="481" spans="2:4">
      <c r="B481" s="1">
        <v>137.16999999999999</v>
      </c>
      <c r="C481" s="1">
        <v>36606</v>
      </c>
      <c r="D481" s="1">
        <v>12.2</v>
      </c>
    </row>
    <row r="482" spans="2:4">
      <c r="B482" s="1">
        <v>354.61</v>
      </c>
      <c r="C482" s="1">
        <v>43957</v>
      </c>
      <c r="D482" s="1">
        <v>13.2</v>
      </c>
    </row>
    <row r="483" spans="2:4">
      <c r="B483" s="1">
        <v>318.75</v>
      </c>
      <c r="C483" s="1">
        <v>60058</v>
      </c>
      <c r="D483" s="1">
        <v>12.6</v>
      </c>
    </row>
    <row r="484" spans="2:4">
      <c r="B484" s="1">
        <v>459.54</v>
      </c>
      <c r="C484" s="1">
        <v>74317</v>
      </c>
      <c r="D484" s="1">
        <v>14.4</v>
      </c>
    </row>
    <row r="485" spans="2:4">
      <c r="B485" s="1">
        <v>400</v>
      </c>
      <c r="C485" s="1">
        <v>43055</v>
      </c>
      <c r="D485" s="1">
        <v>14.1</v>
      </c>
    </row>
    <row r="486" spans="2:4">
      <c r="B486" s="1">
        <v>350</v>
      </c>
      <c r="C486" s="1">
        <v>72142</v>
      </c>
      <c r="D486" s="1">
        <v>12.6</v>
      </c>
    </row>
    <row r="487" spans="2:4">
      <c r="B487" s="1">
        <v>281.25</v>
      </c>
      <c r="C487" s="1">
        <v>58332</v>
      </c>
      <c r="D487" s="1">
        <v>12.5</v>
      </c>
    </row>
    <row r="488" spans="2:4">
      <c r="B488" s="1">
        <v>490.46</v>
      </c>
      <c r="C488" s="1">
        <v>55713</v>
      </c>
      <c r="D488" s="1">
        <v>14.6</v>
      </c>
    </row>
    <row r="489" spans="2:4">
      <c r="B489" s="1">
        <v>311.51</v>
      </c>
      <c r="C489" s="1">
        <v>71531</v>
      </c>
      <c r="D489" s="1">
        <v>14.7</v>
      </c>
    </row>
    <row r="490" spans="2:4">
      <c r="B490" s="1">
        <v>261.83999999999997</v>
      </c>
      <c r="C490" s="1">
        <v>60734</v>
      </c>
      <c r="D490" s="1">
        <v>13</v>
      </c>
    </row>
    <row r="491" spans="2:4">
      <c r="B491" s="1">
        <v>214.14</v>
      </c>
      <c r="C491" s="1">
        <v>39275</v>
      </c>
      <c r="D491" s="1">
        <v>13.4</v>
      </c>
    </row>
    <row r="492" spans="2:4">
      <c r="B492" s="1">
        <v>340.13</v>
      </c>
      <c r="C492" s="1">
        <v>83658</v>
      </c>
      <c r="D492" s="1">
        <v>13.6</v>
      </c>
    </row>
    <row r="493" spans="2:4">
      <c r="B493" s="1">
        <v>255.26</v>
      </c>
      <c r="C493" s="1">
        <v>58461</v>
      </c>
      <c r="D493" s="1">
        <v>12</v>
      </c>
    </row>
    <row r="494" spans="2:4">
      <c r="B494" s="1">
        <v>348.03</v>
      </c>
      <c r="C494" s="1">
        <v>70832</v>
      </c>
      <c r="D494" s="1">
        <v>12.3</v>
      </c>
    </row>
  </sheetData>
  <mergeCells count="3">
    <mergeCell ref="F7:I7"/>
    <mergeCell ref="F11:I11"/>
    <mergeCell ref="F19:I19"/>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
  <sheetViews>
    <sheetView workbookViewId="0">
      <selection activeCell="F20" sqref="F20"/>
    </sheetView>
  </sheetViews>
  <sheetFormatPr defaultColWidth="8.85546875" defaultRowHeight="15"/>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H416"/>
  <sheetViews>
    <sheetView workbookViewId="0">
      <selection activeCell="J5" sqref="J5"/>
    </sheetView>
  </sheetViews>
  <sheetFormatPr defaultColWidth="8.85546875" defaultRowHeight="15"/>
  <cols>
    <col min="1" max="1" width="7.85546875" bestFit="1" customWidth="1"/>
    <col min="2" max="2" width="4.42578125" bestFit="1" customWidth="1"/>
    <col min="3" max="3" width="21.42578125" style="19" customWidth="1"/>
    <col min="4" max="4" width="12.7109375" bestFit="1" customWidth="1"/>
    <col min="5" max="5" width="18.85546875" bestFit="1" customWidth="1"/>
    <col min="6" max="6" width="31" bestFit="1" customWidth="1"/>
    <col min="7" max="7" width="4.85546875" bestFit="1" customWidth="1"/>
    <col min="8" max="8" width="19.140625" bestFit="1" customWidth="1"/>
  </cols>
  <sheetData>
    <row r="1" spans="1:8" ht="16.5">
      <c r="A1" s="1" t="s">
        <v>4</v>
      </c>
      <c r="B1" s="1" t="s">
        <v>5</v>
      </c>
      <c r="C1" s="18" t="s">
        <v>6</v>
      </c>
      <c r="D1" s="1" t="s">
        <v>7</v>
      </c>
      <c r="E1" s="1" t="s">
        <v>12</v>
      </c>
      <c r="F1" s="1" t="s">
        <v>46</v>
      </c>
      <c r="G1" s="1" t="s">
        <v>3474</v>
      </c>
      <c r="H1" s="1" t="s">
        <v>47</v>
      </c>
    </row>
    <row r="2" spans="1:8" ht="16.5">
      <c r="A2" s="1">
        <v>1</v>
      </c>
      <c r="B2" s="1">
        <v>30</v>
      </c>
      <c r="C2" s="17">
        <v>62499.5</v>
      </c>
      <c r="D2" s="1">
        <v>246.38</v>
      </c>
      <c r="E2" s="1">
        <v>0</v>
      </c>
      <c r="F2" s="1">
        <v>64938</v>
      </c>
      <c r="G2" s="1">
        <v>0</v>
      </c>
      <c r="H2" s="1">
        <v>14.5</v>
      </c>
    </row>
    <row r="3" spans="1:8" ht="16.5">
      <c r="A3" s="1">
        <v>1</v>
      </c>
      <c r="B3" s="1">
        <v>62</v>
      </c>
      <c r="C3" s="17">
        <v>87499.5</v>
      </c>
      <c r="D3" s="1">
        <v>375.33</v>
      </c>
      <c r="E3" s="1">
        <v>0</v>
      </c>
      <c r="F3" s="1">
        <v>59645</v>
      </c>
      <c r="G3" s="1">
        <v>0</v>
      </c>
      <c r="H3" s="1">
        <v>13.5</v>
      </c>
    </row>
    <row r="4" spans="1:8" ht="16.5">
      <c r="A4" s="1">
        <v>1</v>
      </c>
      <c r="B4" s="1">
        <v>44</v>
      </c>
      <c r="C4" s="17">
        <v>62499.5</v>
      </c>
      <c r="D4" s="1">
        <v>333.88</v>
      </c>
      <c r="E4" s="1">
        <v>4</v>
      </c>
      <c r="F4" s="1">
        <v>62719</v>
      </c>
      <c r="G4" s="1">
        <v>1</v>
      </c>
      <c r="H4" s="1">
        <v>13.4</v>
      </c>
    </row>
    <row r="5" spans="1:8" ht="16.5">
      <c r="A5" s="1">
        <v>1</v>
      </c>
      <c r="B5" s="1">
        <v>30</v>
      </c>
      <c r="C5" s="17">
        <v>44999.5</v>
      </c>
      <c r="D5" s="1">
        <v>323.68</v>
      </c>
      <c r="E5" s="1">
        <v>2</v>
      </c>
      <c r="F5" s="1">
        <v>55903</v>
      </c>
      <c r="G5" s="1">
        <v>1</v>
      </c>
      <c r="H5" s="1">
        <v>14.6</v>
      </c>
    </row>
    <row r="6" spans="1:8" ht="16.5">
      <c r="A6" s="1">
        <v>1</v>
      </c>
      <c r="B6" s="1">
        <v>76</v>
      </c>
      <c r="C6" s="17">
        <v>62499.5</v>
      </c>
      <c r="D6" s="1">
        <v>399.01</v>
      </c>
      <c r="E6" s="1">
        <v>0</v>
      </c>
      <c r="F6" s="1">
        <v>100168</v>
      </c>
      <c r="G6" s="1">
        <v>1</v>
      </c>
      <c r="H6" s="1">
        <v>15.7</v>
      </c>
    </row>
    <row r="7" spans="1:8" ht="16.5">
      <c r="A7" s="1">
        <v>0</v>
      </c>
      <c r="B7" s="1">
        <v>70</v>
      </c>
      <c r="C7" s="17">
        <v>112499.5</v>
      </c>
      <c r="D7" s="1">
        <v>472.37</v>
      </c>
      <c r="E7" s="1">
        <v>0</v>
      </c>
      <c r="F7" s="1">
        <v>115351</v>
      </c>
      <c r="G7" s="1">
        <v>2</v>
      </c>
      <c r="H7" s="1">
        <v>15</v>
      </c>
    </row>
    <row r="8" spans="1:8" ht="16.5">
      <c r="A8" s="1">
        <v>1</v>
      </c>
      <c r="B8" s="1">
        <v>48</v>
      </c>
      <c r="C8" s="17">
        <v>187499.5</v>
      </c>
      <c r="D8" s="1">
        <v>490.46</v>
      </c>
      <c r="E8" s="1">
        <v>2</v>
      </c>
      <c r="F8" s="1">
        <v>133928</v>
      </c>
      <c r="G8" s="1">
        <v>0</v>
      </c>
      <c r="H8" s="1">
        <v>15.2</v>
      </c>
    </row>
    <row r="9" spans="1:8" ht="16.5">
      <c r="A9" s="1">
        <v>0</v>
      </c>
      <c r="B9" s="1">
        <v>62</v>
      </c>
      <c r="C9" s="17">
        <v>34999.5</v>
      </c>
      <c r="D9" s="1">
        <v>220.39</v>
      </c>
      <c r="E9" s="1">
        <v>0</v>
      </c>
      <c r="F9" s="1">
        <v>64999</v>
      </c>
      <c r="G9" s="1">
        <v>1</v>
      </c>
      <c r="H9" s="1">
        <v>13.8</v>
      </c>
    </row>
    <row r="10" spans="1:8" ht="16.5">
      <c r="A10" s="1">
        <v>0</v>
      </c>
      <c r="B10" s="1">
        <v>34</v>
      </c>
      <c r="C10" s="17">
        <v>87499.5</v>
      </c>
      <c r="D10" s="1">
        <v>450.99</v>
      </c>
      <c r="E10" s="1">
        <v>4</v>
      </c>
      <c r="F10" s="1">
        <v>113311</v>
      </c>
      <c r="G10" s="1">
        <v>1</v>
      </c>
      <c r="H10" s="1">
        <v>15.3</v>
      </c>
    </row>
    <row r="11" spans="1:8" ht="16.5">
      <c r="A11" s="1">
        <v>1</v>
      </c>
      <c r="B11" s="1">
        <v>54</v>
      </c>
      <c r="C11" s="17">
        <v>112499.5</v>
      </c>
      <c r="D11" s="1">
        <v>443.09</v>
      </c>
      <c r="E11" s="1">
        <v>1</v>
      </c>
      <c r="F11" s="1">
        <v>103124</v>
      </c>
      <c r="G11" s="1">
        <v>2</v>
      </c>
      <c r="H11" s="1">
        <v>15.1</v>
      </c>
    </row>
    <row r="12" spans="1:8" ht="16.5">
      <c r="A12" s="1">
        <v>0</v>
      </c>
      <c r="B12" s="1">
        <v>58</v>
      </c>
      <c r="C12" s="17">
        <v>187499.5</v>
      </c>
      <c r="D12" s="1">
        <v>475.33</v>
      </c>
      <c r="E12" s="1">
        <v>0</v>
      </c>
      <c r="F12" s="1">
        <v>120634</v>
      </c>
      <c r="G12" s="1">
        <v>2</v>
      </c>
      <c r="H12" s="1">
        <v>16</v>
      </c>
    </row>
    <row r="13" spans="1:8" ht="16.5">
      <c r="A13" s="1">
        <v>1</v>
      </c>
      <c r="B13" s="1">
        <v>40</v>
      </c>
      <c r="C13" s="17">
        <v>187499.5</v>
      </c>
      <c r="D13" s="1">
        <v>467.11</v>
      </c>
      <c r="E13" s="1">
        <v>0</v>
      </c>
      <c r="F13" s="1">
        <v>99166</v>
      </c>
      <c r="G13" s="1">
        <v>1</v>
      </c>
      <c r="H13" s="1">
        <v>14.3</v>
      </c>
    </row>
    <row r="14" spans="1:8" ht="16.5">
      <c r="A14" s="1">
        <v>0</v>
      </c>
      <c r="B14" s="1">
        <v>40</v>
      </c>
      <c r="C14" s="17">
        <v>87499.5</v>
      </c>
      <c r="D14" s="1">
        <v>295.39</v>
      </c>
      <c r="E14" s="1">
        <v>2</v>
      </c>
      <c r="F14" s="1">
        <v>71874</v>
      </c>
      <c r="G14" s="1">
        <v>2</v>
      </c>
      <c r="H14" s="1">
        <v>13.9</v>
      </c>
    </row>
    <row r="15" spans="1:8" ht="16.5">
      <c r="A15" s="1">
        <v>1</v>
      </c>
      <c r="B15" s="1">
        <v>44</v>
      </c>
      <c r="C15" s="17">
        <v>250000</v>
      </c>
      <c r="D15" s="1">
        <v>395.72</v>
      </c>
      <c r="E15" s="1">
        <v>0</v>
      </c>
      <c r="F15" s="1">
        <v>96943</v>
      </c>
      <c r="G15" s="1">
        <v>3</v>
      </c>
      <c r="H15" s="1">
        <v>14.8</v>
      </c>
    </row>
    <row r="16" spans="1:8" ht="16.5">
      <c r="A16" s="1">
        <v>1</v>
      </c>
      <c r="B16" s="1">
        <v>74</v>
      </c>
      <c r="C16" s="17">
        <v>137499.5</v>
      </c>
      <c r="D16" s="1">
        <v>419.08</v>
      </c>
      <c r="E16" s="1">
        <v>0</v>
      </c>
      <c r="F16" s="1">
        <v>119396</v>
      </c>
      <c r="G16" s="1">
        <v>1</v>
      </c>
      <c r="H16" s="1">
        <v>16.7</v>
      </c>
    </row>
    <row r="17" spans="1:8" ht="16.5">
      <c r="A17" s="1">
        <v>0</v>
      </c>
      <c r="B17" s="1">
        <v>56</v>
      </c>
      <c r="C17" s="17">
        <v>224999.5</v>
      </c>
      <c r="D17" s="1">
        <v>484.87</v>
      </c>
      <c r="E17" s="1">
        <v>0</v>
      </c>
      <c r="F17" s="1">
        <v>111028</v>
      </c>
      <c r="G17" s="1">
        <v>1</v>
      </c>
      <c r="H17" s="1">
        <v>15.1</v>
      </c>
    </row>
    <row r="18" spans="1:8" ht="16.5">
      <c r="A18" s="1">
        <v>1</v>
      </c>
      <c r="B18" s="1">
        <v>30</v>
      </c>
      <c r="C18" s="17">
        <v>112499.5</v>
      </c>
      <c r="D18" s="1">
        <v>490.46</v>
      </c>
      <c r="E18" s="1">
        <v>2</v>
      </c>
      <c r="F18" s="1">
        <v>199122</v>
      </c>
      <c r="G18" s="1">
        <v>2</v>
      </c>
      <c r="H18" s="1">
        <v>16.600000000000001</v>
      </c>
    </row>
    <row r="19" spans="1:8" ht="16.5">
      <c r="A19" s="1">
        <v>1</v>
      </c>
      <c r="B19" s="1">
        <v>40</v>
      </c>
      <c r="C19" s="17">
        <v>87499.5</v>
      </c>
      <c r="D19" s="1">
        <v>376.97</v>
      </c>
      <c r="E19" s="1">
        <v>3</v>
      </c>
      <c r="F19" s="1">
        <v>86817</v>
      </c>
      <c r="G19" s="1">
        <v>3</v>
      </c>
      <c r="H19" s="1">
        <v>12.8</v>
      </c>
    </row>
    <row r="20" spans="1:8" ht="16.5">
      <c r="A20" s="1">
        <v>1</v>
      </c>
      <c r="B20" s="1">
        <v>46</v>
      </c>
      <c r="C20" s="17">
        <v>62499.5</v>
      </c>
      <c r="D20" s="1">
        <v>444.08</v>
      </c>
      <c r="E20" s="1">
        <v>3</v>
      </c>
      <c r="F20" s="1">
        <v>101922</v>
      </c>
      <c r="G20" s="1">
        <v>0</v>
      </c>
      <c r="H20" s="1">
        <v>15</v>
      </c>
    </row>
    <row r="21" spans="1:8" ht="16.5">
      <c r="A21" s="1">
        <v>1</v>
      </c>
      <c r="B21" s="1">
        <v>38</v>
      </c>
      <c r="C21" s="17">
        <v>87499.5</v>
      </c>
      <c r="D21" s="1">
        <v>343.09</v>
      </c>
      <c r="E21" s="1">
        <v>1</v>
      </c>
      <c r="F21" s="1">
        <v>81874</v>
      </c>
      <c r="G21" s="1">
        <v>0</v>
      </c>
      <c r="H21" s="1">
        <v>15.2</v>
      </c>
    </row>
    <row r="22" spans="1:8" ht="16.5">
      <c r="A22" s="1">
        <v>1</v>
      </c>
      <c r="B22" s="1">
        <v>64</v>
      </c>
      <c r="C22" s="17">
        <v>34999.5</v>
      </c>
      <c r="D22" s="1">
        <v>277.95999999999998</v>
      </c>
      <c r="E22" s="1">
        <v>0</v>
      </c>
      <c r="F22" s="1">
        <v>76624</v>
      </c>
      <c r="G22" s="1">
        <v>2</v>
      </c>
      <c r="H22" s="1">
        <v>14.3</v>
      </c>
    </row>
    <row r="23" spans="1:8" ht="16.5">
      <c r="A23" s="1">
        <v>0</v>
      </c>
      <c r="B23" s="1">
        <v>64</v>
      </c>
      <c r="C23" s="17">
        <v>87499.5</v>
      </c>
      <c r="D23" s="1">
        <v>475.66</v>
      </c>
      <c r="E23" s="1">
        <v>0</v>
      </c>
      <c r="F23" s="1">
        <v>121473</v>
      </c>
      <c r="G23" s="1">
        <v>1</v>
      </c>
      <c r="H23" s="1">
        <v>14.2</v>
      </c>
    </row>
    <row r="24" spans="1:8" ht="16.5">
      <c r="A24" s="1">
        <v>0</v>
      </c>
      <c r="B24" s="1">
        <v>68</v>
      </c>
      <c r="C24" s="17">
        <v>62499.5</v>
      </c>
      <c r="D24" s="1">
        <v>429.28</v>
      </c>
      <c r="E24" s="1">
        <v>0</v>
      </c>
      <c r="F24" s="1">
        <v>101406</v>
      </c>
      <c r="G24" s="1">
        <v>0</v>
      </c>
      <c r="H24" s="1">
        <v>14.7</v>
      </c>
    </row>
    <row r="25" spans="1:8" ht="16.5">
      <c r="A25" s="1">
        <v>1</v>
      </c>
      <c r="B25" s="1">
        <v>52</v>
      </c>
      <c r="C25" s="17">
        <v>224999.5</v>
      </c>
      <c r="D25" s="1">
        <v>429.61</v>
      </c>
      <c r="E25" s="1">
        <v>0</v>
      </c>
      <c r="F25" s="1">
        <v>104290</v>
      </c>
      <c r="G25" s="1">
        <v>1</v>
      </c>
      <c r="H25" s="1">
        <v>14.5</v>
      </c>
    </row>
    <row r="26" spans="1:8" ht="16.5">
      <c r="A26" s="1">
        <v>1</v>
      </c>
      <c r="B26" s="1">
        <v>50</v>
      </c>
      <c r="C26" s="17">
        <v>137499.5</v>
      </c>
      <c r="D26" s="1">
        <v>355.26</v>
      </c>
      <c r="E26" s="1">
        <v>0</v>
      </c>
      <c r="F26" s="1">
        <v>83838</v>
      </c>
      <c r="G26" s="1">
        <v>1</v>
      </c>
      <c r="H26" s="1">
        <v>13.3</v>
      </c>
    </row>
    <row r="27" spans="1:8" ht="16.5">
      <c r="A27" s="1">
        <v>0</v>
      </c>
      <c r="B27" s="1">
        <v>48</v>
      </c>
      <c r="C27" s="17">
        <v>34999.5</v>
      </c>
      <c r="D27" s="1">
        <v>343.42</v>
      </c>
      <c r="E27" s="1">
        <v>1</v>
      </c>
      <c r="F27" s="1">
        <v>82499</v>
      </c>
      <c r="G27" s="1">
        <v>2</v>
      </c>
      <c r="H27" s="1">
        <v>14.8</v>
      </c>
    </row>
    <row r="28" spans="1:8" ht="16.5">
      <c r="A28" s="1">
        <v>1</v>
      </c>
      <c r="B28" s="1">
        <v>52</v>
      </c>
      <c r="C28" s="17">
        <v>250000</v>
      </c>
      <c r="D28" s="1">
        <v>490.46</v>
      </c>
      <c r="E28" s="1">
        <v>1</v>
      </c>
      <c r="F28" s="1">
        <v>109614</v>
      </c>
      <c r="G28" s="1">
        <v>2</v>
      </c>
      <c r="H28" s="1">
        <v>15.5</v>
      </c>
    </row>
    <row r="29" spans="1:8" ht="16.5">
      <c r="A29" s="1">
        <v>0</v>
      </c>
      <c r="B29" s="1">
        <v>50</v>
      </c>
      <c r="C29" s="17">
        <v>112499.5</v>
      </c>
      <c r="D29" s="1">
        <v>348.36</v>
      </c>
      <c r="E29" s="1">
        <v>0</v>
      </c>
      <c r="F29" s="1">
        <v>74456</v>
      </c>
      <c r="G29" s="1">
        <v>0</v>
      </c>
      <c r="H29" s="1">
        <v>13.2</v>
      </c>
    </row>
    <row r="30" spans="1:8" ht="16.5">
      <c r="A30" s="1">
        <v>1</v>
      </c>
      <c r="B30" s="1">
        <v>58</v>
      </c>
      <c r="C30" s="17">
        <v>112499.5</v>
      </c>
      <c r="D30" s="1">
        <v>405.92</v>
      </c>
      <c r="E30" s="1">
        <v>0</v>
      </c>
      <c r="F30" s="1">
        <v>86332</v>
      </c>
      <c r="G30" s="1">
        <v>0</v>
      </c>
      <c r="H30" s="1">
        <v>13.7</v>
      </c>
    </row>
    <row r="31" spans="1:8" ht="16.5">
      <c r="A31" s="1">
        <v>0</v>
      </c>
      <c r="B31" s="1">
        <v>50</v>
      </c>
      <c r="C31" s="17">
        <v>87499.5</v>
      </c>
      <c r="D31" s="1">
        <v>351.97</v>
      </c>
      <c r="E31" s="1">
        <v>1</v>
      </c>
      <c r="F31" s="1">
        <v>108076</v>
      </c>
      <c r="G31" s="1">
        <v>1</v>
      </c>
      <c r="H31" s="1">
        <v>14.9</v>
      </c>
    </row>
    <row r="32" spans="1:8" ht="16.5">
      <c r="A32" s="1">
        <v>1</v>
      </c>
      <c r="B32" s="1">
        <v>46</v>
      </c>
      <c r="C32" s="17">
        <v>87499.5</v>
      </c>
      <c r="D32" s="1">
        <v>363.16</v>
      </c>
      <c r="E32" s="1">
        <v>0</v>
      </c>
      <c r="F32" s="1">
        <v>86830</v>
      </c>
      <c r="G32" s="1">
        <v>0</v>
      </c>
      <c r="H32" s="1">
        <v>14.7</v>
      </c>
    </row>
    <row r="33" spans="1:8" ht="16.5">
      <c r="A33" s="1">
        <v>1</v>
      </c>
      <c r="B33" s="1">
        <v>44</v>
      </c>
      <c r="C33" s="17">
        <v>137499.5</v>
      </c>
      <c r="D33" s="1">
        <v>476.64</v>
      </c>
      <c r="E33" s="1">
        <v>0</v>
      </c>
      <c r="F33" s="1">
        <v>149565</v>
      </c>
      <c r="G33" s="1">
        <v>0</v>
      </c>
      <c r="H33" s="1">
        <v>15.9</v>
      </c>
    </row>
    <row r="34" spans="1:8" ht="16.5">
      <c r="A34" s="1">
        <v>1</v>
      </c>
      <c r="B34" s="1">
        <v>44</v>
      </c>
      <c r="C34" s="17">
        <v>112499.5</v>
      </c>
      <c r="D34" s="1">
        <v>389.14</v>
      </c>
      <c r="E34" s="1">
        <v>5</v>
      </c>
      <c r="F34" s="1">
        <v>98689</v>
      </c>
      <c r="G34" s="1">
        <v>2</v>
      </c>
      <c r="H34" s="1">
        <v>14.2</v>
      </c>
    </row>
    <row r="35" spans="1:8" ht="16.5">
      <c r="A35" s="1">
        <v>1</v>
      </c>
      <c r="B35" s="1">
        <v>46</v>
      </c>
      <c r="C35" s="17">
        <v>162499.5</v>
      </c>
      <c r="D35" s="1">
        <v>490.46</v>
      </c>
      <c r="E35" s="1">
        <v>3</v>
      </c>
      <c r="F35" s="1">
        <v>125666</v>
      </c>
      <c r="G35" s="1">
        <v>1</v>
      </c>
      <c r="H35" s="1">
        <v>15</v>
      </c>
    </row>
    <row r="36" spans="1:8" ht="16.5">
      <c r="A36" s="1">
        <v>0</v>
      </c>
      <c r="B36" s="1">
        <v>46</v>
      </c>
      <c r="C36" s="17">
        <v>87499.5</v>
      </c>
      <c r="D36" s="1">
        <v>458.22</v>
      </c>
      <c r="E36" s="1">
        <v>1</v>
      </c>
      <c r="F36" s="1">
        <v>109651</v>
      </c>
      <c r="G36" s="1">
        <v>2</v>
      </c>
      <c r="H36" s="1">
        <v>15.4</v>
      </c>
    </row>
    <row r="37" spans="1:8" ht="16.5">
      <c r="A37" s="1">
        <v>0</v>
      </c>
      <c r="B37" s="1">
        <v>40</v>
      </c>
      <c r="C37" s="17">
        <v>162499.5</v>
      </c>
      <c r="D37" s="1">
        <v>490.46</v>
      </c>
      <c r="E37" s="1">
        <v>1</v>
      </c>
      <c r="F37" s="1">
        <v>104166</v>
      </c>
      <c r="G37" s="1">
        <v>1</v>
      </c>
      <c r="H37" s="1">
        <v>15.9</v>
      </c>
    </row>
    <row r="38" spans="1:8" ht="16.5">
      <c r="A38" s="1">
        <v>0</v>
      </c>
      <c r="B38" s="1">
        <v>70</v>
      </c>
      <c r="C38" s="17">
        <v>62499.5</v>
      </c>
      <c r="D38" s="1">
        <v>354.93</v>
      </c>
      <c r="E38" s="1">
        <v>0</v>
      </c>
      <c r="F38" s="1">
        <v>69499</v>
      </c>
      <c r="G38" s="1">
        <v>1</v>
      </c>
      <c r="H38" s="1">
        <v>13.6</v>
      </c>
    </row>
    <row r="39" spans="1:8" ht="16.5">
      <c r="A39" s="1">
        <v>0</v>
      </c>
      <c r="B39" s="1">
        <v>48</v>
      </c>
      <c r="C39" s="17">
        <v>137499.5</v>
      </c>
      <c r="D39" s="1">
        <v>359.87</v>
      </c>
      <c r="E39" s="1">
        <v>0</v>
      </c>
      <c r="F39" s="1">
        <v>73689</v>
      </c>
      <c r="G39" s="1">
        <v>1</v>
      </c>
      <c r="H39" s="1">
        <v>14.3</v>
      </c>
    </row>
    <row r="40" spans="1:8" ht="16.5">
      <c r="A40" s="1">
        <v>1</v>
      </c>
      <c r="B40" s="1">
        <v>60</v>
      </c>
      <c r="C40" s="17">
        <v>87499.5</v>
      </c>
      <c r="D40" s="1">
        <v>384.21</v>
      </c>
      <c r="E40" s="1">
        <v>0</v>
      </c>
      <c r="F40" s="1">
        <v>86249</v>
      </c>
      <c r="G40" s="1">
        <v>1</v>
      </c>
      <c r="H40" s="1">
        <v>15.3</v>
      </c>
    </row>
    <row r="41" spans="1:8" ht="16.5">
      <c r="A41" s="1">
        <v>1</v>
      </c>
      <c r="B41" s="1">
        <v>52</v>
      </c>
      <c r="C41" s="17">
        <v>112499.5</v>
      </c>
      <c r="D41" s="1">
        <v>345.72</v>
      </c>
      <c r="E41" s="1">
        <v>0</v>
      </c>
      <c r="F41" s="1">
        <v>66695</v>
      </c>
      <c r="G41" s="1">
        <v>2</v>
      </c>
      <c r="H41" s="1">
        <v>13.1</v>
      </c>
    </row>
    <row r="42" spans="1:8" ht="16.5">
      <c r="A42" s="1">
        <v>1</v>
      </c>
      <c r="B42" s="1">
        <v>30</v>
      </c>
      <c r="C42" s="17">
        <v>112499.5</v>
      </c>
      <c r="D42" s="1">
        <v>361.84</v>
      </c>
      <c r="E42" s="1">
        <v>4</v>
      </c>
      <c r="F42" s="1">
        <v>105221</v>
      </c>
      <c r="G42" s="1">
        <v>0</v>
      </c>
      <c r="H42" s="1">
        <v>14.3</v>
      </c>
    </row>
    <row r="43" spans="1:8" ht="16.5">
      <c r="A43" s="1">
        <v>0</v>
      </c>
      <c r="B43" s="1">
        <v>42</v>
      </c>
      <c r="C43" s="17">
        <v>62499.5</v>
      </c>
      <c r="D43" s="1">
        <v>312.5</v>
      </c>
      <c r="E43" s="1">
        <v>0</v>
      </c>
      <c r="F43" s="1">
        <v>83257</v>
      </c>
      <c r="G43" s="1">
        <v>1</v>
      </c>
      <c r="H43" s="1">
        <v>12.3</v>
      </c>
    </row>
    <row r="44" spans="1:8" ht="16.5">
      <c r="A44" s="1">
        <v>1</v>
      </c>
      <c r="B44" s="1">
        <v>42</v>
      </c>
      <c r="C44" s="17">
        <v>224999.5</v>
      </c>
      <c r="D44" s="1">
        <v>465.13</v>
      </c>
      <c r="E44" s="1">
        <v>2</v>
      </c>
      <c r="F44" s="1">
        <v>110118</v>
      </c>
      <c r="G44" s="1">
        <v>0</v>
      </c>
      <c r="H44" s="1">
        <v>15.6</v>
      </c>
    </row>
    <row r="45" spans="1:8" ht="16.5">
      <c r="A45" s="1">
        <v>1</v>
      </c>
      <c r="B45" s="1">
        <v>56</v>
      </c>
      <c r="C45" s="17">
        <v>87499.5</v>
      </c>
      <c r="D45" s="1">
        <v>344.41</v>
      </c>
      <c r="E45" s="1">
        <v>0</v>
      </c>
      <c r="F45" s="1">
        <v>75171</v>
      </c>
      <c r="G45" s="1">
        <v>3</v>
      </c>
      <c r="H45" s="1">
        <v>13.7</v>
      </c>
    </row>
    <row r="46" spans="1:8" ht="16.5">
      <c r="A46" s="1">
        <v>1</v>
      </c>
      <c r="B46" s="1">
        <v>62</v>
      </c>
      <c r="C46" s="17">
        <v>187499.5</v>
      </c>
      <c r="D46" s="1">
        <v>490.46</v>
      </c>
      <c r="E46" s="1">
        <v>0</v>
      </c>
      <c r="F46" s="1">
        <v>549999</v>
      </c>
      <c r="G46" s="1">
        <v>0</v>
      </c>
      <c r="H46" s="1">
        <v>16.5</v>
      </c>
    </row>
    <row r="47" spans="1:8" ht="16.5">
      <c r="A47" s="1">
        <v>0</v>
      </c>
      <c r="B47" s="1">
        <v>52</v>
      </c>
      <c r="C47" s="17">
        <v>162499.5</v>
      </c>
      <c r="D47" s="1">
        <v>490.46</v>
      </c>
      <c r="E47" s="1">
        <v>0</v>
      </c>
      <c r="F47" s="1">
        <v>171130</v>
      </c>
      <c r="G47" s="1">
        <v>1</v>
      </c>
      <c r="H47" s="1">
        <v>15.7</v>
      </c>
    </row>
    <row r="48" spans="1:8" ht="16.5">
      <c r="A48" s="1">
        <v>1</v>
      </c>
      <c r="B48" s="1">
        <v>40</v>
      </c>
      <c r="C48" s="17">
        <v>187499.5</v>
      </c>
      <c r="D48" s="1">
        <v>434.87</v>
      </c>
      <c r="E48" s="1">
        <v>3</v>
      </c>
      <c r="F48" s="1">
        <v>124443</v>
      </c>
      <c r="G48" s="1">
        <v>2</v>
      </c>
      <c r="H48" s="1">
        <v>16</v>
      </c>
    </row>
    <row r="49" spans="1:8" ht="16.5">
      <c r="A49" s="1">
        <v>1</v>
      </c>
      <c r="B49" s="1">
        <v>48</v>
      </c>
      <c r="C49" s="17">
        <v>162499.5</v>
      </c>
      <c r="D49" s="1">
        <v>490.46</v>
      </c>
      <c r="E49" s="1">
        <v>4</v>
      </c>
      <c r="F49" s="1">
        <v>191048</v>
      </c>
      <c r="G49" s="1">
        <v>1</v>
      </c>
      <c r="H49" s="1">
        <v>15.8</v>
      </c>
    </row>
    <row r="50" spans="1:8" ht="16.5">
      <c r="A50" s="1">
        <v>1</v>
      </c>
      <c r="B50" s="1">
        <v>56</v>
      </c>
      <c r="C50" s="17">
        <v>87499.5</v>
      </c>
      <c r="D50" s="1">
        <v>315.13</v>
      </c>
      <c r="E50" s="1">
        <v>0</v>
      </c>
      <c r="F50" s="1">
        <v>85322</v>
      </c>
      <c r="G50" s="1">
        <v>1</v>
      </c>
      <c r="H50" s="1">
        <v>12.8</v>
      </c>
    </row>
    <row r="51" spans="1:8" ht="16.5">
      <c r="A51" s="1">
        <v>1</v>
      </c>
      <c r="B51" s="1">
        <v>40</v>
      </c>
      <c r="C51" s="17">
        <v>187499.5</v>
      </c>
      <c r="D51" s="1">
        <v>432.24</v>
      </c>
      <c r="E51" s="1">
        <v>2</v>
      </c>
      <c r="F51" s="1">
        <v>120016</v>
      </c>
      <c r="G51" s="1">
        <v>0</v>
      </c>
      <c r="H51" s="1">
        <v>15.7</v>
      </c>
    </row>
    <row r="52" spans="1:8" ht="16.5">
      <c r="A52" s="1">
        <v>1</v>
      </c>
      <c r="B52" s="1">
        <v>52</v>
      </c>
      <c r="C52" s="17">
        <v>62499.5</v>
      </c>
      <c r="D52" s="1">
        <v>456.25</v>
      </c>
      <c r="E52" s="1">
        <v>0</v>
      </c>
      <c r="F52" s="1">
        <v>91506</v>
      </c>
      <c r="G52" s="1">
        <v>3</v>
      </c>
      <c r="H52" s="1">
        <v>14.9</v>
      </c>
    </row>
    <row r="53" spans="1:8" ht="16.5">
      <c r="A53" s="1">
        <v>0</v>
      </c>
      <c r="B53" s="1">
        <v>62</v>
      </c>
      <c r="C53" s="17">
        <v>137499.5</v>
      </c>
      <c r="D53" s="1">
        <v>387.83</v>
      </c>
      <c r="E53" s="1">
        <v>0</v>
      </c>
      <c r="F53" s="1">
        <v>87261</v>
      </c>
      <c r="G53" s="1">
        <v>0</v>
      </c>
      <c r="H53" s="1">
        <v>15.2</v>
      </c>
    </row>
    <row r="54" spans="1:8" ht="16.5">
      <c r="A54" s="1">
        <v>0</v>
      </c>
      <c r="B54" s="1">
        <v>50</v>
      </c>
      <c r="C54" s="17">
        <v>250000</v>
      </c>
      <c r="D54" s="1">
        <v>490.46</v>
      </c>
      <c r="E54" s="1">
        <v>0</v>
      </c>
      <c r="F54" s="1">
        <v>138914</v>
      </c>
      <c r="G54" s="1">
        <v>0</v>
      </c>
      <c r="H54" s="1">
        <v>15.8</v>
      </c>
    </row>
    <row r="55" spans="1:8" ht="16.5">
      <c r="A55" s="1">
        <v>1</v>
      </c>
      <c r="B55" s="1">
        <v>50</v>
      </c>
      <c r="C55" s="17">
        <v>112499.5</v>
      </c>
      <c r="D55" s="1">
        <v>354.61</v>
      </c>
      <c r="E55" s="1">
        <v>4</v>
      </c>
      <c r="F55" s="1">
        <v>75845</v>
      </c>
      <c r="G55" s="1">
        <v>2</v>
      </c>
      <c r="H55" s="1">
        <v>15.3</v>
      </c>
    </row>
    <row r="56" spans="1:8" ht="16.5">
      <c r="A56" s="1">
        <v>1</v>
      </c>
      <c r="B56" s="1">
        <v>60</v>
      </c>
      <c r="C56" s="17">
        <v>137499.5</v>
      </c>
      <c r="D56" s="1">
        <v>354.61</v>
      </c>
      <c r="E56" s="1">
        <v>0</v>
      </c>
      <c r="F56" s="1">
        <v>93408</v>
      </c>
      <c r="G56" s="1">
        <v>2</v>
      </c>
      <c r="H56" s="1">
        <v>15</v>
      </c>
    </row>
    <row r="57" spans="1:8" ht="16.5">
      <c r="A57" s="1">
        <v>0</v>
      </c>
      <c r="B57" s="1">
        <v>54</v>
      </c>
      <c r="C57" s="17">
        <v>224999.5</v>
      </c>
      <c r="D57" s="1">
        <v>490.46</v>
      </c>
      <c r="E57" s="1">
        <v>3</v>
      </c>
      <c r="F57" s="1">
        <v>130287</v>
      </c>
      <c r="G57" s="1">
        <v>2</v>
      </c>
      <c r="H57" s="1">
        <v>15.8</v>
      </c>
    </row>
    <row r="58" spans="1:8" ht="16.5">
      <c r="A58" s="1">
        <v>1</v>
      </c>
      <c r="B58" s="1">
        <v>56</v>
      </c>
      <c r="C58" s="17">
        <v>137499.5</v>
      </c>
      <c r="D58" s="1">
        <v>379.93</v>
      </c>
      <c r="E58" s="1">
        <v>1</v>
      </c>
      <c r="F58" s="1">
        <v>85951</v>
      </c>
      <c r="G58" s="1">
        <v>1</v>
      </c>
      <c r="H58" s="1">
        <v>14.7</v>
      </c>
    </row>
    <row r="59" spans="1:8" ht="16.5">
      <c r="A59" s="1">
        <v>0</v>
      </c>
      <c r="B59" s="1">
        <v>38</v>
      </c>
      <c r="C59" s="17">
        <v>112499.5</v>
      </c>
      <c r="D59" s="1">
        <v>392.11</v>
      </c>
      <c r="E59" s="1">
        <v>2</v>
      </c>
      <c r="F59" s="1">
        <v>86020</v>
      </c>
      <c r="G59" s="1">
        <v>1</v>
      </c>
      <c r="H59" s="1">
        <v>14.6</v>
      </c>
    </row>
    <row r="60" spans="1:8" ht="16.5">
      <c r="A60" s="1">
        <v>1</v>
      </c>
      <c r="B60" s="1">
        <v>44</v>
      </c>
      <c r="C60" s="17">
        <v>62499.5</v>
      </c>
      <c r="D60" s="1">
        <v>323.02999999999997</v>
      </c>
      <c r="E60" s="1">
        <v>1</v>
      </c>
      <c r="F60" s="1">
        <v>71562</v>
      </c>
      <c r="G60" s="1">
        <v>0</v>
      </c>
      <c r="H60" s="1">
        <v>13.2</v>
      </c>
    </row>
    <row r="61" spans="1:8" ht="16.5">
      <c r="A61" s="1">
        <v>0</v>
      </c>
      <c r="B61" s="1">
        <v>50</v>
      </c>
      <c r="C61" s="17">
        <v>112499.5</v>
      </c>
      <c r="D61" s="1">
        <v>335.53</v>
      </c>
      <c r="E61" s="1">
        <v>0</v>
      </c>
      <c r="F61" s="1">
        <v>107712</v>
      </c>
      <c r="G61" s="1">
        <v>2</v>
      </c>
      <c r="H61" s="1">
        <v>14.4</v>
      </c>
    </row>
    <row r="62" spans="1:8" ht="16.5">
      <c r="A62" s="1">
        <v>1</v>
      </c>
      <c r="B62" s="1">
        <v>62</v>
      </c>
      <c r="C62" s="17">
        <v>250000</v>
      </c>
      <c r="D62" s="1">
        <v>464.8</v>
      </c>
      <c r="E62" s="1">
        <v>0</v>
      </c>
      <c r="F62" s="1">
        <v>119166</v>
      </c>
      <c r="G62" s="1">
        <v>2</v>
      </c>
      <c r="H62" s="1">
        <v>15.6</v>
      </c>
    </row>
    <row r="63" spans="1:8" ht="16.5">
      <c r="A63" s="1">
        <v>0</v>
      </c>
      <c r="B63" s="1">
        <v>80</v>
      </c>
      <c r="C63" s="17">
        <v>62499.5</v>
      </c>
      <c r="D63" s="1">
        <v>300.66000000000003</v>
      </c>
      <c r="E63" s="1">
        <v>0</v>
      </c>
      <c r="F63" s="1">
        <v>116994</v>
      </c>
      <c r="G63" s="1">
        <v>1</v>
      </c>
      <c r="H63" s="1">
        <v>13.3</v>
      </c>
    </row>
    <row r="64" spans="1:8" ht="16.5">
      <c r="A64" s="1">
        <v>0</v>
      </c>
      <c r="B64" s="1">
        <v>52</v>
      </c>
      <c r="C64" s="17">
        <v>224999.5</v>
      </c>
      <c r="D64" s="1">
        <v>473.03</v>
      </c>
      <c r="E64" s="1">
        <v>0</v>
      </c>
      <c r="F64" s="1">
        <v>101562</v>
      </c>
      <c r="G64" s="1">
        <v>1</v>
      </c>
      <c r="H64" s="1">
        <v>15</v>
      </c>
    </row>
    <row r="65" spans="1:8" ht="16.5">
      <c r="A65" s="1">
        <v>1</v>
      </c>
      <c r="B65" s="1">
        <v>40</v>
      </c>
      <c r="C65" s="17">
        <v>87499.5</v>
      </c>
      <c r="D65" s="1">
        <v>430.59</v>
      </c>
      <c r="E65" s="1">
        <v>0</v>
      </c>
      <c r="F65" s="1">
        <v>116900</v>
      </c>
      <c r="G65" s="1">
        <v>0</v>
      </c>
      <c r="H65" s="1">
        <v>15</v>
      </c>
    </row>
    <row r="66" spans="1:8" ht="16.5">
      <c r="A66" s="1">
        <v>1</v>
      </c>
      <c r="B66" s="1">
        <v>46</v>
      </c>
      <c r="C66" s="17">
        <v>137499.5</v>
      </c>
      <c r="D66" s="1">
        <v>452.3</v>
      </c>
      <c r="E66" s="1">
        <v>1</v>
      </c>
      <c r="F66" s="1">
        <v>118209</v>
      </c>
      <c r="G66" s="1">
        <v>0</v>
      </c>
      <c r="H66" s="1">
        <v>15.3</v>
      </c>
    </row>
    <row r="67" spans="1:8" ht="16.5">
      <c r="A67" s="1">
        <v>0</v>
      </c>
      <c r="B67" s="1">
        <v>44</v>
      </c>
      <c r="C67" s="17">
        <v>87499.5</v>
      </c>
      <c r="D67" s="1">
        <v>315.79000000000002</v>
      </c>
      <c r="E67" s="1">
        <v>0</v>
      </c>
      <c r="F67" s="1">
        <v>66543</v>
      </c>
      <c r="G67" s="1">
        <v>1</v>
      </c>
      <c r="H67" s="1">
        <v>12.4</v>
      </c>
    </row>
    <row r="68" spans="1:8" ht="16.5">
      <c r="A68" s="1">
        <v>0</v>
      </c>
      <c r="B68" s="1">
        <v>58</v>
      </c>
      <c r="C68" s="17">
        <v>87499.5</v>
      </c>
      <c r="D68" s="1">
        <v>336.84</v>
      </c>
      <c r="E68" s="1">
        <v>0</v>
      </c>
      <c r="F68" s="1">
        <v>71229</v>
      </c>
      <c r="G68" s="1">
        <v>3</v>
      </c>
      <c r="H68" s="1">
        <v>13.7</v>
      </c>
    </row>
    <row r="69" spans="1:8" ht="16.5">
      <c r="A69" s="1">
        <v>0</v>
      </c>
      <c r="B69" s="1">
        <v>32</v>
      </c>
      <c r="C69" s="17">
        <v>44999.5</v>
      </c>
      <c r="D69" s="1">
        <v>361.84</v>
      </c>
      <c r="E69" s="1">
        <v>0</v>
      </c>
      <c r="F69" s="1">
        <v>107999</v>
      </c>
      <c r="G69" s="1">
        <v>1</v>
      </c>
      <c r="H69" s="1">
        <v>12.5</v>
      </c>
    </row>
    <row r="70" spans="1:8" ht="16.5">
      <c r="A70" s="1">
        <v>1</v>
      </c>
      <c r="B70" s="1">
        <v>66</v>
      </c>
      <c r="C70" s="17">
        <v>44999.5</v>
      </c>
      <c r="D70" s="1">
        <v>332.89</v>
      </c>
      <c r="E70" s="1">
        <v>2</v>
      </c>
      <c r="F70" s="1">
        <v>71154</v>
      </c>
      <c r="G70" s="1">
        <v>2</v>
      </c>
      <c r="H70" s="1">
        <v>13.6</v>
      </c>
    </row>
    <row r="71" spans="1:8" ht="16.5">
      <c r="A71" s="1">
        <v>0</v>
      </c>
      <c r="B71" s="1">
        <v>58</v>
      </c>
      <c r="C71" s="17">
        <v>162499.5</v>
      </c>
      <c r="D71" s="1">
        <v>460.2</v>
      </c>
      <c r="E71" s="1">
        <v>0</v>
      </c>
      <c r="F71" s="1">
        <v>153164</v>
      </c>
      <c r="G71" s="1">
        <v>0</v>
      </c>
      <c r="H71" s="1">
        <v>17.2</v>
      </c>
    </row>
    <row r="72" spans="1:8" ht="16.5">
      <c r="A72" s="1">
        <v>0</v>
      </c>
      <c r="B72" s="1">
        <v>54</v>
      </c>
      <c r="C72" s="17">
        <v>87499.5</v>
      </c>
      <c r="D72" s="1">
        <v>348.68</v>
      </c>
      <c r="E72" s="1">
        <v>0</v>
      </c>
      <c r="F72" s="1">
        <v>105681</v>
      </c>
      <c r="G72" s="1">
        <v>1</v>
      </c>
      <c r="H72" s="1">
        <v>15.3</v>
      </c>
    </row>
    <row r="73" spans="1:8" ht="16.5">
      <c r="A73" s="1">
        <v>1</v>
      </c>
      <c r="B73" s="1">
        <v>62</v>
      </c>
      <c r="C73" s="17">
        <v>87499.5</v>
      </c>
      <c r="D73" s="1">
        <v>490.46</v>
      </c>
      <c r="E73" s="1">
        <v>0</v>
      </c>
      <c r="F73" s="1">
        <v>101562</v>
      </c>
      <c r="G73" s="1">
        <v>1</v>
      </c>
      <c r="H73" s="1">
        <v>15.6</v>
      </c>
    </row>
    <row r="74" spans="1:8" ht="16.5">
      <c r="A74" s="1">
        <v>1</v>
      </c>
      <c r="B74" s="1">
        <v>46</v>
      </c>
      <c r="C74" s="17">
        <v>137499.5</v>
      </c>
      <c r="D74" s="1">
        <v>385.2</v>
      </c>
      <c r="E74" s="1">
        <v>1</v>
      </c>
      <c r="F74" s="1">
        <v>90249</v>
      </c>
      <c r="G74" s="1">
        <v>1</v>
      </c>
      <c r="H74" s="1">
        <v>15.8</v>
      </c>
    </row>
    <row r="75" spans="1:8" ht="16.5">
      <c r="A75" s="1">
        <v>0</v>
      </c>
      <c r="B75" s="1">
        <v>72</v>
      </c>
      <c r="C75" s="17">
        <v>87499.5</v>
      </c>
      <c r="D75" s="1">
        <v>347.37</v>
      </c>
      <c r="E75" s="1">
        <v>0</v>
      </c>
      <c r="F75" s="1">
        <v>62431</v>
      </c>
      <c r="G75" s="1">
        <v>1</v>
      </c>
      <c r="H75" s="1">
        <v>12.8</v>
      </c>
    </row>
    <row r="76" spans="1:8" ht="16.5">
      <c r="A76" s="1">
        <v>1</v>
      </c>
      <c r="B76" s="1">
        <v>68</v>
      </c>
      <c r="C76" s="17">
        <v>62499.5</v>
      </c>
      <c r="D76" s="1">
        <v>427.96</v>
      </c>
      <c r="E76" s="1">
        <v>0</v>
      </c>
      <c r="F76" s="1">
        <v>81212</v>
      </c>
      <c r="G76" s="1">
        <v>0</v>
      </c>
      <c r="H76" s="1">
        <v>15.6</v>
      </c>
    </row>
    <row r="77" spans="1:8" ht="16.5">
      <c r="A77" s="1">
        <v>1</v>
      </c>
      <c r="B77" s="1">
        <v>42</v>
      </c>
      <c r="C77" s="17">
        <v>62499.5</v>
      </c>
      <c r="D77" s="1">
        <v>421.38</v>
      </c>
      <c r="E77" s="1">
        <v>1</v>
      </c>
      <c r="F77" s="1">
        <v>100716</v>
      </c>
      <c r="G77" s="1">
        <v>2</v>
      </c>
      <c r="H77" s="1">
        <v>15.3</v>
      </c>
    </row>
    <row r="78" spans="1:8" ht="16.5">
      <c r="A78" s="1">
        <v>1</v>
      </c>
      <c r="B78" s="1">
        <v>54</v>
      </c>
      <c r="C78" s="17">
        <v>224999.5</v>
      </c>
      <c r="D78" s="1">
        <v>376.97</v>
      </c>
      <c r="E78" s="1">
        <v>0</v>
      </c>
      <c r="F78" s="1">
        <v>66166</v>
      </c>
      <c r="G78" s="1">
        <v>2</v>
      </c>
      <c r="H78" s="1">
        <v>15.1</v>
      </c>
    </row>
    <row r="79" spans="1:8" ht="16.5">
      <c r="A79" s="1">
        <v>1</v>
      </c>
      <c r="B79" s="1">
        <v>50</v>
      </c>
      <c r="C79" s="17">
        <v>187499.5</v>
      </c>
      <c r="D79" s="1">
        <v>465.79</v>
      </c>
      <c r="E79" s="1">
        <v>1</v>
      </c>
      <c r="F79" s="1">
        <v>116849</v>
      </c>
      <c r="G79" s="1">
        <v>2</v>
      </c>
      <c r="H79" s="1">
        <v>15.1</v>
      </c>
    </row>
    <row r="80" spans="1:8" ht="16.5">
      <c r="A80" s="1">
        <v>0</v>
      </c>
      <c r="B80" s="1">
        <v>66</v>
      </c>
      <c r="C80" s="17">
        <v>87499.5</v>
      </c>
      <c r="D80" s="1">
        <v>453.95</v>
      </c>
      <c r="E80" s="1">
        <v>0</v>
      </c>
      <c r="F80" s="1">
        <v>107782</v>
      </c>
      <c r="G80" s="1">
        <v>1</v>
      </c>
      <c r="H80" s="1">
        <v>15.5</v>
      </c>
    </row>
    <row r="81" spans="1:8" ht="16.5">
      <c r="A81" s="1">
        <v>1</v>
      </c>
      <c r="B81" s="1">
        <v>72</v>
      </c>
      <c r="C81" s="17">
        <v>87499.5</v>
      </c>
      <c r="D81" s="1">
        <v>490.46</v>
      </c>
      <c r="E81" s="1">
        <v>0</v>
      </c>
      <c r="F81" s="1">
        <v>137283</v>
      </c>
      <c r="G81" s="1">
        <v>1</v>
      </c>
      <c r="H81" s="1">
        <v>15.8</v>
      </c>
    </row>
    <row r="82" spans="1:8" ht="16.5">
      <c r="A82" s="1">
        <v>0</v>
      </c>
      <c r="B82" s="1">
        <v>32</v>
      </c>
      <c r="C82" s="17">
        <v>62499.5</v>
      </c>
      <c r="D82" s="1">
        <v>323.36</v>
      </c>
      <c r="E82" s="1">
        <v>0</v>
      </c>
      <c r="F82" s="1">
        <v>69317</v>
      </c>
      <c r="G82" s="1">
        <v>0</v>
      </c>
      <c r="H82" s="1">
        <v>14.4</v>
      </c>
    </row>
    <row r="83" spans="1:8" ht="16.5">
      <c r="A83" s="1">
        <v>1</v>
      </c>
      <c r="B83" s="1">
        <v>44</v>
      </c>
      <c r="C83" s="17">
        <v>87499.5</v>
      </c>
      <c r="D83" s="1">
        <v>470.39</v>
      </c>
      <c r="E83" s="1">
        <v>0</v>
      </c>
      <c r="F83" s="1">
        <v>112980</v>
      </c>
      <c r="G83" s="1">
        <v>0</v>
      </c>
      <c r="H83" s="1">
        <v>16.3</v>
      </c>
    </row>
    <row r="84" spans="1:8" ht="16.5">
      <c r="A84" s="1">
        <v>1</v>
      </c>
      <c r="B84" s="1">
        <v>36</v>
      </c>
      <c r="C84" s="17">
        <v>250000</v>
      </c>
      <c r="D84" s="1">
        <v>490.46</v>
      </c>
      <c r="E84" s="1">
        <v>0</v>
      </c>
      <c r="F84" s="1">
        <v>110673</v>
      </c>
      <c r="G84" s="1">
        <v>2</v>
      </c>
      <c r="H84" s="1">
        <v>15.2</v>
      </c>
    </row>
    <row r="85" spans="1:8" ht="16.5">
      <c r="A85" s="1">
        <v>0</v>
      </c>
      <c r="B85" s="1">
        <v>70</v>
      </c>
      <c r="C85" s="17">
        <v>87499.5</v>
      </c>
      <c r="D85" s="1">
        <v>427.63</v>
      </c>
      <c r="E85" s="1">
        <v>0</v>
      </c>
      <c r="F85" s="1">
        <v>105164</v>
      </c>
      <c r="G85" s="1">
        <v>2</v>
      </c>
      <c r="H85" s="1">
        <v>15.8</v>
      </c>
    </row>
    <row r="86" spans="1:8" ht="16.5">
      <c r="A86" s="1">
        <v>1</v>
      </c>
      <c r="B86" s="1">
        <v>52</v>
      </c>
      <c r="C86" s="17">
        <v>162499.5</v>
      </c>
      <c r="D86" s="1">
        <v>490.46</v>
      </c>
      <c r="E86" s="1">
        <v>1</v>
      </c>
      <c r="F86" s="1">
        <v>160038</v>
      </c>
      <c r="G86" s="1">
        <v>1</v>
      </c>
      <c r="H86" s="1">
        <v>16.399999999999999</v>
      </c>
    </row>
    <row r="87" spans="1:8" ht="16.5">
      <c r="A87" s="1">
        <v>1</v>
      </c>
      <c r="B87" s="1">
        <v>54</v>
      </c>
      <c r="C87" s="17">
        <v>250000</v>
      </c>
      <c r="D87" s="1">
        <v>469.08</v>
      </c>
      <c r="E87" s="1">
        <v>0</v>
      </c>
      <c r="F87" s="1">
        <v>153868</v>
      </c>
      <c r="G87" s="1">
        <v>3</v>
      </c>
      <c r="H87" s="1">
        <v>16.100000000000001</v>
      </c>
    </row>
    <row r="88" spans="1:8" ht="16.5">
      <c r="A88" s="1">
        <v>1</v>
      </c>
      <c r="B88" s="1">
        <v>74</v>
      </c>
      <c r="C88" s="17">
        <v>187499.5</v>
      </c>
      <c r="D88" s="1">
        <v>490.46</v>
      </c>
      <c r="E88" s="1">
        <v>0</v>
      </c>
      <c r="F88" s="1">
        <v>147209</v>
      </c>
      <c r="G88" s="1">
        <v>1</v>
      </c>
      <c r="H88" s="1">
        <v>16.5</v>
      </c>
    </row>
    <row r="89" spans="1:8" ht="16.5">
      <c r="A89" s="1">
        <v>1</v>
      </c>
      <c r="B89" s="1">
        <v>64</v>
      </c>
      <c r="C89" s="17">
        <v>62499.5</v>
      </c>
      <c r="D89" s="1">
        <v>400</v>
      </c>
      <c r="E89" s="1">
        <v>0</v>
      </c>
      <c r="F89" s="1">
        <v>80356</v>
      </c>
      <c r="G89" s="1">
        <v>2</v>
      </c>
      <c r="H89" s="1">
        <v>14.4</v>
      </c>
    </row>
    <row r="90" spans="1:8" ht="16.5">
      <c r="A90" s="1">
        <v>0</v>
      </c>
      <c r="B90" s="1">
        <v>48</v>
      </c>
      <c r="C90" s="17">
        <v>20000</v>
      </c>
      <c r="D90" s="1">
        <v>255.92</v>
      </c>
      <c r="E90" s="1">
        <v>1</v>
      </c>
      <c r="F90" s="1">
        <v>93437</v>
      </c>
      <c r="G90" s="1">
        <v>1</v>
      </c>
      <c r="H90" s="1">
        <v>14.7</v>
      </c>
    </row>
    <row r="91" spans="1:8" ht="16.5">
      <c r="A91" s="1">
        <v>1</v>
      </c>
      <c r="B91" s="1">
        <v>56</v>
      </c>
      <c r="C91" s="17">
        <v>30000</v>
      </c>
      <c r="D91" s="1">
        <v>393.42</v>
      </c>
      <c r="E91" s="1">
        <v>0</v>
      </c>
      <c r="F91" s="1">
        <v>109090</v>
      </c>
      <c r="G91" s="1">
        <v>1</v>
      </c>
      <c r="H91" s="1">
        <v>14.6</v>
      </c>
    </row>
    <row r="92" spans="1:8" ht="16.5">
      <c r="A92" s="1">
        <v>1</v>
      </c>
      <c r="B92" s="1">
        <v>42</v>
      </c>
      <c r="C92" s="17">
        <v>47500</v>
      </c>
      <c r="D92" s="1">
        <v>329.61</v>
      </c>
      <c r="E92" s="1">
        <v>3</v>
      </c>
      <c r="F92" s="1">
        <v>82370</v>
      </c>
      <c r="G92" s="1">
        <v>1</v>
      </c>
      <c r="H92" s="1">
        <v>14.6</v>
      </c>
    </row>
    <row r="93" spans="1:8" ht="16.5">
      <c r="A93" s="1">
        <v>1</v>
      </c>
      <c r="B93" s="1">
        <v>46</v>
      </c>
      <c r="C93" s="17">
        <v>135000</v>
      </c>
      <c r="D93" s="1">
        <v>439.14</v>
      </c>
      <c r="E93" s="1">
        <v>2</v>
      </c>
      <c r="F93" s="1">
        <v>72737</v>
      </c>
      <c r="G93" s="1">
        <v>1</v>
      </c>
      <c r="H93" s="1">
        <v>14</v>
      </c>
    </row>
    <row r="94" spans="1:8" ht="16.5">
      <c r="A94" s="1">
        <v>1</v>
      </c>
      <c r="B94" s="1">
        <v>68</v>
      </c>
      <c r="C94" s="17">
        <v>25000</v>
      </c>
      <c r="D94" s="1">
        <v>392.11</v>
      </c>
      <c r="E94" s="1">
        <v>1</v>
      </c>
      <c r="F94" s="1">
        <v>78725</v>
      </c>
      <c r="G94" s="1">
        <v>1</v>
      </c>
      <c r="H94" s="1">
        <v>13.9</v>
      </c>
    </row>
    <row r="95" spans="1:8" ht="16.5">
      <c r="A95" s="1">
        <v>1</v>
      </c>
      <c r="B95" s="1">
        <v>40</v>
      </c>
      <c r="C95" s="17">
        <v>60000</v>
      </c>
      <c r="D95" s="1">
        <v>428.29</v>
      </c>
      <c r="E95" s="1">
        <v>4</v>
      </c>
      <c r="F95" s="1">
        <v>81428</v>
      </c>
      <c r="G95" s="1">
        <v>0</v>
      </c>
      <c r="H95" s="1">
        <v>13.4</v>
      </c>
    </row>
    <row r="96" spans="1:8" ht="16.5">
      <c r="A96" s="1">
        <v>1</v>
      </c>
      <c r="B96" s="1">
        <v>68</v>
      </c>
      <c r="C96" s="17">
        <v>72500</v>
      </c>
      <c r="D96" s="1">
        <v>427.3</v>
      </c>
      <c r="E96" s="1">
        <v>0</v>
      </c>
      <c r="F96" s="1">
        <v>144791</v>
      </c>
      <c r="G96" s="1">
        <v>1</v>
      </c>
      <c r="H96" s="1">
        <v>16.5</v>
      </c>
    </row>
    <row r="97" spans="1:8" ht="16.5">
      <c r="A97" s="1">
        <v>0</v>
      </c>
      <c r="B97" s="1">
        <v>34</v>
      </c>
      <c r="C97" s="17">
        <v>72500</v>
      </c>
      <c r="D97" s="1">
        <v>403.95</v>
      </c>
      <c r="E97" s="1">
        <v>1</v>
      </c>
      <c r="F97" s="1">
        <v>84090</v>
      </c>
      <c r="G97" s="1">
        <v>2</v>
      </c>
      <c r="H97" s="1">
        <v>14.2</v>
      </c>
    </row>
    <row r="98" spans="1:8" ht="16.5">
      <c r="A98" s="1">
        <v>1</v>
      </c>
      <c r="B98" s="1">
        <v>42</v>
      </c>
      <c r="C98" s="17">
        <v>60000</v>
      </c>
      <c r="D98" s="1">
        <v>360.86</v>
      </c>
      <c r="E98" s="1">
        <v>0</v>
      </c>
      <c r="F98" s="1">
        <v>62893</v>
      </c>
      <c r="G98" s="1">
        <v>1</v>
      </c>
      <c r="H98" s="1">
        <v>14.1</v>
      </c>
    </row>
    <row r="99" spans="1:8" ht="16.5">
      <c r="A99" s="1">
        <v>1</v>
      </c>
      <c r="B99" s="1">
        <v>40</v>
      </c>
      <c r="C99" s="17">
        <v>72500</v>
      </c>
      <c r="D99" s="1">
        <v>399.01</v>
      </c>
      <c r="E99" s="1">
        <v>3</v>
      </c>
      <c r="F99" s="1">
        <v>92845</v>
      </c>
      <c r="G99" s="1">
        <v>0</v>
      </c>
      <c r="H99" s="1">
        <v>14</v>
      </c>
    </row>
    <row r="100" spans="1:8" ht="16.5">
      <c r="A100" s="1">
        <v>1</v>
      </c>
      <c r="B100" s="1">
        <v>58</v>
      </c>
      <c r="C100" s="17">
        <v>87499.5</v>
      </c>
      <c r="D100" s="1">
        <v>403.29</v>
      </c>
      <c r="E100" s="1">
        <v>0</v>
      </c>
      <c r="F100" s="1">
        <v>110617</v>
      </c>
      <c r="G100" s="1">
        <v>3</v>
      </c>
      <c r="H100" s="1">
        <v>15.5</v>
      </c>
    </row>
    <row r="101" spans="1:8" ht="16.5">
      <c r="A101" s="1">
        <v>1</v>
      </c>
      <c r="B101" s="1">
        <v>60</v>
      </c>
      <c r="C101" s="17">
        <v>137499.5</v>
      </c>
      <c r="D101" s="1">
        <v>413.82</v>
      </c>
      <c r="E101" s="1">
        <v>0</v>
      </c>
      <c r="F101" s="1">
        <v>92962</v>
      </c>
      <c r="G101" s="1">
        <v>1</v>
      </c>
      <c r="H101" s="1">
        <v>15.4</v>
      </c>
    </row>
    <row r="102" spans="1:8" ht="16.5">
      <c r="A102" s="1">
        <v>0</v>
      </c>
      <c r="B102" s="1">
        <v>36</v>
      </c>
      <c r="C102" s="17">
        <v>112499.5</v>
      </c>
      <c r="D102" s="1">
        <v>377.3</v>
      </c>
      <c r="E102" s="1">
        <v>2</v>
      </c>
      <c r="F102" s="1">
        <v>120345</v>
      </c>
      <c r="G102" s="1">
        <v>0</v>
      </c>
      <c r="H102" s="1">
        <v>15.1</v>
      </c>
    </row>
    <row r="103" spans="1:8" ht="16.5">
      <c r="A103" s="1">
        <v>0</v>
      </c>
      <c r="B103" s="1">
        <v>34</v>
      </c>
      <c r="C103" s="17">
        <v>87499.5</v>
      </c>
      <c r="D103" s="1">
        <v>461.84</v>
      </c>
      <c r="E103" s="1">
        <v>4</v>
      </c>
      <c r="F103" s="1">
        <v>112291</v>
      </c>
      <c r="G103" s="1">
        <v>0</v>
      </c>
      <c r="H103" s="1">
        <v>13.8</v>
      </c>
    </row>
    <row r="104" spans="1:8" ht="16.5">
      <c r="A104" s="1">
        <v>0</v>
      </c>
      <c r="B104" s="1">
        <v>42</v>
      </c>
      <c r="C104" s="17">
        <v>112499.5</v>
      </c>
      <c r="D104" s="1">
        <v>395.39</v>
      </c>
      <c r="E104" s="1">
        <v>3</v>
      </c>
      <c r="F104" s="1">
        <v>83749</v>
      </c>
      <c r="G104" s="1">
        <v>2</v>
      </c>
      <c r="H104" s="1">
        <v>15.9</v>
      </c>
    </row>
    <row r="105" spans="1:8" ht="16.5">
      <c r="A105" s="1">
        <v>1</v>
      </c>
      <c r="B105" s="1">
        <v>56</v>
      </c>
      <c r="C105" s="17">
        <v>162499.5</v>
      </c>
      <c r="D105" s="1">
        <v>476.32</v>
      </c>
      <c r="E105" s="1">
        <v>0</v>
      </c>
      <c r="F105" s="1">
        <v>145876</v>
      </c>
      <c r="G105" s="1">
        <v>0</v>
      </c>
      <c r="H105" s="1">
        <v>16.100000000000001</v>
      </c>
    </row>
    <row r="106" spans="1:8" ht="16.5">
      <c r="A106" s="1">
        <v>1</v>
      </c>
      <c r="B106" s="1">
        <v>72</v>
      </c>
      <c r="C106" s="17">
        <v>112499.5</v>
      </c>
      <c r="D106" s="1">
        <v>487.83</v>
      </c>
      <c r="E106" s="1">
        <v>0</v>
      </c>
      <c r="F106" s="1">
        <v>95624</v>
      </c>
      <c r="G106" s="1">
        <v>0</v>
      </c>
      <c r="H106" s="1">
        <v>15.7</v>
      </c>
    </row>
    <row r="107" spans="1:8" ht="16.5">
      <c r="A107" s="1">
        <v>1</v>
      </c>
      <c r="B107" s="1">
        <v>54</v>
      </c>
      <c r="C107" s="17">
        <v>250000</v>
      </c>
      <c r="D107" s="1">
        <v>431.25</v>
      </c>
      <c r="E107" s="1">
        <v>0</v>
      </c>
      <c r="F107" s="1">
        <v>102336</v>
      </c>
      <c r="G107" s="1">
        <v>2</v>
      </c>
      <c r="H107" s="1">
        <v>16.600000000000001</v>
      </c>
    </row>
    <row r="108" spans="1:8" ht="16.5">
      <c r="A108" s="1">
        <v>0</v>
      </c>
      <c r="B108" s="1">
        <v>60</v>
      </c>
      <c r="C108" s="17">
        <v>87499.5</v>
      </c>
      <c r="D108" s="1">
        <v>447.7</v>
      </c>
      <c r="E108" s="1">
        <v>0</v>
      </c>
      <c r="F108" s="1">
        <v>136753</v>
      </c>
      <c r="G108" s="1">
        <v>1</v>
      </c>
      <c r="H108" s="1">
        <v>15.4</v>
      </c>
    </row>
    <row r="109" spans="1:8" ht="16.5">
      <c r="A109" s="1">
        <v>1</v>
      </c>
      <c r="B109" s="1">
        <v>58</v>
      </c>
      <c r="C109" s="17">
        <v>62499.5</v>
      </c>
      <c r="D109" s="1">
        <v>478.62</v>
      </c>
      <c r="E109" s="1">
        <v>2</v>
      </c>
      <c r="F109" s="1">
        <v>116780</v>
      </c>
      <c r="G109" s="1">
        <v>1</v>
      </c>
      <c r="H109" s="1">
        <v>15.1</v>
      </c>
    </row>
    <row r="110" spans="1:8" ht="16.5">
      <c r="A110" s="1">
        <v>1</v>
      </c>
      <c r="B110" s="1">
        <v>56</v>
      </c>
      <c r="C110" s="17">
        <v>112499.5</v>
      </c>
      <c r="D110" s="1">
        <v>373.68</v>
      </c>
      <c r="E110" s="1">
        <v>2</v>
      </c>
      <c r="F110" s="1">
        <v>81573</v>
      </c>
      <c r="G110" s="1">
        <v>0</v>
      </c>
      <c r="H110" s="1">
        <v>13.7</v>
      </c>
    </row>
    <row r="111" spans="1:8" ht="16.5">
      <c r="A111" s="1">
        <v>1</v>
      </c>
      <c r="B111" s="1">
        <v>60</v>
      </c>
      <c r="C111" s="17">
        <v>187499.5</v>
      </c>
      <c r="D111" s="1">
        <v>423.68</v>
      </c>
      <c r="E111" s="1">
        <v>0</v>
      </c>
      <c r="F111" s="1">
        <v>105133</v>
      </c>
      <c r="G111" s="1">
        <v>1</v>
      </c>
      <c r="H111" s="1">
        <v>15</v>
      </c>
    </row>
    <row r="112" spans="1:8" ht="16.5">
      <c r="A112" s="1">
        <v>1</v>
      </c>
      <c r="B112" s="1">
        <v>42</v>
      </c>
      <c r="C112" s="17">
        <v>112499.5</v>
      </c>
      <c r="D112" s="1">
        <v>429.28</v>
      </c>
      <c r="E112" s="1">
        <v>2</v>
      </c>
      <c r="F112" s="1">
        <v>103171</v>
      </c>
      <c r="G112" s="1">
        <v>1</v>
      </c>
      <c r="H112" s="1">
        <v>14.7</v>
      </c>
    </row>
    <row r="113" spans="1:8" ht="16.5">
      <c r="A113" s="1">
        <v>1</v>
      </c>
      <c r="B113" s="1">
        <v>72</v>
      </c>
      <c r="C113" s="17">
        <v>62499.5</v>
      </c>
      <c r="D113" s="1">
        <v>351.32</v>
      </c>
      <c r="E113" s="1">
        <v>0</v>
      </c>
      <c r="F113" s="1">
        <v>94228</v>
      </c>
      <c r="G113" s="1">
        <v>1</v>
      </c>
      <c r="H113" s="1">
        <v>14.4</v>
      </c>
    </row>
    <row r="114" spans="1:8" ht="16.5">
      <c r="A114" s="1">
        <v>1</v>
      </c>
      <c r="B114" s="1">
        <v>80</v>
      </c>
      <c r="C114" s="17">
        <v>112499.5</v>
      </c>
      <c r="D114" s="1">
        <v>475</v>
      </c>
      <c r="E114" s="1">
        <v>0</v>
      </c>
      <c r="F114" s="1">
        <v>116893</v>
      </c>
      <c r="G114" s="1">
        <v>0</v>
      </c>
      <c r="H114" s="1">
        <v>15.7</v>
      </c>
    </row>
    <row r="115" spans="1:8" ht="16.5">
      <c r="A115" s="1">
        <v>1</v>
      </c>
      <c r="B115" s="1">
        <v>46</v>
      </c>
      <c r="C115" s="17">
        <v>224999.5</v>
      </c>
      <c r="D115" s="1">
        <v>490.46</v>
      </c>
      <c r="E115" s="1">
        <v>1</v>
      </c>
      <c r="F115" s="1">
        <v>110854</v>
      </c>
      <c r="G115" s="1">
        <v>0</v>
      </c>
      <c r="H115" s="1">
        <v>15.8</v>
      </c>
    </row>
    <row r="116" spans="1:8" ht="16.5">
      <c r="A116" s="1">
        <v>1</v>
      </c>
      <c r="B116" s="1">
        <v>54</v>
      </c>
      <c r="C116" s="17">
        <v>187499.5</v>
      </c>
      <c r="D116" s="1">
        <v>467.76</v>
      </c>
      <c r="E116" s="1">
        <v>1</v>
      </c>
      <c r="F116" s="1">
        <v>96388</v>
      </c>
      <c r="G116" s="1">
        <v>0</v>
      </c>
      <c r="H116" s="1">
        <v>14</v>
      </c>
    </row>
    <row r="117" spans="1:8" ht="16.5">
      <c r="A117" s="1">
        <v>1</v>
      </c>
      <c r="B117" s="1">
        <v>60</v>
      </c>
      <c r="C117" s="17">
        <v>87499.5</v>
      </c>
      <c r="D117" s="1">
        <v>368.42</v>
      </c>
      <c r="E117" s="1">
        <v>0</v>
      </c>
      <c r="F117" s="1">
        <v>106080</v>
      </c>
      <c r="G117" s="1">
        <v>2</v>
      </c>
      <c r="H117" s="1">
        <v>16.399999999999999</v>
      </c>
    </row>
    <row r="118" spans="1:8" ht="16.5">
      <c r="A118" s="1">
        <v>1</v>
      </c>
      <c r="B118" s="1">
        <v>44</v>
      </c>
      <c r="C118" s="17">
        <v>162499.5</v>
      </c>
      <c r="D118" s="1">
        <v>466.45</v>
      </c>
      <c r="E118" s="1">
        <v>2</v>
      </c>
      <c r="F118" s="1">
        <v>110780</v>
      </c>
      <c r="G118" s="1">
        <v>3</v>
      </c>
      <c r="H118" s="1">
        <v>15.6</v>
      </c>
    </row>
    <row r="119" spans="1:8" ht="16.5">
      <c r="A119" s="1">
        <v>1</v>
      </c>
      <c r="B119" s="1">
        <v>62</v>
      </c>
      <c r="C119" s="17">
        <v>187499.5</v>
      </c>
      <c r="D119" s="1">
        <v>490.46</v>
      </c>
      <c r="E119" s="1">
        <v>0</v>
      </c>
      <c r="F119" s="1">
        <v>169166</v>
      </c>
      <c r="G119" s="1">
        <v>1</v>
      </c>
      <c r="H119" s="1">
        <v>17.2</v>
      </c>
    </row>
    <row r="120" spans="1:8" ht="16.5">
      <c r="A120" s="1">
        <v>0</v>
      </c>
      <c r="B120" s="1">
        <v>34</v>
      </c>
      <c r="C120" s="17">
        <v>62499.5</v>
      </c>
      <c r="D120" s="1">
        <v>274.67</v>
      </c>
      <c r="E120" s="1">
        <v>0</v>
      </c>
      <c r="F120" s="1">
        <v>72947</v>
      </c>
      <c r="G120" s="1">
        <v>1</v>
      </c>
      <c r="H120" s="1">
        <v>12.7</v>
      </c>
    </row>
    <row r="121" spans="1:8" ht="16.5">
      <c r="A121" s="1">
        <v>1</v>
      </c>
      <c r="B121" s="1">
        <v>64</v>
      </c>
      <c r="C121" s="17">
        <v>87499.5</v>
      </c>
      <c r="D121" s="1">
        <v>367.11</v>
      </c>
      <c r="E121" s="1">
        <v>0</v>
      </c>
      <c r="F121" s="1">
        <v>71963</v>
      </c>
      <c r="G121" s="1">
        <v>0</v>
      </c>
      <c r="H121" s="1">
        <v>13.1</v>
      </c>
    </row>
    <row r="122" spans="1:8" ht="16.5">
      <c r="A122" s="1">
        <v>0</v>
      </c>
      <c r="B122" s="1">
        <v>56</v>
      </c>
      <c r="C122" s="17">
        <v>62499.5</v>
      </c>
      <c r="D122" s="1">
        <v>346.38</v>
      </c>
      <c r="E122" s="1">
        <v>1</v>
      </c>
      <c r="F122" s="1">
        <v>126325</v>
      </c>
      <c r="G122" s="1">
        <v>3</v>
      </c>
      <c r="H122" s="1">
        <v>16.7</v>
      </c>
    </row>
    <row r="123" spans="1:8" ht="16.5">
      <c r="A123" s="1">
        <v>0</v>
      </c>
      <c r="B123" s="1">
        <v>64</v>
      </c>
      <c r="C123" s="17">
        <v>187499.5</v>
      </c>
      <c r="D123" s="1">
        <v>477.96</v>
      </c>
      <c r="E123" s="1">
        <v>0</v>
      </c>
      <c r="F123" s="1">
        <v>111817</v>
      </c>
      <c r="G123" s="1">
        <v>0</v>
      </c>
      <c r="H123" s="1">
        <v>15.7</v>
      </c>
    </row>
    <row r="124" spans="1:8" ht="16.5">
      <c r="A124" s="1">
        <v>0</v>
      </c>
      <c r="B124" s="1">
        <v>52</v>
      </c>
      <c r="C124" s="17">
        <v>87499.5</v>
      </c>
      <c r="D124" s="1">
        <v>334.54</v>
      </c>
      <c r="E124" s="1">
        <v>0</v>
      </c>
      <c r="F124" s="1">
        <v>116330</v>
      </c>
      <c r="G124" s="1">
        <v>1</v>
      </c>
      <c r="H124" s="1">
        <v>15.2</v>
      </c>
    </row>
    <row r="125" spans="1:8" ht="16.5">
      <c r="A125" s="1">
        <v>1</v>
      </c>
      <c r="B125" s="1">
        <v>44</v>
      </c>
      <c r="C125" s="17">
        <v>87499.5</v>
      </c>
      <c r="D125" s="1">
        <v>467.76</v>
      </c>
      <c r="E125" s="1">
        <v>2</v>
      </c>
      <c r="F125" s="1">
        <v>84647</v>
      </c>
      <c r="G125" s="1">
        <v>1</v>
      </c>
      <c r="H125" s="1">
        <v>13.9</v>
      </c>
    </row>
    <row r="126" spans="1:8" ht="16.5">
      <c r="A126" s="1">
        <v>1</v>
      </c>
      <c r="B126" s="1">
        <v>50</v>
      </c>
      <c r="C126" s="17">
        <v>137499.5</v>
      </c>
      <c r="D126" s="1">
        <v>402.96</v>
      </c>
      <c r="E126" s="1">
        <v>1</v>
      </c>
      <c r="F126" s="1">
        <v>102336</v>
      </c>
      <c r="G126" s="1">
        <v>0</v>
      </c>
      <c r="H126" s="1">
        <v>16.600000000000001</v>
      </c>
    </row>
    <row r="127" spans="1:8" ht="16.5">
      <c r="A127" s="1">
        <v>1</v>
      </c>
      <c r="B127" s="1">
        <v>50</v>
      </c>
      <c r="C127" s="17">
        <v>162499.5</v>
      </c>
      <c r="D127" s="1">
        <v>424.01</v>
      </c>
      <c r="E127" s="1">
        <v>2</v>
      </c>
      <c r="F127" s="1">
        <v>121590</v>
      </c>
      <c r="G127" s="1">
        <v>2</v>
      </c>
      <c r="H127" s="1">
        <v>15</v>
      </c>
    </row>
    <row r="128" spans="1:8" ht="16.5">
      <c r="A128" s="1">
        <v>0</v>
      </c>
      <c r="B128" s="1">
        <v>62</v>
      </c>
      <c r="C128" s="17">
        <v>87499.5</v>
      </c>
      <c r="D128" s="1">
        <v>460.86</v>
      </c>
      <c r="E128" s="1">
        <v>0</v>
      </c>
      <c r="F128" s="1">
        <v>149122</v>
      </c>
      <c r="G128" s="1">
        <v>0</v>
      </c>
      <c r="H128" s="1">
        <v>17.100000000000001</v>
      </c>
    </row>
    <row r="129" spans="1:8" ht="16.5">
      <c r="A129" s="1">
        <v>1</v>
      </c>
      <c r="B129" s="1">
        <v>46</v>
      </c>
      <c r="C129" s="17">
        <v>162499.5</v>
      </c>
      <c r="D129" s="1">
        <v>413.16</v>
      </c>
      <c r="E129" s="1">
        <v>1</v>
      </c>
      <c r="F129" s="1">
        <v>93666</v>
      </c>
      <c r="G129" s="1">
        <v>2</v>
      </c>
      <c r="H129" s="1">
        <v>16.5</v>
      </c>
    </row>
    <row r="130" spans="1:8" ht="16.5">
      <c r="A130" s="1">
        <v>0</v>
      </c>
      <c r="B130" s="1">
        <v>60</v>
      </c>
      <c r="C130" s="17">
        <v>187499.5</v>
      </c>
      <c r="D130" s="1">
        <v>441.45</v>
      </c>
      <c r="E130" s="1">
        <v>0</v>
      </c>
      <c r="F130" s="1">
        <v>108208</v>
      </c>
      <c r="G130" s="1">
        <v>1</v>
      </c>
      <c r="H130" s="1">
        <v>16.100000000000001</v>
      </c>
    </row>
    <row r="131" spans="1:8" ht="16.5">
      <c r="A131" s="1">
        <v>1</v>
      </c>
      <c r="B131" s="1">
        <v>40</v>
      </c>
      <c r="C131" s="17">
        <v>34999.5</v>
      </c>
      <c r="D131" s="1">
        <v>422.37</v>
      </c>
      <c r="E131" s="1">
        <v>0</v>
      </c>
      <c r="F131" s="1">
        <v>118538</v>
      </c>
      <c r="G131" s="1">
        <v>0</v>
      </c>
      <c r="H131" s="1">
        <v>15.6</v>
      </c>
    </row>
    <row r="132" spans="1:8" ht="16.5">
      <c r="A132" s="1">
        <v>1</v>
      </c>
      <c r="B132" s="1">
        <v>44</v>
      </c>
      <c r="C132" s="17">
        <v>162499.5</v>
      </c>
      <c r="D132" s="1">
        <v>409.87</v>
      </c>
      <c r="E132" s="1">
        <v>0</v>
      </c>
      <c r="F132" s="1">
        <v>138042</v>
      </c>
      <c r="G132" s="1">
        <v>0</v>
      </c>
      <c r="H132" s="1">
        <v>15.9</v>
      </c>
    </row>
    <row r="133" spans="1:8" ht="16.5">
      <c r="A133" s="1">
        <v>1</v>
      </c>
      <c r="B133" s="1">
        <v>58</v>
      </c>
      <c r="C133" s="17">
        <v>112499.5</v>
      </c>
      <c r="D133" s="1">
        <v>490.46</v>
      </c>
      <c r="E133" s="1">
        <v>2</v>
      </c>
      <c r="F133" s="1">
        <v>122309</v>
      </c>
      <c r="G133" s="1">
        <v>2</v>
      </c>
      <c r="H133" s="1">
        <v>14.2</v>
      </c>
    </row>
    <row r="134" spans="1:8" ht="16.5">
      <c r="A134" s="1">
        <v>1</v>
      </c>
      <c r="B134" s="1">
        <v>56</v>
      </c>
      <c r="C134" s="17">
        <v>87499.5</v>
      </c>
      <c r="D134" s="1">
        <v>408.55</v>
      </c>
      <c r="E134" s="1">
        <v>0</v>
      </c>
      <c r="F134" s="1">
        <v>89931</v>
      </c>
      <c r="G134" s="1">
        <v>0</v>
      </c>
      <c r="H134" s="1">
        <v>14.4</v>
      </c>
    </row>
    <row r="135" spans="1:8" ht="16.5">
      <c r="A135" s="1">
        <v>1</v>
      </c>
      <c r="B135" s="1">
        <v>68</v>
      </c>
      <c r="C135" s="17">
        <v>44999.5</v>
      </c>
      <c r="D135" s="1">
        <v>252.3</v>
      </c>
      <c r="E135" s="1">
        <v>0</v>
      </c>
      <c r="F135" s="1">
        <v>66692</v>
      </c>
      <c r="G135" s="1">
        <v>1</v>
      </c>
      <c r="H135" s="1">
        <v>12.9</v>
      </c>
    </row>
    <row r="136" spans="1:8" ht="16.5">
      <c r="A136" s="1">
        <v>0</v>
      </c>
      <c r="B136" s="1">
        <v>36</v>
      </c>
      <c r="C136" s="17">
        <v>87499.5</v>
      </c>
      <c r="D136" s="1">
        <v>423.68</v>
      </c>
      <c r="E136" s="1">
        <v>3</v>
      </c>
      <c r="F136" s="1">
        <v>103570</v>
      </c>
      <c r="G136" s="1">
        <v>2</v>
      </c>
      <c r="H136" s="1">
        <v>14.5</v>
      </c>
    </row>
    <row r="137" spans="1:8" ht="16.5">
      <c r="A137" s="1">
        <v>1</v>
      </c>
      <c r="B137" s="1">
        <v>58</v>
      </c>
      <c r="C137" s="17">
        <v>62499.5</v>
      </c>
      <c r="D137" s="1">
        <v>284.87</v>
      </c>
      <c r="E137" s="1">
        <v>0</v>
      </c>
      <c r="F137" s="1">
        <v>38265</v>
      </c>
      <c r="G137" s="1">
        <v>2</v>
      </c>
      <c r="H137" s="1">
        <v>15</v>
      </c>
    </row>
    <row r="138" spans="1:8" ht="16.5">
      <c r="A138" s="1">
        <v>1</v>
      </c>
      <c r="B138" s="1">
        <v>64</v>
      </c>
      <c r="C138" s="17">
        <v>112499.5</v>
      </c>
      <c r="D138" s="1">
        <v>490.46</v>
      </c>
      <c r="E138" s="1">
        <v>0</v>
      </c>
      <c r="F138" s="1">
        <v>93999</v>
      </c>
      <c r="G138" s="1">
        <v>1</v>
      </c>
      <c r="H138" s="1">
        <v>16.2</v>
      </c>
    </row>
    <row r="139" spans="1:8" ht="16.5">
      <c r="A139" s="1">
        <v>1</v>
      </c>
      <c r="B139" s="1">
        <v>54</v>
      </c>
      <c r="C139" s="17">
        <v>187499.5</v>
      </c>
      <c r="D139" s="1">
        <v>490.46</v>
      </c>
      <c r="E139" s="1">
        <v>0</v>
      </c>
      <c r="F139" s="1">
        <v>114828</v>
      </c>
      <c r="G139" s="1">
        <v>3</v>
      </c>
      <c r="H139" s="1">
        <v>14.4</v>
      </c>
    </row>
    <row r="140" spans="1:8" ht="16.5">
      <c r="A140" s="1">
        <v>1</v>
      </c>
      <c r="B140" s="1">
        <v>72</v>
      </c>
      <c r="C140" s="17">
        <v>112499.5</v>
      </c>
      <c r="D140" s="1">
        <v>490.46</v>
      </c>
      <c r="E140" s="1">
        <v>0</v>
      </c>
      <c r="F140" s="1">
        <v>101973</v>
      </c>
      <c r="G140" s="1">
        <v>1</v>
      </c>
      <c r="H140" s="1">
        <v>14.9</v>
      </c>
    </row>
    <row r="141" spans="1:8" ht="16.5">
      <c r="A141" s="1">
        <v>1</v>
      </c>
      <c r="B141" s="1">
        <v>56</v>
      </c>
      <c r="C141" s="17">
        <v>250000</v>
      </c>
      <c r="D141" s="1">
        <v>474.34</v>
      </c>
      <c r="E141" s="1">
        <v>1</v>
      </c>
      <c r="F141" s="1">
        <v>115788</v>
      </c>
      <c r="G141" s="1">
        <v>1</v>
      </c>
      <c r="H141" s="1">
        <v>14.2</v>
      </c>
    </row>
    <row r="142" spans="1:8" ht="16.5">
      <c r="A142" s="1">
        <v>1</v>
      </c>
      <c r="B142" s="1">
        <v>58</v>
      </c>
      <c r="C142" s="17">
        <v>224999.5</v>
      </c>
      <c r="D142" s="1">
        <v>442.76</v>
      </c>
      <c r="E142" s="1">
        <v>0</v>
      </c>
      <c r="F142" s="1">
        <v>82666</v>
      </c>
      <c r="G142" s="1">
        <v>0</v>
      </c>
      <c r="H142" s="1">
        <v>15.1</v>
      </c>
    </row>
    <row r="143" spans="1:8" ht="16.5">
      <c r="A143" s="1">
        <v>0</v>
      </c>
      <c r="B143" s="1">
        <v>52</v>
      </c>
      <c r="C143" s="17">
        <v>224999.5</v>
      </c>
      <c r="D143" s="1">
        <v>482.24</v>
      </c>
      <c r="E143" s="1">
        <v>0</v>
      </c>
      <c r="F143" s="1">
        <v>128570</v>
      </c>
      <c r="G143" s="1">
        <v>1</v>
      </c>
      <c r="H143" s="1">
        <v>15.4</v>
      </c>
    </row>
    <row r="144" spans="1:8" ht="16.5">
      <c r="A144" s="1">
        <v>0</v>
      </c>
      <c r="B144" s="1">
        <v>44</v>
      </c>
      <c r="C144" s="17">
        <v>137499.5</v>
      </c>
      <c r="D144" s="1">
        <v>490.46</v>
      </c>
      <c r="E144" s="1">
        <v>0</v>
      </c>
      <c r="F144" s="1">
        <v>108423</v>
      </c>
      <c r="G144" s="1">
        <v>2</v>
      </c>
      <c r="H144" s="1">
        <v>16.3</v>
      </c>
    </row>
    <row r="145" spans="1:8" ht="16.5">
      <c r="A145" s="1">
        <v>1</v>
      </c>
      <c r="B145" s="1">
        <v>52</v>
      </c>
      <c r="C145" s="17">
        <v>224999.5</v>
      </c>
      <c r="D145" s="1">
        <v>425.66</v>
      </c>
      <c r="E145" s="1">
        <v>1</v>
      </c>
      <c r="F145" s="1">
        <v>83795</v>
      </c>
      <c r="G145" s="1">
        <v>0</v>
      </c>
      <c r="H145" s="1">
        <v>14</v>
      </c>
    </row>
    <row r="146" spans="1:8" ht="16.5">
      <c r="A146" s="1">
        <v>1</v>
      </c>
      <c r="B146" s="1">
        <v>78</v>
      </c>
      <c r="C146" s="17">
        <v>62499.5</v>
      </c>
      <c r="D146" s="1">
        <v>346.38</v>
      </c>
      <c r="E146" s="1">
        <v>2</v>
      </c>
      <c r="F146" s="1">
        <v>94166</v>
      </c>
      <c r="G146" s="1">
        <v>1</v>
      </c>
      <c r="H146" s="1">
        <v>15.7</v>
      </c>
    </row>
    <row r="147" spans="1:8" ht="16.5">
      <c r="A147" s="1">
        <v>0</v>
      </c>
      <c r="B147" s="1">
        <v>60</v>
      </c>
      <c r="C147" s="17">
        <v>162499.5</v>
      </c>
      <c r="D147" s="1">
        <v>369.08</v>
      </c>
      <c r="E147" s="1">
        <v>0</v>
      </c>
      <c r="F147" s="1">
        <v>89047</v>
      </c>
      <c r="G147" s="1">
        <v>1</v>
      </c>
      <c r="H147" s="1">
        <v>14.4</v>
      </c>
    </row>
    <row r="148" spans="1:8" ht="16.5">
      <c r="A148" s="1">
        <v>1</v>
      </c>
      <c r="B148" s="1">
        <v>58</v>
      </c>
      <c r="C148" s="17">
        <v>224999.5</v>
      </c>
      <c r="D148" s="1">
        <v>446.71</v>
      </c>
      <c r="E148" s="1">
        <v>0</v>
      </c>
      <c r="F148" s="1">
        <v>96666</v>
      </c>
      <c r="G148" s="1">
        <v>1</v>
      </c>
      <c r="H148" s="1">
        <v>15</v>
      </c>
    </row>
    <row r="149" spans="1:8" ht="16.5">
      <c r="A149" s="1">
        <v>0</v>
      </c>
      <c r="B149" s="1">
        <v>40</v>
      </c>
      <c r="C149" s="17">
        <v>250000</v>
      </c>
      <c r="D149" s="1">
        <v>438.82</v>
      </c>
      <c r="E149" s="1">
        <v>0</v>
      </c>
      <c r="F149" s="1">
        <v>110433</v>
      </c>
      <c r="G149" s="1">
        <v>2</v>
      </c>
      <c r="H149" s="1">
        <v>15.2</v>
      </c>
    </row>
    <row r="150" spans="1:8" ht="16.5">
      <c r="A150" s="1">
        <v>1</v>
      </c>
      <c r="B150" s="1">
        <v>64</v>
      </c>
      <c r="C150" s="17">
        <v>137499.5</v>
      </c>
      <c r="D150" s="1">
        <v>318.42</v>
      </c>
      <c r="E150" s="1">
        <v>0</v>
      </c>
      <c r="F150" s="1">
        <v>73888</v>
      </c>
      <c r="G150" s="1">
        <v>3</v>
      </c>
      <c r="H150" s="1">
        <v>14.2</v>
      </c>
    </row>
    <row r="151" spans="1:8" ht="16.5">
      <c r="A151" s="1">
        <v>1</v>
      </c>
      <c r="B151" s="1">
        <v>52</v>
      </c>
      <c r="C151" s="17">
        <v>87499.5</v>
      </c>
      <c r="D151" s="1">
        <v>490.46</v>
      </c>
      <c r="E151" s="1">
        <v>2</v>
      </c>
      <c r="F151" s="1">
        <v>92559</v>
      </c>
      <c r="G151" s="1">
        <v>2</v>
      </c>
      <c r="H151" s="1">
        <v>14.5</v>
      </c>
    </row>
    <row r="152" spans="1:8" ht="16.5">
      <c r="A152" s="1">
        <v>0</v>
      </c>
      <c r="B152" s="1">
        <v>54</v>
      </c>
      <c r="C152" s="17">
        <v>87499.5</v>
      </c>
      <c r="D152" s="1">
        <v>373.36</v>
      </c>
      <c r="E152" s="1">
        <v>0</v>
      </c>
      <c r="F152" s="1">
        <v>95763</v>
      </c>
      <c r="G152" s="1">
        <v>0</v>
      </c>
      <c r="H152" s="1">
        <v>16.100000000000001</v>
      </c>
    </row>
    <row r="153" spans="1:8" ht="16.5">
      <c r="A153" s="1">
        <v>1</v>
      </c>
      <c r="B153" s="1">
        <v>62</v>
      </c>
      <c r="C153" s="17">
        <v>137499.5</v>
      </c>
      <c r="D153" s="1">
        <v>335.86</v>
      </c>
      <c r="E153" s="1">
        <v>0</v>
      </c>
      <c r="F153" s="1">
        <v>99264</v>
      </c>
      <c r="G153" s="1">
        <v>1</v>
      </c>
      <c r="H153" s="1">
        <v>14.9</v>
      </c>
    </row>
    <row r="154" spans="1:8" ht="16.5">
      <c r="A154" s="1">
        <v>1</v>
      </c>
      <c r="B154" s="1">
        <v>32</v>
      </c>
      <c r="C154" s="17">
        <v>137499.5</v>
      </c>
      <c r="D154" s="1">
        <v>414.47</v>
      </c>
      <c r="E154" s="1">
        <v>1</v>
      </c>
      <c r="F154" s="1">
        <v>107462</v>
      </c>
      <c r="G154" s="1">
        <v>0</v>
      </c>
      <c r="H154" s="1">
        <v>15.4</v>
      </c>
    </row>
    <row r="155" spans="1:8" ht="16.5">
      <c r="A155" s="1">
        <v>0</v>
      </c>
      <c r="B155" s="1">
        <v>58</v>
      </c>
      <c r="C155" s="17">
        <v>137499.5</v>
      </c>
      <c r="D155" s="1">
        <v>437.83</v>
      </c>
      <c r="E155" s="1">
        <v>2</v>
      </c>
      <c r="F155" s="1">
        <v>110226</v>
      </c>
      <c r="G155" s="1">
        <v>1</v>
      </c>
      <c r="H155" s="1">
        <v>15.5</v>
      </c>
    </row>
    <row r="156" spans="1:8" ht="16.5">
      <c r="A156" s="1">
        <v>1</v>
      </c>
      <c r="B156" s="1">
        <v>60</v>
      </c>
      <c r="C156" s="17">
        <v>162499.5</v>
      </c>
      <c r="D156" s="1">
        <v>490.46</v>
      </c>
      <c r="E156" s="1">
        <v>0</v>
      </c>
      <c r="F156" s="1">
        <v>142462</v>
      </c>
      <c r="G156" s="1">
        <v>3</v>
      </c>
      <c r="H156" s="1">
        <v>16.3</v>
      </c>
    </row>
    <row r="157" spans="1:8" ht="16.5">
      <c r="A157" s="1">
        <v>1</v>
      </c>
      <c r="B157" s="1">
        <v>48</v>
      </c>
      <c r="C157" s="17">
        <v>224999.5</v>
      </c>
      <c r="D157" s="1">
        <v>425</v>
      </c>
      <c r="E157" s="1">
        <v>0</v>
      </c>
      <c r="F157" s="1">
        <v>96666</v>
      </c>
      <c r="G157" s="1">
        <v>0</v>
      </c>
      <c r="H157" s="1">
        <v>15</v>
      </c>
    </row>
    <row r="158" spans="1:8" ht="16.5">
      <c r="A158" s="1">
        <v>1</v>
      </c>
      <c r="B158" s="1">
        <v>76</v>
      </c>
      <c r="C158" s="17">
        <v>187499.5</v>
      </c>
      <c r="D158" s="1">
        <v>490.46</v>
      </c>
      <c r="E158" s="1">
        <v>3</v>
      </c>
      <c r="F158" s="1">
        <v>113970</v>
      </c>
      <c r="G158" s="1">
        <v>0</v>
      </c>
      <c r="H158" s="1">
        <v>14.5</v>
      </c>
    </row>
    <row r="159" spans="1:8" ht="16.5">
      <c r="A159" s="1">
        <v>1</v>
      </c>
      <c r="B159" s="1">
        <v>52</v>
      </c>
      <c r="C159" s="17">
        <v>112499.5</v>
      </c>
      <c r="D159" s="1">
        <v>387.17</v>
      </c>
      <c r="E159" s="1">
        <v>3</v>
      </c>
      <c r="F159" s="1">
        <v>84396</v>
      </c>
      <c r="G159" s="1">
        <v>2</v>
      </c>
      <c r="H159" s="1">
        <v>13.5</v>
      </c>
    </row>
    <row r="160" spans="1:8" ht="16.5">
      <c r="A160" s="1">
        <v>1</v>
      </c>
      <c r="B160" s="1">
        <v>42</v>
      </c>
      <c r="C160" s="17">
        <v>137499.5</v>
      </c>
      <c r="D160" s="1">
        <v>414.8</v>
      </c>
      <c r="E160" s="1">
        <v>4</v>
      </c>
      <c r="F160" s="1">
        <v>114963</v>
      </c>
      <c r="G160" s="1">
        <v>1</v>
      </c>
      <c r="H160" s="1">
        <v>15.7</v>
      </c>
    </row>
    <row r="161" spans="1:8" ht="16.5">
      <c r="A161" s="1">
        <v>0</v>
      </c>
      <c r="B161" s="1">
        <v>44</v>
      </c>
      <c r="C161" s="17">
        <v>224999.5</v>
      </c>
      <c r="D161" s="1">
        <v>490.46</v>
      </c>
      <c r="E161" s="1">
        <v>1</v>
      </c>
      <c r="F161" s="1">
        <v>130491</v>
      </c>
      <c r="G161" s="1">
        <v>1</v>
      </c>
      <c r="H161" s="1">
        <v>15.5</v>
      </c>
    </row>
    <row r="162" spans="1:8" ht="16.5">
      <c r="A162" s="1">
        <v>1</v>
      </c>
      <c r="B162" s="1">
        <v>48</v>
      </c>
      <c r="C162" s="17">
        <v>137499.5</v>
      </c>
      <c r="D162" s="1">
        <v>390.13</v>
      </c>
      <c r="E162" s="1">
        <v>1</v>
      </c>
      <c r="F162" s="1">
        <v>89674</v>
      </c>
      <c r="G162" s="1">
        <v>2</v>
      </c>
      <c r="H162" s="1">
        <v>13.5</v>
      </c>
    </row>
    <row r="163" spans="1:8" ht="16.5">
      <c r="A163" s="1">
        <v>1</v>
      </c>
      <c r="B163" s="1">
        <v>40</v>
      </c>
      <c r="C163" s="17">
        <v>87499.5</v>
      </c>
      <c r="D163" s="1">
        <v>400.33</v>
      </c>
      <c r="E163" s="1">
        <v>4</v>
      </c>
      <c r="F163" s="1">
        <v>83408</v>
      </c>
      <c r="G163" s="1">
        <v>1</v>
      </c>
      <c r="H163" s="1">
        <v>15.4</v>
      </c>
    </row>
    <row r="164" spans="1:8" ht="16.5">
      <c r="A164" s="1">
        <v>1</v>
      </c>
      <c r="B164" s="1">
        <v>70</v>
      </c>
      <c r="C164" s="17">
        <v>112499.5</v>
      </c>
      <c r="D164" s="1">
        <v>490.46</v>
      </c>
      <c r="E164" s="1">
        <v>0</v>
      </c>
      <c r="F164" s="1">
        <v>130816</v>
      </c>
      <c r="G164" s="1">
        <v>1</v>
      </c>
      <c r="H164" s="1">
        <v>15.9</v>
      </c>
    </row>
    <row r="165" spans="1:8" ht="16.5">
      <c r="A165" s="1">
        <v>0</v>
      </c>
      <c r="B165" s="1">
        <v>52</v>
      </c>
      <c r="C165" s="17">
        <v>34999.5</v>
      </c>
      <c r="D165" s="1">
        <v>490.46</v>
      </c>
      <c r="E165" s="1">
        <v>2</v>
      </c>
      <c r="F165" s="1">
        <v>138203</v>
      </c>
      <c r="G165" s="1">
        <v>2</v>
      </c>
      <c r="H165" s="1">
        <v>16</v>
      </c>
    </row>
    <row r="166" spans="1:8" ht="16.5">
      <c r="A166" s="1">
        <v>1</v>
      </c>
      <c r="B166" s="1">
        <v>42</v>
      </c>
      <c r="C166" s="17">
        <v>162499.5</v>
      </c>
      <c r="D166" s="1">
        <v>434.87</v>
      </c>
      <c r="E166" s="1">
        <v>3</v>
      </c>
      <c r="F166" s="1">
        <v>109347</v>
      </c>
      <c r="G166" s="1">
        <v>0</v>
      </c>
      <c r="H166" s="1">
        <v>14.7</v>
      </c>
    </row>
    <row r="167" spans="1:8" ht="16.5">
      <c r="A167" s="1">
        <v>0</v>
      </c>
      <c r="B167" s="1">
        <v>70</v>
      </c>
      <c r="C167" s="17">
        <v>62499.5</v>
      </c>
      <c r="D167" s="1">
        <v>372.37</v>
      </c>
      <c r="E167" s="1">
        <v>0</v>
      </c>
      <c r="F167" s="1">
        <v>103905</v>
      </c>
      <c r="G167" s="1">
        <v>2</v>
      </c>
      <c r="H167" s="1">
        <v>13.7</v>
      </c>
    </row>
    <row r="168" spans="1:8" ht="16.5">
      <c r="A168" s="1">
        <v>1</v>
      </c>
      <c r="B168" s="1">
        <v>50</v>
      </c>
      <c r="C168" s="17">
        <v>112499.5</v>
      </c>
      <c r="D168" s="1">
        <v>482.57</v>
      </c>
      <c r="E168" s="1">
        <v>0</v>
      </c>
      <c r="F168" s="1">
        <v>87777</v>
      </c>
      <c r="G168" s="1">
        <v>1</v>
      </c>
      <c r="H168" s="1">
        <v>13.6</v>
      </c>
    </row>
    <row r="169" spans="1:8" ht="16.5">
      <c r="A169" s="1">
        <v>1</v>
      </c>
      <c r="B169" s="1">
        <v>44</v>
      </c>
      <c r="C169" s="17">
        <v>224999.5</v>
      </c>
      <c r="D169" s="1">
        <v>490.46</v>
      </c>
      <c r="E169" s="1">
        <v>2</v>
      </c>
      <c r="F169" s="1">
        <v>141744</v>
      </c>
      <c r="G169" s="1">
        <v>2</v>
      </c>
      <c r="H169" s="1">
        <v>16.3</v>
      </c>
    </row>
    <row r="170" spans="1:8" ht="16.5">
      <c r="A170" s="1">
        <v>1</v>
      </c>
      <c r="B170" s="1">
        <v>78</v>
      </c>
      <c r="C170" s="17">
        <v>250000</v>
      </c>
      <c r="D170" s="1">
        <v>453.62</v>
      </c>
      <c r="E170" s="1">
        <v>1</v>
      </c>
      <c r="F170" s="1">
        <v>87015</v>
      </c>
      <c r="G170" s="1">
        <v>0</v>
      </c>
      <c r="H170" s="1">
        <v>14.7</v>
      </c>
    </row>
    <row r="171" spans="1:8" ht="16.5">
      <c r="A171" s="1">
        <v>1</v>
      </c>
      <c r="B171" s="1">
        <v>40</v>
      </c>
      <c r="C171" s="17">
        <v>112499.5</v>
      </c>
      <c r="D171" s="1">
        <v>346.05</v>
      </c>
      <c r="E171" s="1">
        <v>0</v>
      </c>
      <c r="F171" s="1">
        <v>92020</v>
      </c>
      <c r="G171" s="1">
        <v>3</v>
      </c>
      <c r="H171" s="1">
        <v>14.2</v>
      </c>
    </row>
    <row r="172" spans="1:8" ht="16.5">
      <c r="A172" s="1">
        <v>0</v>
      </c>
      <c r="B172" s="1">
        <v>30</v>
      </c>
      <c r="C172" s="17">
        <v>162499.5</v>
      </c>
      <c r="D172" s="1">
        <v>393.42</v>
      </c>
      <c r="E172" s="1">
        <v>0</v>
      </c>
      <c r="F172" s="1">
        <v>112730</v>
      </c>
      <c r="G172" s="1">
        <v>1</v>
      </c>
      <c r="H172" s="1">
        <v>15.6</v>
      </c>
    </row>
    <row r="173" spans="1:8" ht="16.5">
      <c r="A173" s="1">
        <v>0</v>
      </c>
      <c r="B173" s="1">
        <v>48</v>
      </c>
      <c r="C173" s="17">
        <v>20000</v>
      </c>
      <c r="D173" s="1">
        <v>376.32</v>
      </c>
      <c r="E173" s="1">
        <v>0</v>
      </c>
      <c r="F173" s="1">
        <v>91704</v>
      </c>
      <c r="G173" s="1">
        <v>1</v>
      </c>
      <c r="H173" s="1">
        <v>15.5</v>
      </c>
    </row>
    <row r="174" spans="1:8" ht="16.5">
      <c r="A174" s="1">
        <v>1</v>
      </c>
      <c r="B174" s="1">
        <v>46</v>
      </c>
      <c r="C174" s="17">
        <v>250000</v>
      </c>
      <c r="D174" s="1">
        <v>490.46</v>
      </c>
      <c r="E174" s="1">
        <v>2</v>
      </c>
      <c r="F174" s="1">
        <v>130654</v>
      </c>
      <c r="G174" s="1">
        <v>1</v>
      </c>
      <c r="H174" s="1">
        <v>15.2</v>
      </c>
    </row>
    <row r="175" spans="1:8" ht="16.5">
      <c r="A175" s="1">
        <v>0</v>
      </c>
      <c r="B175" s="1">
        <v>58</v>
      </c>
      <c r="C175" s="17">
        <v>224999.5</v>
      </c>
      <c r="D175" s="1">
        <v>354.28</v>
      </c>
      <c r="E175" s="1">
        <v>0</v>
      </c>
      <c r="F175" s="1">
        <v>79443</v>
      </c>
      <c r="G175" s="1">
        <v>1</v>
      </c>
      <c r="H175" s="1">
        <v>13.3</v>
      </c>
    </row>
    <row r="176" spans="1:8" ht="16.5">
      <c r="A176" s="1">
        <v>0</v>
      </c>
      <c r="B176" s="1">
        <v>50</v>
      </c>
      <c r="C176" s="17">
        <v>87499.5</v>
      </c>
      <c r="D176" s="1">
        <v>395.39</v>
      </c>
      <c r="E176" s="1">
        <v>1</v>
      </c>
      <c r="F176" s="1">
        <v>81033</v>
      </c>
      <c r="G176" s="1">
        <v>2</v>
      </c>
      <c r="H176" s="1">
        <v>13.5</v>
      </c>
    </row>
    <row r="177" spans="1:8" ht="16.5">
      <c r="A177" s="1">
        <v>1</v>
      </c>
      <c r="B177" s="1">
        <v>42</v>
      </c>
      <c r="C177" s="17">
        <v>87499.5</v>
      </c>
      <c r="D177" s="1">
        <v>436.18</v>
      </c>
      <c r="E177" s="1">
        <v>2</v>
      </c>
      <c r="F177" s="1">
        <v>94128</v>
      </c>
      <c r="G177" s="1">
        <v>0</v>
      </c>
      <c r="H177" s="1">
        <v>14.1</v>
      </c>
    </row>
    <row r="178" spans="1:8" ht="16.5">
      <c r="A178" s="1">
        <v>0</v>
      </c>
      <c r="B178" s="1">
        <v>32</v>
      </c>
      <c r="C178" s="17">
        <v>62499.5</v>
      </c>
      <c r="D178" s="1">
        <v>351.64</v>
      </c>
      <c r="E178" s="1">
        <v>2</v>
      </c>
      <c r="F178" s="1">
        <v>69072</v>
      </c>
      <c r="G178" s="1">
        <v>0</v>
      </c>
      <c r="H178" s="1">
        <v>14.2</v>
      </c>
    </row>
    <row r="179" spans="1:8" ht="16.5">
      <c r="A179" s="1">
        <v>1</v>
      </c>
      <c r="B179" s="1">
        <v>46</v>
      </c>
      <c r="C179" s="17">
        <v>62499.5</v>
      </c>
      <c r="D179" s="1">
        <v>398.36</v>
      </c>
      <c r="E179" s="1">
        <v>3</v>
      </c>
      <c r="F179" s="1">
        <v>97428</v>
      </c>
      <c r="G179" s="1">
        <v>1</v>
      </c>
      <c r="H179" s="1">
        <v>14.1</v>
      </c>
    </row>
    <row r="180" spans="1:8" ht="16.5">
      <c r="A180" s="1">
        <v>1</v>
      </c>
      <c r="B180" s="1">
        <v>60</v>
      </c>
      <c r="C180" s="17">
        <v>87499.5</v>
      </c>
      <c r="D180" s="1">
        <v>302.95999999999998</v>
      </c>
      <c r="E180" s="1">
        <v>0</v>
      </c>
      <c r="F180" s="1">
        <v>74712</v>
      </c>
      <c r="G180" s="1">
        <v>2</v>
      </c>
      <c r="H180" s="1">
        <v>14.8</v>
      </c>
    </row>
    <row r="181" spans="1:8" ht="16.5">
      <c r="A181" s="1">
        <v>0</v>
      </c>
      <c r="B181" s="1">
        <v>58</v>
      </c>
      <c r="C181" s="17">
        <v>112499.5</v>
      </c>
      <c r="D181" s="1">
        <v>437.83</v>
      </c>
      <c r="E181" s="1">
        <v>0</v>
      </c>
      <c r="F181" s="1">
        <v>119642</v>
      </c>
      <c r="G181" s="1">
        <v>0</v>
      </c>
      <c r="H181" s="1">
        <v>15.2</v>
      </c>
    </row>
    <row r="182" spans="1:8" ht="16.5">
      <c r="A182" s="1">
        <v>1</v>
      </c>
      <c r="B182" s="1">
        <v>54</v>
      </c>
      <c r="C182" s="17">
        <v>187499.5</v>
      </c>
      <c r="D182" s="1">
        <v>490.46</v>
      </c>
      <c r="E182" s="1">
        <v>1</v>
      </c>
      <c r="F182" s="1">
        <v>164758</v>
      </c>
      <c r="G182" s="1">
        <v>1</v>
      </c>
      <c r="H182" s="1">
        <v>15.9</v>
      </c>
    </row>
    <row r="183" spans="1:8" ht="16.5">
      <c r="A183" s="1">
        <v>1</v>
      </c>
      <c r="B183" s="1">
        <v>50</v>
      </c>
      <c r="C183" s="17">
        <v>62499.5</v>
      </c>
      <c r="D183" s="1">
        <v>410.53</v>
      </c>
      <c r="E183" s="1">
        <v>0</v>
      </c>
      <c r="F183" s="1">
        <v>113353</v>
      </c>
      <c r="G183" s="1">
        <v>1</v>
      </c>
      <c r="H183" s="1">
        <v>14.2</v>
      </c>
    </row>
    <row r="184" spans="1:8" ht="16.5">
      <c r="A184" s="1">
        <v>1</v>
      </c>
      <c r="B184" s="1">
        <v>48</v>
      </c>
      <c r="C184" s="17">
        <v>87499.5</v>
      </c>
      <c r="D184" s="1">
        <v>403.95</v>
      </c>
      <c r="E184" s="1">
        <v>2</v>
      </c>
      <c r="F184" s="1">
        <v>76175</v>
      </c>
      <c r="G184" s="1">
        <v>1</v>
      </c>
      <c r="H184" s="1">
        <v>13.6</v>
      </c>
    </row>
    <row r="185" spans="1:8" ht="16.5">
      <c r="A185" s="1">
        <v>1</v>
      </c>
      <c r="B185" s="1">
        <v>58</v>
      </c>
      <c r="C185" s="17">
        <v>112499.5</v>
      </c>
      <c r="D185" s="1">
        <v>387.17</v>
      </c>
      <c r="E185" s="1">
        <v>0</v>
      </c>
      <c r="F185" s="1">
        <v>100961</v>
      </c>
      <c r="G185" s="1">
        <v>1</v>
      </c>
      <c r="H185" s="1">
        <v>15.3</v>
      </c>
    </row>
    <row r="186" spans="1:8" ht="16.5">
      <c r="A186" s="1">
        <v>0</v>
      </c>
      <c r="B186" s="1">
        <v>40</v>
      </c>
      <c r="C186" s="17">
        <v>224999.5</v>
      </c>
      <c r="D186" s="1">
        <v>369.08</v>
      </c>
      <c r="E186" s="1">
        <v>0</v>
      </c>
      <c r="F186" s="1">
        <v>94883</v>
      </c>
      <c r="G186" s="1">
        <v>1</v>
      </c>
      <c r="H186" s="1">
        <v>14.9</v>
      </c>
    </row>
    <row r="187" spans="1:8" ht="16.5">
      <c r="A187" s="1">
        <v>0</v>
      </c>
      <c r="B187" s="1">
        <v>42</v>
      </c>
      <c r="C187" s="17">
        <v>112499.5</v>
      </c>
      <c r="D187" s="1">
        <v>364.8</v>
      </c>
      <c r="E187" s="1">
        <v>1</v>
      </c>
      <c r="F187" s="1">
        <v>70376</v>
      </c>
      <c r="G187" s="1">
        <v>1</v>
      </c>
      <c r="H187" s="1">
        <v>13.5</v>
      </c>
    </row>
    <row r="188" spans="1:8" ht="16.5">
      <c r="A188" s="1">
        <v>0</v>
      </c>
      <c r="B188" s="1">
        <v>38</v>
      </c>
      <c r="C188" s="17">
        <v>20000</v>
      </c>
      <c r="D188" s="1">
        <v>339.8</v>
      </c>
      <c r="E188" s="1">
        <v>4</v>
      </c>
      <c r="F188" s="1">
        <v>87527</v>
      </c>
      <c r="G188" s="1">
        <v>1</v>
      </c>
      <c r="H188" s="1">
        <v>15.4</v>
      </c>
    </row>
    <row r="189" spans="1:8" ht="16.5">
      <c r="A189" s="1">
        <v>1</v>
      </c>
      <c r="B189" s="1">
        <v>40</v>
      </c>
      <c r="C189" s="17">
        <v>112499.5</v>
      </c>
      <c r="D189" s="1">
        <v>356.91</v>
      </c>
      <c r="E189" s="1">
        <v>1</v>
      </c>
      <c r="F189" s="1">
        <v>74134</v>
      </c>
      <c r="G189" s="1">
        <v>2</v>
      </c>
      <c r="H189" s="1">
        <v>13.1</v>
      </c>
    </row>
    <row r="190" spans="1:8" ht="16.5">
      <c r="A190" s="1">
        <v>0</v>
      </c>
      <c r="B190" s="1">
        <v>50</v>
      </c>
      <c r="C190" s="17">
        <v>62499.5</v>
      </c>
      <c r="D190" s="1">
        <v>395.72</v>
      </c>
      <c r="E190" s="1">
        <v>0</v>
      </c>
      <c r="F190" s="1">
        <v>77916</v>
      </c>
      <c r="G190" s="1">
        <v>1</v>
      </c>
      <c r="H190" s="1">
        <v>13.5</v>
      </c>
    </row>
    <row r="191" spans="1:8" ht="16.5">
      <c r="A191" s="1">
        <v>1</v>
      </c>
      <c r="B191" s="1">
        <v>36</v>
      </c>
      <c r="C191" s="17">
        <v>112499.5</v>
      </c>
      <c r="D191" s="1">
        <v>415.46</v>
      </c>
      <c r="E191" s="1">
        <v>3</v>
      </c>
      <c r="F191" s="1">
        <v>104015</v>
      </c>
      <c r="G191" s="1">
        <v>1</v>
      </c>
      <c r="H191" s="1">
        <v>14.4</v>
      </c>
    </row>
    <row r="192" spans="1:8" ht="16.5">
      <c r="A192" s="1">
        <v>1</v>
      </c>
      <c r="B192" s="1">
        <v>32</v>
      </c>
      <c r="C192" s="17">
        <v>112499.5</v>
      </c>
      <c r="D192" s="1">
        <v>375.33</v>
      </c>
      <c r="E192" s="1">
        <v>1</v>
      </c>
      <c r="F192" s="1">
        <v>88437</v>
      </c>
      <c r="G192" s="1">
        <v>1</v>
      </c>
      <c r="H192" s="1">
        <v>15.3</v>
      </c>
    </row>
    <row r="193" spans="1:8" ht="16.5">
      <c r="A193" s="1">
        <v>1</v>
      </c>
      <c r="B193" s="1">
        <v>72</v>
      </c>
      <c r="C193" s="17">
        <v>62499.5</v>
      </c>
      <c r="D193" s="1">
        <v>306.25</v>
      </c>
      <c r="E193" s="1">
        <v>2</v>
      </c>
      <c r="F193" s="1">
        <v>67068</v>
      </c>
      <c r="G193" s="1">
        <v>3</v>
      </c>
      <c r="H193" s="1">
        <v>12.4</v>
      </c>
    </row>
    <row r="194" spans="1:8" ht="16.5">
      <c r="A194" s="1">
        <v>0</v>
      </c>
      <c r="B194" s="1">
        <v>52</v>
      </c>
      <c r="C194" s="17">
        <v>162499.5</v>
      </c>
      <c r="D194" s="1">
        <v>339.47</v>
      </c>
      <c r="E194" s="1">
        <v>0</v>
      </c>
      <c r="F194" s="1">
        <v>63970</v>
      </c>
      <c r="G194" s="1">
        <v>0</v>
      </c>
      <c r="H194" s="1">
        <v>14</v>
      </c>
    </row>
    <row r="195" spans="1:8" ht="16.5">
      <c r="A195" s="1">
        <v>1</v>
      </c>
      <c r="B195" s="1">
        <v>46</v>
      </c>
      <c r="C195" s="17">
        <v>112499.5</v>
      </c>
      <c r="D195" s="1">
        <v>404.28</v>
      </c>
      <c r="E195" s="1">
        <v>3</v>
      </c>
      <c r="F195" s="1">
        <v>94999</v>
      </c>
      <c r="G195" s="1">
        <v>3</v>
      </c>
      <c r="H195" s="1">
        <v>15.4</v>
      </c>
    </row>
    <row r="196" spans="1:8" ht="16.5">
      <c r="A196" s="1">
        <v>0</v>
      </c>
      <c r="B196" s="1">
        <v>36</v>
      </c>
      <c r="C196" s="17">
        <v>87499.5</v>
      </c>
      <c r="D196" s="1">
        <v>300</v>
      </c>
      <c r="E196" s="1">
        <v>3</v>
      </c>
      <c r="F196" s="1">
        <v>65908</v>
      </c>
      <c r="G196" s="1">
        <v>1</v>
      </c>
      <c r="H196" s="1">
        <v>14.5</v>
      </c>
    </row>
    <row r="197" spans="1:8" ht="16.5">
      <c r="A197" s="1">
        <v>1</v>
      </c>
      <c r="B197" s="1">
        <v>54</v>
      </c>
      <c r="C197" s="17">
        <v>112499.5</v>
      </c>
      <c r="D197" s="1">
        <v>376.32</v>
      </c>
      <c r="E197" s="1">
        <v>1</v>
      </c>
      <c r="F197" s="1">
        <v>92499</v>
      </c>
      <c r="G197" s="1">
        <v>3</v>
      </c>
      <c r="H197" s="1">
        <v>14.1</v>
      </c>
    </row>
    <row r="198" spans="1:8" ht="16.5">
      <c r="A198" s="1">
        <v>0</v>
      </c>
      <c r="B198" s="1">
        <v>56</v>
      </c>
      <c r="C198" s="17">
        <v>112499.5</v>
      </c>
      <c r="D198" s="1">
        <v>369.41</v>
      </c>
      <c r="E198" s="1">
        <v>0</v>
      </c>
      <c r="F198" s="1">
        <v>82499</v>
      </c>
      <c r="G198" s="1">
        <v>1</v>
      </c>
      <c r="H198" s="1">
        <v>13.7</v>
      </c>
    </row>
    <row r="199" spans="1:8" ht="16.5">
      <c r="A199" s="1">
        <v>1</v>
      </c>
      <c r="B199" s="1">
        <v>48</v>
      </c>
      <c r="C199" s="17">
        <v>137499.5</v>
      </c>
      <c r="D199" s="1">
        <v>392.43</v>
      </c>
      <c r="E199" s="1">
        <v>0</v>
      </c>
      <c r="F199" s="1">
        <v>71487</v>
      </c>
      <c r="G199" s="1">
        <v>0</v>
      </c>
      <c r="H199" s="1">
        <v>15.1</v>
      </c>
    </row>
    <row r="200" spans="1:8" ht="16.5">
      <c r="A200" s="1">
        <v>1</v>
      </c>
      <c r="B200" s="1">
        <v>34</v>
      </c>
      <c r="C200" s="17">
        <v>137499.5</v>
      </c>
      <c r="D200" s="1">
        <v>375</v>
      </c>
      <c r="E200" s="1">
        <v>0</v>
      </c>
      <c r="F200" s="1">
        <v>166175</v>
      </c>
      <c r="G200" s="1">
        <v>0</v>
      </c>
      <c r="H200" s="1">
        <v>15.1</v>
      </c>
    </row>
    <row r="201" spans="1:8" ht="16.5">
      <c r="A201" s="1">
        <v>1</v>
      </c>
      <c r="B201" s="1">
        <v>48</v>
      </c>
      <c r="C201" s="17">
        <v>34999.5</v>
      </c>
      <c r="D201" s="1">
        <v>422.04</v>
      </c>
      <c r="E201" s="1">
        <v>0</v>
      </c>
      <c r="F201" s="1">
        <v>80587</v>
      </c>
      <c r="G201" s="1">
        <v>1</v>
      </c>
      <c r="H201" s="1">
        <v>13.2</v>
      </c>
    </row>
    <row r="202" spans="1:8" ht="16.5">
      <c r="A202" s="1">
        <v>0</v>
      </c>
      <c r="B202" s="1">
        <v>76</v>
      </c>
      <c r="C202" s="17">
        <v>44999.5</v>
      </c>
      <c r="D202" s="1">
        <v>350.99</v>
      </c>
      <c r="E202" s="1">
        <v>0</v>
      </c>
      <c r="F202" s="1">
        <v>83999</v>
      </c>
      <c r="G202" s="1">
        <v>0</v>
      </c>
      <c r="H202" s="1">
        <v>14.4</v>
      </c>
    </row>
    <row r="203" spans="1:8" ht="16.5">
      <c r="A203" s="1">
        <v>1</v>
      </c>
      <c r="B203" s="1">
        <v>48</v>
      </c>
      <c r="C203" s="17">
        <v>137499.5</v>
      </c>
      <c r="D203" s="1">
        <v>423.36</v>
      </c>
      <c r="E203" s="1">
        <v>0</v>
      </c>
      <c r="F203" s="1">
        <v>82466</v>
      </c>
      <c r="G203" s="1">
        <v>2</v>
      </c>
      <c r="H203" s="1">
        <v>14.9</v>
      </c>
    </row>
    <row r="204" spans="1:8" ht="16.5">
      <c r="A204" s="1">
        <v>1</v>
      </c>
      <c r="B204" s="1">
        <v>40</v>
      </c>
      <c r="C204" s="17">
        <v>112499.5</v>
      </c>
      <c r="D204" s="1">
        <v>327.3</v>
      </c>
      <c r="E204" s="1">
        <v>0</v>
      </c>
      <c r="F204" s="1">
        <v>68810</v>
      </c>
      <c r="G204" s="1">
        <v>0</v>
      </c>
      <c r="H204" s="1">
        <v>13.9</v>
      </c>
    </row>
    <row r="205" spans="1:8" ht="16.5">
      <c r="A205" s="1">
        <v>1</v>
      </c>
      <c r="B205" s="1">
        <v>68</v>
      </c>
      <c r="C205" s="17">
        <v>20000</v>
      </c>
      <c r="D205" s="1">
        <v>301.97000000000003</v>
      </c>
      <c r="E205" s="1">
        <v>1</v>
      </c>
      <c r="F205" s="1">
        <v>65777</v>
      </c>
      <c r="G205" s="1">
        <v>1</v>
      </c>
      <c r="H205" s="1">
        <v>14.4</v>
      </c>
    </row>
    <row r="206" spans="1:8" ht="16.5">
      <c r="A206" s="1">
        <v>1</v>
      </c>
      <c r="B206" s="1">
        <v>24</v>
      </c>
      <c r="C206" s="17">
        <v>34999.5</v>
      </c>
      <c r="D206" s="1">
        <v>286.83999999999997</v>
      </c>
      <c r="E206" s="1">
        <v>0</v>
      </c>
      <c r="F206" s="1">
        <v>73022</v>
      </c>
      <c r="G206" s="1">
        <v>0</v>
      </c>
      <c r="H206" s="1">
        <v>13.2</v>
      </c>
    </row>
    <row r="207" spans="1:8" ht="16.5">
      <c r="A207" s="1">
        <v>1</v>
      </c>
      <c r="B207" s="1">
        <v>36</v>
      </c>
      <c r="C207" s="17">
        <v>162499.5</v>
      </c>
      <c r="D207" s="1">
        <v>451.97</v>
      </c>
      <c r="E207" s="1">
        <v>4</v>
      </c>
      <c r="F207" s="1">
        <v>100814</v>
      </c>
      <c r="G207" s="1">
        <v>0</v>
      </c>
      <c r="H207" s="1">
        <v>15.2</v>
      </c>
    </row>
    <row r="208" spans="1:8" ht="16.5">
      <c r="A208" s="1">
        <v>1</v>
      </c>
      <c r="B208" s="1">
        <v>70</v>
      </c>
      <c r="C208" s="17">
        <v>87499.5</v>
      </c>
      <c r="D208" s="1">
        <v>410.86</v>
      </c>
      <c r="E208" s="1">
        <v>2</v>
      </c>
      <c r="F208" s="1">
        <v>72726</v>
      </c>
      <c r="G208" s="1">
        <v>1</v>
      </c>
      <c r="H208" s="1">
        <v>14.5</v>
      </c>
    </row>
    <row r="209" spans="1:8" ht="16.5">
      <c r="A209" s="1">
        <v>1</v>
      </c>
      <c r="B209" s="1">
        <v>66</v>
      </c>
      <c r="C209" s="17">
        <v>87499.5</v>
      </c>
      <c r="D209" s="1">
        <v>318.08999999999997</v>
      </c>
      <c r="E209" s="1">
        <v>1</v>
      </c>
      <c r="F209" s="1">
        <v>48630</v>
      </c>
      <c r="G209" s="1">
        <v>3</v>
      </c>
      <c r="H209" s="1">
        <v>12.6</v>
      </c>
    </row>
    <row r="210" spans="1:8" ht="16.5">
      <c r="A210" s="1">
        <v>0</v>
      </c>
      <c r="B210" s="1">
        <v>54</v>
      </c>
      <c r="C210" s="17">
        <v>87499.5</v>
      </c>
      <c r="D210" s="1">
        <v>293.75</v>
      </c>
      <c r="E210" s="1">
        <v>0</v>
      </c>
      <c r="F210" s="1">
        <v>65131</v>
      </c>
      <c r="G210" s="1">
        <v>2</v>
      </c>
      <c r="H210" s="1">
        <v>14</v>
      </c>
    </row>
    <row r="211" spans="1:8" ht="16.5">
      <c r="A211" s="1">
        <v>1</v>
      </c>
      <c r="B211" s="1">
        <v>50</v>
      </c>
      <c r="C211" s="17">
        <v>224999.5</v>
      </c>
      <c r="D211" s="1">
        <v>400</v>
      </c>
      <c r="E211" s="1">
        <v>0</v>
      </c>
      <c r="F211" s="1">
        <v>80892</v>
      </c>
      <c r="G211" s="1">
        <v>1</v>
      </c>
      <c r="H211" s="1">
        <v>14.6</v>
      </c>
    </row>
    <row r="212" spans="1:8" ht="16.5">
      <c r="A212" s="1">
        <v>0</v>
      </c>
      <c r="B212" s="1">
        <v>76</v>
      </c>
      <c r="C212" s="17">
        <v>24999.5</v>
      </c>
      <c r="D212" s="1">
        <v>242.11</v>
      </c>
      <c r="E212" s="1">
        <v>0</v>
      </c>
      <c r="F212" s="1">
        <v>54570</v>
      </c>
      <c r="G212" s="1">
        <v>1</v>
      </c>
      <c r="H212" s="1">
        <v>12</v>
      </c>
    </row>
    <row r="213" spans="1:8" ht="16.5">
      <c r="A213" s="1">
        <v>0</v>
      </c>
      <c r="B213" s="1">
        <v>72</v>
      </c>
      <c r="C213" s="17">
        <v>87499.5</v>
      </c>
      <c r="D213" s="1">
        <v>432.89</v>
      </c>
      <c r="E213" s="1">
        <v>0</v>
      </c>
      <c r="F213" s="1">
        <v>77930</v>
      </c>
      <c r="G213" s="1">
        <v>1</v>
      </c>
      <c r="H213" s="1">
        <v>14.2</v>
      </c>
    </row>
    <row r="214" spans="1:8" ht="16.5">
      <c r="A214" s="1">
        <v>0</v>
      </c>
      <c r="B214" s="1">
        <v>60</v>
      </c>
      <c r="C214" s="17">
        <v>62499.5</v>
      </c>
      <c r="D214" s="1">
        <v>270.39</v>
      </c>
      <c r="E214" s="1">
        <v>0</v>
      </c>
      <c r="F214" s="1">
        <v>78124</v>
      </c>
      <c r="G214" s="1">
        <v>1</v>
      </c>
      <c r="H214" s="1">
        <v>14.5</v>
      </c>
    </row>
    <row r="215" spans="1:8" ht="16.5">
      <c r="A215" s="1">
        <v>1</v>
      </c>
      <c r="B215" s="1">
        <v>66</v>
      </c>
      <c r="C215" s="17">
        <v>112499.5</v>
      </c>
      <c r="D215" s="1">
        <v>340.13</v>
      </c>
      <c r="E215" s="1">
        <v>0</v>
      </c>
      <c r="F215" s="1">
        <v>105221</v>
      </c>
      <c r="G215" s="1">
        <v>1</v>
      </c>
      <c r="H215" s="1">
        <v>15.7</v>
      </c>
    </row>
    <row r="216" spans="1:8" ht="16.5">
      <c r="A216" s="1">
        <v>0</v>
      </c>
      <c r="B216" s="1">
        <v>62</v>
      </c>
      <c r="C216" s="17">
        <v>62499.5</v>
      </c>
      <c r="D216" s="1">
        <v>343.75</v>
      </c>
      <c r="E216" s="1">
        <v>0</v>
      </c>
      <c r="F216" s="1">
        <v>75853</v>
      </c>
      <c r="G216" s="1">
        <v>0</v>
      </c>
      <c r="H216" s="1">
        <v>12.7</v>
      </c>
    </row>
    <row r="217" spans="1:8" ht="16.5">
      <c r="A217" s="1">
        <v>1</v>
      </c>
      <c r="B217" s="1">
        <v>50</v>
      </c>
      <c r="C217" s="17">
        <v>112499.5</v>
      </c>
      <c r="D217" s="1">
        <v>360.2</v>
      </c>
      <c r="E217" s="1">
        <v>0</v>
      </c>
      <c r="F217" s="1">
        <v>74448</v>
      </c>
      <c r="G217" s="1">
        <v>2</v>
      </c>
      <c r="H217" s="1">
        <v>13.4</v>
      </c>
    </row>
    <row r="218" spans="1:8" ht="16.5">
      <c r="A218" s="1">
        <v>1</v>
      </c>
      <c r="B218" s="1">
        <v>76</v>
      </c>
      <c r="C218" s="17">
        <v>62499.5</v>
      </c>
      <c r="D218" s="1">
        <v>376.97</v>
      </c>
      <c r="E218" s="1">
        <v>0</v>
      </c>
      <c r="F218" s="1">
        <v>117775</v>
      </c>
      <c r="G218" s="1">
        <v>0</v>
      </c>
      <c r="H218" s="1">
        <v>15</v>
      </c>
    </row>
    <row r="219" spans="1:8" ht="16.5">
      <c r="A219" s="1">
        <v>0</v>
      </c>
      <c r="B219" s="1">
        <v>82</v>
      </c>
      <c r="C219" s="17">
        <v>24999.5</v>
      </c>
      <c r="D219" s="1">
        <v>379.93</v>
      </c>
      <c r="E219" s="1">
        <v>0</v>
      </c>
      <c r="F219" s="1">
        <v>100986</v>
      </c>
      <c r="G219" s="1">
        <v>0</v>
      </c>
      <c r="H219" s="1">
        <v>13.9</v>
      </c>
    </row>
    <row r="220" spans="1:8" ht="16.5">
      <c r="A220" s="1">
        <v>1</v>
      </c>
      <c r="B220" s="1">
        <v>70</v>
      </c>
      <c r="C220" s="17">
        <v>112499.5</v>
      </c>
      <c r="D220" s="1">
        <v>411.84</v>
      </c>
      <c r="E220" s="1">
        <v>1</v>
      </c>
      <c r="F220" s="1">
        <v>71142</v>
      </c>
      <c r="G220" s="1">
        <v>2</v>
      </c>
      <c r="H220" s="1">
        <v>13</v>
      </c>
    </row>
    <row r="221" spans="1:8" ht="16.5">
      <c r="A221" s="1">
        <v>1</v>
      </c>
      <c r="B221" s="1">
        <v>34</v>
      </c>
      <c r="C221" s="17">
        <v>137499.5</v>
      </c>
      <c r="D221" s="1">
        <v>399.67</v>
      </c>
      <c r="E221" s="1">
        <v>2</v>
      </c>
      <c r="F221" s="1">
        <v>110293</v>
      </c>
      <c r="G221" s="1">
        <v>1</v>
      </c>
      <c r="H221" s="1">
        <v>15</v>
      </c>
    </row>
    <row r="222" spans="1:8" ht="16.5">
      <c r="A222" s="1">
        <v>0</v>
      </c>
      <c r="B222" s="1">
        <v>56</v>
      </c>
      <c r="C222" s="17">
        <v>44999.5</v>
      </c>
      <c r="D222" s="1">
        <v>400.99</v>
      </c>
      <c r="E222" s="1">
        <v>1</v>
      </c>
      <c r="F222" s="1">
        <v>89204</v>
      </c>
      <c r="G222" s="1">
        <v>0</v>
      </c>
      <c r="H222" s="1">
        <v>13.1</v>
      </c>
    </row>
    <row r="223" spans="1:8" ht="16.5">
      <c r="A223" s="1">
        <v>1</v>
      </c>
      <c r="B223" s="1">
        <v>48</v>
      </c>
      <c r="C223" s="17">
        <v>87499.5</v>
      </c>
      <c r="D223" s="1">
        <v>317.43</v>
      </c>
      <c r="E223" s="1">
        <v>4</v>
      </c>
      <c r="F223" s="1">
        <v>67343</v>
      </c>
      <c r="G223" s="1">
        <v>0</v>
      </c>
      <c r="H223" s="1">
        <v>12.1</v>
      </c>
    </row>
    <row r="224" spans="1:8" ht="16.5">
      <c r="A224" s="1">
        <v>1</v>
      </c>
      <c r="B224" s="1">
        <v>50</v>
      </c>
      <c r="C224" s="17">
        <v>224999.5</v>
      </c>
      <c r="D224" s="1">
        <v>490.46</v>
      </c>
      <c r="E224" s="1">
        <v>1</v>
      </c>
      <c r="F224" s="1">
        <v>86499</v>
      </c>
      <c r="G224" s="1">
        <v>2</v>
      </c>
      <c r="H224" s="1">
        <v>15.4</v>
      </c>
    </row>
    <row r="225" spans="1:8" ht="16.5">
      <c r="A225" s="1">
        <v>0</v>
      </c>
      <c r="B225" s="1">
        <v>32</v>
      </c>
      <c r="C225" s="17">
        <v>44999.5</v>
      </c>
      <c r="D225" s="1">
        <v>249.01</v>
      </c>
      <c r="E225" s="1">
        <v>3</v>
      </c>
      <c r="F225" s="1">
        <v>65624</v>
      </c>
      <c r="G225" s="1">
        <v>4</v>
      </c>
      <c r="H225" s="1">
        <v>12.4</v>
      </c>
    </row>
    <row r="226" spans="1:8" ht="16.5">
      <c r="A226" s="1">
        <v>0</v>
      </c>
      <c r="B226" s="1">
        <v>42</v>
      </c>
      <c r="C226" s="17">
        <v>62499.5</v>
      </c>
      <c r="D226" s="1">
        <v>379.28</v>
      </c>
      <c r="E226" s="1">
        <v>0</v>
      </c>
      <c r="F226" s="1">
        <v>83213</v>
      </c>
      <c r="G226" s="1">
        <v>2</v>
      </c>
      <c r="H226" s="1">
        <v>12.4</v>
      </c>
    </row>
    <row r="227" spans="1:8" ht="16.5">
      <c r="A227" s="1">
        <v>1</v>
      </c>
      <c r="B227" s="1">
        <v>40</v>
      </c>
      <c r="C227" s="17">
        <v>62499.5</v>
      </c>
      <c r="D227" s="1">
        <v>308.55</v>
      </c>
      <c r="E227" s="1">
        <v>3</v>
      </c>
      <c r="F227" s="1">
        <v>78916</v>
      </c>
      <c r="G227" s="1">
        <v>5</v>
      </c>
      <c r="H227" s="1">
        <v>13.9</v>
      </c>
    </row>
    <row r="228" spans="1:8" ht="16.5">
      <c r="A228" s="1">
        <v>0</v>
      </c>
      <c r="B228" s="1">
        <v>48</v>
      </c>
      <c r="C228" s="17">
        <v>112499.5</v>
      </c>
      <c r="D228" s="1">
        <v>376.64</v>
      </c>
      <c r="E228" s="1">
        <v>5</v>
      </c>
      <c r="F228" s="1">
        <v>81357</v>
      </c>
      <c r="G228" s="1">
        <v>3</v>
      </c>
      <c r="H228" s="1">
        <v>13.4</v>
      </c>
    </row>
    <row r="229" spans="1:8" ht="16.5">
      <c r="A229" s="1">
        <v>0</v>
      </c>
      <c r="B229" s="1">
        <v>36</v>
      </c>
      <c r="C229" s="17">
        <v>62499.5</v>
      </c>
      <c r="D229" s="1">
        <v>325.33</v>
      </c>
      <c r="E229" s="1">
        <v>0</v>
      </c>
      <c r="F229" s="1">
        <v>64544</v>
      </c>
      <c r="G229" s="1">
        <v>1</v>
      </c>
      <c r="H229" s="1">
        <v>13.4</v>
      </c>
    </row>
    <row r="230" spans="1:8" ht="16.5">
      <c r="A230" s="1">
        <v>0</v>
      </c>
      <c r="B230" s="1">
        <v>50</v>
      </c>
      <c r="C230" s="17">
        <v>250000</v>
      </c>
      <c r="D230" s="1">
        <v>465.79</v>
      </c>
      <c r="E230" s="1">
        <v>1</v>
      </c>
      <c r="F230" s="1">
        <v>86249</v>
      </c>
      <c r="G230" s="1">
        <v>0</v>
      </c>
      <c r="H230" s="1">
        <v>15.8</v>
      </c>
    </row>
    <row r="231" spans="1:8" ht="16.5">
      <c r="A231" s="1">
        <v>0</v>
      </c>
      <c r="B231" s="1">
        <v>50</v>
      </c>
      <c r="C231" s="17">
        <v>34999.5</v>
      </c>
      <c r="D231" s="1">
        <v>360.2</v>
      </c>
      <c r="E231" s="1">
        <v>0</v>
      </c>
      <c r="F231" s="1">
        <v>70690</v>
      </c>
      <c r="G231" s="1">
        <v>1</v>
      </c>
      <c r="H231" s="1">
        <v>13.3</v>
      </c>
    </row>
    <row r="232" spans="1:8" ht="16.5">
      <c r="A232" s="1">
        <v>0</v>
      </c>
      <c r="B232" s="1">
        <v>32</v>
      </c>
      <c r="C232" s="17">
        <v>87499.5</v>
      </c>
      <c r="D232" s="1">
        <v>253.62</v>
      </c>
      <c r="E232" s="1">
        <v>3</v>
      </c>
      <c r="F232" s="1">
        <v>57884</v>
      </c>
      <c r="G232" s="1">
        <v>1</v>
      </c>
      <c r="H232" s="1">
        <v>12.2</v>
      </c>
    </row>
    <row r="233" spans="1:8" ht="16.5">
      <c r="A233" s="1">
        <v>1</v>
      </c>
      <c r="B233" s="1">
        <v>54</v>
      </c>
      <c r="C233" s="17">
        <v>44999.5</v>
      </c>
      <c r="D233" s="1">
        <v>490.46</v>
      </c>
      <c r="E233" s="1">
        <v>0</v>
      </c>
      <c r="F233" s="1">
        <v>124608</v>
      </c>
      <c r="G233" s="1">
        <v>4</v>
      </c>
      <c r="H233" s="1">
        <v>15</v>
      </c>
    </row>
    <row r="234" spans="1:8" ht="16.5">
      <c r="A234" s="1">
        <v>1</v>
      </c>
      <c r="B234" s="1">
        <v>46</v>
      </c>
      <c r="C234" s="17">
        <v>162499.5</v>
      </c>
      <c r="D234" s="1">
        <v>487.83</v>
      </c>
      <c r="E234" s="1">
        <v>3</v>
      </c>
      <c r="F234" s="1">
        <v>106724</v>
      </c>
      <c r="G234" s="1">
        <v>1</v>
      </c>
      <c r="H234" s="1">
        <v>13.9</v>
      </c>
    </row>
    <row r="235" spans="1:8" ht="16.5">
      <c r="A235" s="1">
        <v>1</v>
      </c>
      <c r="B235" s="1">
        <v>56</v>
      </c>
      <c r="C235" s="17">
        <v>62499.5</v>
      </c>
      <c r="D235" s="1">
        <v>356.25</v>
      </c>
      <c r="E235" s="1">
        <v>0</v>
      </c>
      <c r="F235" s="1">
        <v>81817</v>
      </c>
      <c r="G235" s="1">
        <v>1</v>
      </c>
      <c r="H235" s="1">
        <v>12.4</v>
      </c>
    </row>
    <row r="236" spans="1:8" ht="16.5">
      <c r="A236" s="1">
        <v>1</v>
      </c>
      <c r="B236" s="1">
        <v>66</v>
      </c>
      <c r="C236" s="17">
        <v>62499.5</v>
      </c>
      <c r="D236" s="1">
        <v>316.12</v>
      </c>
      <c r="E236" s="1">
        <v>0</v>
      </c>
      <c r="F236" s="1">
        <v>80713</v>
      </c>
      <c r="G236" s="1">
        <v>0</v>
      </c>
      <c r="H236" s="1">
        <v>13.1</v>
      </c>
    </row>
    <row r="237" spans="1:8" ht="16.5">
      <c r="A237" s="1">
        <v>1</v>
      </c>
      <c r="B237" s="1">
        <v>58</v>
      </c>
      <c r="C237" s="17">
        <v>62499.5</v>
      </c>
      <c r="D237" s="1">
        <v>448.36</v>
      </c>
      <c r="E237" s="1">
        <v>0</v>
      </c>
      <c r="F237" s="1">
        <v>89166</v>
      </c>
      <c r="G237" s="1">
        <v>2</v>
      </c>
      <c r="H237" s="1">
        <v>14.8</v>
      </c>
    </row>
    <row r="238" spans="1:8" ht="16.5">
      <c r="A238" s="1">
        <v>1</v>
      </c>
      <c r="B238" s="1">
        <v>62</v>
      </c>
      <c r="C238" s="17">
        <v>62499.5</v>
      </c>
      <c r="D238" s="1">
        <v>368.09</v>
      </c>
      <c r="E238" s="1">
        <v>0</v>
      </c>
      <c r="F238" s="1">
        <v>98957</v>
      </c>
      <c r="G238" s="1">
        <v>1</v>
      </c>
      <c r="H238" s="1">
        <v>12.4</v>
      </c>
    </row>
    <row r="239" spans="1:8" ht="16.5">
      <c r="A239" s="1">
        <v>1</v>
      </c>
      <c r="B239" s="1">
        <v>64</v>
      </c>
      <c r="C239" s="17">
        <v>62499.5</v>
      </c>
      <c r="D239" s="1">
        <v>405.26</v>
      </c>
      <c r="E239" s="1">
        <v>1</v>
      </c>
      <c r="F239" s="1">
        <v>51832</v>
      </c>
      <c r="G239" s="1">
        <v>1</v>
      </c>
      <c r="H239" s="1">
        <v>12.9</v>
      </c>
    </row>
    <row r="240" spans="1:8" ht="16.5">
      <c r="A240" s="1">
        <v>1</v>
      </c>
      <c r="B240" s="1">
        <v>76</v>
      </c>
      <c r="C240" s="17">
        <v>44999.5</v>
      </c>
      <c r="D240" s="1">
        <v>307.24</v>
      </c>
      <c r="E240" s="1">
        <v>0</v>
      </c>
      <c r="F240" s="1">
        <v>69880</v>
      </c>
      <c r="G240" s="1">
        <v>0</v>
      </c>
      <c r="H240" s="1">
        <v>13.3</v>
      </c>
    </row>
    <row r="241" spans="1:8" ht="16.5">
      <c r="A241" s="1">
        <v>1</v>
      </c>
      <c r="B241" s="1">
        <v>58</v>
      </c>
      <c r="C241" s="17">
        <v>20000</v>
      </c>
      <c r="D241" s="1">
        <v>454.28</v>
      </c>
      <c r="E241" s="1">
        <v>0</v>
      </c>
      <c r="F241" s="1">
        <v>108810</v>
      </c>
      <c r="G241" s="1">
        <v>3</v>
      </c>
      <c r="H241" s="1">
        <v>14.5</v>
      </c>
    </row>
    <row r="242" spans="1:8" ht="16.5">
      <c r="A242" s="1">
        <v>1</v>
      </c>
      <c r="B242" s="1">
        <v>48</v>
      </c>
      <c r="C242" s="17">
        <v>112499.5</v>
      </c>
      <c r="D242" s="1">
        <v>335.53</v>
      </c>
      <c r="E242" s="1">
        <v>1</v>
      </c>
      <c r="F242" s="1">
        <v>76388</v>
      </c>
      <c r="G242" s="1">
        <v>1</v>
      </c>
      <c r="H242" s="1">
        <v>13.2</v>
      </c>
    </row>
    <row r="243" spans="1:8" ht="16.5">
      <c r="A243" s="1">
        <v>1</v>
      </c>
      <c r="B243" s="1">
        <v>60</v>
      </c>
      <c r="C243" s="17">
        <v>187499.5</v>
      </c>
      <c r="D243" s="1">
        <v>400.33</v>
      </c>
      <c r="E243" s="1">
        <v>0</v>
      </c>
      <c r="F243" s="1">
        <v>81817</v>
      </c>
      <c r="G243" s="1">
        <v>0</v>
      </c>
      <c r="H243" s="1">
        <v>12.4</v>
      </c>
    </row>
    <row r="244" spans="1:8" ht="16.5">
      <c r="A244" s="1">
        <v>0</v>
      </c>
      <c r="B244" s="1">
        <v>54</v>
      </c>
      <c r="C244" s="17">
        <v>250000</v>
      </c>
      <c r="D244" s="1">
        <v>395.39</v>
      </c>
      <c r="E244" s="1">
        <v>0</v>
      </c>
      <c r="F244" s="1">
        <v>66956</v>
      </c>
      <c r="G244" s="1">
        <v>0</v>
      </c>
      <c r="H244" s="1">
        <v>12.3</v>
      </c>
    </row>
    <row r="245" spans="1:8" ht="16.5">
      <c r="A245" s="1">
        <v>0</v>
      </c>
      <c r="B245" s="1">
        <v>30</v>
      </c>
      <c r="C245" s="17">
        <v>87499.5</v>
      </c>
      <c r="D245" s="1">
        <v>353.95</v>
      </c>
      <c r="E245" s="1">
        <v>1</v>
      </c>
      <c r="F245" s="1">
        <v>70832</v>
      </c>
      <c r="G245" s="1">
        <v>0</v>
      </c>
      <c r="H245" s="1">
        <v>12.8</v>
      </c>
    </row>
    <row r="246" spans="1:8" ht="16.5">
      <c r="A246" s="1">
        <v>1</v>
      </c>
      <c r="B246" s="1">
        <v>58</v>
      </c>
      <c r="C246" s="17">
        <v>137499.5</v>
      </c>
      <c r="D246" s="1">
        <v>426.32</v>
      </c>
      <c r="E246" s="1">
        <v>0</v>
      </c>
      <c r="F246" s="1">
        <v>66499</v>
      </c>
      <c r="G246" s="1">
        <v>2</v>
      </c>
      <c r="H246" s="1">
        <v>14.3</v>
      </c>
    </row>
    <row r="247" spans="1:8" ht="16.5">
      <c r="A247" s="1">
        <v>1</v>
      </c>
      <c r="B247" s="1">
        <v>62</v>
      </c>
      <c r="C247" s="17">
        <v>87499.5</v>
      </c>
      <c r="D247" s="1">
        <v>367.11</v>
      </c>
      <c r="E247" s="1">
        <v>0</v>
      </c>
      <c r="F247" s="1">
        <v>75118</v>
      </c>
      <c r="G247" s="1">
        <v>1</v>
      </c>
      <c r="H247" s="1">
        <v>12.7</v>
      </c>
    </row>
    <row r="248" spans="1:8" ht="16.5">
      <c r="A248" s="1">
        <v>0</v>
      </c>
      <c r="B248" s="1">
        <v>52</v>
      </c>
      <c r="C248" s="17">
        <v>62499.5</v>
      </c>
      <c r="D248" s="1">
        <v>347.04</v>
      </c>
      <c r="E248" s="1">
        <v>1</v>
      </c>
      <c r="F248" s="1">
        <v>80118</v>
      </c>
      <c r="G248" s="1">
        <v>0</v>
      </c>
      <c r="H248" s="1">
        <v>12.7</v>
      </c>
    </row>
    <row r="249" spans="1:8" ht="16.5">
      <c r="A249" s="1">
        <v>1</v>
      </c>
      <c r="B249" s="1">
        <v>72</v>
      </c>
      <c r="C249" s="17">
        <v>62499.5</v>
      </c>
      <c r="D249" s="1">
        <v>330.92</v>
      </c>
      <c r="E249" s="1">
        <v>0</v>
      </c>
      <c r="F249" s="1">
        <v>65672</v>
      </c>
      <c r="G249" s="1">
        <v>1</v>
      </c>
      <c r="H249" s="1">
        <v>13.3</v>
      </c>
    </row>
    <row r="250" spans="1:8" ht="16.5">
      <c r="A250" s="1">
        <v>1</v>
      </c>
      <c r="B250" s="1">
        <v>48</v>
      </c>
      <c r="C250" s="17">
        <v>112499.5</v>
      </c>
      <c r="D250" s="1">
        <v>444.41</v>
      </c>
      <c r="E250" s="1">
        <v>1</v>
      </c>
      <c r="F250" s="1">
        <v>113035</v>
      </c>
      <c r="G250" s="1">
        <v>0</v>
      </c>
      <c r="H250" s="1">
        <v>15.3</v>
      </c>
    </row>
    <row r="251" spans="1:8" ht="16.5">
      <c r="A251" s="1">
        <v>1</v>
      </c>
      <c r="B251" s="1">
        <v>58</v>
      </c>
      <c r="C251" s="17">
        <v>62499.5</v>
      </c>
      <c r="D251" s="1">
        <v>367.11</v>
      </c>
      <c r="E251" s="1">
        <v>0</v>
      </c>
      <c r="F251" s="1">
        <v>78237</v>
      </c>
      <c r="G251" s="1">
        <v>0</v>
      </c>
      <c r="H251" s="1">
        <v>12.7</v>
      </c>
    </row>
    <row r="252" spans="1:8" ht="16.5">
      <c r="A252" s="1">
        <v>0</v>
      </c>
      <c r="B252" s="1">
        <v>76</v>
      </c>
      <c r="C252" s="17">
        <v>20000</v>
      </c>
      <c r="D252" s="1">
        <v>274.01</v>
      </c>
      <c r="E252" s="1">
        <v>0</v>
      </c>
      <c r="F252" s="1">
        <v>53778</v>
      </c>
      <c r="G252" s="1">
        <v>1</v>
      </c>
      <c r="H252" s="1">
        <v>13</v>
      </c>
    </row>
    <row r="253" spans="1:8" ht="16.5">
      <c r="A253" s="1">
        <v>0</v>
      </c>
      <c r="B253" s="1">
        <v>62</v>
      </c>
      <c r="C253" s="17">
        <v>44999.5</v>
      </c>
      <c r="D253" s="1">
        <v>420.72</v>
      </c>
      <c r="E253" s="1">
        <v>0</v>
      </c>
      <c r="F253" s="1">
        <v>94270</v>
      </c>
      <c r="G253" s="1">
        <v>3</v>
      </c>
      <c r="H253" s="1">
        <v>13.5</v>
      </c>
    </row>
    <row r="254" spans="1:8" ht="16.5">
      <c r="A254" s="1">
        <v>1</v>
      </c>
      <c r="B254" s="1">
        <v>46</v>
      </c>
      <c r="C254" s="17">
        <v>62499.5</v>
      </c>
      <c r="D254" s="1">
        <v>490.46</v>
      </c>
      <c r="E254" s="1">
        <v>0</v>
      </c>
      <c r="F254" s="1">
        <v>71128</v>
      </c>
      <c r="G254" s="1">
        <v>1</v>
      </c>
      <c r="H254" s="1">
        <v>15.9</v>
      </c>
    </row>
    <row r="255" spans="1:8" ht="16.5">
      <c r="A255" s="1">
        <v>1</v>
      </c>
      <c r="B255" s="1">
        <v>40</v>
      </c>
      <c r="C255" s="17">
        <v>137499.5</v>
      </c>
      <c r="D255" s="1">
        <v>405.26</v>
      </c>
      <c r="E255" s="1">
        <v>1</v>
      </c>
      <c r="F255" s="1">
        <v>77812</v>
      </c>
      <c r="G255" s="1">
        <v>3</v>
      </c>
      <c r="H255" s="1">
        <v>13.2</v>
      </c>
    </row>
    <row r="256" spans="1:8" ht="16.5">
      <c r="A256" s="1">
        <v>1</v>
      </c>
      <c r="B256" s="1">
        <v>72</v>
      </c>
      <c r="C256" s="17">
        <v>62499.5</v>
      </c>
      <c r="D256" s="1">
        <v>356.58</v>
      </c>
      <c r="E256" s="1">
        <v>1</v>
      </c>
      <c r="F256" s="1">
        <v>73016</v>
      </c>
      <c r="G256" s="1">
        <v>2</v>
      </c>
      <c r="H256" s="1">
        <v>12.8</v>
      </c>
    </row>
    <row r="257" spans="1:8" ht="16.5">
      <c r="A257" s="1">
        <v>1</v>
      </c>
      <c r="B257" s="1">
        <v>44</v>
      </c>
      <c r="C257" s="17">
        <v>87499.5</v>
      </c>
      <c r="D257" s="1">
        <v>368.42</v>
      </c>
      <c r="E257" s="1">
        <v>3</v>
      </c>
      <c r="F257" s="1">
        <v>76249</v>
      </c>
      <c r="G257" s="1">
        <v>0</v>
      </c>
      <c r="H257" s="1">
        <v>12.4</v>
      </c>
    </row>
    <row r="258" spans="1:8" ht="16.5">
      <c r="A258" s="1">
        <v>1</v>
      </c>
      <c r="B258" s="1">
        <v>48</v>
      </c>
      <c r="C258" s="17">
        <v>112499.5</v>
      </c>
      <c r="D258" s="1">
        <v>397.37</v>
      </c>
      <c r="E258" s="1">
        <v>1</v>
      </c>
      <c r="F258" s="1">
        <v>73408</v>
      </c>
      <c r="G258" s="1">
        <v>0</v>
      </c>
      <c r="H258" s="1">
        <v>12.8</v>
      </c>
    </row>
    <row r="259" spans="1:8" ht="16.5">
      <c r="A259" s="1">
        <v>1</v>
      </c>
      <c r="B259" s="1">
        <v>40</v>
      </c>
      <c r="C259" s="17">
        <v>112499.5</v>
      </c>
      <c r="D259" s="1">
        <v>324.01</v>
      </c>
      <c r="E259" s="1">
        <v>3</v>
      </c>
      <c r="F259" s="1">
        <v>68025</v>
      </c>
      <c r="G259" s="1">
        <v>1</v>
      </c>
      <c r="H259" s="1">
        <v>12.9</v>
      </c>
    </row>
    <row r="260" spans="1:8" ht="16.5">
      <c r="A260" s="1">
        <v>0</v>
      </c>
      <c r="B260" s="1">
        <v>80</v>
      </c>
      <c r="C260" s="17">
        <v>20000</v>
      </c>
      <c r="D260" s="1">
        <v>314.8</v>
      </c>
      <c r="E260" s="1">
        <v>0</v>
      </c>
      <c r="F260" s="1">
        <v>49999</v>
      </c>
      <c r="G260" s="1">
        <v>2</v>
      </c>
      <c r="H260" s="1">
        <v>13.1</v>
      </c>
    </row>
    <row r="261" spans="1:8" ht="16.5">
      <c r="A261" s="1">
        <v>1</v>
      </c>
      <c r="B261" s="1">
        <v>60</v>
      </c>
      <c r="C261" s="17">
        <v>87499.5</v>
      </c>
      <c r="D261" s="1">
        <v>336.51</v>
      </c>
      <c r="E261" s="1">
        <v>0</v>
      </c>
      <c r="F261" s="1">
        <v>77433</v>
      </c>
      <c r="G261" s="1">
        <v>0</v>
      </c>
      <c r="H261" s="1">
        <v>13.6</v>
      </c>
    </row>
    <row r="262" spans="1:8" ht="16.5">
      <c r="A262" s="1">
        <v>0</v>
      </c>
      <c r="B262" s="1">
        <v>80</v>
      </c>
      <c r="C262" s="17">
        <v>62499.5</v>
      </c>
      <c r="D262" s="1">
        <v>339.8</v>
      </c>
      <c r="E262" s="1">
        <v>0</v>
      </c>
      <c r="F262" s="1">
        <v>75672</v>
      </c>
      <c r="G262" s="1">
        <v>1</v>
      </c>
      <c r="H262" s="1">
        <v>13.1</v>
      </c>
    </row>
    <row r="263" spans="1:8" ht="16.5">
      <c r="A263" s="1">
        <v>1</v>
      </c>
      <c r="B263" s="1">
        <v>64</v>
      </c>
      <c r="C263" s="17">
        <v>44999.5</v>
      </c>
      <c r="D263" s="1">
        <v>334.21</v>
      </c>
      <c r="E263" s="1">
        <v>0</v>
      </c>
      <c r="F263" s="1">
        <v>71817</v>
      </c>
      <c r="G263" s="1">
        <v>2</v>
      </c>
      <c r="H263" s="1">
        <v>13.7</v>
      </c>
    </row>
    <row r="264" spans="1:8" ht="16.5">
      <c r="A264" s="1">
        <v>1</v>
      </c>
      <c r="B264" s="1">
        <v>36</v>
      </c>
      <c r="C264" s="17">
        <v>137499.5</v>
      </c>
      <c r="D264" s="1">
        <v>446.38</v>
      </c>
      <c r="E264" s="1">
        <v>3</v>
      </c>
      <c r="F264" s="1">
        <v>102106</v>
      </c>
      <c r="G264" s="1">
        <v>1</v>
      </c>
      <c r="H264" s="1">
        <v>14.2</v>
      </c>
    </row>
    <row r="265" spans="1:8" ht="16.5">
      <c r="A265" s="1">
        <v>0</v>
      </c>
      <c r="B265" s="1">
        <v>50</v>
      </c>
      <c r="C265" s="17">
        <v>250000</v>
      </c>
      <c r="D265" s="1">
        <v>450.33</v>
      </c>
      <c r="E265" s="1">
        <v>2</v>
      </c>
      <c r="F265" s="1">
        <v>104230</v>
      </c>
      <c r="G265" s="1">
        <v>1</v>
      </c>
      <c r="H265" s="1">
        <v>13.7</v>
      </c>
    </row>
    <row r="266" spans="1:8" ht="16.5">
      <c r="A266" s="1">
        <v>1</v>
      </c>
      <c r="B266" s="1">
        <v>50</v>
      </c>
      <c r="C266" s="17">
        <v>112499.5</v>
      </c>
      <c r="D266" s="1">
        <v>349.01</v>
      </c>
      <c r="E266" s="1">
        <v>1</v>
      </c>
      <c r="F266" s="1">
        <v>78965</v>
      </c>
      <c r="G266" s="1">
        <v>1</v>
      </c>
      <c r="H266" s="1">
        <v>13.4</v>
      </c>
    </row>
    <row r="267" spans="1:8" ht="16.5">
      <c r="A267" s="1">
        <v>0</v>
      </c>
      <c r="B267" s="1">
        <v>48</v>
      </c>
      <c r="C267" s="17">
        <v>62499.5</v>
      </c>
      <c r="D267" s="1">
        <v>370.07</v>
      </c>
      <c r="E267" s="1">
        <v>0</v>
      </c>
      <c r="F267" s="1">
        <v>91249</v>
      </c>
      <c r="G267" s="1">
        <v>1</v>
      </c>
      <c r="H267" s="1">
        <v>13.1</v>
      </c>
    </row>
    <row r="268" spans="1:8" ht="16.5">
      <c r="A268" s="1">
        <v>0</v>
      </c>
      <c r="B268" s="1">
        <v>62</v>
      </c>
      <c r="C268" s="17">
        <v>34999.5</v>
      </c>
      <c r="D268" s="1">
        <v>367.11</v>
      </c>
      <c r="E268" s="1">
        <v>0</v>
      </c>
      <c r="F268" s="1">
        <v>64852</v>
      </c>
      <c r="G268" s="1">
        <v>0</v>
      </c>
      <c r="H268" s="1">
        <v>13.5</v>
      </c>
    </row>
    <row r="269" spans="1:8" ht="16.5">
      <c r="A269" s="1">
        <v>1</v>
      </c>
      <c r="B269" s="1">
        <v>32</v>
      </c>
      <c r="C269" s="17">
        <v>112499.5</v>
      </c>
      <c r="D269" s="1">
        <v>402.63</v>
      </c>
      <c r="E269" s="1">
        <v>3</v>
      </c>
      <c r="F269" s="1">
        <v>109401</v>
      </c>
      <c r="G269" s="1">
        <v>1</v>
      </c>
      <c r="H269" s="1">
        <v>15.2</v>
      </c>
    </row>
    <row r="270" spans="1:8" ht="16.5">
      <c r="A270" s="1">
        <v>1</v>
      </c>
      <c r="B270" s="1">
        <v>48</v>
      </c>
      <c r="C270" s="17">
        <v>62499.5</v>
      </c>
      <c r="D270" s="1">
        <v>351.97</v>
      </c>
      <c r="E270" s="1">
        <v>1</v>
      </c>
      <c r="F270" s="1">
        <v>72077</v>
      </c>
      <c r="G270" s="1">
        <v>0</v>
      </c>
      <c r="H270" s="1">
        <v>14.3</v>
      </c>
    </row>
    <row r="271" spans="1:8" ht="16.5">
      <c r="A271" s="1">
        <v>0</v>
      </c>
      <c r="B271" s="1">
        <v>52</v>
      </c>
      <c r="C271" s="17">
        <v>87499.5</v>
      </c>
      <c r="D271" s="1">
        <v>352.3</v>
      </c>
      <c r="E271" s="1">
        <v>0</v>
      </c>
      <c r="F271" s="1">
        <v>90216</v>
      </c>
      <c r="G271" s="1">
        <v>1</v>
      </c>
      <c r="H271" s="1">
        <v>12.9</v>
      </c>
    </row>
    <row r="272" spans="1:8" ht="16.5">
      <c r="A272" s="1">
        <v>1</v>
      </c>
      <c r="B272" s="1">
        <v>42</v>
      </c>
      <c r="C272" s="17">
        <v>137499.5</v>
      </c>
      <c r="D272" s="1">
        <v>402.63</v>
      </c>
      <c r="E272" s="1">
        <v>0</v>
      </c>
      <c r="F272" s="1">
        <v>109871</v>
      </c>
      <c r="G272" s="1">
        <v>0</v>
      </c>
      <c r="H272" s="1">
        <v>15.1</v>
      </c>
    </row>
    <row r="273" spans="1:8" ht="16.5">
      <c r="A273" s="1">
        <v>0</v>
      </c>
      <c r="B273" s="1">
        <v>54</v>
      </c>
      <c r="C273" s="17">
        <v>224999.5</v>
      </c>
      <c r="D273" s="1">
        <v>361.84</v>
      </c>
      <c r="E273" s="1">
        <v>0</v>
      </c>
      <c r="F273" s="1">
        <v>77624</v>
      </c>
      <c r="G273" s="1">
        <v>1</v>
      </c>
      <c r="H273" s="1">
        <v>12.7</v>
      </c>
    </row>
    <row r="274" spans="1:8" ht="16.5">
      <c r="A274" s="1">
        <v>0</v>
      </c>
      <c r="B274" s="1">
        <v>60</v>
      </c>
      <c r="C274" s="17">
        <v>187499.5</v>
      </c>
      <c r="D274" s="1">
        <v>391.45</v>
      </c>
      <c r="E274" s="1">
        <v>0</v>
      </c>
      <c r="F274" s="1">
        <v>69526</v>
      </c>
      <c r="G274" s="1">
        <v>3</v>
      </c>
      <c r="H274" s="1">
        <v>14.1</v>
      </c>
    </row>
    <row r="275" spans="1:8" ht="16.5">
      <c r="A275" s="1">
        <v>1</v>
      </c>
      <c r="B275" s="1">
        <v>48</v>
      </c>
      <c r="C275" s="17">
        <v>137499.5</v>
      </c>
      <c r="D275" s="1">
        <v>415.46</v>
      </c>
      <c r="E275" s="1">
        <v>1</v>
      </c>
      <c r="F275" s="1">
        <v>79916</v>
      </c>
      <c r="G275" s="1">
        <v>2</v>
      </c>
      <c r="H275" s="1">
        <v>13.9</v>
      </c>
    </row>
    <row r="276" spans="1:8" ht="16.5">
      <c r="A276" s="1">
        <v>1</v>
      </c>
      <c r="B276" s="1">
        <v>38</v>
      </c>
      <c r="C276" s="17">
        <v>44999.5</v>
      </c>
      <c r="D276" s="1">
        <v>371.38</v>
      </c>
      <c r="E276" s="1">
        <v>1</v>
      </c>
      <c r="F276" s="1">
        <v>82777</v>
      </c>
      <c r="G276" s="1">
        <v>2</v>
      </c>
      <c r="H276" s="1">
        <v>14.1</v>
      </c>
    </row>
    <row r="277" spans="1:8" ht="16.5">
      <c r="A277" s="1">
        <v>1</v>
      </c>
      <c r="B277" s="1">
        <v>48</v>
      </c>
      <c r="C277" s="17">
        <v>62499.5</v>
      </c>
      <c r="D277" s="1">
        <v>353.29</v>
      </c>
      <c r="E277" s="1">
        <v>0</v>
      </c>
      <c r="F277" s="1">
        <v>84999</v>
      </c>
      <c r="G277" s="1">
        <v>1</v>
      </c>
      <c r="H277" s="1">
        <v>12.7</v>
      </c>
    </row>
    <row r="278" spans="1:8" ht="16.5">
      <c r="A278" s="1">
        <v>0</v>
      </c>
      <c r="B278" s="1">
        <v>36</v>
      </c>
      <c r="C278" s="17">
        <v>250000</v>
      </c>
      <c r="D278" s="1">
        <v>460.2</v>
      </c>
      <c r="E278" s="1">
        <v>3</v>
      </c>
      <c r="F278" s="1">
        <v>101419</v>
      </c>
      <c r="G278" s="1">
        <v>0</v>
      </c>
      <c r="H278" s="1">
        <v>15.3</v>
      </c>
    </row>
    <row r="279" spans="1:8" ht="16.5">
      <c r="A279" s="1">
        <v>1</v>
      </c>
      <c r="B279" s="1">
        <v>56</v>
      </c>
      <c r="C279" s="17">
        <v>250000</v>
      </c>
      <c r="D279" s="1">
        <v>417.43</v>
      </c>
      <c r="E279" s="1">
        <v>0</v>
      </c>
      <c r="F279" s="1">
        <v>66619</v>
      </c>
      <c r="G279" s="1">
        <v>1</v>
      </c>
      <c r="H279" s="1">
        <v>13.6</v>
      </c>
    </row>
    <row r="280" spans="1:8" ht="16.5">
      <c r="A280" s="1">
        <v>1</v>
      </c>
      <c r="B280" s="1">
        <v>52</v>
      </c>
      <c r="C280" s="17">
        <v>250000</v>
      </c>
      <c r="D280" s="1">
        <v>466.78</v>
      </c>
      <c r="E280" s="1">
        <v>1</v>
      </c>
      <c r="F280" s="1">
        <v>84399</v>
      </c>
      <c r="G280" s="1">
        <v>0</v>
      </c>
      <c r="H280" s="1">
        <v>13.3</v>
      </c>
    </row>
    <row r="281" spans="1:8" ht="16.5">
      <c r="A281" s="1">
        <v>0</v>
      </c>
      <c r="B281" s="1">
        <v>26</v>
      </c>
      <c r="C281" s="17">
        <v>34999.5</v>
      </c>
      <c r="D281" s="1">
        <v>324.01</v>
      </c>
      <c r="E281" s="1">
        <v>1</v>
      </c>
      <c r="F281" s="1">
        <v>58610</v>
      </c>
      <c r="G281" s="1">
        <v>0</v>
      </c>
      <c r="H281" s="1">
        <v>13</v>
      </c>
    </row>
    <row r="282" spans="1:8" ht="16.5">
      <c r="A282" s="1">
        <v>0</v>
      </c>
      <c r="B282" s="1">
        <v>64</v>
      </c>
      <c r="C282" s="17">
        <v>137499.5</v>
      </c>
      <c r="D282" s="1">
        <v>477.96</v>
      </c>
      <c r="E282" s="1">
        <v>1</v>
      </c>
      <c r="F282" s="1">
        <v>103839</v>
      </c>
      <c r="G282" s="1">
        <v>1</v>
      </c>
      <c r="H282" s="1">
        <v>15.7</v>
      </c>
    </row>
    <row r="283" spans="1:8" ht="16.5">
      <c r="A283" s="1">
        <v>0</v>
      </c>
      <c r="B283" s="1">
        <v>38</v>
      </c>
      <c r="C283" s="17">
        <v>62499.5</v>
      </c>
      <c r="D283" s="1">
        <v>359.87</v>
      </c>
      <c r="E283" s="1">
        <v>0</v>
      </c>
      <c r="F283" s="1">
        <v>73931</v>
      </c>
      <c r="G283" s="1">
        <v>0</v>
      </c>
      <c r="H283" s="1">
        <v>12.4</v>
      </c>
    </row>
    <row r="284" spans="1:8" ht="16.5">
      <c r="A284" s="1">
        <v>1</v>
      </c>
      <c r="B284" s="1">
        <v>40</v>
      </c>
      <c r="C284" s="17">
        <v>112499.5</v>
      </c>
      <c r="D284" s="1">
        <v>381.58</v>
      </c>
      <c r="E284" s="1">
        <v>0</v>
      </c>
      <c r="F284" s="1">
        <v>97671</v>
      </c>
      <c r="G284" s="1">
        <v>2</v>
      </c>
      <c r="H284" s="1">
        <v>14.7</v>
      </c>
    </row>
    <row r="285" spans="1:8" ht="16.5">
      <c r="A285" s="1">
        <v>1</v>
      </c>
      <c r="B285" s="1">
        <v>26</v>
      </c>
      <c r="C285" s="17">
        <v>44999.5</v>
      </c>
      <c r="D285" s="1">
        <v>304.93</v>
      </c>
      <c r="E285" s="1">
        <v>0</v>
      </c>
      <c r="F285" s="1">
        <v>72367</v>
      </c>
      <c r="G285" s="1">
        <v>1</v>
      </c>
      <c r="H285" s="1">
        <v>12.1</v>
      </c>
    </row>
    <row r="286" spans="1:8" ht="16.5">
      <c r="A286" s="1">
        <v>1</v>
      </c>
      <c r="B286" s="1">
        <v>46</v>
      </c>
      <c r="C286" s="17">
        <v>250000</v>
      </c>
      <c r="D286" s="1">
        <v>466.45</v>
      </c>
      <c r="E286" s="1">
        <v>1</v>
      </c>
      <c r="F286" s="1">
        <v>64910</v>
      </c>
      <c r="G286" s="1">
        <v>1</v>
      </c>
      <c r="H286" s="1">
        <v>14.3</v>
      </c>
    </row>
    <row r="287" spans="1:8" ht="16.5">
      <c r="A287" s="1">
        <v>0</v>
      </c>
      <c r="B287" s="1">
        <v>52</v>
      </c>
      <c r="C287" s="17">
        <v>224999.5</v>
      </c>
      <c r="D287" s="1">
        <v>352.63</v>
      </c>
      <c r="E287" s="1">
        <v>0</v>
      </c>
      <c r="F287" s="1">
        <v>65624</v>
      </c>
      <c r="G287" s="1">
        <v>1</v>
      </c>
      <c r="H287" s="1">
        <v>13.2</v>
      </c>
    </row>
    <row r="288" spans="1:8" ht="16.5">
      <c r="A288" s="1">
        <v>1</v>
      </c>
      <c r="B288" s="1">
        <v>42</v>
      </c>
      <c r="C288" s="17">
        <v>87499.5</v>
      </c>
      <c r="D288" s="1">
        <v>307.57</v>
      </c>
      <c r="E288" s="1">
        <v>4</v>
      </c>
      <c r="F288" s="1">
        <v>53912</v>
      </c>
      <c r="G288" s="1">
        <v>2</v>
      </c>
      <c r="H288" s="1">
        <v>13.3</v>
      </c>
    </row>
    <row r="289" spans="1:8" ht="16.5">
      <c r="A289" s="1">
        <v>1</v>
      </c>
      <c r="B289" s="1">
        <v>54</v>
      </c>
      <c r="C289" s="17">
        <v>62499.5</v>
      </c>
      <c r="D289" s="1">
        <v>346.38</v>
      </c>
      <c r="E289" s="1">
        <v>0</v>
      </c>
      <c r="F289" s="1">
        <v>78080</v>
      </c>
      <c r="G289" s="1">
        <v>2</v>
      </c>
      <c r="H289" s="1">
        <v>15.3</v>
      </c>
    </row>
    <row r="290" spans="1:8" ht="16.5">
      <c r="A290" s="1">
        <v>1</v>
      </c>
      <c r="B290" s="1">
        <v>44</v>
      </c>
      <c r="C290" s="17">
        <v>187499.5</v>
      </c>
      <c r="D290" s="1">
        <v>420.39</v>
      </c>
      <c r="E290" s="1">
        <v>2</v>
      </c>
      <c r="F290" s="1">
        <v>96943</v>
      </c>
      <c r="G290" s="1">
        <v>1</v>
      </c>
      <c r="H290" s="1">
        <v>15.6</v>
      </c>
    </row>
    <row r="291" spans="1:8" ht="16.5">
      <c r="A291" s="1">
        <v>1</v>
      </c>
      <c r="B291" s="1">
        <v>72</v>
      </c>
      <c r="C291" s="17">
        <v>62499.5</v>
      </c>
      <c r="D291" s="1">
        <v>355.59</v>
      </c>
      <c r="E291" s="1">
        <v>0</v>
      </c>
      <c r="F291" s="1">
        <v>74095</v>
      </c>
      <c r="G291" s="1">
        <v>2</v>
      </c>
      <c r="H291" s="1">
        <v>14</v>
      </c>
    </row>
    <row r="292" spans="1:8" ht="16.5">
      <c r="A292" s="1">
        <v>1</v>
      </c>
      <c r="B292" s="1">
        <v>56</v>
      </c>
      <c r="C292" s="17">
        <v>112499.5</v>
      </c>
      <c r="D292" s="1">
        <v>326.64</v>
      </c>
      <c r="E292" s="1">
        <v>0</v>
      </c>
      <c r="F292" s="1">
        <v>66499</v>
      </c>
      <c r="G292" s="1">
        <v>1</v>
      </c>
      <c r="H292" s="1">
        <v>15.1</v>
      </c>
    </row>
    <row r="293" spans="1:8" ht="16.5">
      <c r="A293" s="1">
        <v>1</v>
      </c>
      <c r="B293" s="1">
        <v>52</v>
      </c>
      <c r="C293" s="17">
        <v>87499.5</v>
      </c>
      <c r="D293" s="1">
        <v>312.5</v>
      </c>
      <c r="E293" s="1">
        <v>0</v>
      </c>
      <c r="F293" s="1">
        <v>72454</v>
      </c>
      <c r="G293" s="1">
        <v>1</v>
      </c>
      <c r="H293" s="1">
        <v>13.6</v>
      </c>
    </row>
    <row r="294" spans="1:8" ht="16.5">
      <c r="A294" s="1">
        <v>1</v>
      </c>
      <c r="B294" s="1">
        <v>64</v>
      </c>
      <c r="C294" s="17">
        <v>87499.5</v>
      </c>
      <c r="D294" s="1">
        <v>388.82</v>
      </c>
      <c r="E294" s="1">
        <v>0</v>
      </c>
      <c r="F294" s="1">
        <v>80757</v>
      </c>
      <c r="G294" s="1">
        <v>3</v>
      </c>
      <c r="H294" s="1">
        <v>13.9</v>
      </c>
    </row>
    <row r="295" spans="1:8" ht="16.5">
      <c r="A295" s="1">
        <v>1</v>
      </c>
      <c r="B295" s="1">
        <v>56</v>
      </c>
      <c r="C295" s="17">
        <v>137499.5</v>
      </c>
      <c r="D295" s="1">
        <v>348.03</v>
      </c>
      <c r="E295" s="1">
        <v>0</v>
      </c>
      <c r="F295" s="1">
        <v>89564</v>
      </c>
      <c r="G295" s="1">
        <v>1</v>
      </c>
      <c r="H295" s="1">
        <v>15.1</v>
      </c>
    </row>
    <row r="296" spans="1:8" ht="16.5">
      <c r="A296" s="1">
        <v>1</v>
      </c>
      <c r="B296" s="1">
        <v>36</v>
      </c>
      <c r="C296" s="17">
        <v>112499.5</v>
      </c>
      <c r="D296" s="1">
        <v>328.29</v>
      </c>
      <c r="E296" s="1">
        <v>2</v>
      </c>
      <c r="F296" s="1">
        <v>70749</v>
      </c>
      <c r="G296" s="1">
        <v>1</v>
      </c>
      <c r="H296" s="1">
        <v>12.4</v>
      </c>
    </row>
    <row r="297" spans="1:8" ht="16.5">
      <c r="A297" s="1">
        <v>1</v>
      </c>
      <c r="B297" s="1">
        <v>74</v>
      </c>
      <c r="C297" s="17">
        <v>162499.5</v>
      </c>
      <c r="D297" s="1">
        <v>439.47</v>
      </c>
      <c r="E297" s="1">
        <v>0</v>
      </c>
      <c r="F297" s="1">
        <v>123300</v>
      </c>
      <c r="G297" s="1">
        <v>0</v>
      </c>
      <c r="H297" s="1">
        <v>15.4</v>
      </c>
    </row>
    <row r="298" spans="1:8" ht="16.5">
      <c r="A298" s="1">
        <v>0</v>
      </c>
      <c r="B298" s="1">
        <v>48</v>
      </c>
      <c r="C298" s="17">
        <v>87499.5</v>
      </c>
      <c r="D298" s="1">
        <v>234.54</v>
      </c>
      <c r="E298" s="1">
        <v>0</v>
      </c>
      <c r="F298" s="1">
        <v>54658</v>
      </c>
      <c r="G298" s="1">
        <v>0</v>
      </c>
      <c r="H298" s="1">
        <v>12.4</v>
      </c>
    </row>
    <row r="299" spans="1:8" ht="16.5">
      <c r="A299" s="1">
        <v>0</v>
      </c>
      <c r="B299" s="1">
        <v>52</v>
      </c>
      <c r="C299" s="17">
        <v>162499.5</v>
      </c>
      <c r="D299" s="1">
        <v>356.25</v>
      </c>
      <c r="E299" s="1">
        <v>1</v>
      </c>
      <c r="F299" s="1">
        <v>68610</v>
      </c>
      <c r="G299" s="1">
        <v>2</v>
      </c>
      <c r="H299" s="1">
        <v>14.8</v>
      </c>
    </row>
    <row r="300" spans="1:8" ht="16.5">
      <c r="A300" s="1">
        <v>1</v>
      </c>
      <c r="B300" s="1">
        <v>68</v>
      </c>
      <c r="C300" s="17">
        <v>62499.5</v>
      </c>
      <c r="D300" s="1">
        <v>355.92</v>
      </c>
      <c r="E300" s="1">
        <v>0</v>
      </c>
      <c r="F300" s="1">
        <v>88845</v>
      </c>
      <c r="G300" s="1">
        <v>0</v>
      </c>
      <c r="H300" s="1">
        <v>13.8</v>
      </c>
    </row>
    <row r="301" spans="1:8" ht="16.5">
      <c r="A301" s="1">
        <v>1</v>
      </c>
      <c r="B301" s="1">
        <v>72</v>
      </c>
      <c r="C301" s="17">
        <v>137499.5</v>
      </c>
      <c r="D301" s="1">
        <v>398.36</v>
      </c>
      <c r="E301" s="1">
        <v>4</v>
      </c>
      <c r="F301" s="1">
        <v>98332</v>
      </c>
      <c r="G301" s="1">
        <v>1</v>
      </c>
      <c r="H301" s="1">
        <v>14.8</v>
      </c>
    </row>
    <row r="302" spans="1:8" ht="16.5">
      <c r="A302" s="1">
        <v>0</v>
      </c>
      <c r="B302" s="1">
        <v>40</v>
      </c>
      <c r="C302" s="17">
        <v>112499.5</v>
      </c>
      <c r="D302" s="1">
        <v>329.93</v>
      </c>
      <c r="E302" s="1">
        <v>1</v>
      </c>
      <c r="F302" s="1">
        <v>75088</v>
      </c>
      <c r="G302" s="1">
        <v>1</v>
      </c>
      <c r="H302" s="1">
        <v>14.8</v>
      </c>
    </row>
    <row r="303" spans="1:8" ht="16.5">
      <c r="A303" s="1">
        <v>1</v>
      </c>
      <c r="B303" s="1">
        <v>62</v>
      </c>
      <c r="C303" s="17">
        <v>112499.5</v>
      </c>
      <c r="D303" s="1">
        <v>374.34</v>
      </c>
      <c r="E303" s="1">
        <v>4</v>
      </c>
      <c r="F303" s="1">
        <v>73447</v>
      </c>
      <c r="G303" s="1">
        <v>3</v>
      </c>
      <c r="H303" s="1">
        <v>13.3</v>
      </c>
    </row>
    <row r="304" spans="1:8" ht="16.5">
      <c r="A304" s="1">
        <v>0</v>
      </c>
      <c r="B304" s="1">
        <v>46</v>
      </c>
      <c r="C304" s="17">
        <v>87499.5</v>
      </c>
      <c r="D304" s="1">
        <v>281.25</v>
      </c>
      <c r="E304" s="1">
        <v>0</v>
      </c>
      <c r="F304" s="1">
        <v>70155</v>
      </c>
      <c r="G304" s="1">
        <v>1</v>
      </c>
      <c r="H304" s="1">
        <v>12.6</v>
      </c>
    </row>
    <row r="305" spans="1:8" ht="16.5">
      <c r="A305" s="1">
        <v>1</v>
      </c>
      <c r="B305" s="1">
        <v>52</v>
      </c>
      <c r="C305" s="17">
        <v>224999.5</v>
      </c>
      <c r="D305" s="1">
        <v>423.03</v>
      </c>
      <c r="E305" s="1">
        <v>1</v>
      </c>
      <c r="F305" s="1">
        <v>64920</v>
      </c>
      <c r="G305" s="1">
        <v>3</v>
      </c>
      <c r="H305" s="1">
        <v>13.6</v>
      </c>
    </row>
    <row r="306" spans="1:8" ht="16.5">
      <c r="A306" s="1">
        <v>1</v>
      </c>
      <c r="B306" s="1">
        <v>74</v>
      </c>
      <c r="C306" s="17">
        <v>87499.5</v>
      </c>
      <c r="D306" s="1">
        <v>322.7</v>
      </c>
      <c r="E306" s="1">
        <v>0</v>
      </c>
      <c r="F306" s="1">
        <v>56911</v>
      </c>
      <c r="G306" s="1">
        <v>1</v>
      </c>
      <c r="H306" s="1">
        <v>14.3</v>
      </c>
    </row>
    <row r="307" spans="1:8" ht="16.5">
      <c r="A307" s="1">
        <v>1</v>
      </c>
      <c r="B307" s="1">
        <v>38</v>
      </c>
      <c r="C307" s="17">
        <v>62499.5</v>
      </c>
      <c r="D307" s="1">
        <v>276.32</v>
      </c>
      <c r="E307" s="1">
        <v>0</v>
      </c>
      <c r="F307" s="1">
        <v>63917</v>
      </c>
      <c r="G307" s="1">
        <v>2</v>
      </c>
      <c r="H307" s="1">
        <v>12.8</v>
      </c>
    </row>
    <row r="308" spans="1:8" ht="16.5">
      <c r="A308" s="1">
        <v>0</v>
      </c>
      <c r="B308" s="1">
        <v>30</v>
      </c>
      <c r="C308" s="17">
        <v>87499.5</v>
      </c>
      <c r="D308" s="1">
        <v>347.37</v>
      </c>
      <c r="E308" s="1">
        <v>0</v>
      </c>
      <c r="F308" s="1">
        <v>101189</v>
      </c>
      <c r="G308" s="1">
        <v>2</v>
      </c>
      <c r="H308" s="1">
        <v>14.7</v>
      </c>
    </row>
    <row r="309" spans="1:8" ht="16.5">
      <c r="A309" s="1">
        <v>1</v>
      </c>
      <c r="B309" s="1">
        <v>76</v>
      </c>
      <c r="C309" s="17">
        <v>62499.5</v>
      </c>
      <c r="D309" s="1">
        <v>376.97</v>
      </c>
      <c r="E309" s="1">
        <v>0</v>
      </c>
      <c r="F309" s="1">
        <v>91296</v>
      </c>
      <c r="G309" s="1">
        <v>1</v>
      </c>
      <c r="H309" s="1">
        <v>14.4</v>
      </c>
    </row>
    <row r="310" spans="1:8" ht="16.5">
      <c r="A310" s="1">
        <v>1</v>
      </c>
      <c r="B310" s="1">
        <v>68</v>
      </c>
      <c r="C310" s="17">
        <v>224999.5</v>
      </c>
      <c r="D310" s="1">
        <v>490.46</v>
      </c>
      <c r="E310" s="1">
        <v>0</v>
      </c>
      <c r="F310" s="1">
        <v>185365</v>
      </c>
      <c r="G310" s="1">
        <v>1</v>
      </c>
      <c r="H310" s="1">
        <v>15.6</v>
      </c>
    </row>
    <row r="311" spans="1:8" ht="16.5">
      <c r="A311" s="1">
        <v>0</v>
      </c>
      <c r="B311" s="1">
        <v>76</v>
      </c>
      <c r="C311" s="17">
        <v>24999.5</v>
      </c>
      <c r="D311" s="1">
        <v>298.02999999999997</v>
      </c>
      <c r="E311" s="1">
        <v>0</v>
      </c>
      <c r="F311" s="1">
        <v>57302</v>
      </c>
      <c r="G311" s="1">
        <v>0</v>
      </c>
      <c r="H311" s="1">
        <v>11.5</v>
      </c>
    </row>
    <row r="312" spans="1:8" ht="16.5">
      <c r="A312" s="1">
        <v>1</v>
      </c>
      <c r="B312" s="1">
        <v>50</v>
      </c>
      <c r="C312" s="17">
        <v>62499.5</v>
      </c>
      <c r="D312" s="1">
        <v>359.87</v>
      </c>
      <c r="E312" s="1">
        <v>3</v>
      </c>
      <c r="F312" s="1">
        <v>72499</v>
      </c>
      <c r="G312" s="1">
        <v>2</v>
      </c>
      <c r="H312" s="1">
        <v>13.2</v>
      </c>
    </row>
    <row r="313" spans="1:8" ht="16.5">
      <c r="A313" s="1">
        <v>1</v>
      </c>
      <c r="B313" s="1">
        <v>42</v>
      </c>
      <c r="C313" s="17">
        <v>137499.5</v>
      </c>
      <c r="D313" s="1">
        <v>342.11</v>
      </c>
      <c r="E313" s="1">
        <v>0</v>
      </c>
      <c r="F313" s="1">
        <v>81943</v>
      </c>
      <c r="G313" s="1">
        <v>0</v>
      </c>
      <c r="H313" s="1">
        <v>13.2</v>
      </c>
    </row>
    <row r="314" spans="1:8" ht="16.5">
      <c r="A314" s="1">
        <v>1</v>
      </c>
      <c r="B314" s="1">
        <v>32</v>
      </c>
      <c r="C314" s="17">
        <v>62499.5</v>
      </c>
      <c r="D314" s="1">
        <v>335.2</v>
      </c>
      <c r="E314" s="1">
        <v>1</v>
      </c>
      <c r="F314" s="1">
        <v>67684</v>
      </c>
      <c r="G314" s="1">
        <v>0</v>
      </c>
      <c r="H314" s="1">
        <v>14.4</v>
      </c>
    </row>
    <row r="315" spans="1:8" ht="16.5">
      <c r="A315" s="1">
        <v>0</v>
      </c>
      <c r="B315" s="1">
        <v>68</v>
      </c>
      <c r="C315" s="17">
        <v>34999.5</v>
      </c>
      <c r="D315" s="1">
        <v>224.01</v>
      </c>
      <c r="E315" s="1">
        <v>0</v>
      </c>
      <c r="F315" s="1">
        <v>59673</v>
      </c>
      <c r="G315" s="1">
        <v>0</v>
      </c>
      <c r="H315" s="1">
        <v>12</v>
      </c>
    </row>
    <row r="316" spans="1:8" ht="16.5">
      <c r="A316" s="1">
        <v>0</v>
      </c>
      <c r="B316" s="1">
        <v>44</v>
      </c>
      <c r="C316" s="17">
        <v>87499.5</v>
      </c>
      <c r="D316" s="1">
        <v>334.54</v>
      </c>
      <c r="E316" s="1">
        <v>2</v>
      </c>
      <c r="F316" s="1">
        <v>88255</v>
      </c>
      <c r="G316" s="1">
        <v>1</v>
      </c>
      <c r="H316" s="1">
        <v>12.9</v>
      </c>
    </row>
    <row r="317" spans="1:8" ht="16.5">
      <c r="A317" s="1">
        <v>1</v>
      </c>
      <c r="B317" s="1">
        <v>42</v>
      </c>
      <c r="C317" s="17">
        <v>112499.5</v>
      </c>
      <c r="D317" s="1">
        <v>359.87</v>
      </c>
      <c r="E317" s="1">
        <v>4</v>
      </c>
      <c r="F317" s="1">
        <v>63888</v>
      </c>
      <c r="G317" s="1">
        <v>0</v>
      </c>
      <c r="H317" s="1">
        <v>14.1</v>
      </c>
    </row>
    <row r="318" spans="1:8" ht="16.5">
      <c r="A318" s="1">
        <v>0</v>
      </c>
      <c r="B318" s="1">
        <v>58</v>
      </c>
      <c r="C318" s="17">
        <v>162499.5</v>
      </c>
      <c r="D318" s="1">
        <v>457.24</v>
      </c>
      <c r="E318" s="1">
        <v>0</v>
      </c>
      <c r="F318" s="1">
        <v>79699</v>
      </c>
      <c r="G318" s="1">
        <v>2</v>
      </c>
      <c r="H318" s="1">
        <v>15.6</v>
      </c>
    </row>
    <row r="319" spans="1:8" ht="16.5">
      <c r="A319" s="1">
        <v>1</v>
      </c>
      <c r="B319" s="1">
        <v>54</v>
      </c>
      <c r="C319" s="17">
        <v>224999.5</v>
      </c>
      <c r="D319" s="1">
        <v>414.8</v>
      </c>
      <c r="E319" s="1">
        <v>0</v>
      </c>
      <c r="F319" s="1">
        <v>77749</v>
      </c>
      <c r="G319" s="1">
        <v>1</v>
      </c>
      <c r="H319" s="1">
        <v>13.3</v>
      </c>
    </row>
    <row r="320" spans="1:8" ht="16.5">
      <c r="A320" s="1">
        <v>1</v>
      </c>
      <c r="B320" s="1">
        <v>40</v>
      </c>
      <c r="C320" s="17">
        <v>87499.5</v>
      </c>
      <c r="D320" s="1">
        <v>378.29</v>
      </c>
      <c r="E320" s="1">
        <v>1</v>
      </c>
      <c r="F320" s="1">
        <v>76621</v>
      </c>
      <c r="G320" s="1">
        <v>0</v>
      </c>
      <c r="H320" s="1">
        <v>12.8</v>
      </c>
    </row>
    <row r="321" spans="1:8" ht="16.5">
      <c r="A321" s="1">
        <v>0</v>
      </c>
      <c r="B321" s="1">
        <v>46</v>
      </c>
      <c r="C321" s="17">
        <v>62499.5</v>
      </c>
      <c r="D321" s="1">
        <v>438.82</v>
      </c>
      <c r="E321" s="1">
        <v>1</v>
      </c>
      <c r="F321" s="1">
        <v>72056</v>
      </c>
      <c r="G321" s="1">
        <v>0</v>
      </c>
      <c r="H321" s="1">
        <v>13.2</v>
      </c>
    </row>
    <row r="322" spans="1:8" ht="16.5">
      <c r="A322" s="1">
        <v>1</v>
      </c>
      <c r="B322" s="1">
        <v>46</v>
      </c>
      <c r="C322" s="17">
        <v>24999.5</v>
      </c>
      <c r="D322" s="1">
        <v>316.45</v>
      </c>
      <c r="E322" s="1">
        <v>3</v>
      </c>
      <c r="F322" s="1">
        <v>86172</v>
      </c>
      <c r="G322" s="1">
        <v>1</v>
      </c>
      <c r="H322" s="1">
        <v>15.1</v>
      </c>
    </row>
    <row r="323" spans="1:8" ht="16.5">
      <c r="A323" s="1">
        <v>1</v>
      </c>
      <c r="B323" s="1">
        <v>34</v>
      </c>
      <c r="C323" s="17">
        <v>87499.5</v>
      </c>
      <c r="D323" s="1">
        <v>327.3</v>
      </c>
      <c r="E323" s="1">
        <v>0</v>
      </c>
      <c r="F323" s="1">
        <v>64999</v>
      </c>
      <c r="G323" s="1">
        <v>2</v>
      </c>
      <c r="H323" s="1">
        <v>11.9</v>
      </c>
    </row>
    <row r="324" spans="1:8" ht="16.5">
      <c r="A324" s="1">
        <v>0</v>
      </c>
      <c r="B324" s="1">
        <v>32</v>
      </c>
      <c r="C324" s="17">
        <v>62499.5</v>
      </c>
      <c r="D324" s="1">
        <v>337.17</v>
      </c>
      <c r="E324" s="1">
        <v>0</v>
      </c>
      <c r="F324" s="1">
        <v>88787</v>
      </c>
      <c r="G324" s="1">
        <v>1</v>
      </c>
      <c r="H324" s="1">
        <v>14.5</v>
      </c>
    </row>
    <row r="325" spans="1:8" ht="16.5">
      <c r="A325" s="1">
        <v>1</v>
      </c>
      <c r="B325" s="1">
        <v>60</v>
      </c>
      <c r="C325" s="17">
        <v>112499.5</v>
      </c>
      <c r="D325" s="1">
        <v>402.96</v>
      </c>
      <c r="E325" s="1">
        <v>0</v>
      </c>
      <c r="F325" s="1">
        <v>79374</v>
      </c>
      <c r="G325" s="1">
        <v>1</v>
      </c>
      <c r="H325" s="1">
        <v>13.6</v>
      </c>
    </row>
    <row r="326" spans="1:8" ht="16.5">
      <c r="A326" s="1">
        <v>1</v>
      </c>
      <c r="B326" s="1">
        <v>54</v>
      </c>
      <c r="C326" s="17">
        <v>250000</v>
      </c>
      <c r="D326" s="1">
        <v>454.61</v>
      </c>
      <c r="E326" s="1">
        <v>0</v>
      </c>
      <c r="F326" s="1">
        <v>95356</v>
      </c>
      <c r="G326" s="1">
        <v>0</v>
      </c>
      <c r="H326" s="1">
        <v>13.9</v>
      </c>
    </row>
    <row r="327" spans="1:8" ht="16.5">
      <c r="A327" s="1">
        <v>1</v>
      </c>
      <c r="B327" s="1">
        <v>48</v>
      </c>
      <c r="C327" s="17">
        <v>162499.5</v>
      </c>
      <c r="D327" s="1">
        <v>368.42</v>
      </c>
      <c r="E327" s="1">
        <v>3</v>
      </c>
      <c r="F327" s="1">
        <v>74099</v>
      </c>
      <c r="G327" s="1">
        <v>1</v>
      </c>
      <c r="H327" s="1">
        <v>15.6</v>
      </c>
    </row>
    <row r="328" spans="1:8" ht="16.5">
      <c r="A328" s="1">
        <v>1</v>
      </c>
      <c r="B328" s="1">
        <v>52</v>
      </c>
      <c r="C328" s="17">
        <v>187499.5</v>
      </c>
      <c r="D328" s="1">
        <v>362.17</v>
      </c>
      <c r="E328" s="1">
        <v>0</v>
      </c>
      <c r="F328" s="1">
        <v>88055</v>
      </c>
      <c r="G328" s="1">
        <v>0</v>
      </c>
      <c r="H328" s="1">
        <v>13.7</v>
      </c>
    </row>
    <row r="329" spans="1:8" ht="16.5">
      <c r="A329" s="1">
        <v>0</v>
      </c>
      <c r="B329" s="1">
        <v>38</v>
      </c>
      <c r="C329" s="17">
        <v>62499.5</v>
      </c>
      <c r="D329" s="1">
        <v>334.21</v>
      </c>
      <c r="E329" s="1">
        <v>4</v>
      </c>
      <c r="F329" s="1">
        <v>71718</v>
      </c>
      <c r="G329" s="1">
        <v>1</v>
      </c>
      <c r="H329" s="1">
        <v>12.2</v>
      </c>
    </row>
    <row r="330" spans="1:8" ht="16.5">
      <c r="A330" s="1">
        <v>0</v>
      </c>
      <c r="B330" s="1">
        <v>64</v>
      </c>
      <c r="C330" s="17">
        <v>87499.5</v>
      </c>
      <c r="D330" s="1">
        <v>304.93</v>
      </c>
      <c r="E330" s="1">
        <v>0</v>
      </c>
      <c r="F330" s="1">
        <v>72758</v>
      </c>
      <c r="G330" s="1">
        <v>1</v>
      </c>
      <c r="H330" s="1">
        <v>12.1</v>
      </c>
    </row>
    <row r="331" spans="1:8" ht="16.5">
      <c r="A331" s="1">
        <v>1</v>
      </c>
      <c r="B331" s="1">
        <v>38</v>
      </c>
      <c r="C331" s="17">
        <v>250000</v>
      </c>
      <c r="D331" s="1">
        <v>465.46</v>
      </c>
      <c r="E331" s="1">
        <v>2</v>
      </c>
      <c r="F331" s="1">
        <v>107638</v>
      </c>
      <c r="G331" s="1">
        <v>1</v>
      </c>
      <c r="H331" s="1">
        <v>13.4</v>
      </c>
    </row>
    <row r="332" spans="1:8" ht="16.5">
      <c r="A332" s="1">
        <v>1</v>
      </c>
      <c r="B332" s="1">
        <v>62</v>
      </c>
      <c r="C332" s="17">
        <v>87499.5</v>
      </c>
      <c r="D332" s="1">
        <v>375.66</v>
      </c>
      <c r="E332" s="1">
        <v>0</v>
      </c>
      <c r="F332" s="1">
        <v>66428</v>
      </c>
      <c r="G332" s="1">
        <v>0</v>
      </c>
      <c r="H332" s="1">
        <v>12.7</v>
      </c>
    </row>
    <row r="333" spans="1:8" ht="16.5">
      <c r="A333" s="1">
        <v>0</v>
      </c>
      <c r="B333" s="1">
        <v>60</v>
      </c>
      <c r="C333" s="17">
        <v>62499.5</v>
      </c>
      <c r="D333" s="1">
        <v>415.46</v>
      </c>
      <c r="E333" s="1">
        <v>0</v>
      </c>
      <c r="F333" s="1">
        <v>103861</v>
      </c>
      <c r="G333" s="1">
        <v>1</v>
      </c>
      <c r="H333" s="1">
        <v>14.7</v>
      </c>
    </row>
    <row r="334" spans="1:8" ht="16.5">
      <c r="A334" s="1">
        <v>1</v>
      </c>
      <c r="B334" s="1">
        <v>38</v>
      </c>
      <c r="C334" s="17">
        <v>62499.5</v>
      </c>
      <c r="D334" s="1">
        <v>265.79000000000002</v>
      </c>
      <c r="E334" s="1">
        <v>0</v>
      </c>
      <c r="F334" s="1">
        <v>70356</v>
      </c>
      <c r="G334" s="1">
        <v>2</v>
      </c>
      <c r="H334" s="1">
        <v>12.4</v>
      </c>
    </row>
    <row r="335" spans="1:8" ht="16.5">
      <c r="A335" s="1">
        <v>0</v>
      </c>
      <c r="B335" s="1">
        <v>26</v>
      </c>
      <c r="C335" s="17">
        <v>87499.5</v>
      </c>
      <c r="D335" s="1">
        <v>253.95</v>
      </c>
      <c r="E335" s="1">
        <v>0</v>
      </c>
      <c r="F335" s="1">
        <v>66999</v>
      </c>
      <c r="G335" s="1">
        <v>1</v>
      </c>
      <c r="H335" s="1">
        <v>13.7</v>
      </c>
    </row>
    <row r="336" spans="1:8" ht="16.5">
      <c r="A336" s="1">
        <v>0</v>
      </c>
      <c r="B336" s="1">
        <v>50</v>
      </c>
      <c r="C336" s="17">
        <v>34999.5</v>
      </c>
      <c r="D336" s="1">
        <v>470.07</v>
      </c>
      <c r="E336" s="1">
        <v>0</v>
      </c>
      <c r="F336" s="1">
        <v>108559</v>
      </c>
      <c r="G336" s="1">
        <v>0</v>
      </c>
      <c r="H336" s="1">
        <v>15.7</v>
      </c>
    </row>
    <row r="337" spans="1:8" ht="16.5">
      <c r="A337" s="1">
        <v>1</v>
      </c>
      <c r="B337" s="1">
        <v>62</v>
      </c>
      <c r="C337" s="17">
        <v>62499.5</v>
      </c>
      <c r="D337" s="1">
        <v>365.79</v>
      </c>
      <c r="E337" s="1">
        <v>0</v>
      </c>
      <c r="F337" s="1">
        <v>82104</v>
      </c>
      <c r="G337" s="1">
        <v>1</v>
      </c>
      <c r="H337" s="1">
        <v>13.7</v>
      </c>
    </row>
    <row r="338" spans="1:8" ht="16.5">
      <c r="A338" s="1">
        <v>1</v>
      </c>
      <c r="B338" s="1">
        <v>48</v>
      </c>
      <c r="C338" s="17">
        <v>20000</v>
      </c>
      <c r="D338" s="1">
        <v>360.2</v>
      </c>
      <c r="E338" s="1">
        <v>3</v>
      </c>
      <c r="F338" s="1">
        <v>54608</v>
      </c>
      <c r="G338" s="1">
        <v>1</v>
      </c>
      <c r="H338" s="1">
        <v>11.6</v>
      </c>
    </row>
    <row r="339" spans="1:8" ht="16.5">
      <c r="A339" s="1">
        <v>0</v>
      </c>
      <c r="B339" s="1">
        <v>54</v>
      </c>
      <c r="C339" s="17">
        <v>137499.5</v>
      </c>
      <c r="D339" s="1">
        <v>338.49</v>
      </c>
      <c r="E339" s="1">
        <v>0</v>
      </c>
      <c r="F339" s="1">
        <v>59964</v>
      </c>
      <c r="G339" s="1">
        <v>0</v>
      </c>
      <c r="H339" s="1">
        <v>14.1</v>
      </c>
    </row>
    <row r="340" spans="1:8" ht="16.5">
      <c r="A340" s="1">
        <v>0</v>
      </c>
      <c r="B340" s="1">
        <v>44</v>
      </c>
      <c r="C340" s="17">
        <v>87499.5</v>
      </c>
      <c r="D340" s="1">
        <v>337.5</v>
      </c>
      <c r="E340" s="1">
        <v>1</v>
      </c>
      <c r="F340" s="1">
        <v>82678</v>
      </c>
      <c r="G340" s="1">
        <v>2</v>
      </c>
      <c r="H340" s="1">
        <v>14.3</v>
      </c>
    </row>
    <row r="341" spans="1:8" ht="16.5">
      <c r="A341" s="1">
        <v>0</v>
      </c>
      <c r="B341" s="1">
        <v>40</v>
      </c>
      <c r="C341" s="17">
        <v>87499.5</v>
      </c>
      <c r="D341" s="1">
        <v>287.5</v>
      </c>
      <c r="E341" s="1">
        <v>0</v>
      </c>
      <c r="F341" s="1">
        <v>75624</v>
      </c>
      <c r="G341" s="1">
        <v>1</v>
      </c>
      <c r="H341" s="1">
        <v>14.3</v>
      </c>
    </row>
    <row r="342" spans="1:8" ht="16.5">
      <c r="A342" s="1">
        <v>1</v>
      </c>
      <c r="B342" s="1">
        <v>44</v>
      </c>
      <c r="C342" s="17">
        <v>62499.5</v>
      </c>
      <c r="D342" s="1">
        <v>300.66000000000003</v>
      </c>
      <c r="E342" s="1">
        <v>0</v>
      </c>
      <c r="F342" s="1">
        <v>64999</v>
      </c>
      <c r="G342" s="1">
        <v>0</v>
      </c>
      <c r="H342" s="1">
        <v>14.1</v>
      </c>
    </row>
    <row r="343" spans="1:8" ht="16.5">
      <c r="A343" s="1">
        <v>1</v>
      </c>
      <c r="B343" s="1">
        <v>24</v>
      </c>
      <c r="C343" s="17">
        <v>137499.5</v>
      </c>
      <c r="D343" s="1">
        <v>284.87</v>
      </c>
      <c r="E343" s="1">
        <v>0</v>
      </c>
      <c r="F343" s="1">
        <v>58832</v>
      </c>
      <c r="G343" s="1">
        <v>2</v>
      </c>
      <c r="H343" s="1">
        <v>13.1</v>
      </c>
    </row>
    <row r="344" spans="1:8" ht="16.5">
      <c r="A344" s="1">
        <v>1</v>
      </c>
      <c r="B344" s="1">
        <v>76</v>
      </c>
      <c r="C344" s="17">
        <v>112499.5</v>
      </c>
      <c r="D344" s="1">
        <v>451.32</v>
      </c>
      <c r="E344" s="1">
        <v>0</v>
      </c>
      <c r="F344" s="1">
        <v>93025</v>
      </c>
      <c r="G344" s="1">
        <v>1</v>
      </c>
      <c r="H344" s="1">
        <v>13.9</v>
      </c>
    </row>
    <row r="345" spans="1:8" ht="16.5">
      <c r="A345" s="1">
        <v>0</v>
      </c>
      <c r="B345" s="1">
        <v>64</v>
      </c>
      <c r="C345" s="17">
        <v>87499.5</v>
      </c>
      <c r="D345" s="1">
        <v>261.83999999999997</v>
      </c>
      <c r="E345" s="1">
        <v>0</v>
      </c>
      <c r="F345" s="1">
        <v>71573</v>
      </c>
      <c r="G345" s="1">
        <v>0</v>
      </c>
      <c r="H345" s="1">
        <v>12.3</v>
      </c>
    </row>
    <row r="346" spans="1:8" ht="16.5">
      <c r="A346" s="1">
        <v>0</v>
      </c>
      <c r="B346" s="1">
        <v>74</v>
      </c>
      <c r="C346" s="17">
        <v>34999.5</v>
      </c>
      <c r="D346" s="1">
        <v>328.29</v>
      </c>
      <c r="E346" s="1">
        <v>0</v>
      </c>
      <c r="F346" s="1">
        <v>84062</v>
      </c>
      <c r="G346" s="1">
        <v>0</v>
      </c>
      <c r="H346" s="1">
        <v>14.1</v>
      </c>
    </row>
    <row r="347" spans="1:8" ht="16.5">
      <c r="A347" s="1">
        <v>0</v>
      </c>
      <c r="B347" s="1">
        <v>62</v>
      </c>
      <c r="C347" s="17">
        <v>87499.5</v>
      </c>
      <c r="D347" s="1">
        <v>387.83</v>
      </c>
      <c r="E347" s="1">
        <v>0</v>
      </c>
      <c r="F347" s="1">
        <v>85624</v>
      </c>
      <c r="G347" s="1">
        <v>0</v>
      </c>
      <c r="H347" s="1">
        <v>14</v>
      </c>
    </row>
    <row r="348" spans="1:8" ht="16.5">
      <c r="A348" s="1">
        <v>0</v>
      </c>
      <c r="B348" s="1">
        <v>58</v>
      </c>
      <c r="C348" s="17">
        <v>34999.5</v>
      </c>
      <c r="D348" s="1">
        <v>343.42</v>
      </c>
      <c r="E348" s="1">
        <v>0</v>
      </c>
      <c r="F348" s="1">
        <v>76353</v>
      </c>
      <c r="G348" s="1">
        <v>1</v>
      </c>
      <c r="H348" s="1">
        <v>13</v>
      </c>
    </row>
    <row r="349" spans="1:8" ht="16.5">
      <c r="A349" s="1">
        <v>0</v>
      </c>
      <c r="B349" s="1">
        <v>58</v>
      </c>
      <c r="C349" s="17">
        <v>34999.5</v>
      </c>
      <c r="D349" s="1">
        <v>251.32</v>
      </c>
      <c r="E349" s="1">
        <v>0</v>
      </c>
      <c r="F349" s="1">
        <v>64482</v>
      </c>
      <c r="G349" s="1">
        <v>1</v>
      </c>
      <c r="H349" s="1">
        <v>13.6</v>
      </c>
    </row>
    <row r="350" spans="1:8" ht="16.5">
      <c r="A350" s="1">
        <v>0</v>
      </c>
      <c r="B350" s="1">
        <v>60</v>
      </c>
      <c r="C350" s="17">
        <v>87499.5</v>
      </c>
      <c r="D350" s="1">
        <v>326.97000000000003</v>
      </c>
      <c r="E350" s="1">
        <v>1</v>
      </c>
      <c r="F350" s="1">
        <v>73688</v>
      </c>
      <c r="G350" s="1">
        <v>3</v>
      </c>
      <c r="H350" s="1">
        <v>13.8</v>
      </c>
    </row>
    <row r="351" spans="1:8" ht="16.5">
      <c r="A351" s="1">
        <v>0</v>
      </c>
      <c r="B351" s="1">
        <v>66</v>
      </c>
      <c r="C351" s="17">
        <v>250000</v>
      </c>
      <c r="D351" s="1">
        <v>423.68</v>
      </c>
      <c r="E351" s="1">
        <v>0</v>
      </c>
      <c r="F351" s="1">
        <v>66967</v>
      </c>
      <c r="G351" s="1">
        <v>1</v>
      </c>
      <c r="H351" s="1">
        <v>13.5</v>
      </c>
    </row>
    <row r="352" spans="1:8" ht="16.5">
      <c r="A352" s="1">
        <v>1</v>
      </c>
      <c r="B352" s="1">
        <v>54</v>
      </c>
      <c r="C352" s="17">
        <v>224999.5</v>
      </c>
      <c r="D352" s="1">
        <v>490.46</v>
      </c>
      <c r="E352" s="1">
        <v>2</v>
      </c>
      <c r="F352" s="1">
        <v>137499</v>
      </c>
      <c r="G352" s="1">
        <v>1</v>
      </c>
      <c r="H352" s="1">
        <v>15.2</v>
      </c>
    </row>
    <row r="353" spans="1:8" ht="16.5">
      <c r="A353" s="1">
        <v>0</v>
      </c>
      <c r="B353" s="1">
        <v>48</v>
      </c>
      <c r="C353" s="17">
        <v>87499.5</v>
      </c>
      <c r="D353" s="1">
        <v>350</v>
      </c>
      <c r="E353" s="1">
        <v>1</v>
      </c>
      <c r="F353" s="1">
        <v>69230</v>
      </c>
      <c r="G353" s="1">
        <v>1</v>
      </c>
      <c r="H353" s="1">
        <v>13.1</v>
      </c>
    </row>
    <row r="354" spans="1:8" ht="16.5">
      <c r="A354" s="1">
        <v>0</v>
      </c>
      <c r="B354" s="1">
        <v>26</v>
      </c>
      <c r="C354" s="17">
        <v>87499.5</v>
      </c>
      <c r="D354" s="1">
        <v>264.8</v>
      </c>
      <c r="E354" s="1">
        <v>2</v>
      </c>
      <c r="F354" s="1">
        <v>55749</v>
      </c>
      <c r="G354" s="1">
        <v>0</v>
      </c>
      <c r="H354" s="1">
        <v>12.3</v>
      </c>
    </row>
    <row r="355" spans="1:8" ht="16.5">
      <c r="A355" s="1">
        <v>1</v>
      </c>
      <c r="B355" s="1">
        <v>62</v>
      </c>
      <c r="C355" s="17">
        <v>187499.5</v>
      </c>
      <c r="D355" s="1">
        <v>401.97</v>
      </c>
      <c r="E355" s="1">
        <v>0</v>
      </c>
      <c r="F355" s="1">
        <v>82962</v>
      </c>
      <c r="G355" s="1">
        <v>0</v>
      </c>
      <c r="H355" s="1">
        <v>15.1</v>
      </c>
    </row>
    <row r="356" spans="1:8" ht="16.5">
      <c r="A356" s="1">
        <v>0</v>
      </c>
      <c r="B356" s="1">
        <v>60</v>
      </c>
      <c r="C356" s="17">
        <v>87499.5</v>
      </c>
      <c r="D356" s="1">
        <v>328.62</v>
      </c>
      <c r="E356" s="1">
        <v>0</v>
      </c>
      <c r="F356" s="1">
        <v>70832</v>
      </c>
      <c r="G356" s="1">
        <v>2</v>
      </c>
      <c r="H356" s="1">
        <v>14.4</v>
      </c>
    </row>
    <row r="357" spans="1:8" ht="16.5">
      <c r="A357" s="1">
        <v>0</v>
      </c>
      <c r="B357" s="1">
        <v>48</v>
      </c>
      <c r="C357" s="17">
        <v>62499.5</v>
      </c>
      <c r="D357" s="1">
        <v>445.72</v>
      </c>
      <c r="E357" s="1">
        <v>2</v>
      </c>
      <c r="F357" s="1">
        <v>101874</v>
      </c>
      <c r="G357" s="1">
        <v>1</v>
      </c>
      <c r="H357" s="1">
        <v>13</v>
      </c>
    </row>
    <row r="358" spans="1:8" ht="16.5">
      <c r="A358" s="1">
        <v>0</v>
      </c>
      <c r="B358" s="1">
        <v>36</v>
      </c>
      <c r="C358" s="17">
        <v>34999.5</v>
      </c>
      <c r="D358" s="1">
        <v>299.33999999999997</v>
      </c>
      <c r="E358" s="1">
        <v>0</v>
      </c>
      <c r="F358" s="1">
        <v>72062</v>
      </c>
      <c r="G358" s="1">
        <v>2</v>
      </c>
      <c r="H358" s="1">
        <v>13.5</v>
      </c>
    </row>
    <row r="359" spans="1:8" ht="16.5">
      <c r="A359" s="1">
        <v>1</v>
      </c>
      <c r="B359" s="1">
        <v>54</v>
      </c>
      <c r="C359" s="17">
        <v>87499.5</v>
      </c>
      <c r="D359" s="1">
        <v>433.22</v>
      </c>
      <c r="E359" s="1">
        <v>0</v>
      </c>
      <c r="F359" s="1">
        <v>93635</v>
      </c>
      <c r="G359" s="1">
        <v>2</v>
      </c>
      <c r="H359" s="1">
        <v>14.5</v>
      </c>
    </row>
    <row r="360" spans="1:8" ht="16.5">
      <c r="A360" s="1">
        <v>1</v>
      </c>
      <c r="B360" s="1">
        <v>62</v>
      </c>
      <c r="C360" s="17">
        <v>137499.5</v>
      </c>
      <c r="D360" s="1">
        <v>321.05</v>
      </c>
      <c r="E360" s="1">
        <v>0</v>
      </c>
      <c r="F360" s="1">
        <v>69166</v>
      </c>
      <c r="G360" s="1">
        <v>1</v>
      </c>
      <c r="H360" s="1">
        <v>14.6</v>
      </c>
    </row>
    <row r="361" spans="1:8" ht="16.5">
      <c r="A361" s="1">
        <v>1</v>
      </c>
      <c r="B361" s="1">
        <v>36</v>
      </c>
      <c r="C361" s="17">
        <v>137499.5</v>
      </c>
      <c r="D361" s="1">
        <v>378.29</v>
      </c>
      <c r="E361" s="1">
        <v>1</v>
      </c>
      <c r="F361" s="1">
        <v>88832</v>
      </c>
      <c r="G361" s="1">
        <v>0</v>
      </c>
      <c r="H361" s="1">
        <v>12.8</v>
      </c>
    </row>
    <row r="362" spans="1:8" ht="16.5">
      <c r="A362" s="1">
        <v>1</v>
      </c>
      <c r="B362" s="1">
        <v>46</v>
      </c>
      <c r="C362" s="17">
        <v>62499.5</v>
      </c>
      <c r="D362" s="1">
        <v>354.61</v>
      </c>
      <c r="E362" s="1">
        <v>3</v>
      </c>
      <c r="F362" s="1">
        <v>59015</v>
      </c>
      <c r="G362" s="1">
        <v>2</v>
      </c>
      <c r="H362" s="1">
        <v>13</v>
      </c>
    </row>
    <row r="363" spans="1:8" ht="16.5">
      <c r="A363" s="1">
        <v>1</v>
      </c>
      <c r="B363" s="1">
        <v>64</v>
      </c>
      <c r="C363" s="17">
        <v>87499.5</v>
      </c>
      <c r="D363" s="1">
        <v>329.93</v>
      </c>
      <c r="E363" s="1">
        <v>2</v>
      </c>
      <c r="F363" s="1">
        <v>92314</v>
      </c>
      <c r="G363" s="1">
        <v>1</v>
      </c>
      <c r="H363" s="1">
        <v>15.3</v>
      </c>
    </row>
    <row r="364" spans="1:8" ht="16.5">
      <c r="A364" s="1">
        <v>1</v>
      </c>
      <c r="B364" s="1">
        <v>62</v>
      </c>
      <c r="C364" s="17">
        <v>87499.5</v>
      </c>
      <c r="D364" s="1">
        <v>284.87</v>
      </c>
      <c r="E364" s="1">
        <v>0</v>
      </c>
      <c r="F364" s="1">
        <v>67856</v>
      </c>
      <c r="G364" s="1">
        <v>0</v>
      </c>
      <c r="H364" s="1">
        <v>13.6</v>
      </c>
    </row>
    <row r="365" spans="1:8" ht="16.5">
      <c r="A365" s="1">
        <v>1</v>
      </c>
      <c r="B365" s="1">
        <v>64</v>
      </c>
      <c r="C365" s="17">
        <v>87499.5</v>
      </c>
      <c r="D365" s="1">
        <v>274.67</v>
      </c>
      <c r="E365" s="1">
        <v>0</v>
      </c>
      <c r="F365" s="1">
        <v>56982</v>
      </c>
      <c r="G365" s="1">
        <v>2</v>
      </c>
      <c r="H365" s="1">
        <v>12.2</v>
      </c>
    </row>
    <row r="366" spans="1:8" ht="16.5">
      <c r="A366" s="1">
        <v>0</v>
      </c>
      <c r="B366" s="1">
        <v>54</v>
      </c>
      <c r="C366" s="17">
        <v>112499.5</v>
      </c>
      <c r="D366" s="1">
        <v>339.14</v>
      </c>
      <c r="E366" s="1">
        <v>0</v>
      </c>
      <c r="F366" s="1">
        <v>89658</v>
      </c>
      <c r="G366" s="1">
        <v>1</v>
      </c>
      <c r="H366" s="1">
        <v>14.9</v>
      </c>
    </row>
    <row r="367" spans="1:8" ht="16.5">
      <c r="A367" s="1">
        <v>1</v>
      </c>
      <c r="B367" s="1">
        <v>58</v>
      </c>
      <c r="C367" s="17">
        <v>112499.5</v>
      </c>
      <c r="D367" s="1">
        <v>392.43</v>
      </c>
      <c r="E367" s="1">
        <v>0</v>
      </c>
      <c r="F367" s="1">
        <v>83563</v>
      </c>
      <c r="G367" s="1">
        <v>0</v>
      </c>
      <c r="H367" s="1">
        <v>13.8</v>
      </c>
    </row>
    <row r="368" spans="1:8" ht="16.5">
      <c r="A368" s="1">
        <v>0</v>
      </c>
      <c r="B368" s="1">
        <v>54</v>
      </c>
      <c r="C368" s="17">
        <v>112499.5</v>
      </c>
      <c r="D368" s="1">
        <v>444.41</v>
      </c>
      <c r="E368" s="1">
        <v>0</v>
      </c>
      <c r="F368" s="1">
        <v>80624</v>
      </c>
      <c r="G368" s="1">
        <v>0</v>
      </c>
      <c r="H368" s="1">
        <v>12.8</v>
      </c>
    </row>
    <row r="369" spans="1:8" ht="16.5">
      <c r="A369" s="1">
        <v>1</v>
      </c>
      <c r="B369" s="1">
        <v>56</v>
      </c>
      <c r="C369" s="17">
        <v>112499.5</v>
      </c>
      <c r="D369" s="1">
        <v>334.21</v>
      </c>
      <c r="E369" s="1">
        <v>0</v>
      </c>
      <c r="F369" s="1">
        <v>66249</v>
      </c>
      <c r="G369" s="1">
        <v>1</v>
      </c>
      <c r="H369" s="1">
        <v>13.4</v>
      </c>
    </row>
    <row r="370" spans="1:8" ht="16.5">
      <c r="A370" s="1">
        <v>0</v>
      </c>
      <c r="B370" s="1">
        <v>34</v>
      </c>
      <c r="C370" s="17">
        <v>112499.5</v>
      </c>
      <c r="D370" s="1">
        <v>282.57</v>
      </c>
      <c r="E370" s="1">
        <v>0</v>
      </c>
      <c r="F370" s="1">
        <v>63874</v>
      </c>
      <c r="G370" s="1">
        <v>2</v>
      </c>
      <c r="H370" s="1">
        <v>13.1</v>
      </c>
    </row>
    <row r="371" spans="1:8" ht="16.5">
      <c r="A371" s="1">
        <v>1</v>
      </c>
      <c r="B371" s="1">
        <v>52</v>
      </c>
      <c r="C371" s="17">
        <v>87499.5</v>
      </c>
      <c r="D371" s="1">
        <v>397.37</v>
      </c>
      <c r="E371" s="1">
        <v>1</v>
      </c>
      <c r="F371" s="1">
        <v>88888</v>
      </c>
      <c r="G371" s="1">
        <v>1</v>
      </c>
      <c r="H371" s="1">
        <v>14</v>
      </c>
    </row>
    <row r="372" spans="1:8" ht="16.5">
      <c r="A372" s="1">
        <v>1</v>
      </c>
      <c r="B372" s="1">
        <v>58</v>
      </c>
      <c r="C372" s="17">
        <v>87499.5</v>
      </c>
      <c r="D372" s="1">
        <v>490.46</v>
      </c>
      <c r="E372" s="1">
        <v>2</v>
      </c>
      <c r="F372" s="1">
        <v>89743</v>
      </c>
      <c r="G372" s="1">
        <v>3</v>
      </c>
      <c r="H372" s="1">
        <v>14.1</v>
      </c>
    </row>
    <row r="373" spans="1:8" ht="16.5">
      <c r="A373" s="1">
        <v>0</v>
      </c>
      <c r="B373" s="1">
        <v>36</v>
      </c>
      <c r="C373" s="17">
        <v>62499.5</v>
      </c>
      <c r="D373" s="1">
        <v>356.58</v>
      </c>
      <c r="E373" s="1">
        <v>1</v>
      </c>
      <c r="F373" s="1">
        <v>41931</v>
      </c>
      <c r="G373" s="1">
        <v>2</v>
      </c>
      <c r="H373" s="1">
        <v>13.5</v>
      </c>
    </row>
    <row r="374" spans="1:8" ht="16.5">
      <c r="A374" s="1">
        <v>0</v>
      </c>
      <c r="B374" s="1">
        <v>54</v>
      </c>
      <c r="C374" s="17">
        <v>44999.5</v>
      </c>
      <c r="D374" s="1">
        <v>235.53</v>
      </c>
      <c r="E374" s="1">
        <v>0</v>
      </c>
      <c r="F374" s="1">
        <v>41041</v>
      </c>
      <c r="G374" s="1">
        <v>1</v>
      </c>
      <c r="H374" s="1">
        <v>12.2</v>
      </c>
    </row>
    <row r="375" spans="1:8" ht="16.5">
      <c r="A375" s="1">
        <v>1</v>
      </c>
      <c r="B375" s="1">
        <v>54</v>
      </c>
      <c r="C375" s="17">
        <v>87499.5</v>
      </c>
      <c r="D375" s="1">
        <v>316.12</v>
      </c>
      <c r="E375" s="1">
        <v>0</v>
      </c>
      <c r="F375" s="1">
        <v>70642</v>
      </c>
      <c r="G375" s="1">
        <v>1</v>
      </c>
      <c r="H375" s="1">
        <v>14</v>
      </c>
    </row>
    <row r="376" spans="1:8" ht="16.5">
      <c r="A376" s="1">
        <v>0</v>
      </c>
      <c r="B376" s="1">
        <v>64</v>
      </c>
      <c r="C376" s="17">
        <v>62499.5</v>
      </c>
      <c r="D376" s="1">
        <v>354.28</v>
      </c>
      <c r="E376" s="1">
        <v>1</v>
      </c>
      <c r="F376" s="1">
        <v>69223</v>
      </c>
      <c r="G376" s="1">
        <v>0</v>
      </c>
      <c r="H376" s="1">
        <v>12.1</v>
      </c>
    </row>
    <row r="377" spans="1:8" ht="16.5">
      <c r="A377" s="1">
        <v>1</v>
      </c>
      <c r="B377" s="1">
        <v>58</v>
      </c>
      <c r="C377" s="17">
        <v>62499.5</v>
      </c>
      <c r="D377" s="1">
        <v>289.8</v>
      </c>
      <c r="E377" s="1">
        <v>0</v>
      </c>
      <c r="F377" s="1">
        <v>64062</v>
      </c>
      <c r="G377" s="1">
        <v>0</v>
      </c>
      <c r="H377" s="1">
        <v>13.6</v>
      </c>
    </row>
    <row r="378" spans="1:8" ht="16.5">
      <c r="A378" s="1">
        <v>0</v>
      </c>
      <c r="B378" s="1">
        <v>72</v>
      </c>
      <c r="C378" s="17">
        <v>44999.5</v>
      </c>
      <c r="D378" s="1">
        <v>237.17</v>
      </c>
      <c r="E378" s="1">
        <v>0</v>
      </c>
      <c r="F378" s="1">
        <v>62797</v>
      </c>
      <c r="G378" s="1">
        <v>2</v>
      </c>
      <c r="H378" s="1">
        <v>12.4</v>
      </c>
    </row>
    <row r="379" spans="1:8" ht="16.5">
      <c r="A379" s="1">
        <v>0</v>
      </c>
      <c r="B379" s="1">
        <v>24</v>
      </c>
      <c r="C379" s="17">
        <v>24999.5</v>
      </c>
      <c r="D379" s="1">
        <v>156.25</v>
      </c>
      <c r="E379" s="1">
        <v>0</v>
      </c>
      <c r="F379" s="1">
        <v>35127</v>
      </c>
      <c r="G379" s="1">
        <v>0</v>
      </c>
      <c r="H379" s="1">
        <v>13</v>
      </c>
    </row>
    <row r="380" spans="1:8" ht="16.5">
      <c r="A380" s="1">
        <v>0</v>
      </c>
      <c r="B380" s="1">
        <v>68</v>
      </c>
      <c r="C380" s="17">
        <v>34999.5</v>
      </c>
      <c r="D380" s="1">
        <v>341.45</v>
      </c>
      <c r="E380" s="1">
        <v>1</v>
      </c>
      <c r="F380" s="1">
        <v>64916</v>
      </c>
      <c r="G380" s="1">
        <v>1</v>
      </c>
      <c r="H380" s="1">
        <v>13.4</v>
      </c>
    </row>
    <row r="381" spans="1:8" ht="16.5">
      <c r="A381" s="1">
        <v>0</v>
      </c>
      <c r="B381" s="1">
        <v>58</v>
      </c>
      <c r="C381" s="17">
        <v>112499.5</v>
      </c>
      <c r="D381" s="1">
        <v>362.17</v>
      </c>
      <c r="E381" s="1">
        <v>0</v>
      </c>
      <c r="F381" s="1">
        <v>77945</v>
      </c>
      <c r="G381" s="1">
        <v>2</v>
      </c>
      <c r="H381" s="1">
        <v>14.7</v>
      </c>
    </row>
    <row r="382" spans="1:8" ht="16.5">
      <c r="A382" s="1">
        <v>1</v>
      </c>
      <c r="B382" s="1">
        <v>44</v>
      </c>
      <c r="C382" s="17">
        <v>112499.5</v>
      </c>
      <c r="D382" s="1">
        <v>345.72</v>
      </c>
      <c r="E382" s="1">
        <v>0</v>
      </c>
      <c r="F382" s="1">
        <v>43508</v>
      </c>
      <c r="G382" s="1">
        <v>4</v>
      </c>
      <c r="H382" s="1">
        <v>13.7</v>
      </c>
    </row>
    <row r="383" spans="1:8" ht="16.5">
      <c r="A383" s="1">
        <v>0</v>
      </c>
      <c r="B383" s="1">
        <v>40</v>
      </c>
      <c r="C383" s="17">
        <v>87499.5</v>
      </c>
      <c r="D383" s="1">
        <v>296.70999999999998</v>
      </c>
      <c r="E383" s="1">
        <v>0</v>
      </c>
      <c r="F383" s="1">
        <v>63303</v>
      </c>
      <c r="G383" s="1">
        <v>0</v>
      </c>
      <c r="H383" s="1">
        <v>13.9</v>
      </c>
    </row>
    <row r="384" spans="1:8" ht="16.5">
      <c r="A384" s="1">
        <v>1</v>
      </c>
      <c r="B384" s="1">
        <v>48</v>
      </c>
      <c r="C384" s="17">
        <v>87499.5</v>
      </c>
      <c r="D384" s="1">
        <v>270.72000000000003</v>
      </c>
      <c r="E384" s="1">
        <v>0</v>
      </c>
      <c r="F384" s="1">
        <v>53356</v>
      </c>
      <c r="G384" s="1">
        <v>0</v>
      </c>
      <c r="H384" s="1">
        <v>12.5</v>
      </c>
    </row>
    <row r="385" spans="1:8" ht="16.5">
      <c r="A385" s="1">
        <v>1</v>
      </c>
      <c r="B385" s="1">
        <v>30</v>
      </c>
      <c r="C385" s="17">
        <v>62499.5</v>
      </c>
      <c r="D385" s="1">
        <v>304.61</v>
      </c>
      <c r="E385" s="1">
        <v>3</v>
      </c>
      <c r="F385" s="1">
        <v>58406</v>
      </c>
      <c r="G385" s="1">
        <v>0</v>
      </c>
      <c r="H385" s="1">
        <v>13.7</v>
      </c>
    </row>
    <row r="386" spans="1:8" ht="16.5">
      <c r="A386" s="1">
        <v>0</v>
      </c>
      <c r="B386" s="1">
        <v>28</v>
      </c>
      <c r="C386" s="17">
        <v>112499.5</v>
      </c>
      <c r="D386" s="1">
        <v>390.79</v>
      </c>
      <c r="E386" s="1">
        <v>3</v>
      </c>
      <c r="F386" s="1">
        <v>91480</v>
      </c>
      <c r="G386" s="1">
        <v>1</v>
      </c>
      <c r="H386" s="1">
        <v>14.3</v>
      </c>
    </row>
    <row r="387" spans="1:8" ht="16.5">
      <c r="A387" s="1">
        <v>1</v>
      </c>
      <c r="B387" s="1">
        <v>30</v>
      </c>
      <c r="C387" s="17">
        <v>87499.5</v>
      </c>
      <c r="D387" s="1">
        <v>311.83999999999997</v>
      </c>
      <c r="E387" s="1">
        <v>1</v>
      </c>
      <c r="F387" s="1">
        <v>55925</v>
      </c>
      <c r="G387" s="1">
        <v>2</v>
      </c>
      <c r="H387" s="1">
        <v>13.6</v>
      </c>
    </row>
    <row r="388" spans="1:8" ht="16.5">
      <c r="A388" s="1">
        <v>0</v>
      </c>
      <c r="B388" s="1">
        <v>32</v>
      </c>
      <c r="C388" s="17">
        <v>87499.5</v>
      </c>
      <c r="D388" s="1">
        <v>303.29000000000002</v>
      </c>
      <c r="E388" s="1">
        <v>3</v>
      </c>
      <c r="F388" s="1">
        <v>49086</v>
      </c>
      <c r="G388" s="1">
        <v>0</v>
      </c>
      <c r="H388" s="1">
        <v>12</v>
      </c>
    </row>
    <row r="389" spans="1:8" ht="16.5">
      <c r="A389" s="1">
        <v>1</v>
      </c>
      <c r="B389" s="1">
        <v>62</v>
      </c>
      <c r="C389" s="17">
        <v>112499.5</v>
      </c>
      <c r="D389" s="1">
        <v>287.5</v>
      </c>
      <c r="E389" s="1">
        <v>0</v>
      </c>
      <c r="F389" s="1">
        <v>56514</v>
      </c>
      <c r="G389" s="1">
        <v>1</v>
      </c>
      <c r="H389" s="1">
        <v>12.4</v>
      </c>
    </row>
    <row r="390" spans="1:8" ht="16.5">
      <c r="A390" s="1">
        <v>1</v>
      </c>
      <c r="B390" s="1">
        <v>64</v>
      </c>
      <c r="C390" s="17">
        <v>137499.5</v>
      </c>
      <c r="D390" s="1">
        <v>355.26</v>
      </c>
      <c r="E390" s="1">
        <v>0</v>
      </c>
      <c r="F390" s="1">
        <v>61874</v>
      </c>
      <c r="G390" s="1">
        <v>2</v>
      </c>
      <c r="H390" s="1">
        <v>13</v>
      </c>
    </row>
    <row r="391" spans="1:8" ht="16.5">
      <c r="A391" s="1">
        <v>0</v>
      </c>
      <c r="B391" s="1">
        <v>56</v>
      </c>
      <c r="C391" s="17">
        <v>62499.5</v>
      </c>
      <c r="D391" s="1">
        <v>251.97</v>
      </c>
      <c r="E391" s="1">
        <v>0</v>
      </c>
      <c r="F391" s="1">
        <v>57651</v>
      </c>
      <c r="G391" s="1">
        <v>0</v>
      </c>
      <c r="H391" s="1">
        <v>11.9</v>
      </c>
    </row>
    <row r="392" spans="1:8" ht="16.5">
      <c r="A392" s="1">
        <v>1</v>
      </c>
      <c r="B392" s="1">
        <v>38</v>
      </c>
      <c r="C392" s="17">
        <v>62499.5</v>
      </c>
      <c r="D392" s="1">
        <v>274.67</v>
      </c>
      <c r="E392" s="1">
        <v>0</v>
      </c>
      <c r="F392" s="1">
        <v>63577</v>
      </c>
      <c r="G392" s="1">
        <v>1</v>
      </c>
      <c r="H392" s="1">
        <v>14</v>
      </c>
    </row>
    <row r="393" spans="1:8" ht="16.5">
      <c r="A393" s="1">
        <v>0</v>
      </c>
      <c r="B393" s="1">
        <v>60</v>
      </c>
      <c r="C393" s="17">
        <v>137499.5</v>
      </c>
      <c r="D393" s="1">
        <v>476.32</v>
      </c>
      <c r="E393" s="1">
        <v>0</v>
      </c>
      <c r="F393" s="1">
        <v>86093</v>
      </c>
      <c r="G393" s="1">
        <v>1</v>
      </c>
      <c r="H393" s="1">
        <v>13.5</v>
      </c>
    </row>
    <row r="394" spans="1:8" ht="16.5">
      <c r="A394" s="1">
        <v>0</v>
      </c>
      <c r="B394" s="1">
        <v>48</v>
      </c>
      <c r="C394" s="17">
        <v>137499.5</v>
      </c>
      <c r="D394" s="1">
        <v>365.13</v>
      </c>
      <c r="E394" s="1">
        <v>0</v>
      </c>
      <c r="F394" s="1">
        <v>73478</v>
      </c>
      <c r="G394" s="1">
        <v>0</v>
      </c>
      <c r="H394" s="1">
        <v>13.8</v>
      </c>
    </row>
    <row r="395" spans="1:8" ht="16.5">
      <c r="A395" s="1">
        <v>1</v>
      </c>
      <c r="B395" s="1">
        <v>62</v>
      </c>
      <c r="C395" s="17">
        <v>137499.5</v>
      </c>
      <c r="D395" s="1">
        <v>352.3</v>
      </c>
      <c r="E395" s="1">
        <v>0</v>
      </c>
      <c r="F395" s="1">
        <v>72384</v>
      </c>
      <c r="G395" s="1">
        <v>1</v>
      </c>
      <c r="H395" s="1">
        <v>14.2</v>
      </c>
    </row>
    <row r="396" spans="1:8" ht="16.5">
      <c r="A396" s="1">
        <v>1</v>
      </c>
      <c r="B396" s="1">
        <v>62</v>
      </c>
      <c r="C396" s="17">
        <v>62499.5</v>
      </c>
      <c r="D396" s="1">
        <v>320.07</v>
      </c>
      <c r="E396" s="1">
        <v>0</v>
      </c>
      <c r="F396" s="1">
        <v>49347</v>
      </c>
      <c r="G396" s="1">
        <v>4</v>
      </c>
      <c r="H396" s="1">
        <v>13.6</v>
      </c>
    </row>
    <row r="397" spans="1:8" ht="16.5">
      <c r="A397" s="1">
        <v>0</v>
      </c>
      <c r="B397" s="1">
        <v>50</v>
      </c>
      <c r="C397" s="17">
        <v>62499.5</v>
      </c>
      <c r="D397" s="1">
        <v>249.01</v>
      </c>
      <c r="E397" s="1">
        <v>0</v>
      </c>
      <c r="F397" s="1">
        <v>54225</v>
      </c>
      <c r="G397" s="1">
        <v>0</v>
      </c>
      <c r="H397" s="1">
        <v>12.1</v>
      </c>
    </row>
    <row r="398" spans="1:8" ht="16.5">
      <c r="A398" s="1">
        <v>1</v>
      </c>
      <c r="B398" s="1">
        <v>78</v>
      </c>
      <c r="C398" s="17">
        <v>34999.5</v>
      </c>
      <c r="D398" s="1">
        <v>378.62</v>
      </c>
      <c r="E398" s="1">
        <v>0</v>
      </c>
      <c r="F398" s="1">
        <v>67499</v>
      </c>
      <c r="G398" s="1">
        <v>0</v>
      </c>
      <c r="H398" s="1">
        <v>12.7</v>
      </c>
    </row>
    <row r="399" spans="1:8" ht="16.5">
      <c r="A399" s="1">
        <v>0</v>
      </c>
      <c r="B399" s="1">
        <v>48</v>
      </c>
      <c r="C399" s="17">
        <v>137499.5</v>
      </c>
      <c r="D399" s="1">
        <v>368.75</v>
      </c>
      <c r="E399" s="1">
        <v>0</v>
      </c>
      <c r="F399" s="1">
        <v>91036</v>
      </c>
      <c r="G399" s="1">
        <v>2</v>
      </c>
      <c r="H399" s="1">
        <v>13.6</v>
      </c>
    </row>
    <row r="400" spans="1:8" ht="16.5">
      <c r="A400" s="1">
        <v>1</v>
      </c>
      <c r="B400" s="1">
        <v>84</v>
      </c>
      <c r="C400" s="17">
        <v>62499.5</v>
      </c>
      <c r="D400" s="1">
        <v>249.34</v>
      </c>
      <c r="E400" s="1">
        <v>0</v>
      </c>
      <c r="F400" s="1">
        <v>52758</v>
      </c>
      <c r="G400" s="1">
        <v>2</v>
      </c>
      <c r="H400" s="1">
        <v>14.5</v>
      </c>
    </row>
    <row r="401" spans="1:8" ht="16.5">
      <c r="A401" s="1">
        <v>1</v>
      </c>
      <c r="B401" s="1">
        <v>46</v>
      </c>
      <c r="C401" s="17">
        <v>62499.5</v>
      </c>
      <c r="D401" s="1">
        <v>368.75</v>
      </c>
      <c r="E401" s="1">
        <v>0</v>
      </c>
      <c r="F401" s="1">
        <v>60070</v>
      </c>
      <c r="G401" s="1">
        <v>0</v>
      </c>
      <c r="H401" s="1">
        <v>12.7</v>
      </c>
    </row>
    <row r="402" spans="1:8" ht="16.5">
      <c r="A402" s="1">
        <v>1</v>
      </c>
      <c r="B402" s="1">
        <v>50</v>
      </c>
      <c r="C402" s="17">
        <v>87499.5</v>
      </c>
      <c r="D402" s="1">
        <v>390.46</v>
      </c>
      <c r="E402" s="1">
        <v>0</v>
      </c>
      <c r="F402" s="1">
        <v>85226</v>
      </c>
      <c r="G402" s="1">
        <v>2</v>
      </c>
      <c r="H402" s="1">
        <v>13.5</v>
      </c>
    </row>
    <row r="403" spans="1:8" ht="16.5">
      <c r="A403" s="1">
        <v>1</v>
      </c>
      <c r="B403" s="1">
        <v>44</v>
      </c>
      <c r="C403" s="17">
        <v>224999.5</v>
      </c>
      <c r="D403" s="1">
        <v>382.89</v>
      </c>
      <c r="E403" s="1">
        <v>1</v>
      </c>
      <c r="F403" s="1">
        <v>52824</v>
      </c>
      <c r="G403" s="1">
        <v>1</v>
      </c>
      <c r="H403" s="1">
        <v>12.2</v>
      </c>
    </row>
    <row r="404" spans="1:8" ht="16.5">
      <c r="A404" s="1">
        <v>0</v>
      </c>
      <c r="B404" s="1">
        <v>52</v>
      </c>
      <c r="C404" s="17">
        <v>62499.5</v>
      </c>
      <c r="D404" s="1">
        <v>275.66000000000003</v>
      </c>
      <c r="E404" s="1">
        <v>0</v>
      </c>
      <c r="F404" s="1">
        <v>61629</v>
      </c>
      <c r="G404" s="1">
        <v>1</v>
      </c>
      <c r="H404" s="1">
        <v>12.7</v>
      </c>
    </row>
    <row r="405" spans="1:8" ht="16.5">
      <c r="A405" s="1">
        <v>0</v>
      </c>
      <c r="B405" s="1">
        <v>32</v>
      </c>
      <c r="C405" s="17">
        <v>24999.5</v>
      </c>
      <c r="D405" s="1">
        <v>137.16999999999999</v>
      </c>
      <c r="E405" s="1">
        <v>0</v>
      </c>
      <c r="F405" s="1">
        <v>36606</v>
      </c>
      <c r="G405" s="1">
        <v>0</v>
      </c>
      <c r="H405" s="1">
        <v>12.2</v>
      </c>
    </row>
    <row r="406" spans="1:8" ht="16.5">
      <c r="A406" s="1">
        <v>1</v>
      </c>
      <c r="B406" s="1">
        <v>38</v>
      </c>
      <c r="C406" s="17">
        <v>112499.5</v>
      </c>
      <c r="D406" s="1">
        <v>318.75</v>
      </c>
      <c r="E406" s="1">
        <v>3</v>
      </c>
      <c r="F406" s="1">
        <v>60058</v>
      </c>
      <c r="G406" s="1">
        <v>1</v>
      </c>
      <c r="H406" s="1">
        <v>12.6</v>
      </c>
    </row>
    <row r="407" spans="1:8" ht="16.5">
      <c r="A407" s="1">
        <v>1</v>
      </c>
      <c r="B407" s="1">
        <v>50</v>
      </c>
      <c r="C407" s="17">
        <v>250000</v>
      </c>
      <c r="D407" s="1">
        <v>459.54</v>
      </c>
      <c r="E407" s="1">
        <v>1</v>
      </c>
      <c r="F407" s="1">
        <v>74317</v>
      </c>
      <c r="G407" s="1">
        <v>2</v>
      </c>
      <c r="H407" s="1">
        <v>14.4</v>
      </c>
    </row>
    <row r="408" spans="1:8" ht="16.5">
      <c r="A408" s="1">
        <v>1</v>
      </c>
      <c r="B408" s="1">
        <v>44</v>
      </c>
      <c r="C408" s="17">
        <v>250000</v>
      </c>
      <c r="D408" s="1">
        <v>400</v>
      </c>
      <c r="E408" s="1">
        <v>0</v>
      </c>
      <c r="F408" s="1">
        <v>43055</v>
      </c>
      <c r="G408" s="1">
        <v>1</v>
      </c>
      <c r="H408" s="1">
        <v>14.1</v>
      </c>
    </row>
    <row r="409" spans="1:8" ht="16.5">
      <c r="A409" s="1">
        <v>1</v>
      </c>
      <c r="B409" s="1">
        <v>36</v>
      </c>
      <c r="C409" s="17">
        <v>62499.5</v>
      </c>
      <c r="D409" s="1">
        <v>350</v>
      </c>
      <c r="E409" s="1">
        <v>2</v>
      </c>
      <c r="F409" s="1">
        <v>72142</v>
      </c>
      <c r="G409" s="1">
        <v>1</v>
      </c>
      <c r="H409" s="1">
        <v>12.6</v>
      </c>
    </row>
    <row r="410" spans="1:8" ht="16.5">
      <c r="A410" s="1">
        <v>1</v>
      </c>
      <c r="B410" s="1">
        <v>72</v>
      </c>
      <c r="C410" s="17">
        <v>62499.5</v>
      </c>
      <c r="D410" s="1">
        <v>281.25</v>
      </c>
      <c r="E410" s="1">
        <v>0</v>
      </c>
      <c r="F410" s="1">
        <v>58332</v>
      </c>
      <c r="G410" s="1">
        <v>2</v>
      </c>
      <c r="H410" s="1">
        <v>12.5</v>
      </c>
    </row>
    <row r="411" spans="1:8" ht="16.5">
      <c r="A411" s="1">
        <v>1</v>
      </c>
      <c r="B411" s="1">
        <v>58</v>
      </c>
      <c r="C411" s="17">
        <v>20000</v>
      </c>
      <c r="D411" s="1">
        <v>490.46</v>
      </c>
      <c r="E411" s="1">
        <v>1</v>
      </c>
      <c r="F411" s="1">
        <v>55713</v>
      </c>
      <c r="G411" s="1">
        <v>3</v>
      </c>
      <c r="H411" s="1">
        <v>14.6</v>
      </c>
    </row>
    <row r="412" spans="1:8" ht="16.5">
      <c r="A412" s="1">
        <v>0</v>
      </c>
      <c r="B412" s="1">
        <v>50</v>
      </c>
      <c r="C412" s="17">
        <v>20000</v>
      </c>
      <c r="D412" s="1">
        <v>311.51</v>
      </c>
      <c r="E412" s="1">
        <v>0</v>
      </c>
      <c r="F412" s="1">
        <v>71531</v>
      </c>
      <c r="G412" s="1">
        <v>1</v>
      </c>
      <c r="H412" s="1">
        <v>14.7</v>
      </c>
    </row>
    <row r="413" spans="1:8" ht="16.5">
      <c r="A413" s="1">
        <v>0</v>
      </c>
      <c r="B413" s="1">
        <v>36</v>
      </c>
      <c r="C413" s="17">
        <v>34999.5</v>
      </c>
      <c r="D413" s="1">
        <v>214.14</v>
      </c>
      <c r="E413" s="1">
        <v>2</v>
      </c>
      <c r="F413" s="1">
        <v>39275</v>
      </c>
      <c r="G413" s="1">
        <v>1</v>
      </c>
      <c r="H413" s="1">
        <v>13.4</v>
      </c>
    </row>
    <row r="414" spans="1:8" ht="16.5">
      <c r="A414" s="1">
        <v>1</v>
      </c>
      <c r="B414" s="1">
        <v>42</v>
      </c>
      <c r="C414" s="17">
        <v>87499.5</v>
      </c>
      <c r="D414" s="1">
        <v>340.13</v>
      </c>
      <c r="E414" s="1">
        <v>0</v>
      </c>
      <c r="F414" s="1">
        <v>83658</v>
      </c>
      <c r="G414" s="1">
        <v>1</v>
      </c>
      <c r="H414" s="1">
        <v>13.6</v>
      </c>
    </row>
    <row r="415" spans="1:8" ht="16.5">
      <c r="A415" s="1">
        <v>0</v>
      </c>
      <c r="B415" s="1">
        <v>26</v>
      </c>
      <c r="C415" s="17">
        <v>24999.5</v>
      </c>
      <c r="D415" s="1">
        <v>255.26</v>
      </c>
      <c r="E415" s="1">
        <v>0</v>
      </c>
      <c r="F415" s="1">
        <v>58461</v>
      </c>
      <c r="G415" s="1">
        <v>0</v>
      </c>
      <c r="H415" s="1">
        <v>12</v>
      </c>
    </row>
    <row r="416" spans="1:8" ht="16.5">
      <c r="A416" s="1">
        <v>1</v>
      </c>
      <c r="B416" s="1">
        <v>56</v>
      </c>
      <c r="C416" s="17">
        <v>112499.5</v>
      </c>
      <c r="D416" s="1">
        <v>348.03</v>
      </c>
      <c r="E416" s="1">
        <v>2</v>
      </c>
      <c r="F416" s="1">
        <v>70832</v>
      </c>
      <c r="G416" s="1">
        <v>2</v>
      </c>
      <c r="H416" s="1">
        <v>12.3</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G31"/>
  <sheetViews>
    <sheetView tabSelected="1" topLeftCell="A12" workbookViewId="0">
      <selection activeCell="D35" sqref="D35"/>
    </sheetView>
  </sheetViews>
  <sheetFormatPr defaultColWidth="19.28515625" defaultRowHeight="16.5"/>
  <cols>
    <col min="1" max="16384" width="19.28515625" style="16"/>
  </cols>
  <sheetData>
    <row r="1" spans="1:7" ht="17.25" thickBot="1">
      <c r="A1" s="30" t="s">
        <v>3475</v>
      </c>
    </row>
    <row r="2" spans="1:7" ht="17.25" thickBot="1"/>
    <row r="3" spans="1:7">
      <c r="A3" s="24" t="s">
        <v>3476</v>
      </c>
      <c r="B3" s="25"/>
    </row>
    <row r="4" spans="1:7">
      <c r="A4" s="26" t="s">
        <v>3477</v>
      </c>
      <c r="B4" s="27">
        <v>0.67224681702516331</v>
      </c>
    </row>
    <row r="5" spans="1:7">
      <c r="A5" s="26" t="s">
        <v>3478</v>
      </c>
      <c r="B5" s="27">
        <v>0.45191578300046342</v>
      </c>
    </row>
    <row r="6" spans="1:7">
      <c r="A6" s="26" t="s">
        <v>3479</v>
      </c>
      <c r="B6" s="27">
        <v>0.44248927312577852</v>
      </c>
    </row>
    <row r="7" spans="1:7">
      <c r="A7" s="26" t="s">
        <v>3480</v>
      </c>
      <c r="B7" s="27">
        <v>0.89475129919842655</v>
      </c>
    </row>
    <row r="8" spans="1:7" ht="17.25" thickBot="1">
      <c r="A8" s="28" t="s">
        <v>3481</v>
      </c>
      <c r="B8" s="29">
        <v>415</v>
      </c>
    </row>
    <row r="9" spans="1:7" ht="17.25" thickBot="1"/>
    <row r="10" spans="1:7" ht="17.25" thickBot="1">
      <c r="A10" s="31" t="s">
        <v>3482</v>
      </c>
      <c r="B10" s="32"/>
      <c r="C10" s="32"/>
      <c r="D10" s="32"/>
      <c r="E10" s="32"/>
      <c r="F10" s="33"/>
    </row>
    <row r="11" spans="1:7">
      <c r="A11" s="34"/>
      <c r="B11" s="23" t="s">
        <v>3473</v>
      </c>
      <c r="C11" s="23" t="s">
        <v>3487</v>
      </c>
      <c r="D11" s="23" t="s">
        <v>612</v>
      </c>
      <c r="E11" s="23" t="s">
        <v>53</v>
      </c>
      <c r="F11" s="35" t="s">
        <v>3488</v>
      </c>
    </row>
    <row r="12" spans="1:7">
      <c r="A12" s="26" t="s">
        <v>3483</v>
      </c>
      <c r="B12" s="21">
        <v>7</v>
      </c>
      <c r="C12" s="21">
        <v>268.66388943562748</v>
      </c>
      <c r="D12" s="21">
        <v>38.380555633661068</v>
      </c>
      <c r="E12" s="21">
        <v>47.940944104253582</v>
      </c>
      <c r="F12" s="27">
        <v>1.8140225382523409E-49</v>
      </c>
    </row>
    <row r="13" spans="1:7">
      <c r="A13" s="26" t="s">
        <v>3484</v>
      </c>
      <c r="B13" s="21">
        <v>407</v>
      </c>
      <c r="C13" s="21">
        <v>325.83601417882977</v>
      </c>
      <c r="D13" s="21">
        <v>0.80057988741727215</v>
      </c>
      <c r="E13" s="21"/>
      <c r="F13" s="27"/>
    </row>
    <row r="14" spans="1:7" ht="17.25" thickBot="1">
      <c r="A14" s="28" t="s">
        <v>3485</v>
      </c>
      <c r="B14" s="22">
        <v>414</v>
      </c>
      <c r="C14" s="22">
        <v>594.49990361445725</v>
      </c>
      <c r="D14" s="22"/>
      <c r="E14" s="22"/>
      <c r="F14" s="29"/>
    </row>
    <row r="15" spans="1:7" ht="17.25" thickBot="1"/>
    <row r="16" spans="1:7">
      <c r="A16" s="34"/>
      <c r="B16" s="23" t="s">
        <v>3489</v>
      </c>
      <c r="C16" s="23" t="s">
        <v>3480</v>
      </c>
      <c r="D16" s="23" t="s">
        <v>3490</v>
      </c>
      <c r="E16" s="23" t="s">
        <v>3491</v>
      </c>
      <c r="F16" s="23" t="s">
        <v>3492</v>
      </c>
      <c r="G16" s="35" t="s">
        <v>3493</v>
      </c>
    </row>
    <row r="17" spans="1:7">
      <c r="A17" s="26" t="s">
        <v>3486</v>
      </c>
      <c r="B17" s="21">
        <v>10.505522837189677</v>
      </c>
      <c r="C17" s="21">
        <v>0.3038411087341728</v>
      </c>
      <c r="D17" s="21">
        <v>34.575712552381589</v>
      </c>
      <c r="E17" s="21">
        <v>3.4459630125255981E-123</v>
      </c>
      <c r="F17" s="21">
        <v>9.9082290501110393</v>
      </c>
      <c r="G17" s="27">
        <v>11.102816624268314</v>
      </c>
    </row>
    <row r="18" spans="1:7">
      <c r="A18" s="26" t="s">
        <v>4</v>
      </c>
      <c r="B18" s="21">
        <v>4.1825651549261787E-2</v>
      </c>
      <c r="C18" s="21">
        <v>9.4325366576391761E-2</v>
      </c>
      <c r="D18" s="21">
        <v>0.44341891335654904</v>
      </c>
      <c r="E18" s="21">
        <v>0.65769837326358016</v>
      </c>
      <c r="F18" s="21">
        <v>-0.14360006538124417</v>
      </c>
      <c r="G18" s="27">
        <v>0.22725136847976776</v>
      </c>
    </row>
    <row r="19" spans="1:7">
      <c r="A19" s="26" t="s">
        <v>5</v>
      </c>
      <c r="B19" s="21">
        <v>-9.9270126273549885E-4</v>
      </c>
      <c r="C19" s="21">
        <v>3.8660784752992186E-3</v>
      </c>
      <c r="D19" s="21">
        <v>-0.25677214497273437</v>
      </c>
      <c r="E19" s="21">
        <v>0.79748442384362184</v>
      </c>
      <c r="F19" s="21">
        <v>-8.5926756811903655E-3</v>
      </c>
      <c r="G19" s="27">
        <v>6.6072731557193674E-3</v>
      </c>
    </row>
    <row r="20" spans="1:7">
      <c r="A20" s="26" t="s">
        <v>6</v>
      </c>
      <c r="B20" s="21">
        <v>8.0291221916882334E-7</v>
      </c>
      <c r="C20" s="21">
        <v>8.7297221965796679E-7</v>
      </c>
      <c r="D20" s="21">
        <v>0.91974544102148725</v>
      </c>
      <c r="E20" s="21">
        <v>0.35825058650228658</v>
      </c>
      <c r="F20" s="21">
        <v>-9.1318500436433875E-7</v>
      </c>
      <c r="G20" s="27">
        <v>2.5190094427019854E-6</v>
      </c>
    </row>
    <row r="21" spans="1:7">
      <c r="A21" s="26" t="s">
        <v>7</v>
      </c>
      <c r="B21" s="21">
        <v>6.4995125218183557E-3</v>
      </c>
      <c r="C21" s="21">
        <v>9.0688433838703947E-4</v>
      </c>
      <c r="D21" s="21">
        <v>7.1668593741272639</v>
      </c>
      <c r="E21" s="21">
        <v>3.6329515577333817E-12</v>
      </c>
      <c r="F21" s="21">
        <v>4.7167505276492043E-3</v>
      </c>
      <c r="G21" s="27">
        <v>8.2822745159875071E-3</v>
      </c>
    </row>
    <row r="22" spans="1:7">
      <c r="A22" s="26" t="s">
        <v>12</v>
      </c>
      <c r="B22" s="21">
        <v>-5.0064600552073166E-2</v>
      </c>
      <c r="C22" s="21">
        <v>4.0695037681585569E-2</v>
      </c>
      <c r="D22" s="21">
        <v>-1.2302384615981645</v>
      </c>
      <c r="E22" s="21">
        <v>0.21931840491474774</v>
      </c>
      <c r="F22" s="21">
        <v>-0.130063298797372</v>
      </c>
      <c r="G22" s="27">
        <v>2.993409769322565E-2</v>
      </c>
    </row>
    <row r="23" spans="1:7">
      <c r="A23" s="26" t="s">
        <v>46</v>
      </c>
      <c r="B23" s="21">
        <v>1.242468386249417E-5</v>
      </c>
      <c r="C23" s="21">
        <v>1.5742325804499949E-6</v>
      </c>
      <c r="D23" s="21">
        <v>7.8925338077697331</v>
      </c>
      <c r="E23" s="21">
        <v>2.7698974412858505E-14</v>
      </c>
      <c r="F23" s="21">
        <v>9.3300422465626211E-6</v>
      </c>
      <c r="G23" s="27">
        <v>1.5519325478425717E-5</v>
      </c>
    </row>
    <row r="24" spans="1:7" ht="17.25" thickBot="1">
      <c r="A24" s="28" t="s">
        <v>3474</v>
      </c>
      <c r="B24" s="22">
        <v>7.7031933452061468E-2</v>
      </c>
      <c r="C24" s="22">
        <v>4.7046868032066397E-2</v>
      </c>
      <c r="D24" s="22">
        <v>1.637344560312872</v>
      </c>
      <c r="E24" s="22">
        <v>0.10233139167670158</v>
      </c>
      <c r="F24" s="22">
        <v>-1.5453254263755226E-2</v>
      </c>
      <c r="G24" s="29">
        <v>0.16951712116787815</v>
      </c>
    </row>
    <row r="27" spans="1:7">
      <c r="A27" s="38" t="s">
        <v>3494</v>
      </c>
      <c r="B27" s="38"/>
      <c r="C27" s="38"/>
      <c r="D27" s="38"/>
      <c r="E27" s="38"/>
      <c r="F27" s="38"/>
      <c r="G27" s="38"/>
    </row>
    <row r="28" spans="1:7">
      <c r="A28" s="38"/>
      <c r="B28" s="38"/>
      <c r="C28" s="38"/>
      <c r="D28" s="38"/>
      <c r="E28" s="38"/>
      <c r="F28" s="38"/>
      <c r="G28" s="38"/>
    </row>
    <row r="29" spans="1:7">
      <c r="A29" s="38"/>
      <c r="B29" s="38"/>
      <c r="C29" s="38"/>
      <c r="D29" s="38"/>
      <c r="E29" s="38"/>
      <c r="F29" s="38"/>
      <c r="G29" s="38"/>
    </row>
    <row r="30" spans="1:7">
      <c r="A30" s="38"/>
      <c r="B30" s="38"/>
      <c r="C30" s="38"/>
      <c r="D30" s="38"/>
      <c r="E30" s="38"/>
      <c r="F30" s="38"/>
      <c r="G30" s="38"/>
    </row>
    <row r="31" spans="1:7">
      <c r="A31" s="38"/>
      <c r="B31" s="38"/>
      <c r="C31" s="38"/>
      <c r="D31" s="38"/>
      <c r="E31" s="38"/>
      <c r="F31" s="38"/>
      <c r="G31" s="38"/>
    </row>
  </sheetData>
  <mergeCells count="1">
    <mergeCell ref="A27:G31"/>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G27"/>
  <sheetViews>
    <sheetView topLeftCell="A13" workbookViewId="0">
      <selection activeCell="A23" sqref="A23:G27"/>
    </sheetView>
  </sheetViews>
  <sheetFormatPr defaultColWidth="21" defaultRowHeight="15"/>
  <cols>
    <col min="1" max="1" width="30.7109375" customWidth="1"/>
    <col min="2" max="8" width="17" customWidth="1"/>
  </cols>
  <sheetData>
    <row r="1" spans="1:7" ht="16.5">
      <c r="A1" s="16" t="s">
        <v>3475</v>
      </c>
      <c r="B1" s="16"/>
      <c r="C1" s="16"/>
      <c r="D1" s="16"/>
      <c r="E1" s="16"/>
      <c r="F1" s="16"/>
      <c r="G1" s="16"/>
    </row>
    <row r="2" spans="1:7" ht="17.25" thickBot="1">
      <c r="A2" s="16"/>
      <c r="B2" s="16"/>
      <c r="C2" s="16"/>
      <c r="D2" s="16"/>
      <c r="E2" s="16"/>
      <c r="F2" s="16"/>
      <c r="G2" s="16"/>
    </row>
    <row r="3" spans="1:7" ht="16.5">
      <c r="A3" s="20" t="s">
        <v>3476</v>
      </c>
      <c r="B3" s="20"/>
      <c r="C3" s="16"/>
      <c r="D3" s="16"/>
      <c r="E3" s="16"/>
      <c r="F3" s="16"/>
      <c r="G3" s="16"/>
    </row>
    <row r="4" spans="1:7" ht="16.5">
      <c r="A4" s="21" t="s">
        <v>3477</v>
      </c>
      <c r="B4" s="21">
        <v>0.67099797549396867</v>
      </c>
      <c r="C4" s="16"/>
      <c r="D4" s="16"/>
      <c r="E4" s="16"/>
      <c r="F4" s="16"/>
      <c r="G4" s="16"/>
    </row>
    <row r="5" spans="1:7" ht="16.5">
      <c r="A5" s="21" t="s">
        <v>3478</v>
      </c>
      <c r="B5" s="21">
        <v>0.45023828311700459</v>
      </c>
      <c r="C5" s="16"/>
      <c r="D5" s="16"/>
      <c r="E5" s="16"/>
      <c r="F5" s="16"/>
      <c r="G5" s="16"/>
    </row>
    <row r="6" spans="1:7" ht="16.5">
      <c r="A6" s="21" t="s">
        <v>3479</v>
      </c>
      <c r="B6" s="21">
        <v>0.44487475417180466</v>
      </c>
      <c r="C6" s="16"/>
      <c r="D6" s="16"/>
      <c r="E6" s="16"/>
      <c r="F6" s="16"/>
      <c r="G6" s="16"/>
    </row>
    <row r="7" spans="1:7" ht="16.5">
      <c r="A7" s="21" t="s">
        <v>3480</v>
      </c>
      <c r="B7" s="21">
        <v>0.89283501288798106</v>
      </c>
      <c r="C7" s="16"/>
      <c r="D7" s="16"/>
      <c r="E7" s="16"/>
      <c r="F7" s="16"/>
      <c r="G7" s="16"/>
    </row>
    <row r="8" spans="1:7" ht="17.25" thickBot="1">
      <c r="A8" s="22" t="s">
        <v>3481</v>
      </c>
      <c r="B8" s="22">
        <v>415</v>
      </c>
      <c r="C8" s="16"/>
      <c r="D8" s="16"/>
      <c r="E8" s="16"/>
      <c r="F8" s="16"/>
      <c r="G8" s="16"/>
    </row>
    <row r="9" spans="1:7" ht="16.5">
      <c r="A9" s="16"/>
      <c r="B9" s="16"/>
      <c r="C9" s="16"/>
      <c r="D9" s="16"/>
      <c r="E9" s="16"/>
      <c r="F9" s="16"/>
      <c r="G9" s="16"/>
    </row>
    <row r="10" spans="1:7" ht="17.25" thickBot="1">
      <c r="A10" s="16" t="s">
        <v>3482</v>
      </c>
      <c r="B10" s="16"/>
      <c r="C10" s="16"/>
      <c r="D10" s="16"/>
      <c r="E10" s="16"/>
      <c r="F10" s="16"/>
      <c r="G10" s="16"/>
    </row>
    <row r="11" spans="1:7" ht="16.5">
      <c r="A11" s="23"/>
      <c r="B11" s="23" t="s">
        <v>3473</v>
      </c>
      <c r="C11" s="23" t="s">
        <v>3487</v>
      </c>
      <c r="D11" s="23" t="s">
        <v>612</v>
      </c>
      <c r="E11" s="23" t="s">
        <v>53</v>
      </c>
      <c r="F11" s="23" t="s">
        <v>3488</v>
      </c>
      <c r="G11" s="16"/>
    </row>
    <row r="12" spans="1:7" ht="16.5">
      <c r="A12" s="21" t="s">
        <v>3483</v>
      </c>
      <c r="B12" s="21">
        <v>4</v>
      </c>
      <c r="C12" s="21">
        <v>267.66661591659795</v>
      </c>
      <c r="D12" s="21">
        <v>66.916653979149487</v>
      </c>
      <c r="E12" s="21">
        <v>83.944411919309488</v>
      </c>
      <c r="F12" s="21">
        <v>5.0774724105709423E-52</v>
      </c>
      <c r="G12" s="16"/>
    </row>
    <row r="13" spans="1:7" ht="16.5">
      <c r="A13" s="21" t="s">
        <v>3484</v>
      </c>
      <c r="B13" s="21">
        <v>410</v>
      </c>
      <c r="C13" s="21">
        <v>326.8332876978593</v>
      </c>
      <c r="D13" s="21">
        <v>0.79715436023868125</v>
      </c>
      <c r="E13" s="21"/>
      <c r="F13" s="21"/>
      <c r="G13" s="16"/>
    </row>
    <row r="14" spans="1:7" ht="17.25" thickBot="1">
      <c r="A14" s="22" t="s">
        <v>3485</v>
      </c>
      <c r="B14" s="22">
        <v>414</v>
      </c>
      <c r="C14" s="22">
        <v>594.49990361445725</v>
      </c>
      <c r="D14" s="22"/>
      <c r="E14" s="22"/>
      <c r="F14" s="22"/>
      <c r="G14" s="16"/>
    </row>
    <row r="15" spans="1:7" ht="17.25" thickBot="1">
      <c r="A15" s="16"/>
      <c r="B15" s="16"/>
      <c r="C15" s="16"/>
      <c r="D15" s="16"/>
      <c r="E15" s="16"/>
      <c r="F15" s="16"/>
      <c r="G15" s="16"/>
    </row>
    <row r="16" spans="1:7" ht="16.5">
      <c r="A16" s="23"/>
      <c r="B16" s="23" t="s">
        <v>3489</v>
      </c>
      <c r="C16" s="23" t="s">
        <v>3480</v>
      </c>
      <c r="D16" s="23" t="s">
        <v>3490</v>
      </c>
      <c r="E16" s="23" t="s">
        <v>3491</v>
      </c>
      <c r="F16" s="23" t="s">
        <v>3492</v>
      </c>
      <c r="G16" s="23" t="s">
        <v>3493</v>
      </c>
    </row>
    <row r="17" spans="1:7" ht="16.5">
      <c r="A17" s="21" t="s">
        <v>3486</v>
      </c>
      <c r="B17" s="21">
        <v>10.406024968975039</v>
      </c>
      <c r="C17" s="21">
        <v>0.25062146204812569</v>
      </c>
      <c r="D17" s="21">
        <v>41.520885258329628</v>
      </c>
      <c r="E17" s="21">
        <v>5.9960970698539077E-149</v>
      </c>
      <c r="F17" s="21">
        <v>9.9133616287862374</v>
      </c>
      <c r="G17" s="21">
        <v>10.898688309163841</v>
      </c>
    </row>
    <row r="18" spans="1:7" ht="16.5">
      <c r="A18" s="21" t="s">
        <v>7</v>
      </c>
      <c r="B18" s="21">
        <v>6.9211807798338883E-3</v>
      </c>
      <c r="C18" s="21">
        <v>7.7941019660841815E-4</v>
      </c>
      <c r="D18" s="21">
        <v>8.8800233945504115</v>
      </c>
      <c r="E18" s="21">
        <v>2.1132562915831391E-17</v>
      </c>
      <c r="F18" s="21">
        <v>5.3890421205973586E-3</v>
      </c>
      <c r="G18" s="21">
        <v>8.453319439070418E-3</v>
      </c>
    </row>
    <row r="19" spans="1:7" ht="16.5">
      <c r="A19" s="21" t="s">
        <v>12</v>
      </c>
      <c r="B19" s="21">
        <v>-4.6189666693841822E-2</v>
      </c>
      <c r="C19" s="21">
        <v>3.69675443151435E-2</v>
      </c>
      <c r="D19" s="21">
        <v>-1.2494653769826021</v>
      </c>
      <c r="E19" s="21">
        <v>0.21220771600910771</v>
      </c>
      <c r="F19" s="21">
        <v>-0.11885923661829978</v>
      </c>
      <c r="G19" s="21">
        <v>2.6479903230616136E-2</v>
      </c>
    </row>
    <row r="20" spans="1:7" ht="16.5">
      <c r="A20" s="21" t="s">
        <v>46</v>
      </c>
      <c r="B20" s="21">
        <v>1.241695719487066E-5</v>
      </c>
      <c r="C20" s="21">
        <v>1.5702026979300406E-6</v>
      </c>
      <c r="D20" s="21">
        <v>7.9078689721012632</v>
      </c>
      <c r="E20" s="21">
        <v>2.4525767881101703E-14</v>
      </c>
      <c r="F20" s="21">
        <v>9.3303049201060395E-6</v>
      </c>
      <c r="G20" s="21">
        <v>1.5503609469635283E-5</v>
      </c>
    </row>
    <row r="21" spans="1:7" ht="17.25" thickBot="1">
      <c r="A21" s="22" t="s">
        <v>3474</v>
      </c>
      <c r="B21" s="22">
        <v>7.6760417011990323E-2</v>
      </c>
      <c r="C21" s="22">
        <v>4.6756308836707429E-2</v>
      </c>
      <c r="D21" s="22">
        <v>1.6417125072911503</v>
      </c>
      <c r="E21" s="22">
        <v>0.1014163778096</v>
      </c>
      <c r="F21" s="22">
        <v>-1.5151580859796718E-2</v>
      </c>
      <c r="G21" s="22">
        <v>0.16867241488377738</v>
      </c>
    </row>
    <row r="22" spans="1:7" ht="16.5">
      <c r="A22" s="16"/>
      <c r="B22" s="16"/>
      <c r="C22" s="16"/>
      <c r="D22" s="16"/>
      <c r="E22" s="16"/>
      <c r="F22" s="16"/>
      <c r="G22" s="16"/>
    </row>
    <row r="23" spans="1:7">
      <c r="A23" s="38" t="s">
        <v>3495</v>
      </c>
      <c r="B23" s="38"/>
      <c r="C23" s="38"/>
      <c r="D23" s="38"/>
      <c r="E23" s="38"/>
      <c r="F23" s="38"/>
      <c r="G23" s="38"/>
    </row>
    <row r="24" spans="1:7">
      <c r="A24" s="38"/>
      <c r="B24" s="38"/>
      <c r="C24" s="38"/>
      <c r="D24" s="38"/>
      <c r="E24" s="38"/>
      <c r="F24" s="38"/>
      <c r="G24" s="38"/>
    </row>
    <row r="25" spans="1:7">
      <c r="A25" s="38"/>
      <c r="B25" s="38"/>
      <c r="C25" s="38"/>
      <c r="D25" s="38"/>
      <c r="E25" s="38"/>
      <c r="F25" s="38"/>
      <c r="G25" s="38"/>
    </row>
    <row r="26" spans="1:7">
      <c r="A26" s="38"/>
      <c r="B26" s="38"/>
      <c r="C26" s="38"/>
      <c r="D26" s="38"/>
      <c r="E26" s="38"/>
      <c r="F26" s="38"/>
      <c r="G26" s="38"/>
    </row>
    <row r="27" spans="1:7">
      <c r="A27" s="38"/>
      <c r="B27" s="38"/>
      <c r="C27" s="38"/>
      <c r="D27" s="38"/>
      <c r="E27" s="38"/>
      <c r="F27" s="38"/>
      <c r="G27" s="38"/>
    </row>
  </sheetData>
  <mergeCells count="1">
    <mergeCell ref="A23:G27"/>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8</vt:i4>
      </vt:variant>
    </vt:vector>
  </HeadingPairs>
  <TitlesOfParts>
    <vt:vector size="8" baseType="lpstr">
      <vt:lpstr>Sheet1</vt:lpstr>
      <vt:lpstr>data</vt:lpstr>
      <vt:lpstr>Data Check</vt:lpstr>
      <vt:lpstr>correlation</vt:lpstr>
      <vt:lpstr>regression_intro</vt:lpstr>
      <vt:lpstr>regression data</vt:lpstr>
      <vt:lpstr>regression</vt:lpstr>
      <vt:lpstr>regression_2</vt:lpstr>
    </vt:vector>
  </TitlesOfParts>
  <Company/>
  <LinksUpToDate>false</LinksUpToDate>
  <SharedDoc>false</SharedDoc>
  <HyperlinksChanged>false</HyperlinksChanged>
  <AppVersion>12.0000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